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5.xml" ContentType="application/vnd.openxmlformats-officedocument.drawing+xml"/>
  <Override PartName="/xl/comments1.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harts/chart3.xml" ContentType="application/vnd.openxmlformats-officedocument.drawingml.chart+xml"/>
  <Override PartName="/xl/drawings/drawing11.xml" ContentType="application/vnd.openxmlformats-officedocument.drawingml.chartshapes+xml"/>
  <Override PartName="/xl/charts/chart4.xml" ContentType="application/vnd.openxmlformats-officedocument.drawingml.chart+xml"/>
  <Override PartName="/xl/drawings/drawing12.xml" ContentType="application/vnd.openxmlformats-officedocument.drawingml.chartshapes+xml"/>
  <Override PartName="/xl/charts/chart5.xml" ContentType="application/vnd.openxmlformats-officedocument.drawingml.chart+xml"/>
  <Override PartName="/xl/drawings/drawing13.xml" ContentType="application/vnd.openxmlformats-officedocument.drawingml.chartshapes+xml"/>
  <Override PartName="/xl/charts/chart6.xml" ContentType="application/vnd.openxmlformats-officedocument.drawingml.chart+xml"/>
  <Override PartName="/xl/charts/style1.xml" ContentType="application/vnd.ms-office.chartstyle+xml"/>
  <Override PartName="/xl/charts/colors1.xml" ContentType="application/vnd.ms-office.chartcolorstyle+xml"/>
  <Override PartName="/xl/charts/chart7.xml" ContentType="application/vnd.openxmlformats-officedocument.drawingml.chart+xml"/>
  <Override PartName="/xl/drawings/drawing14.xml" ContentType="application/vnd.openxmlformats-officedocument.drawingml.chartshapes+xml"/>
  <Override PartName="/xl/charts/chart8.xml" ContentType="application/vnd.openxmlformats-officedocument.drawingml.chart+xml"/>
  <Override PartName="/xl/drawings/drawing15.xml" ContentType="application/vnd.openxmlformats-officedocument.drawingml.chartshapes+xml"/>
  <Override PartName="/xl/charts/chart9.xml" ContentType="application/vnd.openxmlformats-officedocument.drawingml.chart+xml"/>
  <Override PartName="/xl/drawings/drawing16.xml" ContentType="application/vnd.openxmlformats-officedocument.drawingml.chartshapes+xml"/>
  <Override PartName="/xl/charts/chart10.xml" ContentType="application/vnd.openxmlformats-officedocument.drawingml.chart+xml"/>
  <Override PartName="/xl/drawings/drawing17.xml" ContentType="application/vnd.openxmlformats-officedocument.drawingml.chartshapes+xml"/>
  <Override PartName="/xl/charts/chart11.xml" ContentType="application/vnd.openxmlformats-officedocument.drawingml.chart+xml"/>
  <Override PartName="/xl/drawings/drawing18.xml" ContentType="application/vnd.openxmlformats-officedocument.drawingml.chartshapes+xml"/>
  <Override PartName="/xl/charts/chart1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19.xml" ContentType="application/vnd.openxmlformats-officedocument.drawingml.chartshapes+xml"/>
  <Override PartName="/xl/charts/chart13.xml" ContentType="application/vnd.openxmlformats-officedocument.drawingml.chart+xml"/>
  <Override PartName="/xl/drawings/drawing20.xml" ContentType="application/vnd.openxmlformats-officedocument.drawingml.chartshapes+xml"/>
  <Override PartName="/xl/charts/chart14.xml" ContentType="application/vnd.openxmlformats-officedocument.drawingml.chart+xml"/>
  <Override PartName="/xl/drawings/drawing21.xml" ContentType="application/vnd.openxmlformats-officedocument.drawingml.chartshapes+xml"/>
  <Override PartName="/xl/drawings/drawing22.xml" ContentType="application/vnd.openxmlformats-officedocument.drawing+xml"/>
  <Override PartName="/xl/drawings/drawing23.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drawings/drawing24.xml" ContentType="application/vnd.openxmlformats-officedocument.drawing+xml"/>
  <Override PartName="/xl/drawings/drawing25.xml" ContentType="application/vnd.openxmlformats-officedocument.drawing+xml"/>
  <Override PartName="/xl/charts/chart19.xml" ContentType="application/vnd.openxmlformats-officedocument.drawingml.chart+xml"/>
  <Override PartName="/xl/comments2.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120" yWindow="-120" windowWidth="20730" windowHeight="11160" tabRatio="882"/>
  </bookViews>
  <sheets>
    <sheet name="Carátula" sheetId="32" r:id="rId1"/>
    <sheet name="Dimensiones y Pesos" sheetId="79" r:id="rId2"/>
    <sheet name="Ficha Metodológica" sheetId="6" r:id="rId3"/>
    <sheet name="Reporte General" sheetId="42" r:id="rId4"/>
    <sheet name="Indices Generales" sheetId="4" r:id="rId5"/>
    <sheet name="Santa Cruz" sheetId="115" r:id="rId6"/>
    <sheet name="La Paz" sheetId="116" r:id="rId7"/>
    <sheet name="Cochabamba" sheetId="117" r:id="rId8"/>
    <sheet name="Sucre-Tarija" sheetId="118" r:id="rId9"/>
    <sheet name="Cumplimiento de objetivos" sheetId="45" r:id="rId10"/>
    <sheet name="Datos comparativos" sheetId="34" r:id="rId11"/>
    <sheet name="Tendencia" sheetId="47" r:id="rId12"/>
    <sheet name="Datos comparativos (2)" sheetId="53" state="hidden" r:id="rId13"/>
    <sheet name="Listas" sheetId="54" state="hidden" r:id="rId14"/>
    <sheet name="Evolutivos" sheetId="55" r:id="rId15"/>
    <sheet name="SHEET" sheetId="43" state="hidden" r:id="rId16"/>
    <sheet name="Resp. Abiertas" sheetId="52" state="hidden" r:id="rId17"/>
    <sheet name="Hoja1" sheetId="94" state="hidden" r:id="rId18"/>
  </sheet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F25" i="55" l="1"/>
  <c r="D433" i="47"/>
  <c r="D434" i="47"/>
  <c r="D326" i="47"/>
  <c r="D327" i="47"/>
  <c r="D219" i="47"/>
  <c r="D220" i="47"/>
  <c r="D112" i="47"/>
  <c r="AB380" i="45"/>
  <c r="AC380" i="45"/>
  <c r="AD380" i="45"/>
  <c r="AE380" i="45"/>
  <c r="AF380" i="45"/>
  <c r="AG380" i="45"/>
  <c r="AH380" i="45"/>
  <c r="AI380" i="45"/>
  <c r="AJ380" i="45"/>
  <c r="AK380" i="45"/>
  <c r="AL380" i="45"/>
  <c r="AM380" i="45"/>
  <c r="AN380" i="45"/>
  <c r="AO380" i="45"/>
  <c r="AP380" i="45"/>
  <c r="AQ380" i="45"/>
  <c r="AR380" i="45"/>
  <c r="AS380" i="45"/>
  <c r="AT380" i="45"/>
  <c r="AU380" i="45"/>
  <c r="AV380" i="45"/>
  <c r="AW380" i="45"/>
  <c r="AX380" i="45"/>
  <c r="AY380" i="45"/>
  <c r="AZ380" i="45"/>
  <c r="BA380" i="45"/>
  <c r="AO357" i="45"/>
  <c r="AO358" i="45"/>
  <c r="AO359" i="45"/>
  <c r="AO360" i="45"/>
  <c r="AO361" i="45"/>
  <c r="AO362" i="45"/>
  <c r="AO363" i="45"/>
  <c r="AO364" i="45"/>
  <c r="AO365" i="45"/>
  <c r="AO366" i="45"/>
  <c r="AO367" i="45"/>
  <c r="AO368" i="45"/>
  <c r="AO369" i="45"/>
  <c r="AO370" i="45"/>
  <c r="AO371" i="45"/>
  <c r="AO372" i="45"/>
  <c r="AO373" i="45"/>
  <c r="AO374" i="45"/>
  <c r="AO375" i="45"/>
  <c r="AO376" i="45"/>
  <c r="AO377" i="45"/>
  <c r="AO378" i="45"/>
  <c r="AO379" i="45"/>
  <c r="AB320" i="45"/>
  <c r="AC320" i="45"/>
  <c r="AD320" i="45"/>
  <c r="AE320" i="45"/>
  <c r="AF320" i="45"/>
  <c r="AG320" i="45"/>
  <c r="AH320" i="45"/>
  <c r="AI320" i="45"/>
  <c r="AJ320" i="45"/>
  <c r="AK320" i="45"/>
  <c r="AL320" i="45"/>
  <c r="AM320" i="45"/>
  <c r="AN320" i="45"/>
  <c r="AO320" i="45"/>
  <c r="AP320" i="45"/>
  <c r="AQ320" i="45"/>
  <c r="AR320" i="45"/>
  <c r="AS320" i="45"/>
  <c r="AT320" i="45"/>
  <c r="AU320" i="45"/>
  <c r="AV320" i="45"/>
  <c r="AW320" i="45"/>
  <c r="AX320" i="45"/>
  <c r="AY320" i="45"/>
  <c r="AZ320" i="45"/>
  <c r="BA320" i="45"/>
  <c r="AO297" i="45"/>
  <c r="AO298" i="45"/>
  <c r="AO299" i="45"/>
  <c r="AO300" i="45"/>
  <c r="AO301" i="45"/>
  <c r="AO302" i="45"/>
  <c r="AO303" i="45"/>
  <c r="AO304" i="45"/>
  <c r="AO305" i="45"/>
  <c r="AO306" i="45"/>
  <c r="AO307" i="45"/>
  <c r="AO308" i="45"/>
  <c r="AO309" i="45"/>
  <c r="AO310" i="45"/>
  <c r="AO311" i="45"/>
  <c r="AO312" i="45"/>
  <c r="AO313" i="45"/>
  <c r="AO314" i="45"/>
  <c r="AO315" i="45"/>
  <c r="AO316" i="45"/>
  <c r="AO317" i="45"/>
  <c r="AO318" i="45"/>
  <c r="AO319" i="45"/>
  <c r="AB282" i="45"/>
  <c r="AC282" i="45"/>
  <c r="AD282" i="45"/>
  <c r="AE282" i="45"/>
  <c r="AF282" i="45"/>
  <c r="AG282" i="45"/>
  <c r="AH282" i="45"/>
  <c r="AI282" i="45"/>
  <c r="AJ282" i="45"/>
  <c r="AK282" i="45"/>
  <c r="AL282" i="45"/>
  <c r="AM282" i="45"/>
  <c r="AN282" i="45"/>
  <c r="AO282" i="45"/>
  <c r="AP282" i="45"/>
  <c r="AQ282" i="45"/>
  <c r="AR282" i="45"/>
  <c r="AS282" i="45"/>
  <c r="AT282" i="45"/>
  <c r="AU282" i="45"/>
  <c r="AV282" i="45"/>
  <c r="AW282" i="45"/>
  <c r="AX282" i="45"/>
  <c r="AY282" i="45"/>
  <c r="AZ282" i="45"/>
  <c r="BA282" i="45"/>
  <c r="AO259" i="45"/>
  <c r="AO260" i="45"/>
  <c r="AO261" i="45"/>
  <c r="AO262" i="45"/>
  <c r="AO263" i="45"/>
  <c r="AO264" i="45"/>
  <c r="AO265" i="45"/>
  <c r="AO266" i="45"/>
  <c r="AO267" i="45"/>
  <c r="AO268" i="45"/>
  <c r="AO269" i="45"/>
  <c r="AO270" i="45"/>
  <c r="AO271" i="45"/>
  <c r="AO272" i="45"/>
  <c r="AO273" i="45"/>
  <c r="AO274" i="45"/>
  <c r="AO275" i="45"/>
  <c r="AO276" i="45"/>
  <c r="AO277" i="45"/>
  <c r="AO278" i="45"/>
  <c r="AO279" i="45"/>
  <c r="AO280" i="45"/>
  <c r="AO281" i="45"/>
  <c r="AB245" i="45"/>
  <c r="AC245" i="45"/>
  <c r="AD245" i="45"/>
  <c r="AE245" i="45"/>
  <c r="AF245" i="45"/>
  <c r="AG245" i="45"/>
  <c r="AH245" i="45"/>
  <c r="AI245" i="45"/>
  <c r="AJ245" i="45"/>
  <c r="AK245" i="45"/>
  <c r="AL245" i="45"/>
  <c r="AM245" i="45"/>
  <c r="AN245" i="45"/>
  <c r="AO245" i="45"/>
  <c r="AP245" i="45"/>
  <c r="AQ245" i="45"/>
  <c r="AR245" i="45"/>
  <c r="AS245" i="45"/>
  <c r="AT245" i="45"/>
  <c r="AU245" i="45"/>
  <c r="AV245" i="45"/>
  <c r="AW245" i="45"/>
  <c r="AX245" i="45"/>
  <c r="AY245" i="45"/>
  <c r="AZ245" i="45"/>
  <c r="BA245" i="45"/>
  <c r="AO222" i="45"/>
  <c r="AO223" i="45"/>
  <c r="AO224" i="45"/>
  <c r="AO225" i="45"/>
  <c r="AO226" i="45"/>
  <c r="AO227" i="45"/>
  <c r="AO228" i="45"/>
  <c r="AO229" i="45"/>
  <c r="AO230" i="45"/>
  <c r="AO231" i="45"/>
  <c r="AO232" i="45"/>
  <c r="AO233" i="45"/>
  <c r="AO234" i="45"/>
  <c r="AO235" i="45"/>
  <c r="AO236" i="45"/>
  <c r="AO237" i="45"/>
  <c r="AO238" i="45"/>
  <c r="AO239" i="45"/>
  <c r="AO240" i="45"/>
  <c r="AO241" i="45"/>
  <c r="AO242" i="45"/>
  <c r="AO243" i="45"/>
  <c r="AO244" i="45"/>
  <c r="AB206" i="45"/>
  <c r="AC206" i="45"/>
  <c r="AD206" i="45"/>
  <c r="AE206" i="45"/>
  <c r="AF206" i="45"/>
  <c r="AG206" i="45"/>
  <c r="AH206" i="45"/>
  <c r="AI206" i="45"/>
  <c r="AJ206" i="45"/>
  <c r="AK206" i="45"/>
  <c r="AL206" i="45"/>
  <c r="AM206" i="45"/>
  <c r="AN206" i="45"/>
  <c r="AO206" i="45"/>
  <c r="AP206" i="45"/>
  <c r="AQ206" i="45"/>
  <c r="AR206" i="45"/>
  <c r="AS206" i="45"/>
  <c r="AT206" i="45"/>
  <c r="AU206" i="45"/>
  <c r="AV206" i="45"/>
  <c r="AW206" i="45"/>
  <c r="AX206" i="45"/>
  <c r="AY206" i="45"/>
  <c r="AZ206" i="45"/>
  <c r="BA206" i="45"/>
  <c r="AO183" i="45"/>
  <c r="AO184" i="45"/>
  <c r="AO185" i="45"/>
  <c r="AO186" i="45"/>
  <c r="AO187" i="45"/>
  <c r="AO188" i="45"/>
  <c r="AO189" i="45"/>
  <c r="AO190" i="45"/>
  <c r="AO191" i="45"/>
  <c r="AO192" i="45"/>
  <c r="AO193" i="45"/>
  <c r="AO194" i="45"/>
  <c r="AO195" i="45"/>
  <c r="AO196" i="45"/>
  <c r="AO197" i="45"/>
  <c r="AO198" i="45"/>
  <c r="AO199" i="45"/>
  <c r="AO200" i="45"/>
  <c r="AO201" i="45"/>
  <c r="AO202" i="45"/>
  <c r="AO203" i="45"/>
  <c r="AO204" i="45"/>
  <c r="AO205" i="45"/>
  <c r="E767" i="53"/>
  <c r="E658" i="53"/>
  <c r="E549" i="53"/>
  <c r="E440" i="53"/>
  <c r="E331" i="53"/>
  <c r="E222" i="53"/>
  <c r="E113" i="53"/>
  <c r="AC6" i="53"/>
  <c r="AD6" i="53" s="1"/>
  <c r="AE6" i="53" s="1"/>
  <c r="AF6" i="53" s="1"/>
  <c r="AG6" i="53" s="1"/>
  <c r="AH6" i="53" s="1"/>
  <c r="AI6" i="53" s="1"/>
  <c r="AJ6" i="53" s="1"/>
  <c r="AK6" i="53" s="1"/>
  <c r="AL6" i="53" s="1"/>
  <c r="AM6" i="53" s="1"/>
  <c r="AN6" i="53" s="1"/>
  <c r="AO6" i="53" s="1"/>
  <c r="AP6" i="53" s="1"/>
  <c r="AQ6" i="53" s="1"/>
  <c r="AR6" i="53" s="1"/>
  <c r="AS6" i="53" s="1"/>
  <c r="AT6" i="53" s="1"/>
  <c r="AU6" i="53" s="1"/>
  <c r="AV6" i="53" s="1"/>
  <c r="AW6" i="53" s="1"/>
  <c r="AX6" i="53" s="1"/>
  <c r="AA805" i="34" l="1"/>
  <c r="L770" i="34"/>
  <c r="U770" i="34"/>
  <c r="AE770" i="34"/>
  <c r="AF770" i="34"/>
  <c r="AG770" i="34"/>
  <c r="AQ770" i="34"/>
  <c r="AZ770" i="34"/>
  <c r="BE770" i="34"/>
  <c r="L661" i="34"/>
  <c r="U661" i="34"/>
  <c r="AE661" i="34"/>
  <c r="AG661" i="34"/>
  <c r="AQ661" i="34"/>
  <c r="AU661" i="34"/>
  <c r="AV661" i="34"/>
  <c r="AW661" i="34"/>
  <c r="AX661" i="34"/>
  <c r="AY661" i="34"/>
  <c r="AZ661" i="34"/>
  <c r="BE661" i="34"/>
  <c r="J552" i="34"/>
  <c r="L552" i="34"/>
  <c r="P552" i="34"/>
  <c r="U552" i="34"/>
  <c r="AE552" i="34"/>
  <c r="AG552" i="34"/>
  <c r="AQ552" i="34"/>
  <c r="AZ552" i="34"/>
  <c r="BE552" i="34"/>
  <c r="J443" i="34"/>
  <c r="L443" i="34"/>
  <c r="P443" i="34"/>
  <c r="U443" i="34"/>
  <c r="AE443" i="34"/>
  <c r="AG443" i="34"/>
  <c r="AQ443" i="34"/>
  <c r="AU443" i="34"/>
  <c r="AV443" i="34"/>
  <c r="AW443" i="34"/>
  <c r="AX443" i="34"/>
  <c r="AY443" i="34"/>
  <c r="AZ443" i="34"/>
  <c r="BE443" i="34"/>
  <c r="J334" i="34"/>
  <c r="L334" i="34"/>
  <c r="U334" i="34"/>
  <c r="AG334" i="34"/>
  <c r="AQ334" i="34"/>
  <c r="AZ334" i="34"/>
  <c r="BE334" i="34"/>
  <c r="J225" i="34"/>
  <c r="L225" i="34"/>
  <c r="P225" i="34"/>
  <c r="U225" i="34"/>
  <c r="AE225" i="34"/>
  <c r="AG225" i="34"/>
  <c r="AQ225" i="34"/>
  <c r="AZ225" i="34"/>
  <c r="BE225" i="34"/>
  <c r="L116" i="34"/>
  <c r="U116" i="34"/>
  <c r="AE116" i="34"/>
  <c r="AG116" i="34"/>
  <c r="AQ116" i="34"/>
  <c r="AV116" i="34"/>
  <c r="AW116" i="34"/>
  <c r="AX116" i="34"/>
  <c r="AY116" i="34"/>
  <c r="AZ116" i="34"/>
  <c r="BE116" i="34"/>
  <c r="O21" i="54" l="1"/>
  <c r="O22" i="54"/>
  <c r="O23" i="54"/>
  <c r="O24" i="54"/>
  <c r="O25" i="54"/>
  <c r="O26" i="54"/>
  <c r="O27" i="54"/>
  <c r="O28" i="54"/>
  <c r="O29" i="54" s="1"/>
  <c r="O30" i="54" s="1"/>
  <c r="O31" i="54" s="1"/>
  <c r="O32" i="54" s="1"/>
  <c r="O33" i="54" s="1"/>
  <c r="O34" i="54" s="1"/>
  <c r="O35" i="54" s="1"/>
  <c r="O36" i="54" s="1"/>
  <c r="O37" i="54" s="1"/>
  <c r="O38" i="54" s="1"/>
  <c r="O39" i="54" s="1"/>
  <c r="O40" i="54" s="1"/>
  <c r="O41" i="54" s="1"/>
  <c r="O42" i="54" s="1"/>
  <c r="O43" i="54" s="1"/>
  <c r="O44" i="54" s="1"/>
  <c r="O45" i="54" s="1"/>
  <c r="O46" i="54" s="1"/>
  <c r="O47" i="54" s="1"/>
  <c r="O48" i="54" s="1"/>
  <c r="L20" i="54"/>
  <c r="L21" i="54" s="1"/>
  <c r="L22" i="54" s="1"/>
  <c r="L23" i="54" s="1"/>
  <c r="L24" i="54" s="1"/>
  <c r="L25" i="54" s="1"/>
  <c r="L26" i="54" s="1"/>
  <c r="L27" i="54" s="1"/>
  <c r="L28" i="54" s="1"/>
  <c r="L29" i="54" s="1"/>
  <c r="L30" i="54" s="1"/>
  <c r="L31" i="54" s="1"/>
  <c r="L32" i="54" s="1"/>
  <c r="L33" i="54" s="1"/>
  <c r="L34" i="54" s="1"/>
  <c r="L35" i="54" s="1"/>
  <c r="L36" i="54" s="1"/>
  <c r="L37" i="54" s="1"/>
  <c r="L38" i="54" s="1"/>
  <c r="L39" i="54" s="1"/>
  <c r="L40" i="54" s="1"/>
  <c r="L41" i="54" s="1"/>
  <c r="L42" i="54" s="1"/>
  <c r="L43" i="54" s="1"/>
  <c r="L44" i="54" s="1"/>
  <c r="L45" i="54" s="1"/>
  <c r="L46" i="54" s="1"/>
  <c r="L47" i="54" s="1"/>
  <c r="L48" i="54" s="1"/>
  <c r="AA659" i="34" l="1"/>
  <c r="AA441" i="34"/>
  <c r="AC441" i="53" s="1"/>
  <c r="AO334" i="45" l="1"/>
  <c r="AC659" i="53"/>
  <c r="AA661" i="34"/>
  <c r="AA550" i="34"/>
  <c r="AC550" i="53" s="1"/>
  <c r="AA768" i="34"/>
  <c r="AA443" i="34"/>
  <c r="AO283" i="45"/>
  <c r="D111" i="47"/>
  <c r="AB379" i="45"/>
  <c r="AC379" i="45"/>
  <c r="AD379" i="45"/>
  <c r="AE379" i="45"/>
  <c r="AF379" i="45"/>
  <c r="AG379" i="45"/>
  <c r="AH379" i="45"/>
  <c r="AI379" i="45"/>
  <c r="AJ379" i="45"/>
  <c r="AK379" i="45"/>
  <c r="AL379" i="45"/>
  <c r="AM379" i="45"/>
  <c r="AN379" i="45"/>
  <c r="AP379" i="45"/>
  <c r="AQ379" i="45"/>
  <c r="AR379" i="45"/>
  <c r="AS379" i="45"/>
  <c r="AT379" i="45"/>
  <c r="AU379" i="45"/>
  <c r="AV379" i="45"/>
  <c r="AW379" i="45"/>
  <c r="AX379" i="45"/>
  <c r="AY379" i="45"/>
  <c r="AZ379" i="45"/>
  <c r="BA379" i="45"/>
  <c r="AB319" i="45"/>
  <c r="AC319" i="45"/>
  <c r="AD319" i="45"/>
  <c r="AE319" i="45"/>
  <c r="AF319" i="45"/>
  <c r="AG319" i="45"/>
  <c r="AH319" i="45"/>
  <c r="AI319" i="45"/>
  <c r="AJ319" i="45"/>
  <c r="AK319" i="45"/>
  <c r="AL319" i="45"/>
  <c r="AM319" i="45"/>
  <c r="AN319" i="45"/>
  <c r="AP319" i="45"/>
  <c r="AQ319" i="45"/>
  <c r="AR319" i="45"/>
  <c r="AS319" i="45"/>
  <c r="AT319" i="45"/>
  <c r="AU319" i="45"/>
  <c r="AV319" i="45"/>
  <c r="AW319" i="45"/>
  <c r="AX319" i="45"/>
  <c r="AY319" i="45"/>
  <c r="AZ319" i="45"/>
  <c r="BA319" i="45"/>
  <c r="AB281" i="45"/>
  <c r="AC281" i="45"/>
  <c r="AD281" i="45"/>
  <c r="AE281" i="45"/>
  <c r="AF281" i="45"/>
  <c r="AG281" i="45"/>
  <c r="AH281" i="45"/>
  <c r="AI281" i="45"/>
  <c r="AJ281" i="45"/>
  <c r="AK281" i="45"/>
  <c r="AL281" i="45"/>
  <c r="AM281" i="45"/>
  <c r="AN281" i="45"/>
  <c r="AP281" i="45"/>
  <c r="AQ281" i="45"/>
  <c r="AR281" i="45"/>
  <c r="AS281" i="45"/>
  <c r="AT281" i="45"/>
  <c r="AU281" i="45"/>
  <c r="AV281" i="45"/>
  <c r="AW281" i="45"/>
  <c r="AX281" i="45"/>
  <c r="AY281" i="45"/>
  <c r="AZ281" i="45"/>
  <c r="BA281" i="45"/>
  <c r="AB244" i="45"/>
  <c r="AC244" i="45"/>
  <c r="AD244" i="45"/>
  <c r="AE244" i="45"/>
  <c r="AF244" i="45"/>
  <c r="AG244" i="45"/>
  <c r="AH244" i="45"/>
  <c r="AI244" i="45"/>
  <c r="AJ244" i="45"/>
  <c r="AK244" i="45"/>
  <c r="AL244" i="45"/>
  <c r="AM244" i="45"/>
  <c r="AN244" i="45"/>
  <c r="AP244" i="45"/>
  <c r="AQ244" i="45"/>
  <c r="AR244" i="45"/>
  <c r="AS244" i="45"/>
  <c r="AT244" i="45"/>
  <c r="AU244" i="45"/>
  <c r="AV244" i="45"/>
  <c r="AW244" i="45"/>
  <c r="AX244" i="45"/>
  <c r="AY244" i="45"/>
  <c r="AZ244" i="45"/>
  <c r="BA244" i="45"/>
  <c r="AB205" i="45"/>
  <c r="AC205" i="45"/>
  <c r="AD205" i="45"/>
  <c r="AE205" i="45"/>
  <c r="AF205" i="45"/>
  <c r="AG205" i="45"/>
  <c r="AH205" i="45"/>
  <c r="AI205" i="45"/>
  <c r="AJ205" i="45"/>
  <c r="AK205" i="45"/>
  <c r="AL205" i="45"/>
  <c r="AM205" i="45"/>
  <c r="AN205" i="45"/>
  <c r="AP205" i="45"/>
  <c r="AQ205" i="45"/>
  <c r="AR205" i="45"/>
  <c r="AS205" i="45"/>
  <c r="AT205" i="45"/>
  <c r="AU205" i="45"/>
  <c r="AV205" i="45"/>
  <c r="AW205" i="45"/>
  <c r="AX205" i="45"/>
  <c r="AY205" i="45"/>
  <c r="AZ205" i="45"/>
  <c r="BA205" i="45"/>
  <c r="AB139" i="45"/>
  <c r="AC139" i="45"/>
  <c r="AD139" i="45"/>
  <c r="AE139" i="45"/>
  <c r="AF139" i="45"/>
  <c r="AG139" i="45"/>
  <c r="AH139" i="45"/>
  <c r="AB102" i="45"/>
  <c r="AC102" i="45"/>
  <c r="AD102" i="45"/>
  <c r="AE102" i="45"/>
  <c r="AF102" i="45"/>
  <c r="AG102" i="45"/>
  <c r="AH102" i="45"/>
  <c r="AB68" i="45"/>
  <c r="AC68" i="45"/>
  <c r="AD68" i="45"/>
  <c r="AE68" i="45"/>
  <c r="AF68" i="45"/>
  <c r="AG68" i="45"/>
  <c r="AH68" i="45"/>
  <c r="AB31" i="45"/>
  <c r="AC31" i="45"/>
  <c r="AD31" i="45"/>
  <c r="AE31" i="45"/>
  <c r="AO381" i="45" l="1"/>
  <c r="AC768" i="53"/>
  <c r="AA770" i="34"/>
  <c r="AA552" i="34"/>
  <c r="AO321" i="45"/>
  <c r="E766" i="53"/>
  <c r="E657" i="53"/>
  <c r="E548" i="53"/>
  <c r="E439" i="53"/>
  <c r="E330" i="53"/>
  <c r="E221" i="53"/>
  <c r="E112" i="53"/>
  <c r="D431" i="47" l="1"/>
  <c r="D432" i="47"/>
  <c r="D324" i="47"/>
  <c r="D325" i="47"/>
  <c r="D218" i="47"/>
  <c r="D110" i="47"/>
  <c r="AB378" i="45"/>
  <c r="AC378" i="45"/>
  <c r="AD378" i="45"/>
  <c r="AE378" i="45"/>
  <c r="AF378" i="45"/>
  <c r="AG378" i="45"/>
  <c r="AH378" i="45"/>
  <c r="AI378" i="45"/>
  <c r="AJ378" i="45"/>
  <c r="AK378" i="45"/>
  <c r="AL378" i="45"/>
  <c r="AM378" i="45"/>
  <c r="AN378" i="45"/>
  <c r="AP378" i="45"/>
  <c r="AQ378" i="45"/>
  <c r="AR378" i="45"/>
  <c r="AS378" i="45"/>
  <c r="AT378" i="45"/>
  <c r="AU378" i="45"/>
  <c r="AV378" i="45"/>
  <c r="AW378" i="45"/>
  <c r="AX378" i="45"/>
  <c r="AY378" i="45"/>
  <c r="AZ378" i="45"/>
  <c r="BA378" i="45"/>
  <c r="AB318" i="45"/>
  <c r="AC318" i="45"/>
  <c r="AD318" i="45"/>
  <c r="AE318" i="45"/>
  <c r="AF318" i="45"/>
  <c r="AG318" i="45"/>
  <c r="AH318" i="45"/>
  <c r="AI318" i="45"/>
  <c r="AJ318" i="45"/>
  <c r="AK318" i="45"/>
  <c r="AL318" i="45"/>
  <c r="AM318" i="45"/>
  <c r="AN318" i="45"/>
  <c r="AP318" i="45"/>
  <c r="AQ318" i="45"/>
  <c r="AR318" i="45"/>
  <c r="AS318" i="45"/>
  <c r="AT318" i="45"/>
  <c r="AU318" i="45"/>
  <c r="AV318" i="45"/>
  <c r="AW318" i="45"/>
  <c r="AX318" i="45"/>
  <c r="AY318" i="45"/>
  <c r="AZ318" i="45"/>
  <c r="BA318" i="45"/>
  <c r="AB280" i="45"/>
  <c r="AC280" i="45"/>
  <c r="AD280" i="45"/>
  <c r="AE280" i="45"/>
  <c r="AF280" i="45"/>
  <c r="AG280" i="45"/>
  <c r="AH280" i="45"/>
  <c r="AI280" i="45"/>
  <c r="AJ280" i="45"/>
  <c r="AK280" i="45"/>
  <c r="AL280" i="45"/>
  <c r="AM280" i="45"/>
  <c r="AN280" i="45"/>
  <c r="AP280" i="45"/>
  <c r="AQ280" i="45"/>
  <c r="AR280" i="45"/>
  <c r="AS280" i="45"/>
  <c r="AT280" i="45"/>
  <c r="AU280" i="45"/>
  <c r="AV280" i="45"/>
  <c r="AW280" i="45"/>
  <c r="AX280" i="45"/>
  <c r="AY280" i="45"/>
  <c r="AZ280" i="45"/>
  <c r="BA280" i="45"/>
  <c r="AB243" i="45"/>
  <c r="AC243" i="45"/>
  <c r="AD243" i="45"/>
  <c r="AE243" i="45"/>
  <c r="AF243" i="45"/>
  <c r="AG243" i="45"/>
  <c r="AH243" i="45"/>
  <c r="AI243" i="45"/>
  <c r="AJ243" i="45"/>
  <c r="AK243" i="45"/>
  <c r="AL243" i="45"/>
  <c r="AM243" i="45"/>
  <c r="AN243" i="45"/>
  <c r="AP243" i="45"/>
  <c r="AQ243" i="45"/>
  <c r="AR243" i="45"/>
  <c r="AS243" i="45"/>
  <c r="AT243" i="45"/>
  <c r="AU243" i="45"/>
  <c r="AV243" i="45"/>
  <c r="AW243" i="45"/>
  <c r="AX243" i="45"/>
  <c r="AY243" i="45"/>
  <c r="AZ243" i="45"/>
  <c r="BA243" i="45"/>
  <c r="AB204" i="45"/>
  <c r="AC204" i="45"/>
  <c r="AD204" i="45"/>
  <c r="AE204" i="45"/>
  <c r="AF204" i="45"/>
  <c r="AG204" i="45"/>
  <c r="AH204" i="45"/>
  <c r="AI204" i="45"/>
  <c r="AJ204" i="45"/>
  <c r="AK204" i="45"/>
  <c r="AL204" i="45"/>
  <c r="AM204" i="45"/>
  <c r="AN204" i="45"/>
  <c r="AP204" i="45"/>
  <c r="AQ204" i="45"/>
  <c r="AR204" i="45"/>
  <c r="AS204" i="45"/>
  <c r="AT204" i="45"/>
  <c r="AU204" i="45"/>
  <c r="AV204" i="45"/>
  <c r="AW204" i="45"/>
  <c r="AX204" i="45"/>
  <c r="AY204" i="45"/>
  <c r="AZ204" i="45"/>
  <c r="BA204" i="45"/>
  <c r="AB138" i="45"/>
  <c r="AC138" i="45"/>
  <c r="AD138" i="45"/>
  <c r="AE138" i="45"/>
  <c r="AF138" i="45"/>
  <c r="AG138" i="45"/>
  <c r="AH138" i="45"/>
  <c r="AB101" i="45"/>
  <c r="AC101" i="45"/>
  <c r="AD101" i="45"/>
  <c r="AE101" i="45"/>
  <c r="AF101" i="45"/>
  <c r="AG101" i="45"/>
  <c r="AH101" i="45"/>
  <c r="AB67" i="45"/>
  <c r="AC67" i="45"/>
  <c r="AD67" i="45"/>
  <c r="AE67" i="45"/>
  <c r="AF67" i="45"/>
  <c r="AG67" i="45"/>
  <c r="AH67" i="45"/>
  <c r="AB30" i="45"/>
  <c r="AC30" i="45"/>
  <c r="AD30" i="45"/>
  <c r="AE30" i="45"/>
  <c r="E765" i="53" l="1"/>
  <c r="E656" i="53"/>
  <c r="E547" i="53"/>
  <c r="E438" i="53"/>
  <c r="E329" i="53"/>
  <c r="E220" i="53"/>
  <c r="E111" i="53"/>
  <c r="D430" i="47" l="1"/>
  <c r="D323" i="47"/>
  <c r="D216" i="47"/>
  <c r="D217" i="47"/>
  <c r="D108" i="47"/>
  <c r="D109" i="47"/>
  <c r="AB376" i="45"/>
  <c r="AC376" i="45"/>
  <c r="AD376" i="45"/>
  <c r="AE376" i="45"/>
  <c r="AF376" i="45"/>
  <c r="AG376" i="45"/>
  <c r="AH376" i="45"/>
  <c r="AI376" i="45"/>
  <c r="AJ376" i="45"/>
  <c r="AK376" i="45"/>
  <c r="AL376" i="45"/>
  <c r="AM376" i="45"/>
  <c r="AN376" i="45"/>
  <c r="AP376" i="45"/>
  <c r="AQ376" i="45"/>
  <c r="AR376" i="45"/>
  <c r="AS376" i="45"/>
  <c r="AT376" i="45"/>
  <c r="AU376" i="45"/>
  <c r="AV376" i="45"/>
  <c r="AW376" i="45"/>
  <c r="AX376" i="45"/>
  <c r="AY376" i="45"/>
  <c r="AZ376" i="45"/>
  <c r="BA376" i="45"/>
  <c r="AB377" i="45"/>
  <c r="AC377" i="45"/>
  <c r="AD377" i="45"/>
  <c r="AE377" i="45"/>
  <c r="AF377" i="45"/>
  <c r="AG377" i="45"/>
  <c r="AH377" i="45"/>
  <c r="AI377" i="45"/>
  <c r="AJ377" i="45"/>
  <c r="AK377" i="45"/>
  <c r="AL377" i="45"/>
  <c r="AM377" i="45"/>
  <c r="AN377" i="45"/>
  <c r="AP377" i="45"/>
  <c r="AQ377" i="45"/>
  <c r="AR377" i="45"/>
  <c r="AS377" i="45"/>
  <c r="AT377" i="45"/>
  <c r="AU377" i="45"/>
  <c r="AV377" i="45"/>
  <c r="AW377" i="45"/>
  <c r="AX377" i="45"/>
  <c r="AY377" i="45"/>
  <c r="AZ377" i="45"/>
  <c r="BA377" i="45"/>
  <c r="AB316" i="45"/>
  <c r="AC316" i="45"/>
  <c r="AD316" i="45"/>
  <c r="AE316" i="45"/>
  <c r="AF316" i="45"/>
  <c r="AG316" i="45"/>
  <c r="AH316" i="45"/>
  <c r="AI316" i="45"/>
  <c r="AJ316" i="45"/>
  <c r="AK316" i="45"/>
  <c r="AL316" i="45"/>
  <c r="AM316" i="45"/>
  <c r="AN316" i="45"/>
  <c r="AP316" i="45"/>
  <c r="AQ316" i="45"/>
  <c r="AR316" i="45"/>
  <c r="AS316" i="45"/>
  <c r="AT316" i="45"/>
  <c r="AU316" i="45"/>
  <c r="AV316" i="45"/>
  <c r="AW316" i="45"/>
  <c r="AX316" i="45"/>
  <c r="AY316" i="45"/>
  <c r="AZ316" i="45"/>
  <c r="BA316" i="45"/>
  <c r="AB317" i="45"/>
  <c r="AC317" i="45"/>
  <c r="AD317" i="45"/>
  <c r="AE317" i="45"/>
  <c r="AF317" i="45"/>
  <c r="AG317" i="45"/>
  <c r="AH317" i="45"/>
  <c r="AI317" i="45"/>
  <c r="AJ317" i="45"/>
  <c r="AK317" i="45"/>
  <c r="AL317" i="45"/>
  <c r="AM317" i="45"/>
  <c r="AN317" i="45"/>
  <c r="AP317" i="45"/>
  <c r="AQ317" i="45"/>
  <c r="AR317" i="45"/>
  <c r="AS317" i="45"/>
  <c r="AT317" i="45"/>
  <c r="AU317" i="45"/>
  <c r="AV317" i="45"/>
  <c r="AW317" i="45"/>
  <c r="AX317" i="45"/>
  <c r="AY317" i="45"/>
  <c r="AZ317" i="45"/>
  <c r="BA317" i="45"/>
  <c r="AB278" i="45"/>
  <c r="AC278" i="45"/>
  <c r="AD278" i="45"/>
  <c r="AE278" i="45"/>
  <c r="AF278" i="45"/>
  <c r="AG278" i="45"/>
  <c r="AH278" i="45"/>
  <c r="AI278" i="45"/>
  <c r="AJ278" i="45"/>
  <c r="AK278" i="45"/>
  <c r="AL278" i="45"/>
  <c r="AM278" i="45"/>
  <c r="AN278" i="45"/>
  <c r="AP278" i="45"/>
  <c r="AQ278" i="45"/>
  <c r="AR278" i="45"/>
  <c r="AS278" i="45"/>
  <c r="AT278" i="45"/>
  <c r="AU278" i="45"/>
  <c r="AV278" i="45"/>
  <c r="AW278" i="45"/>
  <c r="AX278" i="45"/>
  <c r="AY278" i="45"/>
  <c r="AZ278" i="45"/>
  <c r="BA278" i="45"/>
  <c r="AB279" i="45"/>
  <c r="AC279" i="45"/>
  <c r="AD279" i="45"/>
  <c r="AE279" i="45"/>
  <c r="AF279" i="45"/>
  <c r="AG279" i="45"/>
  <c r="AH279" i="45"/>
  <c r="AI279" i="45"/>
  <c r="AJ279" i="45"/>
  <c r="AK279" i="45"/>
  <c r="AL279" i="45"/>
  <c r="AM279" i="45"/>
  <c r="AN279" i="45"/>
  <c r="AP279" i="45"/>
  <c r="AQ279" i="45"/>
  <c r="AR279" i="45"/>
  <c r="AS279" i="45"/>
  <c r="AT279" i="45"/>
  <c r="AU279" i="45"/>
  <c r="AV279" i="45"/>
  <c r="AW279" i="45"/>
  <c r="AX279" i="45"/>
  <c r="AY279" i="45"/>
  <c r="AZ279" i="45"/>
  <c r="BA279" i="45"/>
  <c r="AB241" i="45"/>
  <c r="AC241" i="45"/>
  <c r="AD241" i="45"/>
  <c r="AE241" i="45"/>
  <c r="AF241" i="45"/>
  <c r="AG241" i="45"/>
  <c r="AH241" i="45"/>
  <c r="AI241" i="45"/>
  <c r="AJ241" i="45"/>
  <c r="AK241" i="45"/>
  <c r="AL241" i="45"/>
  <c r="AM241" i="45"/>
  <c r="AN241" i="45"/>
  <c r="AP241" i="45"/>
  <c r="AQ241" i="45"/>
  <c r="AR241" i="45"/>
  <c r="AS241" i="45"/>
  <c r="AT241" i="45"/>
  <c r="AU241" i="45"/>
  <c r="AV241" i="45"/>
  <c r="AW241" i="45"/>
  <c r="AX241" i="45"/>
  <c r="AY241" i="45"/>
  <c r="AZ241" i="45"/>
  <c r="BA241" i="45"/>
  <c r="AB242" i="45"/>
  <c r="AC242" i="45"/>
  <c r="AD242" i="45"/>
  <c r="AE242" i="45"/>
  <c r="AF242" i="45"/>
  <c r="AG242" i="45"/>
  <c r="AH242" i="45"/>
  <c r="AI242" i="45"/>
  <c r="AJ242" i="45"/>
  <c r="AK242" i="45"/>
  <c r="AL242" i="45"/>
  <c r="AM242" i="45"/>
  <c r="AN242" i="45"/>
  <c r="AP242" i="45"/>
  <c r="AQ242" i="45"/>
  <c r="AR242" i="45"/>
  <c r="AS242" i="45"/>
  <c r="AT242" i="45"/>
  <c r="AU242" i="45"/>
  <c r="AV242" i="45"/>
  <c r="AW242" i="45"/>
  <c r="AX242" i="45"/>
  <c r="AY242" i="45"/>
  <c r="AZ242" i="45"/>
  <c r="BA242" i="45"/>
  <c r="AB202" i="45"/>
  <c r="AC202" i="45"/>
  <c r="AD202" i="45"/>
  <c r="AE202" i="45"/>
  <c r="AF202" i="45"/>
  <c r="AG202" i="45"/>
  <c r="AH202" i="45"/>
  <c r="AI202" i="45"/>
  <c r="AJ202" i="45"/>
  <c r="AK202" i="45"/>
  <c r="AL202" i="45"/>
  <c r="AM202" i="45"/>
  <c r="AN202" i="45"/>
  <c r="AP202" i="45"/>
  <c r="AQ202" i="45"/>
  <c r="AR202" i="45"/>
  <c r="AS202" i="45"/>
  <c r="AT202" i="45"/>
  <c r="AU202" i="45"/>
  <c r="AV202" i="45"/>
  <c r="AW202" i="45"/>
  <c r="AX202" i="45"/>
  <c r="AY202" i="45"/>
  <c r="AZ202" i="45"/>
  <c r="BA202" i="45"/>
  <c r="AB203" i="45"/>
  <c r="AC203" i="45"/>
  <c r="AD203" i="45"/>
  <c r="AE203" i="45"/>
  <c r="AF203" i="45"/>
  <c r="AG203" i="45"/>
  <c r="AH203" i="45"/>
  <c r="AI203" i="45"/>
  <c r="AJ203" i="45"/>
  <c r="AK203" i="45"/>
  <c r="AL203" i="45"/>
  <c r="AM203" i="45"/>
  <c r="AN203" i="45"/>
  <c r="AP203" i="45"/>
  <c r="AQ203" i="45"/>
  <c r="AR203" i="45"/>
  <c r="AS203" i="45"/>
  <c r="AT203" i="45"/>
  <c r="AU203" i="45"/>
  <c r="AV203" i="45"/>
  <c r="AW203" i="45"/>
  <c r="AX203" i="45"/>
  <c r="AY203" i="45"/>
  <c r="AZ203" i="45"/>
  <c r="BA203" i="45"/>
  <c r="AB136" i="45"/>
  <c r="AC136" i="45"/>
  <c r="AD136" i="45"/>
  <c r="AE136" i="45"/>
  <c r="AF136" i="45"/>
  <c r="AG136" i="45"/>
  <c r="AH136" i="45"/>
  <c r="AB137" i="45"/>
  <c r="AC137" i="45"/>
  <c r="AD137" i="45"/>
  <c r="AE137" i="45"/>
  <c r="AF137" i="45"/>
  <c r="AG137" i="45"/>
  <c r="AH137" i="45"/>
  <c r="AB99" i="45"/>
  <c r="AC99" i="45"/>
  <c r="AD99" i="45"/>
  <c r="AE99" i="45"/>
  <c r="AF99" i="45"/>
  <c r="AG99" i="45"/>
  <c r="AH99" i="45"/>
  <c r="AB100" i="45"/>
  <c r="AC100" i="45"/>
  <c r="AD100" i="45"/>
  <c r="AE100" i="45"/>
  <c r="AF100" i="45"/>
  <c r="AG100" i="45"/>
  <c r="AH100" i="45"/>
  <c r="AB65" i="45"/>
  <c r="AC65" i="45"/>
  <c r="AD65" i="45"/>
  <c r="AE65" i="45"/>
  <c r="AF65" i="45"/>
  <c r="AG65" i="45"/>
  <c r="AH65" i="45"/>
  <c r="AB66" i="45"/>
  <c r="AC66" i="45"/>
  <c r="AD66" i="45"/>
  <c r="AE66" i="45"/>
  <c r="AF66" i="45"/>
  <c r="AG66" i="45"/>
  <c r="AH66" i="45"/>
  <c r="AB28" i="45"/>
  <c r="AC28" i="45"/>
  <c r="AD28" i="45"/>
  <c r="AE28" i="45"/>
  <c r="AB29" i="45"/>
  <c r="AC29" i="45"/>
  <c r="AD29" i="45"/>
  <c r="AE29" i="45"/>
  <c r="E763" i="53"/>
  <c r="E764" i="53"/>
  <c r="E654" i="53"/>
  <c r="E655" i="53"/>
  <c r="E545" i="53"/>
  <c r="E546" i="53"/>
  <c r="E436" i="53"/>
  <c r="E437" i="53"/>
  <c r="E327" i="53"/>
  <c r="E328" i="53"/>
  <c r="E218" i="53"/>
  <c r="E219" i="53"/>
  <c r="E109" i="53"/>
  <c r="E110" i="53"/>
  <c r="D428" i="47" l="1"/>
  <c r="D429" i="47"/>
  <c r="D322" i="47"/>
  <c r="D215" i="47"/>
  <c r="D107" i="47"/>
  <c r="AB375" i="45" l="1"/>
  <c r="AC375" i="45"/>
  <c r="AD375" i="45"/>
  <c r="AE375" i="45"/>
  <c r="AF375" i="45"/>
  <c r="AG375" i="45"/>
  <c r="AH375" i="45"/>
  <c r="AI375" i="45"/>
  <c r="AJ375" i="45"/>
  <c r="AK375" i="45"/>
  <c r="AL375" i="45"/>
  <c r="AM375" i="45"/>
  <c r="AN375" i="45"/>
  <c r="AP375" i="45"/>
  <c r="AQ375" i="45"/>
  <c r="AR375" i="45"/>
  <c r="AS375" i="45"/>
  <c r="AT375" i="45"/>
  <c r="AU375" i="45"/>
  <c r="AV375" i="45"/>
  <c r="AW375" i="45"/>
  <c r="AX375" i="45"/>
  <c r="AY375" i="45"/>
  <c r="AZ375" i="45"/>
  <c r="BA375" i="45"/>
  <c r="AB315" i="45"/>
  <c r="AC315" i="45"/>
  <c r="AD315" i="45"/>
  <c r="AE315" i="45"/>
  <c r="AF315" i="45"/>
  <c r="AG315" i="45"/>
  <c r="AH315" i="45"/>
  <c r="AI315" i="45"/>
  <c r="AJ315" i="45"/>
  <c r="AK315" i="45"/>
  <c r="AL315" i="45"/>
  <c r="AM315" i="45"/>
  <c r="AN315" i="45"/>
  <c r="AP315" i="45"/>
  <c r="AQ315" i="45"/>
  <c r="AR315" i="45"/>
  <c r="AS315" i="45"/>
  <c r="AT315" i="45"/>
  <c r="AU315" i="45"/>
  <c r="AV315" i="45"/>
  <c r="AW315" i="45"/>
  <c r="AX315" i="45"/>
  <c r="AY315" i="45"/>
  <c r="AZ315" i="45"/>
  <c r="BA315" i="45"/>
  <c r="AB277" i="45"/>
  <c r="AC277" i="45"/>
  <c r="AD277" i="45"/>
  <c r="AE277" i="45"/>
  <c r="AF277" i="45"/>
  <c r="AG277" i="45"/>
  <c r="AH277" i="45"/>
  <c r="AI277" i="45"/>
  <c r="AJ277" i="45"/>
  <c r="AK277" i="45"/>
  <c r="AL277" i="45"/>
  <c r="AM277" i="45"/>
  <c r="AN277" i="45"/>
  <c r="AP277" i="45"/>
  <c r="AQ277" i="45"/>
  <c r="AR277" i="45"/>
  <c r="AS277" i="45"/>
  <c r="AT277" i="45"/>
  <c r="AU277" i="45"/>
  <c r="AV277" i="45"/>
  <c r="AW277" i="45"/>
  <c r="AX277" i="45"/>
  <c r="AY277" i="45"/>
  <c r="AZ277" i="45"/>
  <c r="BA277" i="45"/>
  <c r="AB240" i="45"/>
  <c r="AC240" i="45"/>
  <c r="AD240" i="45"/>
  <c r="AE240" i="45"/>
  <c r="AF240" i="45"/>
  <c r="AG240" i="45"/>
  <c r="AH240" i="45"/>
  <c r="AI240" i="45"/>
  <c r="AJ240" i="45"/>
  <c r="AK240" i="45"/>
  <c r="AL240" i="45"/>
  <c r="AM240" i="45"/>
  <c r="AN240" i="45"/>
  <c r="AP240" i="45"/>
  <c r="AQ240" i="45"/>
  <c r="AR240" i="45"/>
  <c r="AS240" i="45"/>
  <c r="AT240" i="45"/>
  <c r="AU240" i="45"/>
  <c r="AV240" i="45"/>
  <c r="AW240" i="45"/>
  <c r="AX240" i="45"/>
  <c r="AY240" i="45"/>
  <c r="AZ240" i="45"/>
  <c r="BA240" i="45"/>
  <c r="AB201" i="45"/>
  <c r="AC201" i="45"/>
  <c r="AD201" i="45"/>
  <c r="AE201" i="45"/>
  <c r="AF201" i="45"/>
  <c r="AG201" i="45"/>
  <c r="AH201" i="45"/>
  <c r="AI201" i="45"/>
  <c r="AJ201" i="45"/>
  <c r="AK201" i="45"/>
  <c r="AL201" i="45"/>
  <c r="AM201" i="45"/>
  <c r="AN201" i="45"/>
  <c r="AP201" i="45"/>
  <c r="AQ201" i="45"/>
  <c r="AR201" i="45"/>
  <c r="AS201" i="45"/>
  <c r="AT201" i="45"/>
  <c r="AU201" i="45"/>
  <c r="AV201" i="45"/>
  <c r="AW201" i="45"/>
  <c r="AX201" i="45"/>
  <c r="AY201" i="45"/>
  <c r="AZ201" i="45"/>
  <c r="BA201" i="45"/>
  <c r="AB135" i="45"/>
  <c r="AC135" i="45"/>
  <c r="AD135" i="45"/>
  <c r="AE135" i="45"/>
  <c r="AF135" i="45"/>
  <c r="AG135" i="45"/>
  <c r="AH135" i="45"/>
  <c r="AB98" i="45"/>
  <c r="AC98" i="45"/>
  <c r="AD98" i="45"/>
  <c r="AE98" i="45"/>
  <c r="AF98" i="45"/>
  <c r="AG98" i="45"/>
  <c r="AH98" i="45"/>
  <c r="AB64" i="45"/>
  <c r="AC64" i="45"/>
  <c r="AD64" i="45"/>
  <c r="AE64" i="45"/>
  <c r="AF64" i="45"/>
  <c r="AG64" i="45"/>
  <c r="AH64" i="45"/>
  <c r="AB27" i="45"/>
  <c r="AC27" i="45"/>
  <c r="AD27" i="45"/>
  <c r="AE27" i="45"/>
  <c r="E762" i="53"/>
  <c r="E653" i="53"/>
  <c r="E544" i="53"/>
  <c r="E435" i="53"/>
  <c r="E326" i="53"/>
  <c r="E217" i="53"/>
  <c r="E108" i="53"/>
  <c r="D320" i="47" l="1"/>
  <c r="D321" i="47"/>
  <c r="D214" i="47"/>
  <c r="D106" i="47"/>
  <c r="AB374" i="45"/>
  <c r="AC374" i="45"/>
  <c r="AD374" i="45"/>
  <c r="AE374" i="45"/>
  <c r="AF374" i="45"/>
  <c r="AG374" i="45"/>
  <c r="AH374" i="45"/>
  <c r="AI374" i="45"/>
  <c r="AJ374" i="45"/>
  <c r="AK374" i="45"/>
  <c r="AL374" i="45"/>
  <c r="AM374" i="45"/>
  <c r="AN374" i="45"/>
  <c r="AP374" i="45"/>
  <c r="AQ374" i="45"/>
  <c r="AR374" i="45"/>
  <c r="AS374" i="45"/>
  <c r="AT374" i="45"/>
  <c r="AU374" i="45"/>
  <c r="AV374" i="45"/>
  <c r="AW374" i="45"/>
  <c r="AX374" i="45"/>
  <c r="AY374" i="45"/>
  <c r="AZ374" i="45"/>
  <c r="BA374" i="45"/>
  <c r="AB314" i="45"/>
  <c r="AC314" i="45"/>
  <c r="AD314" i="45"/>
  <c r="AE314" i="45"/>
  <c r="AF314" i="45"/>
  <c r="AG314" i="45"/>
  <c r="AH314" i="45"/>
  <c r="AI314" i="45"/>
  <c r="AJ314" i="45"/>
  <c r="AK314" i="45"/>
  <c r="AL314" i="45"/>
  <c r="AM314" i="45"/>
  <c r="AN314" i="45"/>
  <c r="AP314" i="45"/>
  <c r="AQ314" i="45"/>
  <c r="AR314" i="45"/>
  <c r="AS314" i="45"/>
  <c r="AT314" i="45"/>
  <c r="AU314" i="45"/>
  <c r="AV314" i="45"/>
  <c r="AW314" i="45"/>
  <c r="AX314" i="45"/>
  <c r="AY314" i="45"/>
  <c r="AZ314" i="45"/>
  <c r="BA314" i="45"/>
  <c r="AB276" i="45"/>
  <c r="AC276" i="45"/>
  <c r="AD276" i="45"/>
  <c r="AE276" i="45"/>
  <c r="AF276" i="45"/>
  <c r="AG276" i="45"/>
  <c r="AH276" i="45"/>
  <c r="AI276" i="45"/>
  <c r="AJ276" i="45"/>
  <c r="AK276" i="45"/>
  <c r="AL276" i="45"/>
  <c r="AM276" i="45"/>
  <c r="AN276" i="45"/>
  <c r="AP276" i="45"/>
  <c r="AQ276" i="45"/>
  <c r="AR276" i="45"/>
  <c r="AS276" i="45"/>
  <c r="AT276" i="45"/>
  <c r="AU276" i="45"/>
  <c r="AV276" i="45"/>
  <c r="AW276" i="45"/>
  <c r="AX276" i="45"/>
  <c r="AY276" i="45"/>
  <c r="AZ276" i="45"/>
  <c r="BA276" i="45"/>
  <c r="AB239" i="45"/>
  <c r="AC239" i="45"/>
  <c r="AD239" i="45"/>
  <c r="AE239" i="45"/>
  <c r="AF239" i="45"/>
  <c r="AG239" i="45"/>
  <c r="AH239" i="45"/>
  <c r="AI239" i="45"/>
  <c r="AJ239" i="45"/>
  <c r="AK239" i="45"/>
  <c r="AL239" i="45"/>
  <c r="AM239" i="45"/>
  <c r="AN239" i="45"/>
  <c r="AP239" i="45"/>
  <c r="AQ239" i="45"/>
  <c r="AR239" i="45"/>
  <c r="AS239" i="45"/>
  <c r="AT239" i="45"/>
  <c r="AU239" i="45"/>
  <c r="AV239" i="45"/>
  <c r="AW239" i="45"/>
  <c r="AX239" i="45"/>
  <c r="AY239" i="45"/>
  <c r="AZ239" i="45"/>
  <c r="BA239" i="45"/>
  <c r="AB200" i="45"/>
  <c r="AC200" i="45"/>
  <c r="AD200" i="45"/>
  <c r="AE200" i="45"/>
  <c r="AF200" i="45"/>
  <c r="AG200" i="45"/>
  <c r="AH200" i="45"/>
  <c r="AI200" i="45"/>
  <c r="AJ200" i="45"/>
  <c r="AK200" i="45"/>
  <c r="AL200" i="45"/>
  <c r="AM200" i="45"/>
  <c r="AN200" i="45"/>
  <c r="AP200" i="45"/>
  <c r="AQ200" i="45"/>
  <c r="AR200" i="45"/>
  <c r="AS200" i="45"/>
  <c r="AT200" i="45"/>
  <c r="AU200" i="45"/>
  <c r="AV200" i="45"/>
  <c r="AW200" i="45"/>
  <c r="AX200" i="45"/>
  <c r="AY200" i="45"/>
  <c r="AZ200" i="45"/>
  <c r="BA200" i="45"/>
  <c r="AB134" i="45"/>
  <c r="AC134" i="45"/>
  <c r="AD134" i="45"/>
  <c r="AE134" i="45"/>
  <c r="AF134" i="45"/>
  <c r="AG134" i="45"/>
  <c r="AH134" i="45"/>
  <c r="AB97" i="45"/>
  <c r="AC97" i="45"/>
  <c r="AD97" i="45"/>
  <c r="AE97" i="45"/>
  <c r="AF97" i="45"/>
  <c r="AG97" i="45"/>
  <c r="AH97" i="45"/>
  <c r="AB63" i="45"/>
  <c r="AC63" i="45"/>
  <c r="AD63" i="45"/>
  <c r="AE63" i="45"/>
  <c r="AF63" i="45"/>
  <c r="AG63" i="45"/>
  <c r="AH63" i="45"/>
  <c r="AB26" i="45"/>
  <c r="AC26" i="45"/>
  <c r="AD26" i="45"/>
  <c r="AE26" i="45"/>
  <c r="E761" i="53" l="1"/>
  <c r="E652" i="53"/>
  <c r="E543" i="53"/>
  <c r="E434" i="53"/>
  <c r="E325" i="53"/>
  <c r="E216" i="53"/>
  <c r="E107" i="53"/>
  <c r="D427" i="47" l="1"/>
  <c r="D213" i="47"/>
  <c r="D105" i="47"/>
  <c r="AB373" i="45"/>
  <c r="AC373" i="45"/>
  <c r="AD373" i="45"/>
  <c r="AE373" i="45"/>
  <c r="AF373" i="45"/>
  <c r="AG373" i="45"/>
  <c r="AH373" i="45"/>
  <c r="AI373" i="45"/>
  <c r="AJ373" i="45"/>
  <c r="AK373" i="45"/>
  <c r="AL373" i="45"/>
  <c r="AM373" i="45"/>
  <c r="AN373" i="45"/>
  <c r="AP373" i="45"/>
  <c r="AQ373" i="45"/>
  <c r="AR373" i="45"/>
  <c r="AS373" i="45"/>
  <c r="AT373" i="45"/>
  <c r="AU373" i="45"/>
  <c r="AV373" i="45"/>
  <c r="AW373" i="45"/>
  <c r="AX373" i="45"/>
  <c r="AY373" i="45"/>
  <c r="AZ373" i="45"/>
  <c r="BA373" i="45"/>
  <c r="AB313" i="45"/>
  <c r="AC313" i="45"/>
  <c r="AD313" i="45"/>
  <c r="AE313" i="45"/>
  <c r="AF313" i="45"/>
  <c r="AG313" i="45"/>
  <c r="AH313" i="45"/>
  <c r="AI313" i="45"/>
  <c r="AJ313" i="45"/>
  <c r="AK313" i="45"/>
  <c r="AL313" i="45"/>
  <c r="AM313" i="45"/>
  <c r="AN313" i="45"/>
  <c r="AP313" i="45"/>
  <c r="AQ313" i="45"/>
  <c r="AR313" i="45"/>
  <c r="AS313" i="45"/>
  <c r="AT313" i="45"/>
  <c r="AU313" i="45"/>
  <c r="AV313" i="45"/>
  <c r="AW313" i="45"/>
  <c r="AX313" i="45"/>
  <c r="AY313" i="45"/>
  <c r="AZ313" i="45"/>
  <c r="BA313" i="45"/>
  <c r="AB275" i="45"/>
  <c r="AC275" i="45"/>
  <c r="AD275" i="45"/>
  <c r="AE275" i="45"/>
  <c r="AF275" i="45"/>
  <c r="AG275" i="45"/>
  <c r="AH275" i="45"/>
  <c r="AI275" i="45"/>
  <c r="AJ275" i="45"/>
  <c r="AK275" i="45"/>
  <c r="AL275" i="45"/>
  <c r="AM275" i="45"/>
  <c r="AN275" i="45"/>
  <c r="AP275" i="45"/>
  <c r="AQ275" i="45"/>
  <c r="AR275" i="45"/>
  <c r="AS275" i="45"/>
  <c r="AT275" i="45"/>
  <c r="AU275" i="45"/>
  <c r="AV275" i="45"/>
  <c r="AW275" i="45"/>
  <c r="AX275" i="45"/>
  <c r="AY275" i="45"/>
  <c r="AZ275" i="45"/>
  <c r="BA275" i="45"/>
  <c r="AB238" i="45"/>
  <c r="AC238" i="45"/>
  <c r="AD238" i="45"/>
  <c r="AE238" i="45"/>
  <c r="AF238" i="45"/>
  <c r="AG238" i="45"/>
  <c r="AH238" i="45"/>
  <c r="AI238" i="45"/>
  <c r="AJ238" i="45"/>
  <c r="AK238" i="45"/>
  <c r="AL238" i="45"/>
  <c r="AM238" i="45"/>
  <c r="AN238" i="45"/>
  <c r="AP238" i="45"/>
  <c r="AQ238" i="45"/>
  <c r="AR238" i="45"/>
  <c r="AS238" i="45"/>
  <c r="AT238" i="45"/>
  <c r="AU238" i="45"/>
  <c r="AV238" i="45"/>
  <c r="AW238" i="45"/>
  <c r="AX238" i="45"/>
  <c r="AY238" i="45"/>
  <c r="AZ238" i="45"/>
  <c r="BA238" i="45"/>
  <c r="AB199" i="45"/>
  <c r="AC199" i="45"/>
  <c r="AD199" i="45"/>
  <c r="AE199" i="45"/>
  <c r="AF199" i="45"/>
  <c r="AG199" i="45"/>
  <c r="AH199" i="45"/>
  <c r="AI199" i="45"/>
  <c r="AJ199" i="45"/>
  <c r="AK199" i="45"/>
  <c r="AL199" i="45"/>
  <c r="AM199" i="45"/>
  <c r="AN199" i="45"/>
  <c r="AP199" i="45"/>
  <c r="AQ199" i="45"/>
  <c r="AR199" i="45"/>
  <c r="AS199" i="45"/>
  <c r="AT199" i="45"/>
  <c r="AU199" i="45"/>
  <c r="AV199" i="45"/>
  <c r="AW199" i="45"/>
  <c r="AX199" i="45"/>
  <c r="AY199" i="45"/>
  <c r="AZ199" i="45"/>
  <c r="BA199" i="45"/>
  <c r="AB133" i="45"/>
  <c r="AC133" i="45"/>
  <c r="AD133" i="45"/>
  <c r="AE133" i="45"/>
  <c r="AF133" i="45"/>
  <c r="AG133" i="45"/>
  <c r="AH133" i="45"/>
  <c r="AB96" i="45"/>
  <c r="AC96" i="45"/>
  <c r="AD96" i="45"/>
  <c r="AE96" i="45"/>
  <c r="AF96" i="45"/>
  <c r="AG96" i="45"/>
  <c r="AH96" i="45"/>
  <c r="AB62" i="45"/>
  <c r="AC62" i="45"/>
  <c r="AD62" i="45"/>
  <c r="AE62" i="45"/>
  <c r="AF62" i="45"/>
  <c r="AG62" i="45"/>
  <c r="AH62" i="45"/>
  <c r="AB24" i="45"/>
  <c r="AC24" i="45"/>
  <c r="AD24" i="45"/>
  <c r="AE24" i="45"/>
  <c r="AB25" i="45"/>
  <c r="AC25" i="45"/>
  <c r="AD25" i="45"/>
  <c r="AE25" i="45"/>
  <c r="E760" i="53"/>
  <c r="E651" i="53"/>
  <c r="E542" i="53"/>
  <c r="E433" i="53"/>
  <c r="E324" i="53"/>
  <c r="E215" i="53"/>
  <c r="E106" i="53" l="1"/>
  <c r="EF7" i="55" l="1"/>
  <c r="AB372" i="45" l="1"/>
  <c r="AC372" i="45"/>
  <c r="AD372" i="45"/>
  <c r="AE372" i="45"/>
  <c r="AF372" i="45"/>
  <c r="AG372" i="45"/>
  <c r="AH372" i="45"/>
  <c r="AI372" i="45"/>
  <c r="AJ372" i="45"/>
  <c r="AK372" i="45"/>
  <c r="AL372" i="45"/>
  <c r="AM372" i="45"/>
  <c r="AN372" i="45"/>
  <c r="AP372" i="45"/>
  <c r="AQ372" i="45"/>
  <c r="AR372" i="45"/>
  <c r="AS372" i="45"/>
  <c r="AT372" i="45"/>
  <c r="AU372" i="45"/>
  <c r="AV372" i="45"/>
  <c r="AW372" i="45"/>
  <c r="AX372" i="45"/>
  <c r="AY372" i="45"/>
  <c r="AZ372" i="45"/>
  <c r="BA372" i="45"/>
  <c r="AB312" i="45"/>
  <c r="AC312" i="45"/>
  <c r="AD312" i="45"/>
  <c r="AE312" i="45"/>
  <c r="AF312" i="45"/>
  <c r="AG312" i="45"/>
  <c r="AH312" i="45"/>
  <c r="AI312" i="45"/>
  <c r="AJ312" i="45"/>
  <c r="AK312" i="45"/>
  <c r="AL312" i="45"/>
  <c r="AM312" i="45"/>
  <c r="AN312" i="45"/>
  <c r="AP312" i="45"/>
  <c r="AQ312" i="45"/>
  <c r="AR312" i="45"/>
  <c r="AS312" i="45"/>
  <c r="AT312" i="45"/>
  <c r="AU312" i="45"/>
  <c r="AV312" i="45"/>
  <c r="AW312" i="45"/>
  <c r="AX312" i="45"/>
  <c r="AY312" i="45"/>
  <c r="AZ312" i="45"/>
  <c r="BA312" i="45"/>
  <c r="AB274" i="45"/>
  <c r="AC274" i="45"/>
  <c r="AD274" i="45"/>
  <c r="AE274" i="45"/>
  <c r="AF274" i="45"/>
  <c r="AG274" i="45"/>
  <c r="AH274" i="45"/>
  <c r="AI274" i="45"/>
  <c r="AJ274" i="45"/>
  <c r="AK274" i="45"/>
  <c r="AL274" i="45"/>
  <c r="AM274" i="45"/>
  <c r="AN274" i="45"/>
  <c r="AP274" i="45"/>
  <c r="AQ274" i="45"/>
  <c r="AR274" i="45"/>
  <c r="AS274" i="45"/>
  <c r="AT274" i="45"/>
  <c r="AU274" i="45"/>
  <c r="AV274" i="45"/>
  <c r="AW274" i="45"/>
  <c r="AX274" i="45"/>
  <c r="AY274" i="45"/>
  <c r="AZ274" i="45"/>
  <c r="BA274" i="45"/>
  <c r="AB237" i="45"/>
  <c r="AC237" i="45"/>
  <c r="AD237" i="45"/>
  <c r="AE237" i="45"/>
  <c r="AF237" i="45"/>
  <c r="AG237" i="45"/>
  <c r="AH237" i="45"/>
  <c r="AI237" i="45"/>
  <c r="AJ237" i="45"/>
  <c r="AK237" i="45"/>
  <c r="AL237" i="45"/>
  <c r="AM237" i="45"/>
  <c r="AN237" i="45"/>
  <c r="AP237" i="45"/>
  <c r="AQ237" i="45"/>
  <c r="AR237" i="45"/>
  <c r="AS237" i="45"/>
  <c r="AT237" i="45"/>
  <c r="AU237" i="45"/>
  <c r="AV237" i="45"/>
  <c r="AW237" i="45"/>
  <c r="AX237" i="45"/>
  <c r="AY237" i="45"/>
  <c r="AZ237" i="45"/>
  <c r="BA237" i="45"/>
  <c r="AB198" i="45"/>
  <c r="AC198" i="45"/>
  <c r="AD198" i="45"/>
  <c r="AE198" i="45"/>
  <c r="AF198" i="45"/>
  <c r="AG198" i="45"/>
  <c r="AH198" i="45"/>
  <c r="AI198" i="45"/>
  <c r="AJ198" i="45"/>
  <c r="AK198" i="45"/>
  <c r="AL198" i="45"/>
  <c r="AM198" i="45"/>
  <c r="AN198" i="45"/>
  <c r="AP198" i="45"/>
  <c r="AQ198" i="45"/>
  <c r="AR198" i="45"/>
  <c r="AS198" i="45"/>
  <c r="AT198" i="45"/>
  <c r="AU198" i="45"/>
  <c r="AV198" i="45"/>
  <c r="AW198" i="45"/>
  <c r="AX198" i="45"/>
  <c r="AY198" i="45"/>
  <c r="AZ198" i="45"/>
  <c r="BA198" i="45"/>
  <c r="AB132" i="45"/>
  <c r="AC132" i="45"/>
  <c r="AD132" i="45"/>
  <c r="AE132" i="45"/>
  <c r="AF132" i="45"/>
  <c r="AG132" i="45"/>
  <c r="AH132" i="45"/>
  <c r="AB95" i="45"/>
  <c r="AC95" i="45"/>
  <c r="AD95" i="45"/>
  <c r="AE95" i="45"/>
  <c r="AF95" i="45"/>
  <c r="AG95" i="45"/>
  <c r="AH95" i="45"/>
  <c r="AB61" i="45"/>
  <c r="AC61" i="45"/>
  <c r="AD61" i="45"/>
  <c r="AE61" i="45"/>
  <c r="AF61" i="45"/>
  <c r="AG61" i="45"/>
  <c r="AH61" i="45"/>
  <c r="AB23" i="45"/>
  <c r="AC23" i="45"/>
  <c r="AD23" i="45"/>
  <c r="AE23" i="45"/>
  <c r="D425" i="47" l="1"/>
  <c r="D426" i="47"/>
  <c r="D318" i="47"/>
  <c r="D319" i="47"/>
  <c r="D212" i="47"/>
  <c r="D104" i="47"/>
  <c r="E759" i="53"/>
  <c r="E650" i="53"/>
  <c r="E541" i="53"/>
  <c r="E432" i="53"/>
  <c r="E323" i="53"/>
  <c r="E214" i="53"/>
  <c r="E105" i="53"/>
  <c r="D423" i="47" l="1"/>
  <c r="D211" i="47"/>
  <c r="D103" i="47"/>
  <c r="AB371" i="45"/>
  <c r="AC371" i="45"/>
  <c r="AD371" i="45"/>
  <c r="AE371" i="45"/>
  <c r="AF371" i="45"/>
  <c r="AG371" i="45"/>
  <c r="AH371" i="45"/>
  <c r="AI371" i="45"/>
  <c r="AJ371" i="45"/>
  <c r="AK371" i="45"/>
  <c r="AL371" i="45"/>
  <c r="AM371" i="45"/>
  <c r="AN371" i="45"/>
  <c r="AP371" i="45"/>
  <c r="AQ371" i="45"/>
  <c r="AR371" i="45"/>
  <c r="AS371" i="45"/>
  <c r="AT371" i="45"/>
  <c r="AU371" i="45"/>
  <c r="AV371" i="45"/>
  <c r="AW371" i="45"/>
  <c r="AX371" i="45"/>
  <c r="AY371" i="45"/>
  <c r="AZ371" i="45"/>
  <c r="BA371" i="45"/>
  <c r="AB311" i="45"/>
  <c r="AC311" i="45"/>
  <c r="AD311" i="45"/>
  <c r="AE311" i="45"/>
  <c r="AF311" i="45"/>
  <c r="AG311" i="45"/>
  <c r="AH311" i="45"/>
  <c r="AI311" i="45"/>
  <c r="AJ311" i="45"/>
  <c r="AK311" i="45"/>
  <c r="AL311" i="45"/>
  <c r="AM311" i="45"/>
  <c r="AN311" i="45"/>
  <c r="AP311" i="45"/>
  <c r="AQ311" i="45"/>
  <c r="AR311" i="45"/>
  <c r="AS311" i="45"/>
  <c r="AT311" i="45"/>
  <c r="AU311" i="45"/>
  <c r="AV311" i="45"/>
  <c r="AW311" i="45"/>
  <c r="AX311" i="45"/>
  <c r="AY311" i="45"/>
  <c r="AZ311" i="45"/>
  <c r="BA311" i="45"/>
  <c r="AB273" i="45"/>
  <c r="AC273" i="45"/>
  <c r="AD273" i="45"/>
  <c r="AE273" i="45"/>
  <c r="AF273" i="45"/>
  <c r="AG273" i="45"/>
  <c r="AH273" i="45"/>
  <c r="AI273" i="45"/>
  <c r="AJ273" i="45"/>
  <c r="AK273" i="45"/>
  <c r="AL273" i="45"/>
  <c r="AM273" i="45"/>
  <c r="AN273" i="45"/>
  <c r="AP273" i="45"/>
  <c r="AQ273" i="45"/>
  <c r="AR273" i="45"/>
  <c r="AS273" i="45"/>
  <c r="AT273" i="45"/>
  <c r="AU273" i="45"/>
  <c r="AV273" i="45"/>
  <c r="AW273" i="45"/>
  <c r="AX273" i="45"/>
  <c r="AY273" i="45"/>
  <c r="AZ273" i="45"/>
  <c r="BA273" i="45"/>
  <c r="AB236" i="45"/>
  <c r="AC236" i="45"/>
  <c r="AD236" i="45"/>
  <c r="AE236" i="45"/>
  <c r="AF236" i="45"/>
  <c r="AG236" i="45"/>
  <c r="AH236" i="45"/>
  <c r="AI236" i="45"/>
  <c r="AJ236" i="45"/>
  <c r="AK236" i="45"/>
  <c r="AL236" i="45"/>
  <c r="AM236" i="45"/>
  <c r="AN236" i="45"/>
  <c r="AP236" i="45"/>
  <c r="AQ236" i="45"/>
  <c r="AR236" i="45"/>
  <c r="AS236" i="45"/>
  <c r="AT236" i="45"/>
  <c r="AU236" i="45"/>
  <c r="AV236" i="45"/>
  <c r="AW236" i="45"/>
  <c r="AX236" i="45"/>
  <c r="AY236" i="45"/>
  <c r="AZ236" i="45"/>
  <c r="BA236" i="45"/>
  <c r="AB197" i="45"/>
  <c r="AC197" i="45"/>
  <c r="AD197" i="45"/>
  <c r="AE197" i="45"/>
  <c r="AF197" i="45"/>
  <c r="AG197" i="45"/>
  <c r="AH197" i="45"/>
  <c r="AI197" i="45"/>
  <c r="AJ197" i="45"/>
  <c r="AK197" i="45"/>
  <c r="AL197" i="45"/>
  <c r="AM197" i="45"/>
  <c r="AN197" i="45"/>
  <c r="AP197" i="45"/>
  <c r="AQ197" i="45"/>
  <c r="AR197" i="45"/>
  <c r="AS197" i="45"/>
  <c r="AT197" i="45"/>
  <c r="AU197" i="45"/>
  <c r="AV197" i="45"/>
  <c r="AW197" i="45"/>
  <c r="AX197" i="45"/>
  <c r="AY197" i="45"/>
  <c r="AZ197" i="45"/>
  <c r="BA197" i="45"/>
  <c r="AB131" i="45"/>
  <c r="AC131" i="45"/>
  <c r="AD131" i="45"/>
  <c r="AE131" i="45"/>
  <c r="AF131" i="45"/>
  <c r="AG131" i="45"/>
  <c r="AH131" i="45"/>
  <c r="AB94" i="45"/>
  <c r="AC94" i="45"/>
  <c r="AD94" i="45"/>
  <c r="AE94" i="45"/>
  <c r="AF94" i="45"/>
  <c r="AG94" i="45"/>
  <c r="AH94" i="45"/>
  <c r="AB60" i="45"/>
  <c r="AC60" i="45"/>
  <c r="AD60" i="45"/>
  <c r="AE60" i="45"/>
  <c r="AF60" i="45"/>
  <c r="AG60" i="45"/>
  <c r="AH60" i="45"/>
  <c r="E758" i="53" l="1"/>
  <c r="E649" i="53"/>
  <c r="E540" i="53"/>
  <c r="E431" i="53"/>
  <c r="E322" i="53"/>
  <c r="E213" i="53"/>
  <c r="E104" i="53"/>
  <c r="D424" i="47" l="1"/>
  <c r="D317" i="47"/>
  <c r="D210" i="47"/>
  <c r="D102" i="47"/>
  <c r="AB370" i="45"/>
  <c r="AC370" i="45"/>
  <c r="AD370" i="45"/>
  <c r="AE370" i="45"/>
  <c r="AF370" i="45"/>
  <c r="AG370" i="45"/>
  <c r="AH370" i="45"/>
  <c r="AI370" i="45"/>
  <c r="AJ370" i="45"/>
  <c r="AK370" i="45"/>
  <c r="AL370" i="45"/>
  <c r="AM370" i="45"/>
  <c r="AN370" i="45"/>
  <c r="AP370" i="45"/>
  <c r="AQ370" i="45"/>
  <c r="AR370" i="45"/>
  <c r="AS370" i="45"/>
  <c r="AT370" i="45"/>
  <c r="AU370" i="45"/>
  <c r="AV370" i="45"/>
  <c r="AW370" i="45"/>
  <c r="AX370" i="45"/>
  <c r="AY370" i="45"/>
  <c r="AZ370" i="45"/>
  <c r="BA370" i="45"/>
  <c r="AB310" i="45"/>
  <c r="AC310" i="45"/>
  <c r="AD310" i="45"/>
  <c r="AE310" i="45"/>
  <c r="AF310" i="45"/>
  <c r="AG310" i="45"/>
  <c r="AH310" i="45"/>
  <c r="AI310" i="45"/>
  <c r="AJ310" i="45"/>
  <c r="AK310" i="45"/>
  <c r="AL310" i="45"/>
  <c r="AM310" i="45"/>
  <c r="AN310" i="45"/>
  <c r="AP310" i="45"/>
  <c r="AQ310" i="45"/>
  <c r="AR310" i="45"/>
  <c r="AS310" i="45"/>
  <c r="AT310" i="45"/>
  <c r="AU310" i="45"/>
  <c r="AV310" i="45"/>
  <c r="AW310" i="45"/>
  <c r="AX310" i="45"/>
  <c r="AY310" i="45"/>
  <c r="AZ310" i="45"/>
  <c r="BA310" i="45"/>
  <c r="AB272" i="45"/>
  <c r="AC272" i="45"/>
  <c r="AD272" i="45"/>
  <c r="AE272" i="45"/>
  <c r="AF272" i="45"/>
  <c r="AG272" i="45"/>
  <c r="AH272" i="45"/>
  <c r="AI272" i="45"/>
  <c r="AJ272" i="45"/>
  <c r="AK272" i="45"/>
  <c r="AL272" i="45"/>
  <c r="AM272" i="45"/>
  <c r="AN272" i="45"/>
  <c r="AP272" i="45"/>
  <c r="AQ272" i="45"/>
  <c r="AR272" i="45"/>
  <c r="AS272" i="45"/>
  <c r="AT272" i="45"/>
  <c r="AU272" i="45"/>
  <c r="AV272" i="45"/>
  <c r="AW272" i="45"/>
  <c r="AX272" i="45"/>
  <c r="AY272" i="45"/>
  <c r="AZ272" i="45"/>
  <c r="BA272" i="45"/>
  <c r="AB235" i="45"/>
  <c r="AC235" i="45"/>
  <c r="AD235" i="45"/>
  <c r="AE235" i="45"/>
  <c r="AF235" i="45"/>
  <c r="AG235" i="45"/>
  <c r="AH235" i="45"/>
  <c r="AI235" i="45"/>
  <c r="AJ235" i="45"/>
  <c r="AK235" i="45"/>
  <c r="AL235" i="45"/>
  <c r="AM235" i="45"/>
  <c r="AN235" i="45"/>
  <c r="AP235" i="45"/>
  <c r="AQ235" i="45"/>
  <c r="AR235" i="45"/>
  <c r="AS235" i="45"/>
  <c r="AT235" i="45"/>
  <c r="AU235" i="45"/>
  <c r="AV235" i="45"/>
  <c r="AW235" i="45"/>
  <c r="AX235" i="45"/>
  <c r="AY235" i="45"/>
  <c r="AZ235" i="45"/>
  <c r="BA235" i="45"/>
  <c r="AB196" i="45"/>
  <c r="AC196" i="45"/>
  <c r="AD196" i="45"/>
  <c r="AE196" i="45"/>
  <c r="AF196" i="45"/>
  <c r="AG196" i="45"/>
  <c r="AH196" i="45"/>
  <c r="AI196" i="45"/>
  <c r="AJ196" i="45"/>
  <c r="AK196" i="45"/>
  <c r="AL196" i="45"/>
  <c r="AM196" i="45"/>
  <c r="AN196" i="45"/>
  <c r="AP196" i="45"/>
  <c r="AQ196" i="45"/>
  <c r="AR196" i="45"/>
  <c r="AS196" i="45"/>
  <c r="AT196" i="45"/>
  <c r="AU196" i="45"/>
  <c r="AV196" i="45"/>
  <c r="AW196" i="45"/>
  <c r="AX196" i="45"/>
  <c r="AY196" i="45"/>
  <c r="AZ196" i="45"/>
  <c r="BA196" i="45"/>
  <c r="AB130" i="45"/>
  <c r="AC130" i="45"/>
  <c r="AD130" i="45"/>
  <c r="AE130" i="45"/>
  <c r="AF130" i="45"/>
  <c r="AG130" i="45"/>
  <c r="AH130" i="45"/>
  <c r="AB93" i="45"/>
  <c r="AC93" i="45"/>
  <c r="AD93" i="45"/>
  <c r="AE93" i="45"/>
  <c r="AF93" i="45"/>
  <c r="AG93" i="45"/>
  <c r="AH93" i="45"/>
  <c r="AB59" i="45"/>
  <c r="AC59" i="45"/>
  <c r="AD59" i="45"/>
  <c r="AE59" i="45"/>
  <c r="AF59" i="45"/>
  <c r="AG59" i="45"/>
  <c r="AH59" i="45"/>
  <c r="AB22" i="45"/>
  <c r="AC22" i="45"/>
  <c r="AD22" i="45"/>
  <c r="AE22" i="45"/>
  <c r="E757" i="53"/>
  <c r="E648" i="53"/>
  <c r="E539" i="53"/>
  <c r="E430" i="53"/>
  <c r="E321" i="53"/>
  <c r="E212" i="53"/>
  <c r="E103" i="53"/>
  <c r="D316" i="47" l="1"/>
  <c r="D209" i="47"/>
  <c r="D101" i="47"/>
  <c r="AB369" i="45"/>
  <c r="AC369" i="45"/>
  <c r="AD369" i="45"/>
  <c r="AE369" i="45"/>
  <c r="AF369" i="45"/>
  <c r="AG369" i="45"/>
  <c r="AH369" i="45"/>
  <c r="AI369" i="45"/>
  <c r="AJ369" i="45"/>
  <c r="AK369" i="45"/>
  <c r="AL369" i="45"/>
  <c r="AM369" i="45"/>
  <c r="AN369" i="45"/>
  <c r="AP369" i="45"/>
  <c r="AQ369" i="45"/>
  <c r="AR369" i="45"/>
  <c r="AS369" i="45"/>
  <c r="AT369" i="45"/>
  <c r="AU369" i="45"/>
  <c r="AV369" i="45"/>
  <c r="AW369" i="45"/>
  <c r="AX369" i="45"/>
  <c r="AY369" i="45"/>
  <c r="AZ369" i="45"/>
  <c r="BA369" i="45"/>
  <c r="AB309" i="45"/>
  <c r="AC309" i="45"/>
  <c r="AD309" i="45"/>
  <c r="AE309" i="45"/>
  <c r="AF309" i="45"/>
  <c r="AG309" i="45"/>
  <c r="AH309" i="45"/>
  <c r="AI309" i="45"/>
  <c r="AJ309" i="45"/>
  <c r="AK309" i="45"/>
  <c r="AL309" i="45"/>
  <c r="AM309" i="45"/>
  <c r="AN309" i="45"/>
  <c r="AP309" i="45"/>
  <c r="AQ309" i="45"/>
  <c r="AR309" i="45"/>
  <c r="AS309" i="45"/>
  <c r="AT309" i="45"/>
  <c r="AU309" i="45"/>
  <c r="AV309" i="45"/>
  <c r="AW309" i="45"/>
  <c r="AX309" i="45"/>
  <c r="AY309" i="45"/>
  <c r="AZ309" i="45"/>
  <c r="BA309" i="45"/>
  <c r="AB271" i="45"/>
  <c r="AC271" i="45"/>
  <c r="AD271" i="45"/>
  <c r="AE271" i="45"/>
  <c r="AF271" i="45"/>
  <c r="AG271" i="45"/>
  <c r="AH271" i="45"/>
  <c r="AI271" i="45"/>
  <c r="AJ271" i="45"/>
  <c r="AK271" i="45"/>
  <c r="AL271" i="45"/>
  <c r="AM271" i="45"/>
  <c r="AN271" i="45"/>
  <c r="AP271" i="45"/>
  <c r="AQ271" i="45"/>
  <c r="AR271" i="45"/>
  <c r="AS271" i="45"/>
  <c r="AT271" i="45"/>
  <c r="AU271" i="45"/>
  <c r="AV271" i="45"/>
  <c r="AW271" i="45"/>
  <c r="AX271" i="45"/>
  <c r="AY271" i="45"/>
  <c r="AZ271" i="45"/>
  <c r="BA271" i="45"/>
  <c r="AB234" i="45"/>
  <c r="AC234" i="45"/>
  <c r="AD234" i="45"/>
  <c r="AE234" i="45"/>
  <c r="AF234" i="45"/>
  <c r="AG234" i="45"/>
  <c r="AH234" i="45"/>
  <c r="AI234" i="45"/>
  <c r="AJ234" i="45"/>
  <c r="AK234" i="45"/>
  <c r="AL234" i="45"/>
  <c r="AM234" i="45"/>
  <c r="AN234" i="45"/>
  <c r="AP234" i="45"/>
  <c r="AQ234" i="45"/>
  <c r="AR234" i="45"/>
  <c r="AS234" i="45"/>
  <c r="AT234" i="45"/>
  <c r="AU234" i="45"/>
  <c r="AV234" i="45"/>
  <c r="AW234" i="45"/>
  <c r="AX234" i="45"/>
  <c r="AY234" i="45"/>
  <c r="AZ234" i="45"/>
  <c r="BA234" i="45"/>
  <c r="AB195" i="45"/>
  <c r="AC195" i="45"/>
  <c r="AD195" i="45"/>
  <c r="AE195" i="45"/>
  <c r="AF195" i="45"/>
  <c r="AG195" i="45"/>
  <c r="AH195" i="45"/>
  <c r="AI195" i="45"/>
  <c r="AJ195" i="45"/>
  <c r="AK195" i="45"/>
  <c r="AL195" i="45"/>
  <c r="AM195" i="45"/>
  <c r="AN195" i="45"/>
  <c r="AP195" i="45"/>
  <c r="AQ195" i="45"/>
  <c r="AR195" i="45"/>
  <c r="AS195" i="45"/>
  <c r="AT195" i="45"/>
  <c r="AU195" i="45"/>
  <c r="AV195" i="45"/>
  <c r="AW195" i="45"/>
  <c r="AX195" i="45"/>
  <c r="AY195" i="45"/>
  <c r="AZ195" i="45"/>
  <c r="BA195" i="45"/>
  <c r="AB129" i="45"/>
  <c r="AC129" i="45"/>
  <c r="AD129" i="45"/>
  <c r="AE129" i="45"/>
  <c r="AF129" i="45"/>
  <c r="AG129" i="45"/>
  <c r="AH129" i="45"/>
  <c r="AB92" i="45"/>
  <c r="AC92" i="45"/>
  <c r="AD92" i="45"/>
  <c r="AE92" i="45"/>
  <c r="AF92" i="45"/>
  <c r="AG92" i="45"/>
  <c r="AH92" i="45"/>
  <c r="AB58" i="45"/>
  <c r="AC58" i="45"/>
  <c r="AD58" i="45"/>
  <c r="AE58" i="45"/>
  <c r="AF58" i="45"/>
  <c r="AG58" i="45"/>
  <c r="AH58" i="45"/>
  <c r="AB21" i="45"/>
  <c r="AC21" i="45"/>
  <c r="AD21" i="45"/>
  <c r="AE21" i="45"/>
  <c r="E756" i="53"/>
  <c r="E647" i="53"/>
  <c r="E538" i="53"/>
  <c r="E429" i="53"/>
  <c r="E320" i="53"/>
  <c r="E211" i="53"/>
  <c r="E102" i="53"/>
  <c r="D422" i="47" l="1"/>
  <c r="D315" i="47"/>
  <c r="D207" i="47"/>
  <c r="D208" i="47"/>
  <c r="D99" i="47"/>
  <c r="D100" i="47"/>
  <c r="AB368" i="45"/>
  <c r="AC368" i="45"/>
  <c r="AD368" i="45"/>
  <c r="AE368" i="45"/>
  <c r="AF368" i="45"/>
  <c r="AG368" i="45"/>
  <c r="AH368" i="45"/>
  <c r="AI368" i="45"/>
  <c r="AJ368" i="45"/>
  <c r="AK368" i="45"/>
  <c r="AL368" i="45"/>
  <c r="AM368" i="45"/>
  <c r="AN368" i="45"/>
  <c r="AP368" i="45"/>
  <c r="AQ368" i="45"/>
  <c r="AR368" i="45"/>
  <c r="AS368" i="45"/>
  <c r="AT368" i="45"/>
  <c r="AU368" i="45"/>
  <c r="AV368" i="45"/>
  <c r="AW368" i="45"/>
  <c r="AX368" i="45"/>
  <c r="AY368" i="45"/>
  <c r="AZ368" i="45"/>
  <c r="BA368" i="45"/>
  <c r="AB404" i="45"/>
  <c r="AC404" i="45"/>
  <c r="AD404" i="45"/>
  <c r="AE404" i="45"/>
  <c r="AF404" i="45"/>
  <c r="AG404" i="45"/>
  <c r="AH404" i="45"/>
  <c r="AI404" i="45"/>
  <c r="AJ404" i="45"/>
  <c r="AK404" i="45"/>
  <c r="AL404" i="45"/>
  <c r="AM404" i="45"/>
  <c r="AN404" i="45"/>
  <c r="AO404" i="45"/>
  <c r="AP404" i="45"/>
  <c r="AQ404" i="45"/>
  <c r="AR404" i="45"/>
  <c r="AS404" i="45"/>
  <c r="AT404" i="45"/>
  <c r="AU404" i="45"/>
  <c r="AV404" i="45"/>
  <c r="AW404" i="45"/>
  <c r="AX404" i="45"/>
  <c r="AY404" i="45"/>
  <c r="AZ404" i="45"/>
  <c r="AB405" i="45"/>
  <c r="AC405" i="45"/>
  <c r="AD405" i="45"/>
  <c r="AE405" i="45"/>
  <c r="AF405" i="45"/>
  <c r="AG405" i="45"/>
  <c r="AH405" i="45"/>
  <c r="AI405" i="45"/>
  <c r="AJ405" i="45"/>
  <c r="AK405" i="45"/>
  <c r="AL405" i="45"/>
  <c r="AM405" i="45"/>
  <c r="AN405" i="45"/>
  <c r="AO405" i="45"/>
  <c r="AP405" i="45"/>
  <c r="AQ405" i="45"/>
  <c r="AR405" i="45"/>
  <c r="AS405" i="45"/>
  <c r="AT405" i="45"/>
  <c r="AU405" i="45"/>
  <c r="AV405" i="45"/>
  <c r="AW405" i="45"/>
  <c r="AX405" i="45"/>
  <c r="AY405" i="45"/>
  <c r="AZ405" i="45"/>
  <c r="AB406" i="45"/>
  <c r="AC406" i="45"/>
  <c r="AD406" i="45"/>
  <c r="AE406" i="45"/>
  <c r="AF406" i="45"/>
  <c r="AG406" i="45"/>
  <c r="AH406" i="45"/>
  <c r="AI406" i="45"/>
  <c r="AJ406" i="45"/>
  <c r="AK406" i="45"/>
  <c r="AL406" i="45"/>
  <c r="AM406" i="45"/>
  <c r="AN406" i="45"/>
  <c r="AO406" i="45"/>
  <c r="AP406" i="45"/>
  <c r="AQ406" i="45"/>
  <c r="AR406" i="45"/>
  <c r="AS406" i="45"/>
  <c r="AT406" i="45"/>
  <c r="AU406" i="45"/>
  <c r="AV406" i="45"/>
  <c r="AW406" i="45"/>
  <c r="AX406" i="45"/>
  <c r="AY406" i="45"/>
  <c r="AZ406" i="45"/>
  <c r="AB407" i="45"/>
  <c r="AC407" i="45"/>
  <c r="AD407" i="45"/>
  <c r="AE407" i="45"/>
  <c r="AF407" i="45"/>
  <c r="AG407" i="45"/>
  <c r="AH407" i="45"/>
  <c r="AI407" i="45"/>
  <c r="AJ407" i="45"/>
  <c r="AK407" i="45"/>
  <c r="AL407" i="45"/>
  <c r="AM407" i="45"/>
  <c r="AN407" i="45"/>
  <c r="AO407" i="45"/>
  <c r="AP407" i="45"/>
  <c r="AQ407" i="45"/>
  <c r="AR407" i="45"/>
  <c r="AS407" i="45"/>
  <c r="AT407" i="45"/>
  <c r="AU407" i="45"/>
  <c r="AV407" i="45"/>
  <c r="AW407" i="45"/>
  <c r="AX407" i="45"/>
  <c r="AY407" i="45"/>
  <c r="AZ407" i="45"/>
  <c r="AB408" i="45"/>
  <c r="AC408" i="45"/>
  <c r="AD408" i="45"/>
  <c r="AE408" i="45"/>
  <c r="AF408" i="45"/>
  <c r="AG408" i="45"/>
  <c r="AH408" i="45"/>
  <c r="AI408" i="45"/>
  <c r="AJ408" i="45"/>
  <c r="AK408" i="45"/>
  <c r="AL408" i="45"/>
  <c r="AM408" i="45"/>
  <c r="AN408" i="45"/>
  <c r="AO408" i="45"/>
  <c r="AP408" i="45"/>
  <c r="AQ408" i="45"/>
  <c r="AR408" i="45"/>
  <c r="AS408" i="45"/>
  <c r="AT408" i="45"/>
  <c r="AU408" i="45"/>
  <c r="AV408" i="45"/>
  <c r="AW408" i="45"/>
  <c r="AX408" i="45"/>
  <c r="AY408" i="45"/>
  <c r="AZ408" i="45"/>
  <c r="AB409" i="45"/>
  <c r="AC409" i="45"/>
  <c r="AD409" i="45"/>
  <c r="AE409" i="45"/>
  <c r="AF409" i="45"/>
  <c r="AG409" i="45"/>
  <c r="AH409" i="45"/>
  <c r="AI409" i="45"/>
  <c r="AJ409" i="45"/>
  <c r="AK409" i="45"/>
  <c r="AL409" i="45"/>
  <c r="AM409" i="45"/>
  <c r="AN409" i="45"/>
  <c r="AO409" i="45"/>
  <c r="AP409" i="45"/>
  <c r="AQ409" i="45"/>
  <c r="AR409" i="45"/>
  <c r="AS409" i="45"/>
  <c r="AT409" i="45"/>
  <c r="AU409" i="45"/>
  <c r="AV409" i="45"/>
  <c r="AW409" i="45"/>
  <c r="AX409" i="45"/>
  <c r="AY409" i="45"/>
  <c r="AZ409" i="45"/>
  <c r="AB410" i="45"/>
  <c r="AC410" i="45"/>
  <c r="AD410" i="45"/>
  <c r="AE410" i="45"/>
  <c r="AF410" i="45"/>
  <c r="AG410" i="45"/>
  <c r="AH410" i="45"/>
  <c r="AI410" i="45"/>
  <c r="AJ410" i="45"/>
  <c r="AK410" i="45"/>
  <c r="AL410" i="45"/>
  <c r="AM410" i="45"/>
  <c r="AN410" i="45"/>
  <c r="AO410" i="45"/>
  <c r="AP410" i="45"/>
  <c r="AQ410" i="45"/>
  <c r="AR410" i="45"/>
  <c r="AS410" i="45"/>
  <c r="AT410" i="45"/>
  <c r="AU410" i="45"/>
  <c r="AV410" i="45"/>
  <c r="AW410" i="45"/>
  <c r="AX410" i="45"/>
  <c r="AY410" i="45"/>
  <c r="AZ410" i="45"/>
  <c r="AB411" i="45"/>
  <c r="AC411" i="45"/>
  <c r="AD411" i="45"/>
  <c r="AE411" i="45"/>
  <c r="AF411" i="45"/>
  <c r="AG411" i="45"/>
  <c r="AH411" i="45"/>
  <c r="AI411" i="45"/>
  <c r="AJ411" i="45"/>
  <c r="AK411" i="45"/>
  <c r="AL411" i="45"/>
  <c r="AM411" i="45"/>
  <c r="AN411" i="45"/>
  <c r="AO411" i="45"/>
  <c r="AP411" i="45"/>
  <c r="AQ411" i="45"/>
  <c r="AR411" i="45"/>
  <c r="AS411" i="45"/>
  <c r="AT411" i="45"/>
  <c r="AU411" i="45"/>
  <c r="AV411" i="45"/>
  <c r="AW411" i="45"/>
  <c r="AX411" i="45"/>
  <c r="AY411" i="45"/>
  <c r="AZ411" i="45"/>
  <c r="AB412" i="45"/>
  <c r="AC412" i="45"/>
  <c r="AD412" i="45"/>
  <c r="AE412" i="45"/>
  <c r="AF412" i="45"/>
  <c r="AG412" i="45"/>
  <c r="AH412" i="45"/>
  <c r="AI412" i="45"/>
  <c r="AJ412" i="45"/>
  <c r="AK412" i="45"/>
  <c r="AL412" i="45"/>
  <c r="AM412" i="45"/>
  <c r="AN412" i="45"/>
  <c r="AO412" i="45"/>
  <c r="AP412" i="45"/>
  <c r="AQ412" i="45"/>
  <c r="AR412" i="45"/>
  <c r="AS412" i="45"/>
  <c r="AT412" i="45"/>
  <c r="AU412" i="45"/>
  <c r="AV412" i="45"/>
  <c r="AW412" i="45"/>
  <c r="AX412" i="45"/>
  <c r="AY412" i="45"/>
  <c r="AZ412" i="45"/>
  <c r="AB413" i="45"/>
  <c r="AC413" i="45"/>
  <c r="AD413" i="45"/>
  <c r="AE413" i="45"/>
  <c r="AF413" i="45"/>
  <c r="AG413" i="45"/>
  <c r="AH413" i="45"/>
  <c r="AI413" i="45"/>
  <c r="AJ413" i="45"/>
  <c r="AK413" i="45"/>
  <c r="AL413" i="45"/>
  <c r="AM413" i="45"/>
  <c r="AN413" i="45"/>
  <c r="AO413" i="45"/>
  <c r="AP413" i="45"/>
  <c r="AQ413" i="45"/>
  <c r="AR413" i="45"/>
  <c r="AS413" i="45"/>
  <c r="AT413" i="45"/>
  <c r="AU413" i="45"/>
  <c r="AV413" i="45"/>
  <c r="AW413" i="45"/>
  <c r="AX413" i="45"/>
  <c r="AY413" i="45"/>
  <c r="AZ413" i="45"/>
  <c r="AB414" i="45"/>
  <c r="AC414" i="45"/>
  <c r="AD414" i="45"/>
  <c r="AE414" i="45"/>
  <c r="AF414" i="45"/>
  <c r="AG414" i="45"/>
  <c r="AH414" i="45"/>
  <c r="AI414" i="45"/>
  <c r="AJ414" i="45"/>
  <c r="AK414" i="45"/>
  <c r="AL414" i="45"/>
  <c r="AM414" i="45"/>
  <c r="AN414" i="45"/>
  <c r="AO414" i="45"/>
  <c r="AP414" i="45"/>
  <c r="AQ414" i="45"/>
  <c r="AR414" i="45"/>
  <c r="AS414" i="45"/>
  <c r="AT414" i="45"/>
  <c r="AU414" i="45"/>
  <c r="AV414" i="45"/>
  <c r="AW414" i="45"/>
  <c r="AX414" i="45"/>
  <c r="AY414" i="45"/>
  <c r="AZ414" i="45"/>
  <c r="AB415" i="45"/>
  <c r="AC415" i="45"/>
  <c r="AD415" i="45"/>
  <c r="AE415" i="45"/>
  <c r="AF415" i="45"/>
  <c r="AG415" i="45"/>
  <c r="AH415" i="45"/>
  <c r="AI415" i="45"/>
  <c r="AJ415" i="45"/>
  <c r="AK415" i="45"/>
  <c r="AL415" i="45"/>
  <c r="AM415" i="45"/>
  <c r="AN415" i="45"/>
  <c r="AO415" i="45"/>
  <c r="AP415" i="45"/>
  <c r="AQ415" i="45"/>
  <c r="AR415" i="45"/>
  <c r="AS415" i="45"/>
  <c r="AT415" i="45"/>
  <c r="AU415" i="45"/>
  <c r="AV415" i="45"/>
  <c r="AW415" i="45"/>
  <c r="AX415" i="45"/>
  <c r="AY415" i="45"/>
  <c r="AZ415" i="45"/>
  <c r="AB416" i="45"/>
  <c r="AC416" i="45"/>
  <c r="AD416" i="45"/>
  <c r="AE416" i="45"/>
  <c r="AF416" i="45"/>
  <c r="AG416" i="45"/>
  <c r="AH416" i="45"/>
  <c r="AI416" i="45"/>
  <c r="AJ416" i="45"/>
  <c r="AK416" i="45"/>
  <c r="AL416" i="45"/>
  <c r="AM416" i="45"/>
  <c r="AN416" i="45"/>
  <c r="AO416" i="45"/>
  <c r="AP416" i="45"/>
  <c r="AQ416" i="45"/>
  <c r="AR416" i="45"/>
  <c r="AS416" i="45"/>
  <c r="AT416" i="45"/>
  <c r="AU416" i="45"/>
  <c r="AV416" i="45"/>
  <c r="AW416" i="45"/>
  <c r="AX416" i="45"/>
  <c r="AY416" i="45"/>
  <c r="AZ416" i="45"/>
  <c r="AB417" i="45"/>
  <c r="AC417" i="45"/>
  <c r="AD417" i="45"/>
  <c r="AE417" i="45"/>
  <c r="AF417" i="45"/>
  <c r="AG417" i="45"/>
  <c r="AH417" i="45"/>
  <c r="AI417" i="45"/>
  <c r="AJ417" i="45"/>
  <c r="AK417" i="45"/>
  <c r="AL417" i="45"/>
  <c r="AM417" i="45"/>
  <c r="AN417" i="45"/>
  <c r="AO417" i="45"/>
  <c r="AP417" i="45"/>
  <c r="AQ417" i="45"/>
  <c r="AR417" i="45"/>
  <c r="AS417" i="45"/>
  <c r="AT417" i="45"/>
  <c r="AU417" i="45"/>
  <c r="AV417" i="45"/>
  <c r="AW417" i="45"/>
  <c r="AX417" i="45"/>
  <c r="AY417" i="45"/>
  <c r="AZ417" i="45"/>
  <c r="AB418" i="45"/>
  <c r="AC418" i="45"/>
  <c r="AD418" i="45"/>
  <c r="AE418" i="45"/>
  <c r="AF418" i="45"/>
  <c r="AG418" i="45"/>
  <c r="AH418" i="45"/>
  <c r="AI418" i="45"/>
  <c r="AJ418" i="45"/>
  <c r="AK418" i="45"/>
  <c r="AL418" i="45"/>
  <c r="AM418" i="45"/>
  <c r="AN418" i="45"/>
  <c r="AO418" i="45"/>
  <c r="AP418" i="45"/>
  <c r="AQ418" i="45"/>
  <c r="AR418" i="45"/>
  <c r="AS418" i="45"/>
  <c r="AT418" i="45"/>
  <c r="AU418" i="45"/>
  <c r="AV418" i="45"/>
  <c r="AW418" i="45"/>
  <c r="AX418" i="45"/>
  <c r="AY418" i="45"/>
  <c r="AZ418" i="45"/>
  <c r="AB419" i="45"/>
  <c r="AC419" i="45"/>
  <c r="AD419" i="45"/>
  <c r="AE419" i="45"/>
  <c r="AF419" i="45"/>
  <c r="AG419" i="45"/>
  <c r="AH419" i="45"/>
  <c r="AI419" i="45"/>
  <c r="AJ419" i="45"/>
  <c r="AK419" i="45"/>
  <c r="AL419" i="45"/>
  <c r="AM419" i="45"/>
  <c r="AN419" i="45"/>
  <c r="AO419" i="45"/>
  <c r="AP419" i="45"/>
  <c r="AQ419" i="45"/>
  <c r="AR419" i="45"/>
  <c r="AS419" i="45"/>
  <c r="AT419" i="45"/>
  <c r="AU419" i="45"/>
  <c r="AV419" i="45"/>
  <c r="AW419" i="45"/>
  <c r="AX419" i="45"/>
  <c r="AY419" i="45"/>
  <c r="AZ419" i="45"/>
  <c r="AB420" i="45"/>
  <c r="AC420" i="45"/>
  <c r="AD420" i="45"/>
  <c r="AE420" i="45"/>
  <c r="AF420" i="45"/>
  <c r="AG420" i="45"/>
  <c r="AH420" i="45"/>
  <c r="AI420" i="45"/>
  <c r="AJ420" i="45"/>
  <c r="AK420" i="45"/>
  <c r="AL420" i="45"/>
  <c r="AM420" i="45"/>
  <c r="AN420" i="45"/>
  <c r="AO420" i="45"/>
  <c r="AP420" i="45"/>
  <c r="AQ420" i="45"/>
  <c r="AR420" i="45"/>
  <c r="AS420" i="45"/>
  <c r="AT420" i="45"/>
  <c r="AU420" i="45"/>
  <c r="AV420" i="45"/>
  <c r="AW420" i="45"/>
  <c r="AX420" i="45"/>
  <c r="AY420" i="45"/>
  <c r="AZ420" i="45"/>
  <c r="AB421" i="45"/>
  <c r="AC421" i="45"/>
  <c r="AD421" i="45"/>
  <c r="AE421" i="45"/>
  <c r="AF421" i="45"/>
  <c r="AG421" i="45"/>
  <c r="AH421" i="45"/>
  <c r="AI421" i="45"/>
  <c r="AJ421" i="45"/>
  <c r="AK421" i="45"/>
  <c r="AL421" i="45"/>
  <c r="AM421" i="45"/>
  <c r="AN421" i="45"/>
  <c r="AO421" i="45"/>
  <c r="AP421" i="45"/>
  <c r="AQ421" i="45"/>
  <c r="AR421" i="45"/>
  <c r="AS421" i="45"/>
  <c r="AT421" i="45"/>
  <c r="AU421" i="45"/>
  <c r="AV421" i="45"/>
  <c r="AW421" i="45"/>
  <c r="AX421" i="45"/>
  <c r="AY421" i="45"/>
  <c r="AZ421" i="45"/>
  <c r="AB422" i="45"/>
  <c r="AC422" i="45"/>
  <c r="AD422" i="45"/>
  <c r="AE422" i="45"/>
  <c r="AF422" i="45"/>
  <c r="AG422" i="45"/>
  <c r="AH422" i="45"/>
  <c r="AI422" i="45"/>
  <c r="AJ422" i="45"/>
  <c r="AK422" i="45"/>
  <c r="AL422" i="45"/>
  <c r="AM422" i="45"/>
  <c r="AN422" i="45"/>
  <c r="AO422" i="45"/>
  <c r="AP422" i="45"/>
  <c r="AQ422" i="45"/>
  <c r="AR422" i="45"/>
  <c r="AS422" i="45"/>
  <c r="AT422" i="45"/>
  <c r="AU422" i="45"/>
  <c r="AV422" i="45"/>
  <c r="AW422" i="45"/>
  <c r="AX422" i="45"/>
  <c r="AY422" i="45"/>
  <c r="AZ422" i="45"/>
  <c r="AB423" i="45"/>
  <c r="AC423" i="45"/>
  <c r="AD423" i="45"/>
  <c r="AE423" i="45"/>
  <c r="AF423" i="45"/>
  <c r="AG423" i="45"/>
  <c r="AH423" i="45"/>
  <c r="AI423" i="45"/>
  <c r="AJ423" i="45"/>
  <c r="AK423" i="45"/>
  <c r="AL423" i="45"/>
  <c r="AM423" i="45"/>
  <c r="AN423" i="45"/>
  <c r="AO423" i="45"/>
  <c r="AP423" i="45"/>
  <c r="AQ423" i="45"/>
  <c r="AR423" i="45"/>
  <c r="AS423" i="45"/>
  <c r="AT423" i="45"/>
  <c r="AU423" i="45"/>
  <c r="AV423" i="45"/>
  <c r="AW423" i="45"/>
  <c r="AX423" i="45"/>
  <c r="AY423" i="45"/>
  <c r="AZ423" i="45"/>
  <c r="AB424" i="45"/>
  <c r="AC424" i="45"/>
  <c r="AD424" i="45"/>
  <c r="AE424" i="45"/>
  <c r="AF424" i="45"/>
  <c r="AG424" i="45"/>
  <c r="AH424" i="45"/>
  <c r="AI424" i="45"/>
  <c r="AJ424" i="45"/>
  <c r="AK424" i="45"/>
  <c r="AL424" i="45"/>
  <c r="AM424" i="45"/>
  <c r="AN424" i="45"/>
  <c r="AO424" i="45"/>
  <c r="AP424" i="45"/>
  <c r="AQ424" i="45"/>
  <c r="AR424" i="45"/>
  <c r="AS424" i="45"/>
  <c r="AT424" i="45"/>
  <c r="AU424" i="45"/>
  <c r="AV424" i="45"/>
  <c r="AW424" i="45"/>
  <c r="AX424" i="45"/>
  <c r="AY424" i="45"/>
  <c r="AZ424" i="45"/>
  <c r="AB425" i="45"/>
  <c r="AC425" i="45"/>
  <c r="AD425" i="45"/>
  <c r="AE425" i="45"/>
  <c r="AF425" i="45"/>
  <c r="AG425" i="45"/>
  <c r="AH425" i="45"/>
  <c r="AI425" i="45"/>
  <c r="AJ425" i="45"/>
  <c r="AK425" i="45"/>
  <c r="AL425" i="45"/>
  <c r="AM425" i="45"/>
  <c r="AN425" i="45"/>
  <c r="AO425" i="45"/>
  <c r="AP425" i="45"/>
  <c r="AQ425" i="45"/>
  <c r="AR425" i="45"/>
  <c r="AS425" i="45"/>
  <c r="AT425" i="45"/>
  <c r="AU425" i="45"/>
  <c r="AV425" i="45"/>
  <c r="AW425" i="45"/>
  <c r="AX425" i="45"/>
  <c r="AY425" i="45"/>
  <c r="AZ425" i="45"/>
  <c r="AB426" i="45"/>
  <c r="AC426" i="45"/>
  <c r="AD426" i="45"/>
  <c r="AE426" i="45"/>
  <c r="AF426" i="45"/>
  <c r="AG426" i="45"/>
  <c r="AH426" i="45"/>
  <c r="AI426" i="45"/>
  <c r="AJ426" i="45"/>
  <c r="AK426" i="45"/>
  <c r="AL426" i="45"/>
  <c r="AM426" i="45"/>
  <c r="AN426" i="45"/>
  <c r="AO426" i="45"/>
  <c r="AP426" i="45"/>
  <c r="AQ426" i="45"/>
  <c r="AR426" i="45"/>
  <c r="AS426" i="45"/>
  <c r="AT426" i="45"/>
  <c r="AU426" i="45"/>
  <c r="AV426" i="45"/>
  <c r="AW426" i="45"/>
  <c r="AX426" i="45"/>
  <c r="AY426" i="45"/>
  <c r="AZ426" i="45"/>
  <c r="AB427" i="45"/>
  <c r="AC427" i="45"/>
  <c r="AD427" i="45"/>
  <c r="AE427" i="45"/>
  <c r="AF427" i="45"/>
  <c r="AG427" i="45"/>
  <c r="AH427" i="45"/>
  <c r="AI427" i="45"/>
  <c r="AJ427" i="45"/>
  <c r="AK427" i="45"/>
  <c r="AL427" i="45"/>
  <c r="AM427" i="45"/>
  <c r="AN427" i="45"/>
  <c r="AO427" i="45"/>
  <c r="AP427" i="45"/>
  <c r="AQ427" i="45"/>
  <c r="AR427" i="45"/>
  <c r="AS427" i="45"/>
  <c r="AT427" i="45"/>
  <c r="AU427" i="45"/>
  <c r="AV427" i="45"/>
  <c r="AW427" i="45"/>
  <c r="AX427" i="45"/>
  <c r="AY427" i="45"/>
  <c r="AZ427" i="45"/>
  <c r="AB428" i="45"/>
  <c r="AC428" i="45"/>
  <c r="AD428" i="45"/>
  <c r="AE428" i="45"/>
  <c r="AF428" i="45"/>
  <c r="AG428" i="45"/>
  <c r="AH428" i="45"/>
  <c r="AI428" i="45"/>
  <c r="AJ428" i="45"/>
  <c r="AK428" i="45"/>
  <c r="AL428" i="45"/>
  <c r="AM428" i="45"/>
  <c r="AN428" i="45"/>
  <c r="AO428" i="45"/>
  <c r="AP428" i="45"/>
  <c r="AQ428" i="45"/>
  <c r="AR428" i="45"/>
  <c r="AS428" i="45"/>
  <c r="AT428" i="45"/>
  <c r="AU428" i="45"/>
  <c r="AV428" i="45"/>
  <c r="AW428" i="45"/>
  <c r="AX428" i="45"/>
  <c r="AY428" i="45"/>
  <c r="AZ428" i="45"/>
  <c r="AB429" i="45"/>
  <c r="AC429" i="45"/>
  <c r="AD429" i="45"/>
  <c r="AE429" i="45"/>
  <c r="AF429" i="45"/>
  <c r="AG429" i="45"/>
  <c r="AH429" i="45"/>
  <c r="AI429" i="45"/>
  <c r="AJ429" i="45"/>
  <c r="AK429" i="45"/>
  <c r="AL429" i="45"/>
  <c r="AM429" i="45"/>
  <c r="AN429" i="45"/>
  <c r="AO429" i="45"/>
  <c r="AP429" i="45"/>
  <c r="AQ429" i="45"/>
  <c r="AR429" i="45"/>
  <c r="AS429" i="45"/>
  <c r="AT429" i="45"/>
  <c r="AU429" i="45"/>
  <c r="AV429" i="45"/>
  <c r="AW429" i="45"/>
  <c r="AX429" i="45"/>
  <c r="AY429" i="45"/>
  <c r="AZ429" i="45"/>
  <c r="AB430" i="45"/>
  <c r="AC430" i="45"/>
  <c r="AD430" i="45"/>
  <c r="AE430" i="45"/>
  <c r="AF430" i="45"/>
  <c r="AG430" i="45"/>
  <c r="AH430" i="45"/>
  <c r="AI430" i="45"/>
  <c r="AJ430" i="45"/>
  <c r="AK430" i="45"/>
  <c r="AL430" i="45"/>
  <c r="AM430" i="45"/>
  <c r="AN430" i="45"/>
  <c r="AO430" i="45"/>
  <c r="AP430" i="45"/>
  <c r="AQ430" i="45"/>
  <c r="AR430" i="45"/>
  <c r="AS430" i="45"/>
  <c r="AT430" i="45"/>
  <c r="AU430" i="45"/>
  <c r="AV430" i="45"/>
  <c r="AW430" i="45"/>
  <c r="AX430" i="45"/>
  <c r="AY430" i="45"/>
  <c r="AZ430" i="45"/>
  <c r="AB431" i="45"/>
  <c r="AC431" i="45"/>
  <c r="AD431" i="45"/>
  <c r="AE431" i="45"/>
  <c r="AF431" i="45"/>
  <c r="AG431" i="45"/>
  <c r="AH431" i="45"/>
  <c r="AI431" i="45"/>
  <c r="AJ431" i="45"/>
  <c r="AK431" i="45"/>
  <c r="AL431" i="45"/>
  <c r="AM431" i="45"/>
  <c r="AN431" i="45"/>
  <c r="AO431" i="45"/>
  <c r="AP431" i="45"/>
  <c r="AQ431" i="45"/>
  <c r="AR431" i="45"/>
  <c r="AS431" i="45"/>
  <c r="AT431" i="45"/>
  <c r="AU431" i="45"/>
  <c r="AV431" i="45"/>
  <c r="AW431" i="45"/>
  <c r="AX431" i="45"/>
  <c r="AY431" i="45"/>
  <c r="AZ431" i="45"/>
  <c r="AB432" i="45"/>
  <c r="AC432" i="45"/>
  <c r="AD432" i="45"/>
  <c r="AE432" i="45"/>
  <c r="AF432" i="45"/>
  <c r="AG432" i="45"/>
  <c r="AH432" i="45"/>
  <c r="AI432" i="45"/>
  <c r="AJ432" i="45"/>
  <c r="AK432" i="45"/>
  <c r="AL432" i="45"/>
  <c r="AM432" i="45"/>
  <c r="AN432" i="45"/>
  <c r="AO432" i="45"/>
  <c r="AP432" i="45"/>
  <c r="AQ432" i="45"/>
  <c r="AR432" i="45"/>
  <c r="AS432" i="45"/>
  <c r="AT432" i="45"/>
  <c r="AU432" i="45"/>
  <c r="AV432" i="45"/>
  <c r="AW432" i="45"/>
  <c r="AX432" i="45"/>
  <c r="AY432" i="45"/>
  <c r="AZ432" i="45"/>
  <c r="AB433" i="45"/>
  <c r="AC433" i="45"/>
  <c r="AD433" i="45"/>
  <c r="AE433" i="45"/>
  <c r="AF433" i="45"/>
  <c r="AG433" i="45"/>
  <c r="AH433" i="45"/>
  <c r="AI433" i="45"/>
  <c r="AJ433" i="45"/>
  <c r="AK433" i="45"/>
  <c r="AL433" i="45"/>
  <c r="AM433" i="45"/>
  <c r="AN433" i="45"/>
  <c r="AO433" i="45"/>
  <c r="AP433" i="45"/>
  <c r="AQ433" i="45"/>
  <c r="AR433" i="45"/>
  <c r="AS433" i="45"/>
  <c r="AT433" i="45"/>
  <c r="AU433" i="45"/>
  <c r="AV433" i="45"/>
  <c r="AW433" i="45"/>
  <c r="AX433" i="45"/>
  <c r="AY433" i="45"/>
  <c r="AZ433" i="45"/>
  <c r="AB434" i="45"/>
  <c r="AC434" i="45"/>
  <c r="AD434" i="45"/>
  <c r="AE434" i="45"/>
  <c r="AF434" i="45"/>
  <c r="AG434" i="45"/>
  <c r="AH434" i="45"/>
  <c r="AI434" i="45"/>
  <c r="AJ434" i="45"/>
  <c r="AK434" i="45"/>
  <c r="AL434" i="45"/>
  <c r="AM434" i="45"/>
  <c r="AN434" i="45"/>
  <c r="AO434" i="45"/>
  <c r="AP434" i="45"/>
  <c r="AQ434" i="45"/>
  <c r="AR434" i="45"/>
  <c r="AS434" i="45"/>
  <c r="AT434" i="45"/>
  <c r="AU434" i="45"/>
  <c r="AV434" i="45"/>
  <c r="AW434" i="45"/>
  <c r="AX434" i="45"/>
  <c r="AY434" i="45"/>
  <c r="AZ434" i="45"/>
  <c r="AB436" i="45"/>
  <c r="AC436" i="45"/>
  <c r="AD436" i="45"/>
  <c r="AE436" i="45"/>
  <c r="AF436" i="45"/>
  <c r="AG436" i="45"/>
  <c r="AH436" i="45"/>
  <c r="AI436" i="45"/>
  <c r="AJ436" i="45"/>
  <c r="AK436" i="45"/>
  <c r="AL436" i="45"/>
  <c r="AM436" i="45"/>
  <c r="AN436" i="45"/>
  <c r="AO436" i="45"/>
  <c r="AP436" i="45"/>
  <c r="AQ436" i="45"/>
  <c r="AR436" i="45"/>
  <c r="AS436" i="45"/>
  <c r="AT436" i="45"/>
  <c r="AU436" i="45"/>
  <c r="AV436" i="45"/>
  <c r="AW436" i="45"/>
  <c r="AX436" i="45"/>
  <c r="AY436" i="45"/>
  <c r="AZ436" i="45"/>
  <c r="AB438" i="45"/>
  <c r="AC438" i="45"/>
  <c r="AD438" i="45"/>
  <c r="AE438" i="45"/>
  <c r="AF438" i="45"/>
  <c r="AG438" i="45"/>
  <c r="AH438" i="45"/>
  <c r="AI438" i="45"/>
  <c r="AJ438" i="45"/>
  <c r="AK438" i="45"/>
  <c r="AL438" i="45"/>
  <c r="AM438" i="45"/>
  <c r="AN438" i="45"/>
  <c r="AO438" i="45"/>
  <c r="AP438" i="45"/>
  <c r="AQ438" i="45"/>
  <c r="AR438" i="45"/>
  <c r="AS438" i="45"/>
  <c r="AT438" i="45"/>
  <c r="AU438" i="45"/>
  <c r="AV438" i="45"/>
  <c r="AW438" i="45"/>
  <c r="AX438" i="45"/>
  <c r="AY438" i="45"/>
  <c r="AZ438" i="45"/>
  <c r="AB439" i="45"/>
  <c r="AC439" i="45"/>
  <c r="AD439" i="45"/>
  <c r="AE439" i="45"/>
  <c r="AF439" i="45"/>
  <c r="AG439" i="45"/>
  <c r="AH439" i="45"/>
  <c r="AI439" i="45"/>
  <c r="AJ439" i="45"/>
  <c r="AK439" i="45"/>
  <c r="AL439" i="45"/>
  <c r="AM439" i="45"/>
  <c r="AN439" i="45"/>
  <c r="AO439" i="45"/>
  <c r="AP439" i="45"/>
  <c r="AQ439" i="45"/>
  <c r="AR439" i="45"/>
  <c r="AS439" i="45"/>
  <c r="AT439" i="45"/>
  <c r="AU439" i="45"/>
  <c r="AV439" i="45"/>
  <c r="AW439" i="45"/>
  <c r="AX439" i="45"/>
  <c r="AY439" i="45"/>
  <c r="AZ439" i="45"/>
  <c r="AB308" i="45"/>
  <c r="AC308" i="45"/>
  <c r="AD308" i="45"/>
  <c r="AE308" i="45"/>
  <c r="AF308" i="45"/>
  <c r="AG308" i="45"/>
  <c r="AH308" i="45"/>
  <c r="AI308" i="45"/>
  <c r="AJ308" i="45"/>
  <c r="AK308" i="45"/>
  <c r="AL308" i="45"/>
  <c r="AM308" i="45"/>
  <c r="AN308" i="45"/>
  <c r="AP308" i="45"/>
  <c r="AQ308" i="45"/>
  <c r="AR308" i="45"/>
  <c r="AS308" i="45"/>
  <c r="AT308" i="45"/>
  <c r="AU308" i="45"/>
  <c r="AV308" i="45"/>
  <c r="AW308" i="45"/>
  <c r="AX308" i="45"/>
  <c r="AY308" i="45"/>
  <c r="AZ308" i="45"/>
  <c r="BA308" i="45"/>
  <c r="AB270" i="45"/>
  <c r="AC270" i="45"/>
  <c r="AD270" i="45"/>
  <c r="AE270" i="45"/>
  <c r="AF270" i="45"/>
  <c r="AG270" i="45"/>
  <c r="AH270" i="45"/>
  <c r="AI270" i="45"/>
  <c r="AJ270" i="45"/>
  <c r="AK270" i="45"/>
  <c r="AL270" i="45"/>
  <c r="AM270" i="45"/>
  <c r="AN270" i="45"/>
  <c r="AP270" i="45"/>
  <c r="AQ270" i="45"/>
  <c r="AR270" i="45"/>
  <c r="AS270" i="45"/>
  <c r="AT270" i="45"/>
  <c r="AU270" i="45"/>
  <c r="AV270" i="45"/>
  <c r="AW270" i="45"/>
  <c r="AX270" i="45"/>
  <c r="AY270" i="45"/>
  <c r="AZ270" i="45"/>
  <c r="BA270" i="45"/>
  <c r="AB233" i="45"/>
  <c r="AC233" i="45"/>
  <c r="AD233" i="45"/>
  <c r="AE233" i="45"/>
  <c r="AF233" i="45"/>
  <c r="AG233" i="45"/>
  <c r="AH233" i="45"/>
  <c r="AI233" i="45"/>
  <c r="AJ233" i="45"/>
  <c r="AK233" i="45"/>
  <c r="AL233" i="45"/>
  <c r="AM233" i="45"/>
  <c r="AN233" i="45"/>
  <c r="AP233" i="45"/>
  <c r="AQ233" i="45"/>
  <c r="AR233" i="45"/>
  <c r="AS233" i="45"/>
  <c r="AT233" i="45"/>
  <c r="AU233" i="45"/>
  <c r="AV233" i="45"/>
  <c r="AW233" i="45"/>
  <c r="AX233" i="45"/>
  <c r="AY233" i="45"/>
  <c r="AZ233" i="45"/>
  <c r="BA233" i="45"/>
  <c r="AB194" i="45"/>
  <c r="AC194" i="45"/>
  <c r="AD194" i="45"/>
  <c r="AE194" i="45"/>
  <c r="AF194" i="45"/>
  <c r="AG194" i="45"/>
  <c r="AH194" i="45"/>
  <c r="AI194" i="45"/>
  <c r="AJ194" i="45"/>
  <c r="AK194" i="45"/>
  <c r="AL194" i="45"/>
  <c r="AM194" i="45"/>
  <c r="AN194" i="45"/>
  <c r="AP194" i="45"/>
  <c r="AQ194" i="45"/>
  <c r="AR194" i="45"/>
  <c r="AS194" i="45"/>
  <c r="AT194" i="45"/>
  <c r="AU194" i="45"/>
  <c r="AV194" i="45"/>
  <c r="AW194" i="45"/>
  <c r="AX194" i="45"/>
  <c r="AY194" i="45"/>
  <c r="AZ194" i="45"/>
  <c r="BA194" i="45"/>
  <c r="AB128" i="45"/>
  <c r="AC128" i="45"/>
  <c r="AD128" i="45"/>
  <c r="AE128" i="45"/>
  <c r="AF128" i="45"/>
  <c r="AG128" i="45"/>
  <c r="AH128" i="45"/>
  <c r="AB91" i="45"/>
  <c r="AC91" i="45"/>
  <c r="AD91" i="45"/>
  <c r="AE91" i="45"/>
  <c r="AF91" i="45"/>
  <c r="AG91" i="45"/>
  <c r="AH91" i="45"/>
  <c r="AB57" i="45"/>
  <c r="AC57" i="45"/>
  <c r="AD57" i="45"/>
  <c r="AE57" i="45"/>
  <c r="AF57" i="45"/>
  <c r="AG57" i="45"/>
  <c r="AH57" i="45"/>
  <c r="AB20" i="45"/>
  <c r="AC20" i="45"/>
  <c r="AD20" i="45"/>
  <c r="AE20" i="45"/>
  <c r="E755" i="53" l="1"/>
  <c r="E646" i="53"/>
  <c r="E537" i="53"/>
  <c r="E428" i="53" l="1"/>
  <c r="E319" i="53"/>
  <c r="E210" i="53"/>
  <c r="E101" i="53"/>
  <c r="AB367" i="45" l="1"/>
  <c r="AC367" i="45"/>
  <c r="AD367" i="45"/>
  <c r="AE367" i="45"/>
  <c r="AF367" i="45"/>
  <c r="AG367" i="45"/>
  <c r="AH367" i="45"/>
  <c r="AI367" i="45"/>
  <c r="AJ367" i="45"/>
  <c r="AK367" i="45"/>
  <c r="AL367" i="45"/>
  <c r="AM367" i="45"/>
  <c r="AN367" i="45"/>
  <c r="AP367" i="45"/>
  <c r="AQ367" i="45"/>
  <c r="AR367" i="45"/>
  <c r="AS367" i="45"/>
  <c r="AT367" i="45"/>
  <c r="AU367" i="45"/>
  <c r="AV367" i="45"/>
  <c r="AW367" i="45"/>
  <c r="AX367" i="45"/>
  <c r="AY367" i="45"/>
  <c r="AZ367" i="45"/>
  <c r="BA367" i="45"/>
  <c r="AB307" i="45"/>
  <c r="AC307" i="45"/>
  <c r="AD307" i="45"/>
  <c r="AE307" i="45"/>
  <c r="AF307" i="45"/>
  <c r="AG307" i="45"/>
  <c r="AH307" i="45"/>
  <c r="AI307" i="45"/>
  <c r="AJ307" i="45"/>
  <c r="AK307" i="45"/>
  <c r="AL307" i="45"/>
  <c r="AM307" i="45"/>
  <c r="AN307" i="45"/>
  <c r="AP307" i="45"/>
  <c r="AQ307" i="45"/>
  <c r="AR307" i="45"/>
  <c r="AS307" i="45"/>
  <c r="AT307" i="45"/>
  <c r="AU307" i="45"/>
  <c r="AV307" i="45"/>
  <c r="AW307" i="45"/>
  <c r="AX307" i="45"/>
  <c r="AY307" i="45"/>
  <c r="AZ307" i="45"/>
  <c r="BA307" i="45"/>
  <c r="AB269" i="45"/>
  <c r="AC269" i="45"/>
  <c r="AD269" i="45"/>
  <c r="AE269" i="45"/>
  <c r="AF269" i="45"/>
  <c r="AG269" i="45"/>
  <c r="AH269" i="45"/>
  <c r="AI269" i="45"/>
  <c r="AJ269" i="45"/>
  <c r="AK269" i="45"/>
  <c r="AL269" i="45"/>
  <c r="AM269" i="45"/>
  <c r="AN269" i="45"/>
  <c r="AP269" i="45"/>
  <c r="AQ269" i="45"/>
  <c r="AR269" i="45"/>
  <c r="AS269" i="45"/>
  <c r="AT269" i="45"/>
  <c r="AU269" i="45"/>
  <c r="AV269" i="45"/>
  <c r="AW269" i="45"/>
  <c r="AX269" i="45"/>
  <c r="AY269" i="45"/>
  <c r="AZ269" i="45"/>
  <c r="BA269" i="45"/>
  <c r="AB232" i="45"/>
  <c r="AC232" i="45"/>
  <c r="AD232" i="45"/>
  <c r="AE232" i="45"/>
  <c r="AF232" i="45"/>
  <c r="AG232" i="45"/>
  <c r="AH232" i="45"/>
  <c r="AI232" i="45"/>
  <c r="AJ232" i="45"/>
  <c r="AK232" i="45"/>
  <c r="AL232" i="45"/>
  <c r="AM232" i="45"/>
  <c r="AN232" i="45"/>
  <c r="AP232" i="45"/>
  <c r="AQ232" i="45"/>
  <c r="AR232" i="45"/>
  <c r="AS232" i="45"/>
  <c r="AT232" i="45"/>
  <c r="AU232" i="45"/>
  <c r="AV232" i="45"/>
  <c r="AW232" i="45"/>
  <c r="AX232" i="45"/>
  <c r="AY232" i="45"/>
  <c r="AZ232" i="45"/>
  <c r="BA232" i="45"/>
  <c r="AB193" i="45"/>
  <c r="AC193" i="45"/>
  <c r="AD193" i="45"/>
  <c r="AE193" i="45"/>
  <c r="AF193" i="45"/>
  <c r="AG193" i="45"/>
  <c r="AH193" i="45"/>
  <c r="AI193" i="45"/>
  <c r="AJ193" i="45"/>
  <c r="AK193" i="45"/>
  <c r="AL193" i="45"/>
  <c r="AM193" i="45"/>
  <c r="AN193" i="45"/>
  <c r="AP193" i="45"/>
  <c r="AQ193" i="45"/>
  <c r="AR193" i="45"/>
  <c r="AS193" i="45"/>
  <c r="AT193" i="45"/>
  <c r="AU193" i="45"/>
  <c r="AV193" i="45"/>
  <c r="AW193" i="45"/>
  <c r="AX193" i="45"/>
  <c r="AY193" i="45"/>
  <c r="AZ193" i="45"/>
  <c r="BA193" i="45"/>
  <c r="AB127" i="45"/>
  <c r="AC127" i="45"/>
  <c r="AD127" i="45"/>
  <c r="AE127" i="45"/>
  <c r="AF127" i="45"/>
  <c r="AG127" i="45"/>
  <c r="AH127" i="45"/>
  <c r="AB90" i="45"/>
  <c r="AC90" i="45"/>
  <c r="AD90" i="45"/>
  <c r="AE90" i="45"/>
  <c r="AF90" i="45"/>
  <c r="AG90" i="45"/>
  <c r="AH90" i="45"/>
  <c r="AB56" i="45"/>
  <c r="AC56" i="45"/>
  <c r="AD56" i="45"/>
  <c r="AE56" i="45"/>
  <c r="AF56" i="45"/>
  <c r="AG56" i="45"/>
  <c r="AH56" i="45"/>
  <c r="AB19" i="45"/>
  <c r="AC19" i="45"/>
  <c r="AD19" i="45"/>
  <c r="AE19" i="45"/>
  <c r="D420" i="47"/>
  <c r="D421" i="47"/>
  <c r="D314" i="47"/>
  <c r="E754" i="53"/>
  <c r="E645" i="53"/>
  <c r="E536" i="53"/>
  <c r="E427" i="53"/>
  <c r="E318" i="53"/>
  <c r="E209" i="53"/>
  <c r="E100" i="53"/>
  <c r="D313" i="47" l="1"/>
  <c r="D206" i="47"/>
  <c r="D98" i="47"/>
  <c r="AB366" i="45"/>
  <c r="AC366" i="45"/>
  <c r="AD366" i="45"/>
  <c r="AE366" i="45"/>
  <c r="AF366" i="45"/>
  <c r="AG366" i="45"/>
  <c r="AH366" i="45"/>
  <c r="AI366" i="45"/>
  <c r="AJ366" i="45"/>
  <c r="AK366" i="45"/>
  <c r="AL366" i="45"/>
  <c r="AM366" i="45"/>
  <c r="AN366" i="45"/>
  <c r="AP366" i="45"/>
  <c r="AQ366" i="45"/>
  <c r="AR366" i="45"/>
  <c r="AS366" i="45"/>
  <c r="AT366" i="45"/>
  <c r="AU366" i="45"/>
  <c r="AV366" i="45"/>
  <c r="AW366" i="45"/>
  <c r="AX366" i="45"/>
  <c r="AY366" i="45"/>
  <c r="AZ366" i="45"/>
  <c r="BA366" i="45"/>
  <c r="AB306" i="45"/>
  <c r="AC306" i="45"/>
  <c r="AD306" i="45"/>
  <c r="AE306" i="45"/>
  <c r="AF306" i="45"/>
  <c r="AG306" i="45"/>
  <c r="AH306" i="45"/>
  <c r="AI306" i="45"/>
  <c r="AJ306" i="45"/>
  <c r="AK306" i="45"/>
  <c r="AL306" i="45"/>
  <c r="AM306" i="45"/>
  <c r="AN306" i="45"/>
  <c r="AP306" i="45"/>
  <c r="AQ306" i="45"/>
  <c r="AR306" i="45"/>
  <c r="AS306" i="45"/>
  <c r="AT306" i="45"/>
  <c r="AU306" i="45"/>
  <c r="AV306" i="45"/>
  <c r="AW306" i="45"/>
  <c r="AX306" i="45"/>
  <c r="AY306" i="45"/>
  <c r="AZ306" i="45"/>
  <c r="BA306" i="45"/>
  <c r="AB268" i="45"/>
  <c r="AC268" i="45"/>
  <c r="AD268" i="45"/>
  <c r="AE268" i="45"/>
  <c r="AF268" i="45"/>
  <c r="AG268" i="45"/>
  <c r="AH268" i="45"/>
  <c r="AI268" i="45"/>
  <c r="AJ268" i="45"/>
  <c r="AK268" i="45"/>
  <c r="AL268" i="45"/>
  <c r="AM268" i="45"/>
  <c r="AN268" i="45"/>
  <c r="AP268" i="45"/>
  <c r="AQ268" i="45"/>
  <c r="AR268" i="45"/>
  <c r="AS268" i="45"/>
  <c r="AT268" i="45"/>
  <c r="AU268" i="45"/>
  <c r="AV268" i="45"/>
  <c r="AW268" i="45"/>
  <c r="AX268" i="45"/>
  <c r="AY268" i="45"/>
  <c r="AZ268" i="45"/>
  <c r="BA268" i="45"/>
  <c r="AB231" i="45"/>
  <c r="AC231" i="45"/>
  <c r="AD231" i="45"/>
  <c r="AE231" i="45"/>
  <c r="AF231" i="45"/>
  <c r="AG231" i="45"/>
  <c r="AH231" i="45"/>
  <c r="AI231" i="45"/>
  <c r="AJ231" i="45"/>
  <c r="AK231" i="45"/>
  <c r="AL231" i="45"/>
  <c r="AM231" i="45"/>
  <c r="AN231" i="45"/>
  <c r="AP231" i="45"/>
  <c r="AQ231" i="45"/>
  <c r="AR231" i="45"/>
  <c r="AS231" i="45"/>
  <c r="AT231" i="45"/>
  <c r="AU231" i="45"/>
  <c r="AV231" i="45"/>
  <c r="AW231" i="45"/>
  <c r="AX231" i="45"/>
  <c r="AY231" i="45"/>
  <c r="AZ231" i="45"/>
  <c r="BA231" i="45"/>
  <c r="AB192" i="45"/>
  <c r="AC192" i="45"/>
  <c r="AD192" i="45"/>
  <c r="AE192" i="45"/>
  <c r="AF192" i="45"/>
  <c r="AG192" i="45"/>
  <c r="AH192" i="45"/>
  <c r="AI192" i="45"/>
  <c r="AJ192" i="45"/>
  <c r="AK192" i="45"/>
  <c r="AL192" i="45"/>
  <c r="AM192" i="45"/>
  <c r="AN192" i="45"/>
  <c r="AP192" i="45"/>
  <c r="AQ192" i="45"/>
  <c r="AR192" i="45"/>
  <c r="AS192" i="45"/>
  <c r="AT192" i="45"/>
  <c r="AU192" i="45"/>
  <c r="AV192" i="45"/>
  <c r="AW192" i="45"/>
  <c r="AX192" i="45"/>
  <c r="AY192" i="45"/>
  <c r="AZ192" i="45"/>
  <c r="BA192" i="45"/>
  <c r="AB126" i="45"/>
  <c r="AC126" i="45"/>
  <c r="AD126" i="45"/>
  <c r="AE126" i="45"/>
  <c r="AF126" i="45"/>
  <c r="AG126" i="45"/>
  <c r="AH126" i="45"/>
  <c r="AB89" i="45"/>
  <c r="AC89" i="45"/>
  <c r="AD89" i="45"/>
  <c r="AE89" i="45"/>
  <c r="AF89" i="45"/>
  <c r="AG89" i="45"/>
  <c r="AH89" i="45"/>
  <c r="AB55" i="45"/>
  <c r="AC55" i="45"/>
  <c r="AD55" i="45"/>
  <c r="AE55" i="45"/>
  <c r="AF55" i="45"/>
  <c r="AG55" i="45"/>
  <c r="AH55" i="45"/>
  <c r="AB18" i="45"/>
  <c r="AC18" i="45"/>
  <c r="AD18" i="45"/>
  <c r="AE18" i="45"/>
  <c r="E753" i="53"/>
  <c r="E644" i="53"/>
  <c r="E535" i="53"/>
  <c r="E426" i="53"/>
  <c r="E317" i="53"/>
  <c r="E208" i="53"/>
  <c r="E99" i="53"/>
  <c r="AB17" i="45" l="1"/>
  <c r="AC17" i="45"/>
  <c r="AD17" i="45"/>
  <c r="AE17" i="45"/>
  <c r="D417" i="47"/>
  <c r="D418" i="47"/>
  <c r="D419" i="47"/>
  <c r="D204" i="47"/>
  <c r="D205" i="47"/>
  <c r="D97" i="47"/>
  <c r="D310" i="47"/>
  <c r="D311" i="47"/>
  <c r="D312" i="47"/>
  <c r="AB365" i="45" l="1"/>
  <c r="AC365" i="45"/>
  <c r="AD365" i="45"/>
  <c r="AE365" i="45"/>
  <c r="AF365" i="45"/>
  <c r="AG365" i="45"/>
  <c r="AH365" i="45"/>
  <c r="AI365" i="45"/>
  <c r="AJ365" i="45"/>
  <c r="AK365" i="45"/>
  <c r="AL365" i="45"/>
  <c r="AM365" i="45"/>
  <c r="AN365" i="45"/>
  <c r="AP365" i="45"/>
  <c r="AQ365" i="45"/>
  <c r="AR365" i="45"/>
  <c r="AS365" i="45"/>
  <c r="AT365" i="45"/>
  <c r="AU365" i="45"/>
  <c r="AV365" i="45"/>
  <c r="AW365" i="45"/>
  <c r="AX365" i="45"/>
  <c r="AY365" i="45"/>
  <c r="AZ365" i="45"/>
  <c r="BA365" i="45"/>
  <c r="AB305" i="45"/>
  <c r="AC305" i="45"/>
  <c r="AD305" i="45"/>
  <c r="AE305" i="45"/>
  <c r="AF305" i="45"/>
  <c r="AG305" i="45"/>
  <c r="AH305" i="45"/>
  <c r="AI305" i="45"/>
  <c r="AJ305" i="45"/>
  <c r="AK305" i="45"/>
  <c r="AL305" i="45"/>
  <c r="AM305" i="45"/>
  <c r="AN305" i="45"/>
  <c r="AP305" i="45"/>
  <c r="AQ305" i="45"/>
  <c r="AR305" i="45"/>
  <c r="AS305" i="45"/>
  <c r="AT305" i="45"/>
  <c r="AU305" i="45"/>
  <c r="AV305" i="45"/>
  <c r="AW305" i="45"/>
  <c r="AX305" i="45"/>
  <c r="AY305" i="45"/>
  <c r="AZ305" i="45"/>
  <c r="BA305" i="45"/>
  <c r="AB267" i="45"/>
  <c r="AC267" i="45"/>
  <c r="AD267" i="45"/>
  <c r="AE267" i="45"/>
  <c r="AF267" i="45"/>
  <c r="AG267" i="45"/>
  <c r="AH267" i="45"/>
  <c r="AI267" i="45"/>
  <c r="AJ267" i="45"/>
  <c r="AK267" i="45"/>
  <c r="AL267" i="45"/>
  <c r="AM267" i="45"/>
  <c r="AN267" i="45"/>
  <c r="AP267" i="45"/>
  <c r="AQ267" i="45"/>
  <c r="AR267" i="45"/>
  <c r="AS267" i="45"/>
  <c r="AT267" i="45"/>
  <c r="AU267" i="45"/>
  <c r="AV267" i="45"/>
  <c r="AW267" i="45"/>
  <c r="AX267" i="45"/>
  <c r="AY267" i="45"/>
  <c r="AZ267" i="45"/>
  <c r="BA267" i="45"/>
  <c r="AB230" i="45"/>
  <c r="AC230" i="45"/>
  <c r="AD230" i="45"/>
  <c r="AE230" i="45"/>
  <c r="AF230" i="45"/>
  <c r="AG230" i="45"/>
  <c r="AH230" i="45"/>
  <c r="AI230" i="45"/>
  <c r="AJ230" i="45"/>
  <c r="AK230" i="45"/>
  <c r="AL230" i="45"/>
  <c r="AM230" i="45"/>
  <c r="AN230" i="45"/>
  <c r="AP230" i="45"/>
  <c r="AQ230" i="45"/>
  <c r="AR230" i="45"/>
  <c r="AS230" i="45"/>
  <c r="AT230" i="45"/>
  <c r="AU230" i="45"/>
  <c r="AV230" i="45"/>
  <c r="AW230" i="45"/>
  <c r="AX230" i="45"/>
  <c r="AY230" i="45"/>
  <c r="AZ230" i="45"/>
  <c r="BA230" i="45"/>
  <c r="AB191" i="45"/>
  <c r="AC191" i="45"/>
  <c r="AD191" i="45"/>
  <c r="AE191" i="45"/>
  <c r="AF191" i="45"/>
  <c r="AG191" i="45"/>
  <c r="AH191" i="45"/>
  <c r="AI191" i="45"/>
  <c r="AJ191" i="45"/>
  <c r="AK191" i="45"/>
  <c r="AL191" i="45"/>
  <c r="AM191" i="45"/>
  <c r="AN191" i="45"/>
  <c r="AP191" i="45"/>
  <c r="AQ191" i="45"/>
  <c r="AR191" i="45"/>
  <c r="AS191" i="45"/>
  <c r="AT191" i="45"/>
  <c r="AU191" i="45"/>
  <c r="AV191" i="45"/>
  <c r="AW191" i="45"/>
  <c r="AX191" i="45"/>
  <c r="AY191" i="45"/>
  <c r="AZ191" i="45"/>
  <c r="BA191" i="45"/>
  <c r="AB125" i="45"/>
  <c r="AC125" i="45"/>
  <c r="AD125" i="45"/>
  <c r="AE125" i="45"/>
  <c r="AF125" i="45"/>
  <c r="AG125" i="45"/>
  <c r="AH125" i="45"/>
  <c r="AB88" i="45"/>
  <c r="AC88" i="45"/>
  <c r="AD88" i="45"/>
  <c r="AE88" i="45"/>
  <c r="AF88" i="45"/>
  <c r="AG88" i="45"/>
  <c r="AH88" i="45"/>
  <c r="AB54" i="45"/>
  <c r="AC54" i="45"/>
  <c r="AD54" i="45"/>
  <c r="AE54" i="45"/>
  <c r="AF54" i="45"/>
  <c r="AG54" i="45"/>
  <c r="AH54" i="45"/>
  <c r="AB53" i="45"/>
  <c r="E752" i="53"/>
  <c r="E643" i="53"/>
  <c r="E534" i="53"/>
  <c r="E425" i="53"/>
  <c r="E316" i="53"/>
  <c r="E207" i="53"/>
  <c r="E98" i="53"/>
  <c r="D96" i="47" l="1"/>
  <c r="AB364" i="45" l="1"/>
  <c r="AC364" i="45"/>
  <c r="AD364" i="45"/>
  <c r="AE364" i="45"/>
  <c r="AF364" i="45"/>
  <c r="AG364" i="45"/>
  <c r="AH364" i="45"/>
  <c r="AI364" i="45"/>
  <c r="AJ364" i="45"/>
  <c r="AK364" i="45"/>
  <c r="AL364" i="45"/>
  <c r="AM364" i="45"/>
  <c r="AN364" i="45"/>
  <c r="AP364" i="45"/>
  <c r="AQ364" i="45"/>
  <c r="AR364" i="45"/>
  <c r="AS364" i="45"/>
  <c r="AT364" i="45"/>
  <c r="AU364" i="45"/>
  <c r="AV364" i="45"/>
  <c r="AW364" i="45"/>
  <c r="AX364" i="45"/>
  <c r="AY364" i="45"/>
  <c r="AZ364" i="45"/>
  <c r="BA364" i="45"/>
  <c r="AB304" i="45"/>
  <c r="AC304" i="45"/>
  <c r="AD304" i="45"/>
  <c r="AE304" i="45"/>
  <c r="AF304" i="45"/>
  <c r="AG304" i="45"/>
  <c r="AH304" i="45"/>
  <c r="AI304" i="45"/>
  <c r="AJ304" i="45"/>
  <c r="AK304" i="45"/>
  <c r="AL304" i="45"/>
  <c r="AM304" i="45"/>
  <c r="AN304" i="45"/>
  <c r="AP304" i="45"/>
  <c r="AQ304" i="45"/>
  <c r="AR304" i="45"/>
  <c r="AS304" i="45"/>
  <c r="AT304" i="45"/>
  <c r="AU304" i="45"/>
  <c r="AV304" i="45"/>
  <c r="AW304" i="45"/>
  <c r="AX304" i="45"/>
  <c r="AY304" i="45"/>
  <c r="AZ304" i="45"/>
  <c r="BA304" i="45"/>
  <c r="AB266" i="45"/>
  <c r="AC266" i="45"/>
  <c r="AD266" i="45"/>
  <c r="AE266" i="45"/>
  <c r="AF266" i="45"/>
  <c r="AG266" i="45"/>
  <c r="AH266" i="45"/>
  <c r="AI266" i="45"/>
  <c r="AJ266" i="45"/>
  <c r="AK266" i="45"/>
  <c r="AL266" i="45"/>
  <c r="AM266" i="45"/>
  <c r="AN266" i="45"/>
  <c r="AP266" i="45"/>
  <c r="AQ266" i="45"/>
  <c r="AR266" i="45"/>
  <c r="AS266" i="45"/>
  <c r="AT266" i="45"/>
  <c r="AU266" i="45"/>
  <c r="AV266" i="45"/>
  <c r="AW266" i="45"/>
  <c r="AX266" i="45"/>
  <c r="AY266" i="45"/>
  <c r="AZ266" i="45"/>
  <c r="BA266" i="45"/>
  <c r="AB229" i="45"/>
  <c r="AC229" i="45"/>
  <c r="AD229" i="45"/>
  <c r="AE229" i="45"/>
  <c r="AF229" i="45"/>
  <c r="AG229" i="45"/>
  <c r="AH229" i="45"/>
  <c r="AI229" i="45"/>
  <c r="AJ229" i="45"/>
  <c r="AK229" i="45"/>
  <c r="AL229" i="45"/>
  <c r="AM229" i="45"/>
  <c r="AN229" i="45"/>
  <c r="AP229" i="45"/>
  <c r="AQ229" i="45"/>
  <c r="AR229" i="45"/>
  <c r="AS229" i="45"/>
  <c r="AT229" i="45"/>
  <c r="AU229" i="45"/>
  <c r="AV229" i="45"/>
  <c r="AW229" i="45"/>
  <c r="AX229" i="45"/>
  <c r="AY229" i="45"/>
  <c r="AZ229" i="45"/>
  <c r="BA229" i="45"/>
  <c r="AB190" i="45"/>
  <c r="AC190" i="45"/>
  <c r="AD190" i="45"/>
  <c r="AE190" i="45"/>
  <c r="AF190" i="45"/>
  <c r="AG190" i="45"/>
  <c r="AH190" i="45"/>
  <c r="AI190" i="45"/>
  <c r="AJ190" i="45"/>
  <c r="AK190" i="45"/>
  <c r="AL190" i="45"/>
  <c r="AM190" i="45"/>
  <c r="AN190" i="45"/>
  <c r="AP190" i="45"/>
  <c r="AQ190" i="45"/>
  <c r="AR190" i="45"/>
  <c r="AS190" i="45"/>
  <c r="AT190" i="45"/>
  <c r="AU190" i="45"/>
  <c r="AV190" i="45"/>
  <c r="AW190" i="45"/>
  <c r="AX190" i="45"/>
  <c r="AY190" i="45"/>
  <c r="AZ190" i="45"/>
  <c r="BA190" i="45"/>
  <c r="AB124" i="45"/>
  <c r="AC124" i="45"/>
  <c r="AD124" i="45"/>
  <c r="AE124" i="45"/>
  <c r="AF124" i="45"/>
  <c r="AG124" i="45"/>
  <c r="AH124" i="45"/>
  <c r="AB87" i="45"/>
  <c r="AC87" i="45"/>
  <c r="AD87" i="45"/>
  <c r="AE87" i="45"/>
  <c r="AF87" i="45"/>
  <c r="AG87" i="45"/>
  <c r="AH87" i="45"/>
  <c r="AC53" i="45"/>
  <c r="AD53" i="45"/>
  <c r="AE53" i="45"/>
  <c r="AF53" i="45"/>
  <c r="AG53" i="45"/>
  <c r="AH53" i="45"/>
  <c r="AB16" i="45"/>
  <c r="AC16" i="45"/>
  <c r="AD16" i="45"/>
  <c r="AE16" i="45"/>
  <c r="E751" i="53"/>
  <c r="E642" i="53"/>
  <c r="E533" i="53"/>
  <c r="E424" i="53"/>
  <c r="E315" i="53"/>
  <c r="E206" i="53"/>
  <c r="E97" i="53"/>
  <c r="D203" i="47" l="1"/>
  <c r="D95" i="47"/>
  <c r="AB363" i="45"/>
  <c r="AC363" i="45"/>
  <c r="AD363" i="45"/>
  <c r="AE363" i="45"/>
  <c r="AF363" i="45"/>
  <c r="AG363" i="45"/>
  <c r="AH363" i="45"/>
  <c r="AI363" i="45"/>
  <c r="AJ363" i="45"/>
  <c r="AK363" i="45"/>
  <c r="AL363" i="45"/>
  <c r="AM363" i="45"/>
  <c r="AN363" i="45"/>
  <c r="AP363" i="45"/>
  <c r="AQ363" i="45"/>
  <c r="AR363" i="45"/>
  <c r="AS363" i="45"/>
  <c r="AT363" i="45"/>
  <c r="AU363" i="45"/>
  <c r="AV363" i="45"/>
  <c r="AW363" i="45"/>
  <c r="AX363" i="45"/>
  <c r="AY363" i="45"/>
  <c r="AZ363" i="45"/>
  <c r="BA363" i="45"/>
  <c r="AB303" i="45"/>
  <c r="AC303" i="45"/>
  <c r="AD303" i="45"/>
  <c r="AE303" i="45"/>
  <c r="AF303" i="45"/>
  <c r="AG303" i="45"/>
  <c r="AH303" i="45"/>
  <c r="AI303" i="45"/>
  <c r="AJ303" i="45"/>
  <c r="AK303" i="45"/>
  <c r="AL303" i="45"/>
  <c r="AM303" i="45"/>
  <c r="AN303" i="45"/>
  <c r="AP303" i="45"/>
  <c r="AQ303" i="45"/>
  <c r="AR303" i="45"/>
  <c r="AS303" i="45"/>
  <c r="AT303" i="45"/>
  <c r="AU303" i="45"/>
  <c r="AV303" i="45"/>
  <c r="AW303" i="45"/>
  <c r="AX303" i="45"/>
  <c r="AY303" i="45"/>
  <c r="AZ303" i="45"/>
  <c r="BA303" i="45"/>
  <c r="AB265" i="45"/>
  <c r="AC265" i="45"/>
  <c r="AD265" i="45"/>
  <c r="AE265" i="45"/>
  <c r="AF265" i="45"/>
  <c r="AG265" i="45"/>
  <c r="AH265" i="45"/>
  <c r="AI265" i="45"/>
  <c r="AJ265" i="45"/>
  <c r="AK265" i="45"/>
  <c r="AL265" i="45"/>
  <c r="AM265" i="45"/>
  <c r="AN265" i="45"/>
  <c r="AP265" i="45"/>
  <c r="AQ265" i="45"/>
  <c r="AR265" i="45"/>
  <c r="AS265" i="45"/>
  <c r="AT265" i="45"/>
  <c r="AU265" i="45"/>
  <c r="AV265" i="45"/>
  <c r="AW265" i="45"/>
  <c r="AX265" i="45"/>
  <c r="AY265" i="45"/>
  <c r="AZ265" i="45"/>
  <c r="BA265" i="45"/>
  <c r="AB228" i="45"/>
  <c r="AC228" i="45"/>
  <c r="AD228" i="45"/>
  <c r="AE228" i="45"/>
  <c r="AF228" i="45"/>
  <c r="AG228" i="45"/>
  <c r="AH228" i="45"/>
  <c r="AI228" i="45"/>
  <c r="AJ228" i="45"/>
  <c r="AK228" i="45"/>
  <c r="AL228" i="45"/>
  <c r="AM228" i="45"/>
  <c r="AN228" i="45"/>
  <c r="AP228" i="45"/>
  <c r="AQ228" i="45"/>
  <c r="AR228" i="45"/>
  <c r="AS228" i="45"/>
  <c r="AT228" i="45"/>
  <c r="AU228" i="45"/>
  <c r="AV228" i="45"/>
  <c r="AW228" i="45"/>
  <c r="AX228" i="45"/>
  <c r="AY228" i="45"/>
  <c r="AZ228" i="45"/>
  <c r="BA228" i="45"/>
  <c r="AB189" i="45"/>
  <c r="AC189" i="45"/>
  <c r="AD189" i="45"/>
  <c r="AE189" i="45"/>
  <c r="AF189" i="45"/>
  <c r="AG189" i="45"/>
  <c r="AH189" i="45"/>
  <c r="AI189" i="45"/>
  <c r="AJ189" i="45"/>
  <c r="AK189" i="45"/>
  <c r="AL189" i="45"/>
  <c r="AM189" i="45"/>
  <c r="AN189" i="45"/>
  <c r="AP189" i="45"/>
  <c r="AQ189" i="45"/>
  <c r="AR189" i="45"/>
  <c r="AS189" i="45"/>
  <c r="AT189" i="45"/>
  <c r="AU189" i="45"/>
  <c r="AV189" i="45"/>
  <c r="AW189" i="45"/>
  <c r="AX189" i="45"/>
  <c r="AY189" i="45"/>
  <c r="AZ189" i="45"/>
  <c r="BA189" i="45"/>
  <c r="AB123" i="45"/>
  <c r="AC123" i="45"/>
  <c r="AD123" i="45"/>
  <c r="AE123" i="45"/>
  <c r="AF123" i="45"/>
  <c r="AG123" i="45"/>
  <c r="AH123" i="45"/>
  <c r="AB86" i="45"/>
  <c r="AC86" i="45"/>
  <c r="AD86" i="45"/>
  <c r="AE86" i="45"/>
  <c r="AF86" i="45"/>
  <c r="AG86" i="45"/>
  <c r="AH86" i="45"/>
  <c r="AB52" i="45"/>
  <c r="AC52" i="45"/>
  <c r="AD52" i="45"/>
  <c r="AE52" i="45"/>
  <c r="AF52" i="45"/>
  <c r="AG52" i="45"/>
  <c r="AH52" i="45"/>
  <c r="AB15" i="45"/>
  <c r="AC15" i="45"/>
  <c r="AD15" i="45"/>
  <c r="AE15" i="45"/>
  <c r="E750" i="53"/>
  <c r="E641" i="53"/>
  <c r="E532" i="53"/>
  <c r="E423" i="53"/>
  <c r="E314" i="53"/>
  <c r="E205" i="53"/>
  <c r="E96" i="53"/>
  <c r="D416" i="47" l="1"/>
  <c r="D309" i="47"/>
  <c r="D202" i="47"/>
  <c r="D94" i="47"/>
  <c r="AB362" i="45"/>
  <c r="AC362" i="45"/>
  <c r="AD362" i="45"/>
  <c r="AE362" i="45"/>
  <c r="AF362" i="45"/>
  <c r="AG362" i="45"/>
  <c r="AH362" i="45"/>
  <c r="AI362" i="45"/>
  <c r="AJ362" i="45"/>
  <c r="AK362" i="45"/>
  <c r="AL362" i="45"/>
  <c r="AM362" i="45"/>
  <c r="AN362" i="45"/>
  <c r="AP362" i="45"/>
  <c r="AQ362" i="45"/>
  <c r="AR362" i="45"/>
  <c r="AS362" i="45"/>
  <c r="AT362" i="45"/>
  <c r="AU362" i="45"/>
  <c r="AV362" i="45"/>
  <c r="AW362" i="45"/>
  <c r="AX362" i="45"/>
  <c r="AY362" i="45"/>
  <c r="AZ362" i="45"/>
  <c r="BA362" i="45"/>
  <c r="AB302" i="45"/>
  <c r="AC302" i="45"/>
  <c r="AD302" i="45"/>
  <c r="AE302" i="45"/>
  <c r="AF302" i="45"/>
  <c r="AG302" i="45"/>
  <c r="AH302" i="45"/>
  <c r="AI302" i="45"/>
  <c r="AJ302" i="45"/>
  <c r="AK302" i="45"/>
  <c r="AL302" i="45"/>
  <c r="AM302" i="45"/>
  <c r="AN302" i="45"/>
  <c r="AP302" i="45"/>
  <c r="AQ302" i="45"/>
  <c r="AR302" i="45"/>
  <c r="AS302" i="45"/>
  <c r="AT302" i="45"/>
  <c r="AU302" i="45"/>
  <c r="AV302" i="45"/>
  <c r="AW302" i="45"/>
  <c r="AX302" i="45"/>
  <c r="AY302" i="45"/>
  <c r="AZ302" i="45"/>
  <c r="BA302" i="45"/>
  <c r="AB264" i="45"/>
  <c r="AC264" i="45"/>
  <c r="AD264" i="45"/>
  <c r="AE264" i="45"/>
  <c r="AF264" i="45"/>
  <c r="AG264" i="45"/>
  <c r="AH264" i="45"/>
  <c r="AI264" i="45"/>
  <c r="AJ264" i="45"/>
  <c r="AK264" i="45"/>
  <c r="AL264" i="45"/>
  <c r="AM264" i="45"/>
  <c r="AN264" i="45"/>
  <c r="AP264" i="45"/>
  <c r="AQ264" i="45"/>
  <c r="AR264" i="45"/>
  <c r="AS264" i="45"/>
  <c r="AT264" i="45"/>
  <c r="AU264" i="45"/>
  <c r="AV264" i="45"/>
  <c r="AW264" i="45"/>
  <c r="AX264" i="45"/>
  <c r="AY264" i="45"/>
  <c r="AZ264" i="45"/>
  <c r="BA264" i="45"/>
  <c r="AB227" i="45"/>
  <c r="AC227" i="45"/>
  <c r="AD227" i="45"/>
  <c r="AE227" i="45"/>
  <c r="AF227" i="45"/>
  <c r="AG227" i="45"/>
  <c r="AH227" i="45"/>
  <c r="AI227" i="45"/>
  <c r="AJ227" i="45"/>
  <c r="AK227" i="45"/>
  <c r="AL227" i="45"/>
  <c r="AM227" i="45"/>
  <c r="AN227" i="45"/>
  <c r="AP227" i="45"/>
  <c r="AQ227" i="45"/>
  <c r="AR227" i="45"/>
  <c r="AS227" i="45"/>
  <c r="AT227" i="45"/>
  <c r="AU227" i="45"/>
  <c r="AV227" i="45"/>
  <c r="AW227" i="45"/>
  <c r="AX227" i="45"/>
  <c r="AY227" i="45"/>
  <c r="AZ227" i="45"/>
  <c r="BA227" i="45"/>
  <c r="AB188" i="45"/>
  <c r="AC188" i="45"/>
  <c r="AD188" i="45"/>
  <c r="AE188" i="45"/>
  <c r="AF188" i="45"/>
  <c r="AG188" i="45"/>
  <c r="AH188" i="45"/>
  <c r="AI188" i="45"/>
  <c r="AJ188" i="45"/>
  <c r="AK188" i="45"/>
  <c r="AL188" i="45"/>
  <c r="AM188" i="45"/>
  <c r="AN188" i="45"/>
  <c r="AP188" i="45"/>
  <c r="AQ188" i="45"/>
  <c r="AR188" i="45"/>
  <c r="AS188" i="45"/>
  <c r="AT188" i="45"/>
  <c r="AU188" i="45"/>
  <c r="AV188" i="45"/>
  <c r="AW188" i="45"/>
  <c r="AX188" i="45"/>
  <c r="AY188" i="45"/>
  <c r="AZ188" i="45"/>
  <c r="BA188" i="45"/>
  <c r="AB122" i="45"/>
  <c r="AC122" i="45"/>
  <c r="AD122" i="45"/>
  <c r="AE122" i="45"/>
  <c r="AF122" i="45"/>
  <c r="AG122" i="45"/>
  <c r="AH122" i="45"/>
  <c r="AB85" i="45"/>
  <c r="AC85" i="45"/>
  <c r="AD85" i="45"/>
  <c r="AE85" i="45"/>
  <c r="AF85" i="45"/>
  <c r="AG85" i="45"/>
  <c r="AH85" i="45"/>
  <c r="AB51" i="45"/>
  <c r="AC51" i="45"/>
  <c r="AD51" i="45"/>
  <c r="AE51" i="45"/>
  <c r="AF51" i="45"/>
  <c r="AG51" i="45"/>
  <c r="AH51" i="45"/>
  <c r="AB14" i="45"/>
  <c r="AC14" i="45"/>
  <c r="AD14" i="45"/>
  <c r="AE14" i="45"/>
  <c r="E749" i="53"/>
  <c r="E640" i="53"/>
  <c r="E531" i="53"/>
  <c r="E422" i="53"/>
  <c r="E313" i="53"/>
  <c r="E204" i="53"/>
  <c r="E95" i="53"/>
  <c r="AB361" i="45" l="1"/>
  <c r="AC361" i="45"/>
  <c r="AD361" i="45"/>
  <c r="AE361" i="45"/>
  <c r="AF361" i="45"/>
  <c r="AG361" i="45"/>
  <c r="AH361" i="45"/>
  <c r="AI361" i="45"/>
  <c r="AJ361" i="45"/>
  <c r="AK361" i="45"/>
  <c r="AL361" i="45"/>
  <c r="AM361" i="45"/>
  <c r="AN361" i="45"/>
  <c r="AP361" i="45"/>
  <c r="AQ361" i="45"/>
  <c r="AR361" i="45"/>
  <c r="AS361" i="45"/>
  <c r="AT361" i="45"/>
  <c r="AU361" i="45"/>
  <c r="AV361" i="45"/>
  <c r="AW361" i="45"/>
  <c r="AX361" i="45"/>
  <c r="AY361" i="45"/>
  <c r="AZ361" i="45"/>
  <c r="BA361" i="45"/>
  <c r="AB301" i="45"/>
  <c r="AC301" i="45"/>
  <c r="AD301" i="45"/>
  <c r="AE301" i="45"/>
  <c r="AF301" i="45"/>
  <c r="AG301" i="45"/>
  <c r="AH301" i="45"/>
  <c r="AI301" i="45"/>
  <c r="AJ301" i="45"/>
  <c r="AK301" i="45"/>
  <c r="AL301" i="45"/>
  <c r="AM301" i="45"/>
  <c r="AN301" i="45"/>
  <c r="AP301" i="45"/>
  <c r="AQ301" i="45"/>
  <c r="AR301" i="45"/>
  <c r="AS301" i="45"/>
  <c r="AT301" i="45"/>
  <c r="AU301" i="45"/>
  <c r="AV301" i="45"/>
  <c r="AW301" i="45"/>
  <c r="AX301" i="45"/>
  <c r="AY301" i="45"/>
  <c r="AZ301" i="45"/>
  <c r="BA301" i="45"/>
  <c r="AB263" i="45"/>
  <c r="AC263" i="45"/>
  <c r="AD263" i="45"/>
  <c r="AE263" i="45"/>
  <c r="AF263" i="45"/>
  <c r="AG263" i="45"/>
  <c r="AH263" i="45"/>
  <c r="AI263" i="45"/>
  <c r="AJ263" i="45"/>
  <c r="AK263" i="45"/>
  <c r="AL263" i="45"/>
  <c r="AM263" i="45"/>
  <c r="AN263" i="45"/>
  <c r="AP263" i="45"/>
  <c r="AQ263" i="45"/>
  <c r="AR263" i="45"/>
  <c r="AS263" i="45"/>
  <c r="AT263" i="45"/>
  <c r="AU263" i="45"/>
  <c r="AV263" i="45"/>
  <c r="AW263" i="45"/>
  <c r="AX263" i="45"/>
  <c r="AY263" i="45"/>
  <c r="AZ263" i="45"/>
  <c r="BA263" i="45"/>
  <c r="AB226" i="45"/>
  <c r="AC226" i="45"/>
  <c r="AD226" i="45"/>
  <c r="AE226" i="45"/>
  <c r="AF226" i="45"/>
  <c r="AG226" i="45"/>
  <c r="AH226" i="45"/>
  <c r="AI226" i="45"/>
  <c r="AJ226" i="45"/>
  <c r="AK226" i="45"/>
  <c r="AL226" i="45"/>
  <c r="AM226" i="45"/>
  <c r="AN226" i="45"/>
  <c r="AP226" i="45"/>
  <c r="AQ226" i="45"/>
  <c r="AR226" i="45"/>
  <c r="AS226" i="45"/>
  <c r="AT226" i="45"/>
  <c r="AU226" i="45"/>
  <c r="AV226" i="45"/>
  <c r="AW226" i="45"/>
  <c r="AX226" i="45"/>
  <c r="AY226" i="45"/>
  <c r="AZ226" i="45"/>
  <c r="BA226" i="45"/>
  <c r="AB187" i="45"/>
  <c r="AC187" i="45"/>
  <c r="AD187" i="45"/>
  <c r="AE187" i="45"/>
  <c r="AF187" i="45"/>
  <c r="AG187" i="45"/>
  <c r="AH187" i="45"/>
  <c r="AI187" i="45"/>
  <c r="AJ187" i="45"/>
  <c r="AK187" i="45"/>
  <c r="AL187" i="45"/>
  <c r="AM187" i="45"/>
  <c r="AN187" i="45"/>
  <c r="AP187" i="45"/>
  <c r="AQ187" i="45"/>
  <c r="AR187" i="45"/>
  <c r="AS187" i="45"/>
  <c r="AT187" i="45"/>
  <c r="AU187" i="45"/>
  <c r="AV187" i="45"/>
  <c r="AW187" i="45"/>
  <c r="AX187" i="45"/>
  <c r="AY187" i="45"/>
  <c r="AZ187" i="45"/>
  <c r="BA187" i="45"/>
  <c r="AB121" i="45"/>
  <c r="AC121" i="45"/>
  <c r="AD121" i="45"/>
  <c r="AE121" i="45"/>
  <c r="AF121" i="45"/>
  <c r="AG121" i="45"/>
  <c r="AH121" i="45"/>
  <c r="AB84" i="45"/>
  <c r="AC84" i="45"/>
  <c r="AD84" i="45"/>
  <c r="AE84" i="45"/>
  <c r="AF84" i="45"/>
  <c r="AG84" i="45"/>
  <c r="AH84" i="45"/>
  <c r="AB50" i="45"/>
  <c r="AC50" i="45"/>
  <c r="AD50" i="45"/>
  <c r="AE50" i="45"/>
  <c r="AF50" i="45"/>
  <c r="AG50" i="45"/>
  <c r="AH50" i="45"/>
  <c r="AB13" i="45"/>
  <c r="AC13" i="45"/>
  <c r="AD13" i="45"/>
  <c r="AE13" i="45"/>
  <c r="D415" i="47"/>
  <c r="D308" i="47"/>
  <c r="D200" i="47"/>
  <c r="D201" i="47"/>
  <c r="D92" i="47"/>
  <c r="D93" i="47"/>
  <c r="E748" i="53"/>
  <c r="E639" i="53"/>
  <c r="E530" i="53"/>
  <c r="E421" i="53"/>
  <c r="E312" i="53"/>
  <c r="E203" i="53"/>
  <c r="E94" i="53"/>
  <c r="AB360" i="45" l="1"/>
  <c r="AC360" i="45"/>
  <c r="AD360" i="45"/>
  <c r="AE360" i="45"/>
  <c r="AF360" i="45"/>
  <c r="AG360" i="45"/>
  <c r="AH360" i="45"/>
  <c r="AI360" i="45"/>
  <c r="AJ360" i="45"/>
  <c r="AK360" i="45"/>
  <c r="AL360" i="45"/>
  <c r="AM360" i="45"/>
  <c r="AN360" i="45"/>
  <c r="AP360" i="45"/>
  <c r="AQ360" i="45"/>
  <c r="AR360" i="45"/>
  <c r="AS360" i="45"/>
  <c r="AT360" i="45"/>
  <c r="AU360" i="45"/>
  <c r="AV360" i="45"/>
  <c r="AW360" i="45"/>
  <c r="AX360" i="45"/>
  <c r="AY360" i="45"/>
  <c r="AZ360" i="45"/>
  <c r="BA360" i="45"/>
  <c r="AB300" i="45"/>
  <c r="AC300" i="45"/>
  <c r="AD300" i="45"/>
  <c r="AE300" i="45"/>
  <c r="AF300" i="45"/>
  <c r="AG300" i="45"/>
  <c r="AH300" i="45"/>
  <c r="AI300" i="45"/>
  <c r="AJ300" i="45"/>
  <c r="AK300" i="45"/>
  <c r="AL300" i="45"/>
  <c r="AM300" i="45"/>
  <c r="AN300" i="45"/>
  <c r="AP300" i="45"/>
  <c r="AQ300" i="45"/>
  <c r="AR300" i="45"/>
  <c r="AS300" i="45"/>
  <c r="AT300" i="45"/>
  <c r="AU300" i="45"/>
  <c r="AV300" i="45"/>
  <c r="AW300" i="45"/>
  <c r="AX300" i="45"/>
  <c r="AY300" i="45"/>
  <c r="AZ300" i="45"/>
  <c r="BA300" i="45"/>
  <c r="AB262" i="45"/>
  <c r="AC262" i="45"/>
  <c r="AD262" i="45"/>
  <c r="AE262" i="45"/>
  <c r="AF262" i="45"/>
  <c r="AG262" i="45"/>
  <c r="AH262" i="45"/>
  <c r="AI262" i="45"/>
  <c r="AJ262" i="45"/>
  <c r="AK262" i="45"/>
  <c r="AL262" i="45"/>
  <c r="AM262" i="45"/>
  <c r="AN262" i="45"/>
  <c r="AP262" i="45"/>
  <c r="AQ262" i="45"/>
  <c r="AR262" i="45"/>
  <c r="AS262" i="45"/>
  <c r="AT262" i="45"/>
  <c r="AU262" i="45"/>
  <c r="AV262" i="45"/>
  <c r="AW262" i="45"/>
  <c r="AX262" i="45"/>
  <c r="AY262" i="45"/>
  <c r="AZ262" i="45"/>
  <c r="BA262" i="45"/>
  <c r="AB225" i="45"/>
  <c r="AC225" i="45"/>
  <c r="AD225" i="45"/>
  <c r="AE225" i="45"/>
  <c r="AF225" i="45"/>
  <c r="AG225" i="45"/>
  <c r="AH225" i="45"/>
  <c r="AI225" i="45"/>
  <c r="AJ225" i="45"/>
  <c r="AK225" i="45"/>
  <c r="AL225" i="45"/>
  <c r="AM225" i="45"/>
  <c r="AN225" i="45"/>
  <c r="AP225" i="45"/>
  <c r="AQ225" i="45"/>
  <c r="AR225" i="45"/>
  <c r="AS225" i="45"/>
  <c r="AT225" i="45"/>
  <c r="AU225" i="45"/>
  <c r="AV225" i="45"/>
  <c r="AW225" i="45"/>
  <c r="AX225" i="45"/>
  <c r="AY225" i="45"/>
  <c r="AZ225" i="45"/>
  <c r="BA225" i="45"/>
  <c r="AB186" i="45"/>
  <c r="AC186" i="45"/>
  <c r="AD186" i="45"/>
  <c r="AE186" i="45"/>
  <c r="AF186" i="45"/>
  <c r="AG186" i="45"/>
  <c r="AH186" i="45"/>
  <c r="AI186" i="45"/>
  <c r="AJ186" i="45"/>
  <c r="AK186" i="45"/>
  <c r="AL186" i="45"/>
  <c r="AM186" i="45"/>
  <c r="AN186" i="45"/>
  <c r="AP186" i="45"/>
  <c r="AQ186" i="45"/>
  <c r="AR186" i="45"/>
  <c r="AS186" i="45"/>
  <c r="AT186" i="45"/>
  <c r="AU186" i="45"/>
  <c r="AV186" i="45"/>
  <c r="AW186" i="45"/>
  <c r="AX186" i="45"/>
  <c r="AY186" i="45"/>
  <c r="AZ186" i="45"/>
  <c r="BA186" i="45"/>
  <c r="AB120" i="45"/>
  <c r="AC120" i="45"/>
  <c r="AD120" i="45"/>
  <c r="AE120" i="45"/>
  <c r="AF120" i="45"/>
  <c r="AG120" i="45"/>
  <c r="AH120" i="45"/>
  <c r="AB83" i="45"/>
  <c r="AC83" i="45"/>
  <c r="AD83" i="45"/>
  <c r="AE83" i="45"/>
  <c r="AF83" i="45"/>
  <c r="AG83" i="45"/>
  <c r="AH83" i="45"/>
  <c r="AB49" i="45"/>
  <c r="AC49" i="45"/>
  <c r="AD49" i="45"/>
  <c r="AE49" i="45"/>
  <c r="AF49" i="45"/>
  <c r="AG49" i="45"/>
  <c r="AH49" i="45"/>
  <c r="AB11" i="45"/>
  <c r="AC11" i="45"/>
  <c r="AD11" i="45"/>
  <c r="AE11" i="45"/>
  <c r="AB12" i="45"/>
  <c r="AC12" i="45"/>
  <c r="AD12" i="45"/>
  <c r="AE12" i="45"/>
  <c r="AB9" i="45"/>
  <c r="D412" i="47"/>
  <c r="D413" i="47"/>
  <c r="D414" i="47"/>
  <c r="D305" i="47"/>
  <c r="D306" i="47"/>
  <c r="D307" i="47"/>
  <c r="D199" i="47"/>
  <c r="D91" i="47"/>
  <c r="E420" i="53"/>
  <c r="E747" i="53"/>
  <c r="E638" i="53"/>
  <c r="E529" i="53"/>
  <c r="E311" i="53"/>
  <c r="E202" i="53"/>
  <c r="E93" i="53"/>
  <c r="D304" i="47" l="1"/>
  <c r="D198" i="47"/>
  <c r="D90" i="47"/>
  <c r="AB359" i="45"/>
  <c r="AC359" i="45"/>
  <c r="AD359" i="45"/>
  <c r="AE359" i="45"/>
  <c r="AF359" i="45"/>
  <c r="AG359" i="45"/>
  <c r="AH359" i="45"/>
  <c r="AI359" i="45"/>
  <c r="AJ359" i="45"/>
  <c r="AK359" i="45"/>
  <c r="AL359" i="45"/>
  <c r="AM359" i="45"/>
  <c r="AN359" i="45"/>
  <c r="AP359" i="45"/>
  <c r="AQ359" i="45"/>
  <c r="AR359" i="45"/>
  <c r="AS359" i="45"/>
  <c r="AT359" i="45"/>
  <c r="AU359" i="45"/>
  <c r="AV359" i="45"/>
  <c r="AW359" i="45"/>
  <c r="AX359" i="45"/>
  <c r="AY359" i="45"/>
  <c r="AZ359" i="45"/>
  <c r="BA359" i="45"/>
  <c r="AB299" i="45"/>
  <c r="AC299" i="45"/>
  <c r="AD299" i="45"/>
  <c r="AE299" i="45"/>
  <c r="AF299" i="45"/>
  <c r="AG299" i="45"/>
  <c r="AH299" i="45"/>
  <c r="AI299" i="45"/>
  <c r="AJ299" i="45"/>
  <c r="AK299" i="45"/>
  <c r="AL299" i="45"/>
  <c r="AM299" i="45"/>
  <c r="AN299" i="45"/>
  <c r="AP299" i="45"/>
  <c r="AQ299" i="45"/>
  <c r="AR299" i="45"/>
  <c r="AS299" i="45"/>
  <c r="AT299" i="45"/>
  <c r="AU299" i="45"/>
  <c r="AV299" i="45"/>
  <c r="AW299" i="45"/>
  <c r="AX299" i="45"/>
  <c r="AY299" i="45"/>
  <c r="AZ299" i="45"/>
  <c r="BA299" i="45"/>
  <c r="AB261" i="45"/>
  <c r="AC261" i="45"/>
  <c r="AD261" i="45"/>
  <c r="AE261" i="45"/>
  <c r="AF261" i="45"/>
  <c r="AG261" i="45"/>
  <c r="AH261" i="45"/>
  <c r="AI261" i="45"/>
  <c r="AJ261" i="45"/>
  <c r="AK261" i="45"/>
  <c r="AL261" i="45"/>
  <c r="AM261" i="45"/>
  <c r="AN261" i="45"/>
  <c r="AP261" i="45"/>
  <c r="AQ261" i="45"/>
  <c r="AR261" i="45"/>
  <c r="AS261" i="45"/>
  <c r="AT261" i="45"/>
  <c r="AU261" i="45"/>
  <c r="AV261" i="45"/>
  <c r="AW261" i="45"/>
  <c r="AX261" i="45"/>
  <c r="AY261" i="45"/>
  <c r="AZ261" i="45"/>
  <c r="BA261" i="45"/>
  <c r="AB224" i="45"/>
  <c r="AC224" i="45"/>
  <c r="AD224" i="45"/>
  <c r="AE224" i="45"/>
  <c r="AF224" i="45"/>
  <c r="AG224" i="45"/>
  <c r="AH224" i="45"/>
  <c r="AI224" i="45"/>
  <c r="AJ224" i="45"/>
  <c r="AK224" i="45"/>
  <c r="AL224" i="45"/>
  <c r="AM224" i="45"/>
  <c r="AN224" i="45"/>
  <c r="AP224" i="45"/>
  <c r="AQ224" i="45"/>
  <c r="AR224" i="45"/>
  <c r="AS224" i="45"/>
  <c r="AT224" i="45"/>
  <c r="AU224" i="45"/>
  <c r="AV224" i="45"/>
  <c r="AW224" i="45"/>
  <c r="AX224" i="45"/>
  <c r="AY224" i="45"/>
  <c r="AZ224" i="45"/>
  <c r="BA224" i="45"/>
  <c r="AB185" i="45"/>
  <c r="AC185" i="45"/>
  <c r="AD185" i="45"/>
  <c r="AE185" i="45"/>
  <c r="AF185" i="45"/>
  <c r="AG185" i="45"/>
  <c r="AH185" i="45"/>
  <c r="AI185" i="45"/>
  <c r="AJ185" i="45"/>
  <c r="AK185" i="45"/>
  <c r="AL185" i="45"/>
  <c r="AM185" i="45"/>
  <c r="AN185" i="45"/>
  <c r="AP185" i="45"/>
  <c r="AQ185" i="45"/>
  <c r="AR185" i="45"/>
  <c r="AS185" i="45"/>
  <c r="AT185" i="45"/>
  <c r="AU185" i="45"/>
  <c r="AV185" i="45"/>
  <c r="AW185" i="45"/>
  <c r="AX185" i="45"/>
  <c r="AY185" i="45"/>
  <c r="AZ185" i="45"/>
  <c r="BA185" i="45"/>
  <c r="AB119" i="45"/>
  <c r="AC119" i="45"/>
  <c r="AD119" i="45"/>
  <c r="AE119" i="45"/>
  <c r="AF119" i="45"/>
  <c r="AG119" i="45"/>
  <c r="AH119" i="45"/>
  <c r="AB82" i="45"/>
  <c r="AC82" i="45"/>
  <c r="AD82" i="45"/>
  <c r="AE82" i="45"/>
  <c r="AF82" i="45"/>
  <c r="AG82" i="45"/>
  <c r="AH82" i="45"/>
  <c r="AB48" i="45"/>
  <c r="AC48" i="45"/>
  <c r="AD48" i="45"/>
  <c r="AE48" i="45"/>
  <c r="AF48" i="45"/>
  <c r="AG48" i="45"/>
  <c r="AH48" i="45"/>
  <c r="E746" i="53"/>
  <c r="E637" i="53"/>
  <c r="E528" i="53"/>
  <c r="E419" i="53"/>
  <c r="E310" i="53"/>
  <c r="E201" i="53"/>
  <c r="E92" i="53"/>
  <c r="AJ129" i="43" l="1"/>
  <c r="AE129" i="43"/>
  <c r="D42" i="6" l="1"/>
  <c r="E745" i="53"/>
  <c r="E636" i="53"/>
  <c r="E527" i="53"/>
  <c r="E418" i="53"/>
  <c r="E441" i="53"/>
  <c r="E309" i="53"/>
  <c r="E200" i="53"/>
  <c r="E91" i="53"/>
  <c r="AB358" i="45"/>
  <c r="AC358" i="45"/>
  <c r="AD358" i="45"/>
  <c r="AE358" i="45"/>
  <c r="AF358" i="45"/>
  <c r="AG358" i="45"/>
  <c r="AH358" i="45"/>
  <c r="AI358" i="45"/>
  <c r="AJ358" i="45"/>
  <c r="AK358" i="45"/>
  <c r="AL358" i="45"/>
  <c r="AM358" i="45"/>
  <c r="AN358" i="45"/>
  <c r="AP358" i="45"/>
  <c r="AQ358" i="45"/>
  <c r="AR358" i="45"/>
  <c r="AS358" i="45"/>
  <c r="AT358" i="45"/>
  <c r="AU358" i="45"/>
  <c r="AV358" i="45"/>
  <c r="AW358" i="45"/>
  <c r="AX358" i="45"/>
  <c r="AY358" i="45"/>
  <c r="AZ358" i="45"/>
  <c r="BA358" i="45"/>
  <c r="AB298" i="45"/>
  <c r="AC298" i="45"/>
  <c r="AD298" i="45"/>
  <c r="AE298" i="45"/>
  <c r="AF298" i="45"/>
  <c r="AG298" i="45"/>
  <c r="AH298" i="45"/>
  <c r="AI298" i="45"/>
  <c r="AJ298" i="45"/>
  <c r="AK298" i="45"/>
  <c r="AL298" i="45"/>
  <c r="AM298" i="45"/>
  <c r="AN298" i="45"/>
  <c r="AP298" i="45"/>
  <c r="AQ298" i="45"/>
  <c r="AR298" i="45"/>
  <c r="AS298" i="45"/>
  <c r="AT298" i="45"/>
  <c r="AU298" i="45"/>
  <c r="AV298" i="45"/>
  <c r="AW298" i="45"/>
  <c r="AX298" i="45"/>
  <c r="AY298" i="45"/>
  <c r="AZ298" i="45"/>
  <c r="BA298" i="45"/>
  <c r="AB260" i="45"/>
  <c r="AC260" i="45"/>
  <c r="AD260" i="45"/>
  <c r="AE260" i="45"/>
  <c r="AF260" i="45"/>
  <c r="AG260" i="45"/>
  <c r="AH260" i="45"/>
  <c r="AI260" i="45"/>
  <c r="AJ260" i="45"/>
  <c r="AK260" i="45"/>
  <c r="AL260" i="45"/>
  <c r="AM260" i="45"/>
  <c r="AN260" i="45"/>
  <c r="AP260" i="45"/>
  <c r="AQ260" i="45"/>
  <c r="AR260" i="45"/>
  <c r="AS260" i="45"/>
  <c r="AT260" i="45"/>
  <c r="AU260" i="45"/>
  <c r="AV260" i="45"/>
  <c r="AW260" i="45"/>
  <c r="AX260" i="45"/>
  <c r="AY260" i="45"/>
  <c r="AZ260" i="45"/>
  <c r="BA260" i="45"/>
  <c r="AB223" i="45"/>
  <c r="AC223" i="45"/>
  <c r="AD223" i="45"/>
  <c r="AE223" i="45"/>
  <c r="AF223" i="45"/>
  <c r="AG223" i="45"/>
  <c r="AH223" i="45"/>
  <c r="AI223" i="45"/>
  <c r="AJ223" i="45"/>
  <c r="AK223" i="45"/>
  <c r="AL223" i="45"/>
  <c r="AM223" i="45"/>
  <c r="AN223" i="45"/>
  <c r="AP223" i="45"/>
  <c r="AQ223" i="45"/>
  <c r="AR223" i="45"/>
  <c r="AS223" i="45"/>
  <c r="AT223" i="45"/>
  <c r="AU223" i="45"/>
  <c r="AV223" i="45"/>
  <c r="AW223" i="45"/>
  <c r="AX223" i="45"/>
  <c r="AY223" i="45"/>
  <c r="AZ223" i="45"/>
  <c r="BA223" i="45"/>
  <c r="AB184" i="45"/>
  <c r="AC184" i="45"/>
  <c r="AD184" i="45"/>
  <c r="AE184" i="45"/>
  <c r="AF184" i="45"/>
  <c r="AG184" i="45"/>
  <c r="AH184" i="45"/>
  <c r="AI184" i="45"/>
  <c r="AJ184" i="45"/>
  <c r="AK184" i="45"/>
  <c r="AL184" i="45"/>
  <c r="AM184" i="45"/>
  <c r="AN184" i="45"/>
  <c r="AP184" i="45"/>
  <c r="AQ184" i="45"/>
  <c r="AR184" i="45"/>
  <c r="AS184" i="45"/>
  <c r="AT184" i="45"/>
  <c r="AU184" i="45"/>
  <c r="AV184" i="45"/>
  <c r="AW184" i="45"/>
  <c r="AX184" i="45"/>
  <c r="AY184" i="45"/>
  <c r="AZ184" i="45"/>
  <c r="BA184" i="45"/>
  <c r="AB118" i="45"/>
  <c r="AC118" i="45"/>
  <c r="AD118" i="45"/>
  <c r="AE118" i="45"/>
  <c r="AF118" i="45"/>
  <c r="AG118" i="45"/>
  <c r="AH118" i="45"/>
  <c r="AB81" i="45"/>
  <c r="AC81" i="45"/>
  <c r="AD81" i="45"/>
  <c r="AE81" i="45"/>
  <c r="AF81" i="45"/>
  <c r="AG81" i="45"/>
  <c r="AH81" i="45"/>
  <c r="AB47" i="45"/>
  <c r="AC47" i="45"/>
  <c r="AD47" i="45"/>
  <c r="AE47" i="45"/>
  <c r="AF47" i="45"/>
  <c r="AG47" i="45"/>
  <c r="AH47" i="45"/>
  <c r="AB10" i="45"/>
  <c r="AC10" i="45"/>
  <c r="AD10" i="45"/>
  <c r="AE10" i="45"/>
  <c r="D14" i="6" l="1"/>
  <c r="E9" i="6" s="1"/>
  <c r="D11" i="6"/>
  <c r="E744" i="53" l="1"/>
  <c r="E635" i="53"/>
  <c r="E526" i="53"/>
  <c r="E417" i="53"/>
  <c r="BG334" i="53"/>
  <c r="BF334" i="53"/>
  <c r="AZ334" i="53"/>
  <c r="E308" i="53"/>
  <c r="E199" i="53"/>
  <c r="BG116" i="53"/>
  <c r="BF116" i="53"/>
  <c r="AZ116" i="53"/>
  <c r="E90" i="53"/>
  <c r="AE132" i="43"/>
  <c r="AE131" i="43"/>
  <c r="AE130" i="43"/>
  <c r="AB357" i="45" l="1"/>
  <c r="AC357" i="45"/>
  <c r="AD357" i="45"/>
  <c r="AE357" i="45"/>
  <c r="AF357" i="45"/>
  <c r="AG357" i="45"/>
  <c r="AH357" i="45"/>
  <c r="AI357" i="45"/>
  <c r="AJ357" i="45"/>
  <c r="AK357" i="45"/>
  <c r="AL357" i="45"/>
  <c r="AM357" i="45"/>
  <c r="AN357" i="45"/>
  <c r="AP357" i="45"/>
  <c r="AQ357" i="45"/>
  <c r="AR357" i="45"/>
  <c r="AS357" i="45"/>
  <c r="AT357" i="45"/>
  <c r="AU357" i="45"/>
  <c r="AV357" i="45"/>
  <c r="AW357" i="45"/>
  <c r="AX357" i="45"/>
  <c r="AY357" i="45"/>
  <c r="AZ357" i="45"/>
  <c r="BA357" i="45"/>
  <c r="AB297" i="45"/>
  <c r="AC297" i="45"/>
  <c r="AD297" i="45"/>
  <c r="AE297" i="45"/>
  <c r="AF297" i="45"/>
  <c r="AG297" i="45"/>
  <c r="AH297" i="45"/>
  <c r="AI297" i="45"/>
  <c r="AJ297" i="45"/>
  <c r="AK297" i="45"/>
  <c r="AL297" i="45"/>
  <c r="AM297" i="45"/>
  <c r="AN297" i="45"/>
  <c r="AP297" i="45"/>
  <c r="AQ297" i="45"/>
  <c r="AR297" i="45"/>
  <c r="AS297" i="45"/>
  <c r="AT297" i="45"/>
  <c r="AU297" i="45"/>
  <c r="AV297" i="45"/>
  <c r="AW297" i="45"/>
  <c r="AX297" i="45"/>
  <c r="AY297" i="45"/>
  <c r="AZ297" i="45"/>
  <c r="BA297" i="45"/>
  <c r="AB259" i="45"/>
  <c r="AC259" i="45"/>
  <c r="AD259" i="45"/>
  <c r="AE259" i="45"/>
  <c r="AF259" i="45"/>
  <c r="AG259" i="45"/>
  <c r="AH259" i="45"/>
  <c r="AI259" i="45"/>
  <c r="AJ259" i="45"/>
  <c r="AK259" i="45"/>
  <c r="AL259" i="45"/>
  <c r="AM259" i="45"/>
  <c r="AN259" i="45"/>
  <c r="AP259" i="45"/>
  <c r="AQ259" i="45"/>
  <c r="AR259" i="45"/>
  <c r="AS259" i="45"/>
  <c r="AT259" i="45"/>
  <c r="AU259" i="45"/>
  <c r="AV259" i="45"/>
  <c r="AW259" i="45"/>
  <c r="AX259" i="45"/>
  <c r="AY259" i="45"/>
  <c r="AZ259" i="45"/>
  <c r="BA259" i="45"/>
  <c r="AB222" i="45"/>
  <c r="AC222" i="45"/>
  <c r="AD222" i="45"/>
  <c r="AE222" i="45"/>
  <c r="AF222" i="45"/>
  <c r="AG222" i="45"/>
  <c r="AH222" i="45"/>
  <c r="AI222" i="45"/>
  <c r="AJ222" i="45"/>
  <c r="AK222" i="45"/>
  <c r="AL222" i="45"/>
  <c r="AM222" i="45"/>
  <c r="AN222" i="45"/>
  <c r="AP222" i="45"/>
  <c r="AQ222" i="45"/>
  <c r="AR222" i="45"/>
  <c r="AS222" i="45"/>
  <c r="AT222" i="45"/>
  <c r="AU222" i="45"/>
  <c r="AV222" i="45"/>
  <c r="AW222" i="45"/>
  <c r="AX222" i="45"/>
  <c r="AY222" i="45"/>
  <c r="AZ222" i="45"/>
  <c r="BA222" i="45"/>
  <c r="AB183" i="45"/>
  <c r="AC183" i="45"/>
  <c r="AD183" i="45"/>
  <c r="AE183" i="45"/>
  <c r="AF183" i="45"/>
  <c r="AG183" i="45"/>
  <c r="AH183" i="45"/>
  <c r="AI183" i="45"/>
  <c r="AJ183" i="45"/>
  <c r="AK183" i="45"/>
  <c r="AL183" i="45"/>
  <c r="AM183" i="45"/>
  <c r="AN183" i="45"/>
  <c r="AP183" i="45"/>
  <c r="AQ183" i="45"/>
  <c r="AR183" i="45"/>
  <c r="AS183" i="45"/>
  <c r="AT183" i="45"/>
  <c r="AU183" i="45"/>
  <c r="AV183" i="45"/>
  <c r="AW183" i="45"/>
  <c r="AX183" i="45"/>
  <c r="AY183" i="45"/>
  <c r="AZ183" i="45"/>
  <c r="BA183" i="45"/>
  <c r="AB117" i="45"/>
  <c r="AC117" i="45"/>
  <c r="AD117" i="45"/>
  <c r="AE117" i="45"/>
  <c r="AF117" i="45"/>
  <c r="AG117" i="45"/>
  <c r="AH117" i="45"/>
  <c r="AB80" i="45"/>
  <c r="AC80" i="45"/>
  <c r="AD80" i="45"/>
  <c r="AE80" i="45"/>
  <c r="AF80" i="45"/>
  <c r="AG80" i="45"/>
  <c r="AH80" i="45"/>
  <c r="AB46" i="45"/>
  <c r="AC46" i="45"/>
  <c r="AD46" i="45"/>
  <c r="AE46" i="45"/>
  <c r="AF46" i="45"/>
  <c r="AG46" i="45"/>
  <c r="AH46" i="45"/>
  <c r="AC9" i="45"/>
  <c r="AD9" i="45"/>
  <c r="AE9" i="45"/>
  <c r="D411" i="47"/>
  <c r="D197" i="47"/>
  <c r="D89" i="47"/>
  <c r="J803" i="34"/>
  <c r="J805" i="34" s="1"/>
  <c r="L803" i="34"/>
  <c r="L805" i="34" s="1"/>
  <c r="M803" i="34"/>
  <c r="M805" i="34" s="1"/>
  <c r="N803" i="34"/>
  <c r="N805" i="34" s="1"/>
  <c r="P803" i="34"/>
  <c r="P805" i="34" s="1"/>
  <c r="AD803" i="34"/>
  <c r="AE803" i="34"/>
  <c r="AE805" i="34" s="1"/>
  <c r="AF803" i="34"/>
  <c r="AF805" i="34" s="1"/>
  <c r="AM803" i="34"/>
  <c r="AS803" i="34"/>
  <c r="AS805" i="34" s="1"/>
  <c r="AT803" i="34"/>
  <c r="AT805" i="34" s="1"/>
  <c r="AU803" i="34"/>
  <c r="AU805" i="34" s="1"/>
  <c r="AV803" i="34"/>
  <c r="AV805" i="34" s="1"/>
  <c r="AW803" i="34"/>
  <c r="AW805" i="34" s="1"/>
  <c r="AX803" i="34"/>
  <c r="AX805" i="34" s="1"/>
  <c r="BC803" i="34"/>
  <c r="BC805" i="34" s="1"/>
  <c r="BD803" i="34"/>
  <c r="BD805" i="34" s="1"/>
  <c r="BE803" i="34"/>
  <c r="BE805" i="34" s="1"/>
  <c r="AD805" i="34" l="1"/>
  <c r="AQ437" i="45" s="1"/>
  <c r="AQ435" i="45"/>
  <c r="AM805" i="34"/>
  <c r="AW437" i="45" s="1"/>
  <c r="AW435" i="45"/>
  <c r="C3" i="94" l="1"/>
  <c r="C4" i="94"/>
  <c r="C5" i="94"/>
  <c r="C6" i="94"/>
  <c r="C7" i="94"/>
  <c r="C8" i="94"/>
  <c r="C9" i="94"/>
  <c r="C10" i="94"/>
  <c r="C11" i="94"/>
  <c r="C12" i="94"/>
  <c r="C13" i="94"/>
  <c r="C14" i="94"/>
  <c r="C15" i="94"/>
  <c r="C16" i="94"/>
  <c r="C17" i="94"/>
  <c r="C18" i="94"/>
  <c r="C19" i="94"/>
  <c r="C20" i="94"/>
  <c r="C21" i="94"/>
  <c r="C22" i="94"/>
  <c r="C23" i="94"/>
  <c r="C24" i="94"/>
  <c r="C25" i="94"/>
  <c r="C26" i="94"/>
  <c r="C27" i="94"/>
  <c r="C28" i="94"/>
  <c r="C29" i="94"/>
  <c r="C30" i="94"/>
  <c r="C31" i="94"/>
  <c r="C32" i="94"/>
  <c r="C33" i="94"/>
  <c r="C34" i="94"/>
  <c r="C35" i="94"/>
  <c r="C36" i="94"/>
  <c r="C37" i="94"/>
  <c r="C38" i="94"/>
  <c r="C39" i="94"/>
  <c r="C40" i="94"/>
  <c r="C41" i="94"/>
  <c r="C42" i="94"/>
  <c r="C43" i="94"/>
  <c r="C44" i="94"/>
  <c r="C45" i="94"/>
  <c r="C46" i="94"/>
  <c r="C47" i="94"/>
  <c r="C48" i="94"/>
  <c r="C49" i="94"/>
  <c r="C50" i="94"/>
  <c r="C51" i="94"/>
  <c r="C52" i="94"/>
  <c r="C53" i="94"/>
  <c r="C54" i="94"/>
  <c r="C55" i="94"/>
  <c r="C56" i="94"/>
  <c r="C57" i="94"/>
  <c r="C58" i="94"/>
  <c r="C59" i="94"/>
  <c r="C60" i="94"/>
  <c r="C61" i="94"/>
  <c r="C62" i="94"/>
  <c r="C63" i="94"/>
  <c r="C64" i="94"/>
  <c r="C65" i="94"/>
  <c r="C66" i="94"/>
  <c r="C67" i="94"/>
  <c r="C68" i="94"/>
  <c r="C69" i="94"/>
  <c r="C70" i="94"/>
  <c r="C71" i="94"/>
  <c r="C72" i="94"/>
  <c r="C73" i="94"/>
  <c r="C74" i="94"/>
  <c r="C75" i="94"/>
  <c r="C76" i="94"/>
  <c r="C77" i="94"/>
  <c r="C78" i="94"/>
  <c r="C79" i="94"/>
  <c r="C80" i="94"/>
  <c r="C81" i="94"/>
  <c r="C82" i="94"/>
  <c r="C83" i="94"/>
  <c r="C84" i="94"/>
  <c r="C85" i="94"/>
  <c r="C86" i="94"/>
  <c r="C87" i="94"/>
  <c r="C88" i="94"/>
  <c r="C89" i="94"/>
  <c r="C90" i="94"/>
  <c r="C91" i="94"/>
  <c r="C92" i="94"/>
  <c r="C93" i="94"/>
  <c r="C94" i="94"/>
  <c r="C95" i="94"/>
  <c r="C96" i="94"/>
  <c r="C97" i="94"/>
  <c r="C98" i="94"/>
  <c r="C99" i="94"/>
  <c r="C100" i="94"/>
  <c r="C101" i="94"/>
  <c r="C102" i="94"/>
  <c r="C103" i="94"/>
  <c r="C104" i="94"/>
  <c r="C105" i="94"/>
  <c r="C106" i="94"/>
  <c r="C107" i="94"/>
  <c r="C108" i="94"/>
  <c r="C109" i="94"/>
  <c r="C110" i="94"/>
  <c r="C111" i="94"/>
  <c r="C112" i="94"/>
  <c r="C113" i="94"/>
  <c r="C114" i="94"/>
  <c r="C115" i="94"/>
  <c r="C116" i="94"/>
  <c r="C117" i="94"/>
  <c r="C118" i="94"/>
  <c r="C119" i="94"/>
  <c r="C120" i="94"/>
  <c r="C121" i="94"/>
  <c r="C122" i="94"/>
  <c r="C123" i="94"/>
  <c r="C124" i="94"/>
  <c r="C2" i="94"/>
  <c r="D410" i="47" l="1"/>
  <c r="D303" i="47"/>
  <c r="D196" i="47"/>
  <c r="D88" i="47"/>
  <c r="E743" i="53"/>
  <c r="E634" i="53"/>
  <c r="E525" i="53"/>
  <c r="E416" i="53"/>
  <c r="E307" i="53"/>
  <c r="E332" i="53"/>
  <c r="E198" i="53"/>
  <c r="E89" i="53"/>
  <c r="D408" i="47" l="1"/>
  <c r="D409" i="47"/>
  <c r="D301" i="47"/>
  <c r="D302" i="47"/>
  <c r="D195" i="47"/>
  <c r="D87" i="47"/>
  <c r="E742" i="53"/>
  <c r="E633" i="53"/>
  <c r="E524" i="53"/>
  <c r="E415" i="53"/>
  <c r="E306" i="53"/>
  <c r="E197" i="53"/>
  <c r="E88" i="53"/>
  <c r="D300" i="47" l="1"/>
  <c r="D194" i="47"/>
  <c r="D86" i="47"/>
  <c r="E741" i="53"/>
  <c r="E632" i="53" l="1"/>
  <c r="E523" i="53"/>
  <c r="E414" i="53"/>
  <c r="E305" i="53"/>
  <c r="E196" i="53"/>
  <c r="E87" i="53"/>
  <c r="AQ803" i="34" l="1"/>
  <c r="AQ805" i="34" s="1"/>
  <c r="AR803" i="34"/>
  <c r="I803" i="34"/>
  <c r="K803" i="34"/>
  <c r="O803" i="34"/>
  <c r="Q803" i="34"/>
  <c r="R803" i="34"/>
  <c r="S803" i="34"/>
  <c r="T803" i="34"/>
  <c r="U803" i="34"/>
  <c r="U805" i="34" s="1"/>
  <c r="V803" i="34"/>
  <c r="W803" i="34"/>
  <c r="X803" i="34"/>
  <c r="Y803" i="34"/>
  <c r="AB803" i="34"/>
  <c r="AC803" i="34"/>
  <c r="AG803" i="34"/>
  <c r="AG805" i="34" s="1"/>
  <c r="AH803" i="34"/>
  <c r="AI803" i="34"/>
  <c r="AJ803" i="34"/>
  <c r="AK803" i="34"/>
  <c r="AN803" i="34"/>
  <c r="AN805" i="34" s="1"/>
  <c r="AO803" i="34"/>
  <c r="AP803" i="34"/>
  <c r="AR805" i="34" l="1"/>
  <c r="AZ437" i="45" s="1"/>
  <c r="AZ435" i="45"/>
  <c r="Y805" i="34"/>
  <c r="AM437" i="45" s="1"/>
  <c r="AM435" i="45"/>
  <c r="AI805" i="34"/>
  <c r="AS437" i="45" s="1"/>
  <c r="AS435" i="45"/>
  <c r="AH805" i="34"/>
  <c r="AR437" i="45" s="1"/>
  <c r="AR435" i="45"/>
  <c r="AP805" i="34"/>
  <c r="AY437" i="45" s="1"/>
  <c r="AY435" i="45"/>
  <c r="AO805" i="34"/>
  <c r="AX437" i="45" s="1"/>
  <c r="AX435" i="45"/>
  <c r="AC805" i="34"/>
  <c r="AP437" i="45" s="1"/>
  <c r="AP435" i="45"/>
  <c r="T805" i="34"/>
  <c r="AI437" i="45" s="1"/>
  <c r="AI435" i="45"/>
  <c r="W805" i="34"/>
  <c r="AK437" i="45" s="1"/>
  <c r="AK435" i="45"/>
  <c r="V805" i="34"/>
  <c r="AJ437" i="45" s="1"/>
  <c r="AJ435" i="45"/>
  <c r="AB805" i="34"/>
  <c r="AO437" i="45" s="1"/>
  <c r="AO435" i="45"/>
  <c r="S805" i="34"/>
  <c r="AH437" i="45" s="1"/>
  <c r="AH435" i="45"/>
  <c r="AK805" i="34"/>
  <c r="AU437" i="45" s="1"/>
  <c r="AU435" i="45"/>
  <c r="K805" i="34"/>
  <c r="AD437" i="45" s="1"/>
  <c r="AD435" i="45"/>
  <c r="R805" i="34"/>
  <c r="AG437" i="45" s="1"/>
  <c r="AG435" i="45"/>
  <c r="Q805" i="34"/>
  <c r="AF437" i="45" s="1"/>
  <c r="AF435" i="45"/>
  <c r="AJ805" i="34"/>
  <c r="AT437" i="45" s="1"/>
  <c r="AT435" i="45"/>
  <c r="X805" i="34"/>
  <c r="AL437" i="45" s="1"/>
  <c r="AL435" i="45"/>
  <c r="O805" i="34"/>
  <c r="AE437" i="45" s="1"/>
  <c r="AE435" i="45"/>
  <c r="I805" i="34"/>
  <c r="AC437" i="45" s="1"/>
  <c r="AC435" i="45"/>
  <c r="D407" i="47"/>
  <c r="D193" i="47"/>
  <c r="D85" i="47"/>
  <c r="E740" i="53"/>
  <c r="E631" i="53"/>
  <c r="E522" i="53"/>
  <c r="E413" i="53"/>
  <c r="E304" i="53"/>
  <c r="E195" i="53"/>
  <c r="E86" i="53"/>
  <c r="AA223" i="34" l="1"/>
  <c r="AC223" i="53" s="1"/>
  <c r="H659" i="34"/>
  <c r="H661" i="34" s="1"/>
  <c r="H768" i="34"/>
  <c r="AY803" i="34"/>
  <c r="AY805" i="34" s="1"/>
  <c r="AA332" i="34" l="1"/>
  <c r="AC332" i="53" s="1"/>
  <c r="AA114" i="34"/>
  <c r="AA225" i="34"/>
  <c r="AO207" i="45"/>
  <c r="H332" i="34"/>
  <c r="H334" i="34" s="1"/>
  <c r="AB381" i="45"/>
  <c r="H770" i="34"/>
  <c r="M332" i="34"/>
  <c r="M334" i="34" s="1"/>
  <c r="BA803" i="34"/>
  <c r="BA805" i="34" s="1"/>
  <c r="AL803" i="34"/>
  <c r="AZ803" i="34"/>
  <c r="AZ805" i="34" s="1"/>
  <c r="Z803" i="34"/>
  <c r="D406" i="47"/>
  <c r="D299" i="47"/>
  <c r="D192" i="47"/>
  <c r="D84" i="47"/>
  <c r="E739" i="53"/>
  <c r="E630" i="53"/>
  <c r="E521" i="53"/>
  <c r="E412" i="53"/>
  <c r="E303" i="53"/>
  <c r="E194" i="53"/>
  <c r="E85" i="53"/>
  <c r="AA116" i="34" l="1"/>
  <c r="AC114" i="53"/>
  <c r="H550" i="34"/>
  <c r="AO246" i="45"/>
  <c r="AA334" i="34"/>
  <c r="AB246" i="45"/>
  <c r="H552" i="34"/>
  <c r="AB321" i="45"/>
  <c r="H223" i="34"/>
  <c r="AL805" i="34"/>
  <c r="AV437" i="45" s="1"/>
  <c r="AV435" i="45"/>
  <c r="Z805" i="34"/>
  <c r="AN437" i="45" s="1"/>
  <c r="AN435" i="45"/>
  <c r="BB803" i="34"/>
  <c r="BB805" i="34" s="1"/>
  <c r="D405" i="47"/>
  <c r="D298" i="47"/>
  <c r="D191" i="47"/>
  <c r="D83" i="47"/>
  <c r="E738" i="53"/>
  <c r="E629" i="53"/>
  <c r="E520" i="53"/>
  <c r="E411" i="53"/>
  <c r="E302" i="53"/>
  <c r="E193" i="53"/>
  <c r="E84" i="53"/>
  <c r="H225" i="34" l="1"/>
  <c r="AB207" i="45"/>
  <c r="D404" i="47" l="1"/>
  <c r="D297" i="47"/>
  <c r="D189" i="47"/>
  <c r="D190" i="47"/>
  <c r="D81" i="47"/>
  <c r="D82" i="47"/>
  <c r="E737" i="53"/>
  <c r="E628" i="53"/>
  <c r="E519" i="53"/>
  <c r="E410" i="53"/>
  <c r="E301" i="53"/>
  <c r="E192" i="53"/>
  <c r="E83" i="53"/>
  <c r="D403" i="47" l="1"/>
  <c r="D296" i="47"/>
  <c r="D79" i="47"/>
  <c r="D80" i="47"/>
  <c r="E736" i="53"/>
  <c r="E627" i="53"/>
  <c r="E518" i="53"/>
  <c r="E409" i="53"/>
  <c r="E300" i="53"/>
  <c r="E191" i="53"/>
  <c r="E82" i="53"/>
  <c r="D400" i="47" l="1"/>
  <c r="D401" i="47"/>
  <c r="D402" i="47"/>
  <c r="D294" i="47"/>
  <c r="D295" i="47"/>
  <c r="D187" i="47"/>
  <c r="D188" i="47"/>
  <c r="D78" i="47"/>
  <c r="EF24" i="55"/>
  <c r="Z441" i="34" l="1"/>
  <c r="AB802" i="53"/>
  <c r="Z443" i="34" l="1"/>
  <c r="AN283" i="45"/>
  <c r="Z659" i="34"/>
  <c r="Z661" i="34" s="1"/>
  <c r="AB441" i="53"/>
  <c r="Z550" i="34"/>
  <c r="Z768" i="34"/>
  <c r="Z552" i="34" l="1"/>
  <c r="AN321" i="45"/>
  <c r="AN381" i="45"/>
  <c r="Z770" i="34"/>
  <c r="AB659" i="53"/>
  <c r="AN334" i="45"/>
  <c r="AB550" i="53"/>
  <c r="AB768" i="53"/>
  <c r="E735" i="53" l="1"/>
  <c r="E626" i="53"/>
  <c r="E517" i="53"/>
  <c r="E408" i="53"/>
  <c r="E299" i="53"/>
  <c r="E190" i="53"/>
  <c r="E81" i="53"/>
  <c r="EF23" i="55" l="1"/>
  <c r="EF22" i="55"/>
  <c r="AA802" i="53"/>
  <c r="Y441" i="34" l="1"/>
  <c r="D293" i="47"/>
  <c r="D186" i="47"/>
  <c r="E734" i="53"/>
  <c r="E625" i="53"/>
  <c r="E516" i="53"/>
  <c r="E407" i="53"/>
  <c r="E298" i="53"/>
  <c r="E189" i="53"/>
  <c r="E80" i="53"/>
  <c r="Y443" i="34" l="1"/>
  <c r="AM283" i="45"/>
  <c r="Y550" i="34"/>
  <c r="Y768" i="34"/>
  <c r="AA441" i="53"/>
  <c r="Y659" i="34"/>
  <c r="Y661" i="34" s="1"/>
  <c r="AM381" i="45" l="1"/>
  <c r="Y770" i="34"/>
  <c r="Y552" i="34"/>
  <c r="AM321" i="45"/>
  <c r="AA659" i="53"/>
  <c r="AA768" i="53"/>
  <c r="AM334" i="45"/>
  <c r="AA550" i="53"/>
  <c r="D397" i="47"/>
  <c r="D398" i="47"/>
  <c r="D399" i="47"/>
  <c r="D290" i="47"/>
  <c r="D291" i="47"/>
  <c r="D292" i="47"/>
  <c r="D184" i="47"/>
  <c r="D185" i="47"/>
  <c r="D76" i="47"/>
  <c r="D77" i="47"/>
  <c r="E733" i="53" l="1"/>
  <c r="E624" i="53"/>
  <c r="E515" i="53"/>
  <c r="E406" i="53"/>
  <c r="E297" i="53"/>
  <c r="E188" i="53"/>
  <c r="E79" i="53"/>
  <c r="AT441" i="34" l="1"/>
  <c r="AT443" i="34" s="1"/>
  <c r="AS441" i="34"/>
  <c r="AS443" i="34" s="1"/>
  <c r="AT768" i="34"/>
  <c r="AT770" i="34" s="1"/>
  <c r="AT659" i="34"/>
  <c r="AT661" i="34" s="1"/>
  <c r="AS768" i="34"/>
  <c r="AS770" i="34" s="1"/>
  <c r="AS659" i="34"/>
  <c r="AS661" i="34" s="1"/>
  <c r="D183" i="47" l="1"/>
  <c r="E732" i="53"/>
  <c r="E623" i="53"/>
  <c r="E514" i="53"/>
  <c r="E405" i="53"/>
  <c r="E296" i="53"/>
  <c r="E187" i="53"/>
  <c r="E78" i="53"/>
  <c r="E801" i="53" l="1"/>
  <c r="E731" i="53"/>
  <c r="E622" i="53"/>
  <c r="AU77" i="34"/>
  <c r="D393" i="47" l="1"/>
  <c r="D394" i="47"/>
  <c r="D395" i="47"/>
  <c r="D396" i="47"/>
  <c r="D289" i="47"/>
  <c r="D180" i="47"/>
  <c r="D181" i="47"/>
  <c r="D182" i="47"/>
  <c r="D74" i="47"/>
  <c r="D75" i="47"/>
  <c r="E621" i="53"/>
  <c r="E512" i="53"/>
  <c r="E403" i="53"/>
  <c r="E294" i="53"/>
  <c r="AN802" i="53" l="1"/>
  <c r="AL659" i="34"/>
  <c r="AL661" i="34" s="1"/>
  <c r="AL768" i="34"/>
  <c r="AW381" i="45" l="1"/>
  <c r="AL770" i="34"/>
  <c r="AN768" i="53"/>
  <c r="AN659" i="53"/>
  <c r="AW334" i="45"/>
  <c r="AP768" i="34" l="1"/>
  <c r="AZ381" i="45" l="1"/>
  <c r="AP770" i="34"/>
  <c r="AP659" i="34"/>
  <c r="AP661" i="34" s="1"/>
  <c r="AR802" i="53"/>
  <c r="AR804" i="53" s="1"/>
  <c r="AR768" i="53"/>
  <c r="E620" i="53"/>
  <c r="E511" i="53"/>
  <c r="E402" i="53"/>
  <c r="E293" i="53"/>
  <c r="AZ334" i="45" l="1"/>
  <c r="AR659" i="53"/>
  <c r="D288" i="47" l="1"/>
  <c r="D73" i="47"/>
  <c r="E797" i="53" l="1"/>
  <c r="E727" i="53"/>
  <c r="E618" i="53"/>
  <c r="E509" i="53"/>
  <c r="E400" i="53"/>
  <c r="E291" i="53"/>
  <c r="E182" i="53"/>
  <c r="D287" i="47"/>
  <c r="D72" i="47"/>
  <c r="D389" i="47" l="1"/>
  <c r="D390" i="47"/>
  <c r="D391" i="47"/>
  <c r="D392" i="47"/>
  <c r="D283" i="47"/>
  <c r="D284" i="47"/>
  <c r="D285" i="47"/>
  <c r="D286" i="47"/>
  <c r="D176" i="47"/>
  <c r="D177" i="47"/>
  <c r="D178" i="47"/>
  <c r="D179" i="47"/>
  <c r="D68" i="47"/>
  <c r="D69" i="47"/>
  <c r="D70" i="47"/>
  <c r="D71" i="47"/>
  <c r="E796" i="53" l="1"/>
  <c r="E726" i="53"/>
  <c r="E617" i="53"/>
  <c r="E508" i="53"/>
  <c r="E399" i="53"/>
  <c r="E290" i="53"/>
  <c r="E181" i="53"/>
  <c r="D67" i="47" l="1"/>
  <c r="E795" i="53"/>
  <c r="E725" i="53"/>
  <c r="E616" i="53"/>
  <c r="E507" i="53"/>
  <c r="E398" i="53"/>
  <c r="E289" i="53"/>
  <c r="E180" i="53"/>
  <c r="E794" i="53" l="1"/>
  <c r="E724" i="53"/>
  <c r="E615" i="53"/>
  <c r="E506" i="53"/>
  <c r="E397" i="53"/>
  <c r="E288" i="53"/>
  <c r="E179" i="53"/>
  <c r="D388" i="47" l="1"/>
  <c r="D281" i="47"/>
  <c r="D282" i="47"/>
  <c r="D175" i="47"/>
  <c r="D66" i="47"/>
  <c r="E723" i="53"/>
  <c r="E614" i="53"/>
  <c r="E505" i="53"/>
  <c r="E396" i="53"/>
  <c r="E287" i="53"/>
  <c r="E178" i="53"/>
  <c r="E69" i="53"/>
  <c r="W804" i="53" l="1"/>
  <c r="AU804" i="53"/>
  <c r="AV804" i="53"/>
  <c r="AW804" i="53"/>
  <c r="AX804" i="53"/>
  <c r="E722" i="53"/>
  <c r="E613" i="53"/>
  <c r="E504" i="53"/>
  <c r="E395" i="53"/>
  <c r="E286" i="53"/>
  <c r="E177" i="53"/>
  <c r="E68" i="53"/>
  <c r="D385" i="47" l="1"/>
  <c r="D386" i="47"/>
  <c r="D387" i="47"/>
  <c r="D279" i="47"/>
  <c r="D280" i="47"/>
  <c r="D172" i="47"/>
  <c r="D173" i="47"/>
  <c r="D174" i="47"/>
  <c r="D65" i="47"/>
  <c r="E791" i="53" l="1"/>
  <c r="E721" i="53"/>
  <c r="E612" i="53"/>
  <c r="E503" i="53"/>
  <c r="E394" i="53"/>
  <c r="E285" i="53"/>
  <c r="E176" i="53" l="1"/>
  <c r="E67" i="53"/>
  <c r="D277" i="47" l="1"/>
  <c r="D278" i="47"/>
  <c r="E790" i="53" l="1"/>
  <c r="E720" i="53"/>
  <c r="E611" i="53"/>
  <c r="E502" i="53" l="1"/>
  <c r="E393" i="53"/>
  <c r="E284" i="53"/>
  <c r="E175" i="53"/>
  <c r="E223" i="53"/>
  <c r="L223" i="53"/>
  <c r="N223" i="53"/>
  <c r="R223" i="53"/>
  <c r="W223" i="53"/>
  <c r="AG223" i="53"/>
  <c r="AI223" i="53"/>
  <c r="AS223" i="53"/>
  <c r="E66" i="53"/>
  <c r="AK659" i="34" l="1"/>
  <c r="AK661" i="34" s="1"/>
  <c r="AM802" i="53"/>
  <c r="AM804" i="53" s="1"/>
  <c r="AK441" i="34"/>
  <c r="AK768" i="34"/>
  <c r="D171" i="47"/>
  <c r="D63" i="47"/>
  <c r="D64" i="47"/>
  <c r="E789" i="53"/>
  <c r="E719" i="53"/>
  <c r="E610" i="53"/>
  <c r="E501" i="53"/>
  <c r="E392" i="53"/>
  <c r="E283" i="53"/>
  <c r="E174" i="53"/>
  <c r="E65" i="53"/>
  <c r="AV381" i="45" l="1"/>
  <c r="AK770" i="34"/>
  <c r="AK443" i="34"/>
  <c r="AV283" i="45"/>
  <c r="AV334" i="45"/>
  <c r="AM659" i="53"/>
  <c r="AM441" i="53"/>
  <c r="AM768" i="53"/>
  <c r="D383" i="47"/>
  <c r="D384" i="47"/>
  <c r="D276" i="47"/>
  <c r="D169" i="47"/>
  <c r="D170" i="47"/>
  <c r="E788" i="53"/>
  <c r="E718" i="53"/>
  <c r="E609" i="53"/>
  <c r="E500" i="53"/>
  <c r="E391" i="53"/>
  <c r="E282" i="53"/>
  <c r="E173" i="53"/>
  <c r="E64" i="53"/>
  <c r="E11" i="6" l="1"/>
  <c r="D382" i="47"/>
  <c r="D274" i="47"/>
  <c r="D275" i="47"/>
  <c r="D168" i="47"/>
  <c r="D60" i="47"/>
  <c r="D61" i="47"/>
  <c r="D62" i="47"/>
  <c r="E787" i="53"/>
  <c r="E717" i="53"/>
  <c r="E608" i="53"/>
  <c r="E499" i="53"/>
  <c r="E390" i="53"/>
  <c r="E281" i="53"/>
  <c r="E172" i="53"/>
  <c r="E63" i="53"/>
  <c r="E10" i="6" l="1"/>
  <c r="E13" i="6"/>
  <c r="E12" i="6"/>
  <c r="X659" i="34"/>
  <c r="X661" i="34" s="1"/>
  <c r="X441" i="34"/>
  <c r="Z802" i="53"/>
  <c r="Z804" i="53" s="1"/>
  <c r="X768" i="34"/>
  <c r="AL381" i="45" l="1"/>
  <c r="X770" i="34"/>
  <c r="X443" i="34"/>
  <c r="AL283" i="45"/>
  <c r="E14" i="6"/>
  <c r="AP441" i="34"/>
  <c r="Z768" i="53"/>
  <c r="Z441" i="53"/>
  <c r="AL334" i="45"/>
  <c r="Z659" i="53"/>
  <c r="AP443" i="34" l="1"/>
  <c r="AZ283" i="45"/>
  <c r="AR441" i="53"/>
  <c r="AL441" i="34" l="1"/>
  <c r="AL443" i="34" l="1"/>
  <c r="AW283" i="45"/>
  <c r="AN441" i="53"/>
  <c r="E786" i="53"/>
  <c r="E716" i="53"/>
  <c r="E607" i="53"/>
  <c r="E498" i="53"/>
  <c r="E389" i="53"/>
  <c r="E280" i="53"/>
  <c r="E171" i="53"/>
  <c r="AW114" i="53"/>
  <c r="AW116" i="53" s="1"/>
  <c r="AX114" i="53"/>
  <c r="AX116" i="53" s="1"/>
  <c r="E62" i="53"/>
  <c r="D380" i="47" l="1"/>
  <c r="D381" i="47"/>
  <c r="D166" i="47"/>
  <c r="D167" i="47"/>
  <c r="D59" i="47"/>
  <c r="E785" i="53"/>
  <c r="E715" i="53"/>
  <c r="E606" i="53"/>
  <c r="E497" i="53"/>
  <c r="E388" i="53"/>
  <c r="E279" i="53"/>
  <c r="E170" i="53"/>
  <c r="E61" i="53"/>
  <c r="D56" i="47" l="1"/>
  <c r="E784" i="53"/>
  <c r="E714" i="53"/>
  <c r="E605" i="53"/>
  <c r="E496" i="53"/>
  <c r="E387" i="53"/>
  <c r="E278" i="53"/>
  <c r="E169" i="53"/>
  <c r="E60" i="53"/>
  <c r="D273" i="47" l="1"/>
  <c r="D58" i="47"/>
  <c r="E783" i="53"/>
  <c r="E713" i="53"/>
  <c r="E604" i="53"/>
  <c r="E495" i="53"/>
  <c r="E386" i="53"/>
  <c r="E277" i="53"/>
  <c r="E168" i="53"/>
  <c r="E59" i="53"/>
  <c r="D375" i="47" l="1"/>
  <c r="D376" i="47"/>
  <c r="D377" i="47"/>
  <c r="D378" i="47"/>
  <c r="D379" i="47"/>
  <c r="D272" i="47"/>
  <c r="D165" i="47"/>
  <c r="D57" i="47"/>
  <c r="E782" i="53" l="1"/>
  <c r="E712" i="53"/>
  <c r="E603" i="53"/>
  <c r="E494" i="53"/>
  <c r="E385" i="53"/>
  <c r="E276" i="53"/>
  <c r="E167" i="53"/>
  <c r="E58" i="53"/>
  <c r="D268" i="47" l="1"/>
  <c r="D269" i="47"/>
  <c r="D270" i="47"/>
  <c r="D271" i="47"/>
  <c r="D161" i="47"/>
  <c r="D162" i="47"/>
  <c r="D163" i="47"/>
  <c r="D164" i="47"/>
  <c r="E781" i="53"/>
  <c r="E711" i="53"/>
  <c r="E602" i="53"/>
  <c r="E493" i="53"/>
  <c r="E384" i="53"/>
  <c r="E275" i="53"/>
  <c r="E166" i="53"/>
  <c r="E57" i="53"/>
  <c r="AJ441" i="34" l="1"/>
  <c r="AL802" i="53"/>
  <c r="AL804" i="53" s="1"/>
  <c r="AJ768" i="34"/>
  <c r="D52" i="47"/>
  <c r="D53" i="47"/>
  <c r="D54" i="47"/>
  <c r="D55" i="47"/>
  <c r="E780" i="53"/>
  <c r="E710" i="53"/>
  <c r="E601" i="53"/>
  <c r="E492" i="53"/>
  <c r="E383" i="53"/>
  <c r="E274" i="53"/>
  <c r="E165" i="53"/>
  <c r="E56" i="53"/>
  <c r="AU381" i="45" l="1"/>
  <c r="AJ770" i="34"/>
  <c r="AJ443" i="34"/>
  <c r="AU283" i="45"/>
  <c r="AL441" i="53"/>
  <c r="AL768" i="53"/>
  <c r="E779" i="53"/>
  <c r="E709" i="53"/>
  <c r="E600" i="53"/>
  <c r="E491" i="53"/>
  <c r="E382" i="53"/>
  <c r="E273" i="53"/>
  <c r="E164" i="53"/>
  <c r="E55" i="53"/>
  <c r="D374" i="47" l="1"/>
  <c r="D157" i="47"/>
  <c r="D158" i="47"/>
  <c r="D159" i="47"/>
  <c r="D160" i="47"/>
  <c r="E778" i="53"/>
  <c r="E708" i="53"/>
  <c r="E599" i="53"/>
  <c r="E490" i="53"/>
  <c r="E381" i="53"/>
  <c r="E272" i="53"/>
  <c r="E163" i="53"/>
  <c r="E54" i="53"/>
  <c r="E777" i="53" l="1"/>
  <c r="E707" i="53"/>
  <c r="E598" i="53"/>
  <c r="E489" i="53"/>
  <c r="E380" i="53"/>
  <c r="E271" i="53"/>
  <c r="E162" i="53"/>
  <c r="E53" i="53"/>
  <c r="D371" i="47"/>
  <c r="D372" i="47"/>
  <c r="D373" i="47"/>
  <c r="D264" i="47"/>
  <c r="D265" i="47"/>
  <c r="D266" i="47"/>
  <c r="D267" i="47"/>
  <c r="D49" i="47"/>
  <c r="D50" i="47"/>
  <c r="D51" i="47"/>
  <c r="D369" i="47" l="1"/>
  <c r="D370" i="47"/>
  <c r="D156" i="47"/>
  <c r="D48" i="47"/>
  <c r="E776" i="53"/>
  <c r="E706" i="53"/>
  <c r="E597" i="53"/>
  <c r="E488" i="53"/>
  <c r="E379" i="53"/>
  <c r="E270" i="53"/>
  <c r="E161" i="53"/>
  <c r="E52" i="53"/>
  <c r="D155" i="47" l="1"/>
  <c r="D47" i="47"/>
  <c r="D262" i="47"/>
  <c r="D263" i="47"/>
  <c r="E775" i="53"/>
  <c r="E705" i="53"/>
  <c r="E596" i="53"/>
  <c r="E487" i="53"/>
  <c r="E378" i="53"/>
  <c r="E269" i="53"/>
  <c r="E160" i="53"/>
  <c r="E51" i="53"/>
  <c r="E774" i="53" l="1"/>
  <c r="E704" i="53"/>
  <c r="E595" i="53"/>
  <c r="E486" i="53"/>
  <c r="E377" i="53"/>
  <c r="E268" i="53"/>
  <c r="E159" i="53"/>
  <c r="E50" i="53"/>
  <c r="D366" i="47" l="1"/>
  <c r="D367" i="47"/>
  <c r="D368" i="47"/>
  <c r="D261" i="47"/>
  <c r="D46" i="47"/>
  <c r="E773" i="53"/>
  <c r="E703" i="53"/>
  <c r="E594" i="53"/>
  <c r="E485" i="53"/>
  <c r="E376" i="53"/>
  <c r="E267" i="53"/>
  <c r="E158" i="53"/>
  <c r="E49" i="53"/>
  <c r="D259" i="47" l="1"/>
  <c r="D260" i="47"/>
  <c r="D152" i="47"/>
  <c r="D153" i="47"/>
  <c r="D154" i="47"/>
  <c r="D45" i="47"/>
  <c r="E802" i="53" l="1"/>
  <c r="E772" i="53"/>
  <c r="E702" i="53"/>
  <c r="E593" i="53"/>
  <c r="E484" i="53"/>
  <c r="E375" i="53"/>
  <c r="E266" i="53"/>
  <c r="E157" i="53"/>
  <c r="E48" i="53"/>
  <c r="E6" i="55" l="1"/>
  <c r="C6" i="55" s="1"/>
  <c r="DQ6" i="55" l="1"/>
  <c r="AS802" i="53"/>
  <c r="AS804" i="53" s="1"/>
  <c r="AY802" i="53"/>
  <c r="AY804" i="53" s="1"/>
  <c r="BE802" i="53"/>
  <c r="BE804" i="53" s="1"/>
  <c r="E701" i="53" l="1"/>
  <c r="E592" i="53"/>
  <c r="E483" i="53"/>
  <c r="E374" i="53"/>
  <c r="E265" i="53"/>
  <c r="P802" i="53" l="1"/>
  <c r="P804" i="53" s="1"/>
  <c r="N802" i="53"/>
  <c r="N804" i="53" s="1"/>
  <c r="AI802" i="53"/>
  <c r="AI804" i="53" s="1"/>
  <c r="AG802" i="53"/>
  <c r="AG804" i="53" s="1"/>
  <c r="R802" i="53"/>
  <c r="R804" i="53" s="1"/>
  <c r="O802" i="53"/>
  <c r="O804" i="53" s="1"/>
  <c r="L802" i="53"/>
  <c r="L804" i="53" s="1"/>
  <c r="AH802" i="53"/>
  <c r="AH804" i="53" s="1"/>
  <c r="AP802" i="53"/>
  <c r="AP804" i="53" s="1"/>
  <c r="E47" i="53"/>
  <c r="E156" i="53"/>
  <c r="D364" i="47" l="1"/>
  <c r="D365" i="47"/>
  <c r="D44" i="47"/>
  <c r="H803" i="34" l="1"/>
  <c r="S802" i="53"/>
  <c r="S804" i="53" s="1"/>
  <c r="AF802" i="53"/>
  <c r="AF804" i="53" s="1"/>
  <c r="V802" i="53"/>
  <c r="V804" i="53" s="1"/>
  <c r="AJ802" i="53"/>
  <c r="AJ804" i="53" s="1"/>
  <c r="K802" i="53"/>
  <c r="K804" i="53" s="1"/>
  <c r="AE802" i="53"/>
  <c r="AE804" i="53" s="1"/>
  <c r="AO802" i="53"/>
  <c r="AO804" i="53" s="1"/>
  <c r="AQ802" i="53"/>
  <c r="AQ804" i="53" s="1"/>
  <c r="Y802" i="53"/>
  <c r="Y804" i="53" s="1"/>
  <c r="M802" i="53"/>
  <c r="M804" i="53" s="1"/>
  <c r="Q802" i="53"/>
  <c r="Q804" i="53" s="1"/>
  <c r="T802" i="53"/>
  <c r="T804" i="53" s="1"/>
  <c r="U802" i="53"/>
  <c r="U804" i="53" s="1"/>
  <c r="X802" i="53"/>
  <c r="X804" i="53" s="1"/>
  <c r="AK802" i="53"/>
  <c r="AK804" i="53" s="1"/>
  <c r="E155" i="53"/>
  <c r="E116" i="53"/>
  <c r="AY223" i="34"/>
  <c r="AY225" i="34" s="1"/>
  <c r="H805" i="34" l="1"/>
  <c r="AB437" i="45" s="1"/>
  <c r="AB435" i="45"/>
  <c r="AT802" i="53"/>
  <c r="AT804" i="53" s="1"/>
  <c r="BC802" i="53"/>
  <c r="BC804" i="53" s="1"/>
  <c r="AY223" i="53"/>
  <c r="BA802" i="53" l="1"/>
  <c r="BA804" i="53" s="1"/>
  <c r="J802" i="53"/>
  <c r="J804" i="53" s="1"/>
  <c r="AD802" i="53"/>
  <c r="AD804" i="53" s="1"/>
  <c r="BB802" i="53"/>
  <c r="BB804" i="53" s="1"/>
  <c r="AB160" i="45"/>
  <c r="AC160" i="45"/>
  <c r="AD160" i="45"/>
  <c r="AE160" i="45"/>
  <c r="AF160" i="45"/>
  <c r="AG160" i="45"/>
  <c r="AH160" i="45"/>
  <c r="D355" i="47"/>
  <c r="D356" i="47"/>
  <c r="D357" i="47"/>
  <c r="D358" i="47"/>
  <c r="D359" i="47"/>
  <c r="D360" i="47"/>
  <c r="D361" i="47"/>
  <c r="D362" i="47"/>
  <c r="D363" i="47"/>
  <c r="D238" i="47"/>
  <c r="D239" i="47"/>
  <c r="D240" i="47"/>
  <c r="D241" i="47"/>
  <c r="D242" i="47"/>
  <c r="D243" i="47"/>
  <c r="D244" i="47"/>
  <c r="D245" i="47"/>
  <c r="D246" i="47"/>
  <c r="D247" i="47"/>
  <c r="D248" i="47"/>
  <c r="D249" i="47"/>
  <c r="D250" i="47"/>
  <c r="D251" i="47"/>
  <c r="D252" i="47"/>
  <c r="D253" i="47"/>
  <c r="D254" i="47"/>
  <c r="D255" i="47"/>
  <c r="D256" i="47"/>
  <c r="D257" i="47"/>
  <c r="D258" i="47"/>
  <c r="D140" i="47"/>
  <c r="D141" i="47"/>
  <c r="D142" i="47"/>
  <c r="D143" i="47"/>
  <c r="D144" i="47"/>
  <c r="D145" i="47"/>
  <c r="D146" i="47"/>
  <c r="D147" i="47"/>
  <c r="D148" i="47"/>
  <c r="D149" i="47"/>
  <c r="D150" i="47"/>
  <c r="D151" i="47"/>
  <c r="BD802" i="53" l="1"/>
  <c r="BD804" i="53" s="1"/>
  <c r="D28" i="47"/>
  <c r="D29" i="47"/>
  <c r="D30" i="47"/>
  <c r="D31" i="47"/>
  <c r="D32" i="47"/>
  <c r="D33" i="47"/>
  <c r="D34" i="47"/>
  <c r="D35" i="47"/>
  <c r="D36" i="47"/>
  <c r="D37" i="47"/>
  <c r="D38" i="47"/>
  <c r="D39" i="47"/>
  <c r="D40" i="47"/>
  <c r="D41" i="47"/>
  <c r="D42" i="47"/>
  <c r="D43" i="47"/>
  <c r="E700" i="53"/>
  <c r="E768" i="53"/>
  <c r="E591" i="53"/>
  <c r="E659" i="53"/>
  <c r="E482" i="53"/>
  <c r="E550" i="53"/>
  <c r="E373" i="53"/>
  <c r="E264" i="53"/>
  <c r="E46" i="53"/>
  <c r="E114" i="53"/>
  <c r="E115" i="53"/>
  <c r="AX768" i="34" l="1"/>
  <c r="AX770" i="34" s="1"/>
  <c r="AY768" i="34"/>
  <c r="AY770" i="34" s="1"/>
  <c r="E661" i="53"/>
  <c r="D353" i="47"/>
  <c r="D354" i="47"/>
  <c r="AY768" i="53" l="1"/>
  <c r="AX768" i="53"/>
  <c r="AW768" i="34"/>
  <c r="AW770" i="34" s="1"/>
  <c r="AS768" i="53"/>
  <c r="AY441" i="53" l="1"/>
  <c r="AW768" i="53"/>
  <c r="AV768" i="34" l="1"/>
  <c r="AV770" i="34" s="1"/>
  <c r="AV768" i="53" l="1"/>
  <c r="AU768" i="34"/>
  <c r="AU770" i="34" s="1"/>
  <c r="E699" i="53"/>
  <c r="E590" i="53"/>
  <c r="E481" i="53"/>
  <c r="E372" i="53"/>
  <c r="E263" i="53"/>
  <c r="E154" i="53"/>
  <c r="E45" i="53"/>
  <c r="AV441" i="53" l="1"/>
  <c r="AU768" i="53"/>
  <c r="BE768" i="53"/>
  <c r="AH161" i="45"/>
  <c r="D350" i="47" l="1"/>
  <c r="D351" i="47"/>
  <c r="D352" i="47"/>
  <c r="D139" i="47"/>
  <c r="E698" i="53"/>
  <c r="E589" i="53"/>
  <c r="E480" i="53"/>
  <c r="E371" i="53"/>
  <c r="E262" i="53"/>
  <c r="E153" i="53"/>
  <c r="E44" i="53"/>
  <c r="D349" i="47" l="1"/>
  <c r="D134" i="47"/>
  <c r="D135" i="47"/>
  <c r="D136" i="47"/>
  <c r="D137" i="47"/>
  <c r="D138" i="47"/>
  <c r="E697" i="53"/>
  <c r="E588" i="53"/>
  <c r="E479" i="53"/>
  <c r="E370" i="53"/>
  <c r="E152" i="53"/>
  <c r="E43" i="53"/>
  <c r="E261" i="53"/>
  <c r="D347" i="47" l="1"/>
  <c r="D348" i="47"/>
  <c r="D237" i="47"/>
  <c r="D133" i="47"/>
  <c r="D19" i="47"/>
  <c r="D20" i="47"/>
  <c r="D21" i="47"/>
  <c r="D22" i="47"/>
  <c r="D23" i="47"/>
  <c r="D24" i="47"/>
  <c r="D25" i="47"/>
  <c r="D26" i="47"/>
  <c r="D27" i="47"/>
  <c r="E696" i="53" l="1"/>
  <c r="E587" i="53"/>
  <c r="E478" i="53"/>
  <c r="E369" i="53"/>
  <c r="E260" i="53"/>
  <c r="E151" i="53"/>
  <c r="E42" i="53"/>
  <c r="E41" i="53" l="1"/>
  <c r="E150" i="53"/>
  <c r="E259" i="53"/>
  <c r="E368" i="53"/>
  <c r="E477" i="53"/>
  <c r="E586" i="53"/>
  <c r="E695" i="53"/>
  <c r="D344" i="47" l="1"/>
  <c r="D345" i="47"/>
  <c r="D346" i="47"/>
  <c r="D127" i="47"/>
  <c r="D128" i="47"/>
  <c r="D129" i="47"/>
  <c r="D130" i="47"/>
  <c r="D131" i="47"/>
  <c r="D132" i="47"/>
  <c r="D236" i="47" l="1"/>
  <c r="E694" i="53"/>
  <c r="E585" i="53"/>
  <c r="E476" i="53"/>
  <c r="E367" i="53"/>
  <c r="E258" i="53"/>
  <c r="E149" i="53"/>
  <c r="E40" i="53"/>
  <c r="AT582" i="53" l="1"/>
  <c r="AT473" i="53"/>
  <c r="AT364" i="53"/>
  <c r="AT255" i="53"/>
  <c r="AT146" i="53"/>
  <c r="EF21" i="55" l="1"/>
  <c r="EF20" i="55"/>
  <c r="EF19" i="55"/>
  <c r="EG26" i="55" s="1"/>
  <c r="EF18" i="55"/>
  <c r="EF17" i="55"/>
  <c r="EF16" i="55"/>
  <c r="EF15" i="55"/>
  <c r="EF14" i="55"/>
  <c r="EF13" i="55"/>
  <c r="EF12" i="55"/>
  <c r="EF11" i="55"/>
  <c r="EF10" i="55"/>
  <c r="EF9" i="55"/>
  <c r="EF8" i="55"/>
  <c r="D7" i="55"/>
  <c r="EF6" i="55"/>
  <c r="EG4" i="55"/>
  <c r="O3" i="54"/>
  <c r="O4" i="54" s="1"/>
  <c r="O5" i="54" s="1"/>
  <c r="O6" i="54" s="1"/>
  <c r="O7" i="54" s="1"/>
  <c r="O8" i="54" s="1"/>
  <c r="O9" i="54" s="1"/>
  <c r="O10" i="54" s="1"/>
  <c r="O11" i="54" s="1"/>
  <c r="O12" i="54" s="1"/>
  <c r="O13" i="54" s="1"/>
  <c r="O14" i="54" s="1"/>
  <c r="O15" i="54" s="1"/>
  <c r="O16" i="54" s="1"/>
  <c r="L3" i="54"/>
  <c r="L4" i="54" s="1"/>
  <c r="L5" i="54" s="1"/>
  <c r="L6" i="54" s="1"/>
  <c r="L7" i="54" s="1"/>
  <c r="L8" i="54" s="1"/>
  <c r="L9" i="54" s="1"/>
  <c r="L10" i="54" s="1"/>
  <c r="L11" i="54" s="1"/>
  <c r="L12" i="54" s="1"/>
  <c r="L13" i="54" s="1"/>
  <c r="E771" i="53"/>
  <c r="E770" i="53"/>
  <c r="AI768" i="53"/>
  <c r="AH768" i="53"/>
  <c r="AG768" i="53"/>
  <c r="W768" i="53"/>
  <c r="N768" i="53"/>
  <c r="E693" i="53"/>
  <c r="E692" i="53"/>
  <c r="BD691" i="53"/>
  <c r="BC691" i="53"/>
  <c r="BB691" i="53"/>
  <c r="BA691" i="53"/>
  <c r="AS691" i="53"/>
  <c r="AQ691" i="53"/>
  <c r="AP691" i="53"/>
  <c r="AO691" i="53"/>
  <c r="AK691" i="53"/>
  <c r="AJ691" i="53"/>
  <c r="AI691" i="53"/>
  <c r="AH691" i="53"/>
  <c r="AG691" i="53"/>
  <c r="AF691" i="53"/>
  <c r="AE691" i="53"/>
  <c r="AD691" i="53"/>
  <c r="Y691" i="53"/>
  <c r="X691" i="53"/>
  <c r="W691" i="53"/>
  <c r="V691" i="53"/>
  <c r="U691" i="53"/>
  <c r="T691" i="53"/>
  <c r="S691" i="53"/>
  <c r="R691" i="53"/>
  <c r="Q691" i="53"/>
  <c r="P691" i="53"/>
  <c r="O691" i="53"/>
  <c r="N691" i="53"/>
  <c r="M691" i="53"/>
  <c r="L691" i="53"/>
  <c r="K691" i="53"/>
  <c r="J691" i="53"/>
  <c r="E691" i="53"/>
  <c r="E690" i="53"/>
  <c r="E687" i="53"/>
  <c r="F676" i="53"/>
  <c r="F677" i="53" s="1"/>
  <c r="F665" i="53"/>
  <c r="F666" i="53" s="1"/>
  <c r="I664" i="53"/>
  <c r="E664" i="53" s="1"/>
  <c r="E663" i="53"/>
  <c r="E662" i="53"/>
  <c r="E660" i="53"/>
  <c r="AS659" i="53"/>
  <c r="AI659" i="53"/>
  <c r="AG659" i="53"/>
  <c r="W659" i="53"/>
  <c r="N659" i="53"/>
  <c r="E584" i="53"/>
  <c r="E583" i="53"/>
  <c r="BD582" i="53"/>
  <c r="BC582" i="53"/>
  <c r="BB582" i="53"/>
  <c r="BA582" i="53"/>
  <c r="AS582" i="53"/>
  <c r="AQ582" i="53"/>
  <c r="AP582" i="53"/>
  <c r="AO582" i="53"/>
  <c r="AK582" i="53"/>
  <c r="AJ582" i="53"/>
  <c r="AI582" i="53"/>
  <c r="AH582" i="53"/>
  <c r="AG582" i="53"/>
  <c r="AF582" i="53"/>
  <c r="AE582" i="53"/>
  <c r="AD582" i="53"/>
  <c r="Y582" i="53"/>
  <c r="X582" i="53"/>
  <c r="W582" i="53"/>
  <c r="V582" i="53"/>
  <c r="U582" i="53"/>
  <c r="T582" i="53"/>
  <c r="S582" i="53"/>
  <c r="R582" i="53"/>
  <c r="Q582" i="53"/>
  <c r="P582" i="53"/>
  <c r="O582" i="53"/>
  <c r="N582" i="53"/>
  <c r="M582" i="53"/>
  <c r="L582" i="53"/>
  <c r="K582" i="53"/>
  <c r="J582" i="53"/>
  <c r="E582" i="53"/>
  <c r="E581" i="53"/>
  <c r="E578" i="53"/>
  <c r="F567" i="53"/>
  <c r="F568" i="53" s="1"/>
  <c r="F556" i="53"/>
  <c r="I555" i="53"/>
  <c r="I556" i="53" s="1"/>
  <c r="I557" i="53" s="1"/>
  <c r="I558" i="53" s="1"/>
  <c r="I559" i="53" s="1"/>
  <c r="I560" i="53" s="1"/>
  <c r="I561" i="53" s="1"/>
  <c r="I562" i="53" s="1"/>
  <c r="I563" i="53" s="1"/>
  <c r="I564" i="53" s="1"/>
  <c r="I565" i="53" s="1"/>
  <c r="I566" i="53" s="1"/>
  <c r="E554" i="53"/>
  <c r="E553" i="53"/>
  <c r="E552" i="53"/>
  <c r="AS550" i="53"/>
  <c r="AI550" i="53"/>
  <c r="AG550" i="53"/>
  <c r="W550" i="53"/>
  <c r="N550" i="53"/>
  <c r="E475" i="53"/>
  <c r="E474" i="53"/>
  <c r="BD473" i="53"/>
  <c r="BC473" i="53"/>
  <c r="BB473" i="53"/>
  <c r="BA473" i="53"/>
  <c r="AS473" i="53"/>
  <c r="AQ473" i="53"/>
  <c r="AP473" i="53"/>
  <c r="AO473" i="53"/>
  <c r="AK473" i="53"/>
  <c r="AJ473" i="53"/>
  <c r="AI473" i="53"/>
  <c r="AH473" i="53"/>
  <c r="AG473" i="53"/>
  <c r="AF473" i="53"/>
  <c r="AE473" i="53"/>
  <c r="AD473" i="53"/>
  <c r="Y473" i="53"/>
  <c r="X473" i="53"/>
  <c r="W473" i="53"/>
  <c r="V473" i="53"/>
  <c r="U473" i="53"/>
  <c r="T473" i="53"/>
  <c r="S473" i="53"/>
  <c r="R473" i="53"/>
  <c r="Q473" i="53"/>
  <c r="P473" i="53"/>
  <c r="O473" i="53"/>
  <c r="N473" i="53"/>
  <c r="M473" i="53"/>
  <c r="L473" i="53"/>
  <c r="K473" i="53"/>
  <c r="J473" i="53"/>
  <c r="E473" i="53"/>
  <c r="E472" i="53"/>
  <c r="E469" i="53"/>
  <c r="F458" i="53"/>
  <c r="F459" i="53" s="1"/>
  <c r="F447" i="53"/>
  <c r="F448" i="53" s="1"/>
  <c r="F449" i="53" s="1"/>
  <c r="I446" i="53"/>
  <c r="I447" i="53" s="1"/>
  <c r="E445" i="53"/>
  <c r="E444" i="53"/>
  <c r="E443" i="53"/>
  <c r="E442" i="53"/>
  <c r="AS441" i="53"/>
  <c r="AI441" i="53"/>
  <c r="AG441" i="53"/>
  <c r="W441" i="53"/>
  <c r="N441" i="53"/>
  <c r="E366" i="53"/>
  <c r="E365" i="53"/>
  <c r="BD364" i="53"/>
  <c r="BC364" i="53"/>
  <c r="BB364" i="53"/>
  <c r="BA364" i="53"/>
  <c r="AS364" i="53"/>
  <c r="AQ364" i="53"/>
  <c r="AP364" i="53"/>
  <c r="AO364" i="53"/>
  <c r="AK364" i="53"/>
  <c r="AJ364" i="53"/>
  <c r="AI364" i="53"/>
  <c r="AH364" i="53"/>
  <c r="AG364" i="53"/>
  <c r="AF364" i="53"/>
  <c r="AE364" i="53"/>
  <c r="AD364" i="53"/>
  <c r="Y364" i="53"/>
  <c r="X364" i="53"/>
  <c r="W364" i="53"/>
  <c r="V364" i="53"/>
  <c r="U364" i="53"/>
  <c r="T364" i="53"/>
  <c r="S364" i="53"/>
  <c r="R364" i="53"/>
  <c r="Q364" i="53"/>
  <c r="P364" i="53"/>
  <c r="O364" i="53"/>
  <c r="N364" i="53"/>
  <c r="M364" i="53"/>
  <c r="L364" i="53"/>
  <c r="K364" i="53"/>
  <c r="J364" i="53"/>
  <c r="E364" i="53"/>
  <c r="E363" i="53"/>
  <c r="E360" i="53"/>
  <c r="F349" i="53"/>
  <c r="F350" i="53" s="1"/>
  <c r="F351" i="53" s="1"/>
  <c r="F338" i="53"/>
  <c r="F339" i="53" s="1"/>
  <c r="F340" i="53" s="1"/>
  <c r="I337" i="53"/>
  <c r="E337" i="53" s="1"/>
  <c r="E336" i="53"/>
  <c r="E335" i="53"/>
  <c r="E334" i="53"/>
  <c r="E333" i="53"/>
  <c r="AS332" i="53"/>
  <c r="AS334" i="53" s="1"/>
  <c r="AI332" i="53"/>
  <c r="AI334" i="53" s="1"/>
  <c r="W332" i="53"/>
  <c r="W334" i="53" s="1"/>
  <c r="N332" i="53"/>
  <c r="N334" i="53" s="1"/>
  <c r="E257" i="53"/>
  <c r="E256" i="53"/>
  <c r="BD255" i="53"/>
  <c r="BC255" i="53"/>
  <c r="BB255" i="53"/>
  <c r="BA255" i="53"/>
  <c r="AS255" i="53"/>
  <c r="AQ255" i="53"/>
  <c r="AP255" i="53"/>
  <c r="AO255" i="53"/>
  <c r="AK255" i="53"/>
  <c r="AJ255" i="53"/>
  <c r="AI255" i="53"/>
  <c r="AH255" i="53"/>
  <c r="AG255" i="53"/>
  <c r="AF255" i="53"/>
  <c r="AE255" i="53"/>
  <c r="AD255" i="53"/>
  <c r="Y255" i="53"/>
  <c r="X255" i="53"/>
  <c r="W255" i="53"/>
  <c r="V255" i="53"/>
  <c r="U255" i="53"/>
  <c r="T255" i="53"/>
  <c r="S255" i="53"/>
  <c r="R255" i="53"/>
  <c r="Q255" i="53"/>
  <c r="P255" i="53"/>
  <c r="O255" i="53"/>
  <c r="N255" i="53"/>
  <c r="M255" i="53"/>
  <c r="L255" i="53"/>
  <c r="K255" i="53"/>
  <c r="J255" i="53"/>
  <c r="E255" i="53"/>
  <c r="E254" i="53"/>
  <c r="E253" i="53"/>
  <c r="E252" i="53"/>
  <c r="E251" i="53"/>
  <c r="F240" i="53"/>
  <c r="F241" i="53" s="1"/>
  <c r="F242" i="53" s="1"/>
  <c r="F229" i="53"/>
  <c r="I228" i="53"/>
  <c r="I229" i="53" s="1"/>
  <c r="I230" i="53" s="1"/>
  <c r="I231" i="53" s="1"/>
  <c r="I232" i="53" s="1"/>
  <c r="I233" i="53" s="1"/>
  <c r="I234" i="53" s="1"/>
  <c r="I235" i="53" s="1"/>
  <c r="I236" i="53" s="1"/>
  <c r="I237" i="53" s="1"/>
  <c r="I238" i="53" s="1"/>
  <c r="I239" i="53" s="1"/>
  <c r="E227" i="53"/>
  <c r="E226" i="53"/>
  <c r="E225" i="53"/>
  <c r="E148" i="53"/>
  <c r="E147" i="53"/>
  <c r="BD146" i="53"/>
  <c r="BC146" i="53"/>
  <c r="BB146" i="53"/>
  <c r="BA146" i="53"/>
  <c r="AS146" i="53"/>
  <c r="AQ146" i="53"/>
  <c r="AP146" i="53"/>
  <c r="AO146" i="53"/>
  <c r="AK146" i="53"/>
  <c r="AJ146" i="53"/>
  <c r="AI146" i="53"/>
  <c r="AH146" i="53"/>
  <c r="AG146" i="53"/>
  <c r="AF146" i="53"/>
  <c r="AE146" i="53"/>
  <c r="AD146" i="53"/>
  <c r="Y146" i="53"/>
  <c r="X146" i="53"/>
  <c r="W146" i="53"/>
  <c r="V146" i="53"/>
  <c r="U146" i="53"/>
  <c r="T146" i="53"/>
  <c r="S146" i="53"/>
  <c r="R146" i="53"/>
  <c r="Q146" i="53"/>
  <c r="P146" i="53"/>
  <c r="O146" i="53"/>
  <c r="N146" i="53"/>
  <c r="M146" i="53"/>
  <c r="L146" i="53"/>
  <c r="K146" i="53"/>
  <c r="J146" i="53"/>
  <c r="E146" i="53"/>
  <c r="E145" i="53"/>
  <c r="E144" i="53"/>
  <c r="E143" i="53"/>
  <c r="E142" i="53"/>
  <c r="F131" i="53"/>
  <c r="F132" i="53" s="1"/>
  <c r="F133" i="53" s="1"/>
  <c r="F120" i="53"/>
  <c r="F121" i="53" s="1"/>
  <c r="F122" i="53" s="1"/>
  <c r="I119" i="53"/>
  <c r="E119" i="53" s="1"/>
  <c r="E118" i="53"/>
  <c r="E117" i="53"/>
  <c r="AS114" i="53"/>
  <c r="AS116" i="53" s="1"/>
  <c r="AI114" i="53"/>
  <c r="AI116" i="53" s="1"/>
  <c r="AG114" i="53"/>
  <c r="AG116" i="53" s="1"/>
  <c r="W114" i="53"/>
  <c r="N114" i="53"/>
  <c r="E39" i="53"/>
  <c r="E38" i="53"/>
  <c r="E37" i="53"/>
  <c r="E36" i="53"/>
  <c r="E35" i="53"/>
  <c r="E34" i="53"/>
  <c r="E33" i="53"/>
  <c r="F22" i="53"/>
  <c r="F23" i="53" s="1"/>
  <c r="F11" i="53"/>
  <c r="I10" i="53"/>
  <c r="I11" i="53" s="1"/>
  <c r="I12" i="53" s="1"/>
  <c r="I13" i="53" s="1"/>
  <c r="I14" i="53" s="1"/>
  <c r="I15" i="53" s="1"/>
  <c r="I16" i="53" s="1"/>
  <c r="I17" i="53" s="1"/>
  <c r="I18" i="53" s="1"/>
  <c r="I19" i="53" s="1"/>
  <c r="I20" i="53" s="1"/>
  <c r="I21" i="53" s="1"/>
  <c r="E9" i="53"/>
  <c r="F6" i="53"/>
  <c r="G6" i="53" s="1"/>
  <c r="H6" i="53" s="1"/>
  <c r="I6" i="53" s="1"/>
  <c r="J6" i="53" s="1"/>
  <c r="K6" i="53" s="1"/>
  <c r="L6" i="53" s="1"/>
  <c r="M6" i="53" s="1"/>
  <c r="N6" i="53" s="1"/>
  <c r="O6" i="53" s="1"/>
  <c r="P6" i="53" s="1"/>
  <c r="Q6" i="53" s="1"/>
  <c r="R6" i="53" s="1"/>
  <c r="S6" i="53" s="1"/>
  <c r="T6" i="53" s="1"/>
  <c r="U6" i="53" s="1"/>
  <c r="V6" i="53" s="1"/>
  <c r="W6" i="53" s="1"/>
  <c r="X6" i="53" s="1"/>
  <c r="Y6" i="53" s="1"/>
  <c r="D343" i="47"/>
  <c r="D342" i="47"/>
  <c r="D341" i="47"/>
  <c r="D340" i="47"/>
  <c r="D339" i="47"/>
  <c r="D338" i="47"/>
  <c r="D337" i="47"/>
  <c r="D336" i="47"/>
  <c r="D335" i="47"/>
  <c r="D334" i="47"/>
  <c r="D333" i="47"/>
  <c r="D332" i="47"/>
  <c r="D331" i="47"/>
  <c r="D330" i="47"/>
  <c r="D235" i="47"/>
  <c r="D234" i="47"/>
  <c r="D233" i="47"/>
  <c r="D232" i="47"/>
  <c r="D231" i="47"/>
  <c r="D230" i="47"/>
  <c r="D229" i="47"/>
  <c r="D228" i="47"/>
  <c r="D227" i="47"/>
  <c r="D226" i="47"/>
  <c r="D225" i="47"/>
  <c r="D224" i="47"/>
  <c r="D223" i="47"/>
  <c r="D126" i="47"/>
  <c r="D125" i="47"/>
  <c r="D124" i="47"/>
  <c r="D123" i="47"/>
  <c r="D122" i="47"/>
  <c r="D121" i="47"/>
  <c r="D120" i="47"/>
  <c r="D119" i="47"/>
  <c r="D118" i="47"/>
  <c r="D117" i="47"/>
  <c r="D116" i="47"/>
  <c r="D18" i="47"/>
  <c r="D17" i="47"/>
  <c r="D16" i="47"/>
  <c r="D15" i="47"/>
  <c r="D14" i="47"/>
  <c r="D13" i="47"/>
  <c r="D12" i="47"/>
  <c r="D11" i="47"/>
  <c r="D10" i="47"/>
  <c r="D9" i="47"/>
  <c r="D8" i="47"/>
  <c r="AF550" i="34"/>
  <c r="AF552" i="34" s="1"/>
  <c r="AF332" i="34"/>
  <c r="AF334" i="34" s="1"/>
  <c r="AF114" i="34"/>
  <c r="AF116" i="34" s="1"/>
  <c r="N116" i="53" l="1"/>
  <c r="W116" i="53"/>
  <c r="O768" i="34"/>
  <c r="K659" i="34"/>
  <c r="K661" i="34" s="1"/>
  <c r="W768" i="34"/>
  <c r="AD768" i="34"/>
  <c r="P768" i="34"/>
  <c r="P770" i="34" s="1"/>
  <c r="AC768" i="34"/>
  <c r="AO768" i="34"/>
  <c r="I768" i="34"/>
  <c r="S768" i="34"/>
  <c r="J768" i="34"/>
  <c r="J770" i="34" s="1"/>
  <c r="T768" i="34"/>
  <c r="K768" i="34"/>
  <c r="AI768" i="34"/>
  <c r="EF26" i="55"/>
  <c r="Z6" i="53"/>
  <c r="AA6" i="53" s="1"/>
  <c r="AB6" i="53" s="1"/>
  <c r="AY6" i="53" s="1"/>
  <c r="BA6" i="53" s="1"/>
  <c r="BB6" i="53" s="1"/>
  <c r="BC6" i="53" s="1"/>
  <c r="BD6" i="53" s="1"/>
  <c r="BE6" i="53" s="1"/>
  <c r="AJ659" i="34"/>
  <c r="AJ661" i="34" s="1"/>
  <c r="O17" i="54"/>
  <c r="L14" i="54"/>
  <c r="L15" i="54" s="1"/>
  <c r="L16" i="54" s="1"/>
  <c r="L17" i="54" s="1"/>
  <c r="L18" i="54" s="1"/>
  <c r="L19" i="54" s="1"/>
  <c r="D8" i="55"/>
  <c r="E8" i="55" s="1"/>
  <c r="E7" i="55"/>
  <c r="E228" i="53"/>
  <c r="E556" i="53"/>
  <c r="E229" i="53"/>
  <c r="I665" i="53"/>
  <c r="F557" i="53"/>
  <c r="F558" i="53" s="1"/>
  <c r="F559" i="53" s="1"/>
  <c r="F560" i="53" s="1"/>
  <c r="AR768" i="34"/>
  <c r="F667" i="53"/>
  <c r="F668" i="53" s="1"/>
  <c r="F669" i="53" s="1"/>
  <c r="I448" i="53"/>
  <c r="E448" i="53" s="1"/>
  <c r="E447" i="53"/>
  <c r="F230" i="53"/>
  <c r="F231" i="53" s="1"/>
  <c r="F232" i="53" s="1"/>
  <c r="I338" i="53"/>
  <c r="I339" i="53" s="1"/>
  <c r="I340" i="53" s="1"/>
  <c r="I341" i="53" s="1"/>
  <c r="I342" i="53" s="1"/>
  <c r="I343" i="53" s="1"/>
  <c r="I344" i="53" s="1"/>
  <c r="I345" i="53" s="1"/>
  <c r="I346" i="53" s="1"/>
  <c r="I347" i="53" s="1"/>
  <c r="I348" i="53" s="1"/>
  <c r="E348" i="53" s="1"/>
  <c r="N768" i="34"/>
  <c r="N770" i="34" s="1"/>
  <c r="I120" i="53"/>
  <c r="I121" i="53" s="1"/>
  <c r="I122" i="53" s="1"/>
  <c r="I123" i="53" s="1"/>
  <c r="I124" i="53" s="1"/>
  <c r="I125" i="53" s="1"/>
  <c r="I126" i="53" s="1"/>
  <c r="I127" i="53" s="1"/>
  <c r="I128" i="53" s="1"/>
  <c r="I129" i="53" s="1"/>
  <c r="I130" i="53" s="1"/>
  <c r="E130" i="53" s="1"/>
  <c r="E446" i="53"/>
  <c r="E555" i="53"/>
  <c r="AH550" i="53"/>
  <c r="AH114" i="53"/>
  <c r="AH116" i="53" s="1"/>
  <c r="F678" i="53"/>
  <c r="I567" i="53"/>
  <c r="I568" i="53" s="1"/>
  <c r="I569" i="53" s="1"/>
  <c r="E566" i="53"/>
  <c r="F569" i="53"/>
  <c r="F450" i="53"/>
  <c r="F460" i="53"/>
  <c r="F341" i="53"/>
  <c r="F352" i="53"/>
  <c r="F243" i="53"/>
  <c r="I240" i="53"/>
  <c r="E239" i="53"/>
  <c r="F123" i="53"/>
  <c r="F134" i="53"/>
  <c r="E11" i="53"/>
  <c r="F12" i="53"/>
  <c r="E12" i="53" s="1"/>
  <c r="E10" i="53"/>
  <c r="E21" i="53"/>
  <c r="I22" i="53"/>
  <c r="F24" i="53"/>
  <c r="EH26" i="55"/>
  <c r="EI26" i="55" s="1"/>
  <c r="J659" i="34"/>
  <c r="J661" i="34" s="1"/>
  <c r="AC659" i="34"/>
  <c r="AC661" i="34" s="1"/>
  <c r="N659" i="34"/>
  <c r="N661" i="34" s="1"/>
  <c r="AH332" i="53"/>
  <c r="AH334" i="53" s="1"/>
  <c r="AI381" i="45" l="1"/>
  <c r="T770" i="34"/>
  <c r="AQ381" i="45"/>
  <c r="AC770" i="34"/>
  <c r="AR381" i="45"/>
  <c r="AD770" i="34"/>
  <c r="AK381" i="45"/>
  <c r="W770" i="34"/>
  <c r="BA381" i="45"/>
  <c r="AR770" i="34"/>
  <c r="AH381" i="45"/>
  <c r="S770" i="34"/>
  <c r="AE381" i="45"/>
  <c r="O770" i="34"/>
  <c r="AT381" i="45"/>
  <c r="AI770" i="34"/>
  <c r="AD381" i="45"/>
  <c r="K770" i="34"/>
  <c r="AC381" i="45"/>
  <c r="I770" i="34"/>
  <c r="AY381" i="45"/>
  <c r="AO770" i="34"/>
  <c r="AC332" i="34"/>
  <c r="AT223" i="34"/>
  <c r="AT225" i="34" s="1"/>
  <c r="AS223" i="34"/>
  <c r="AS225" i="34" s="1"/>
  <c r="S223" i="34"/>
  <c r="O223" i="34"/>
  <c r="AJ223" i="34"/>
  <c r="W332" i="34"/>
  <c r="AT332" i="34"/>
  <c r="AT334" i="34" s="1"/>
  <c r="AI332" i="34"/>
  <c r="V332" i="34"/>
  <c r="I332" i="34"/>
  <c r="AD332" i="34"/>
  <c r="O332" i="34"/>
  <c r="AI223" i="34"/>
  <c r="N550" i="34"/>
  <c r="N552" i="34" s="1"/>
  <c r="AH332" i="34"/>
  <c r="AT550" i="34"/>
  <c r="AT552" i="34" s="1"/>
  <c r="AS550" i="34"/>
  <c r="AS552" i="34" s="1"/>
  <c r="P332" i="34"/>
  <c r="P334" i="34" s="1"/>
  <c r="O550" i="34"/>
  <c r="AL550" i="34"/>
  <c r="AP550" i="34"/>
  <c r="AH768" i="34"/>
  <c r="Q550" i="34"/>
  <c r="I550" i="34"/>
  <c r="T550" i="34"/>
  <c r="K550" i="34"/>
  <c r="W550" i="34"/>
  <c r="R550" i="34"/>
  <c r="AF223" i="34"/>
  <c r="AF225" i="34" s="1"/>
  <c r="AN223" i="34"/>
  <c r="AN225" i="34" s="1"/>
  <c r="AK550" i="34"/>
  <c r="X550" i="34"/>
  <c r="O18" i="54"/>
  <c r="O19" i="54" s="1"/>
  <c r="EJ26" i="55"/>
  <c r="EK26" i="55" s="1"/>
  <c r="EL26" i="55" s="1"/>
  <c r="EM26" i="55" s="1"/>
  <c r="EN26" i="55" s="1"/>
  <c r="EO26" i="55" s="1"/>
  <c r="EP26" i="55" s="1"/>
  <c r="EQ26" i="55" s="1"/>
  <c r="ER26" i="55" s="1"/>
  <c r="ES26" i="55" s="1"/>
  <c r="ET26" i="55" s="1"/>
  <c r="EU26" i="55" s="1"/>
  <c r="EV26" i="55" s="1"/>
  <c r="EW26" i="55" s="1"/>
  <c r="EX26" i="55" s="1"/>
  <c r="EY26" i="55" s="1"/>
  <c r="EZ26" i="55" s="1"/>
  <c r="FA26" i="55" s="1"/>
  <c r="FB26" i="55" s="1"/>
  <c r="FC26" i="55" s="1"/>
  <c r="FD26" i="55" s="1"/>
  <c r="FE26" i="55" s="1"/>
  <c r="FF26" i="55" s="1"/>
  <c r="FG26" i="55" s="1"/>
  <c r="FH26" i="55" s="1"/>
  <c r="FI26" i="55" s="1"/>
  <c r="FJ26" i="55" s="1"/>
  <c r="FK26" i="55" s="1"/>
  <c r="FL26" i="55" s="1"/>
  <c r="FM26" i="55" s="1"/>
  <c r="FN26" i="55" s="1"/>
  <c r="FO26" i="55" s="1"/>
  <c r="FP26" i="55" s="1"/>
  <c r="AJ550" i="34"/>
  <c r="AF441" i="34"/>
  <c r="AF443" i="34" s="1"/>
  <c r="W441" i="34"/>
  <c r="I441" i="34"/>
  <c r="AD441" i="34"/>
  <c r="AH441" i="34"/>
  <c r="AL659" i="53"/>
  <c r="AU334" i="45"/>
  <c r="D9" i="55"/>
  <c r="E9" i="55" s="1"/>
  <c r="AY332" i="34"/>
  <c r="AY334" i="34" s="1"/>
  <c r="AW550" i="34"/>
  <c r="AW552" i="34" s="1"/>
  <c r="AY550" i="34"/>
  <c r="AY552" i="34" s="1"/>
  <c r="AX550" i="34"/>
  <c r="AX552" i="34" s="1"/>
  <c r="AW332" i="34"/>
  <c r="AW334" i="34" s="1"/>
  <c r="AX332" i="34"/>
  <c r="AX334" i="34" s="1"/>
  <c r="M441" i="34"/>
  <c r="M443" i="34" s="1"/>
  <c r="AU550" i="34"/>
  <c r="AU552" i="34" s="1"/>
  <c r="AU332" i="34"/>
  <c r="AU334" i="34" s="1"/>
  <c r="AV550" i="34"/>
  <c r="AV552" i="34" s="1"/>
  <c r="AV332" i="34"/>
  <c r="AV334" i="34" s="1"/>
  <c r="AT768" i="53"/>
  <c r="I666" i="53"/>
  <c r="E665" i="53"/>
  <c r="I449" i="53"/>
  <c r="I450" i="53" s="1"/>
  <c r="I451" i="53" s="1"/>
  <c r="I452" i="53" s="1"/>
  <c r="I453" i="53" s="1"/>
  <c r="I454" i="53" s="1"/>
  <c r="I455" i="53" s="1"/>
  <c r="I456" i="53" s="1"/>
  <c r="I457" i="53" s="1"/>
  <c r="I458" i="53" s="1"/>
  <c r="AN332" i="34"/>
  <c r="AN334" i="34" s="1"/>
  <c r="E558" i="53"/>
  <c r="E559" i="53"/>
  <c r="E557" i="53"/>
  <c r="I131" i="53"/>
  <c r="E131" i="53" s="1"/>
  <c r="E121" i="53"/>
  <c r="E339" i="53"/>
  <c r="E122" i="53"/>
  <c r="E120" i="53"/>
  <c r="AH550" i="34"/>
  <c r="Q768" i="34"/>
  <c r="N441" i="34"/>
  <c r="N443" i="34" s="1"/>
  <c r="R659" i="34"/>
  <c r="R661" i="34" s="1"/>
  <c r="AI550" i="34"/>
  <c r="M768" i="34"/>
  <c r="M770" i="34" s="1"/>
  <c r="R768" i="34"/>
  <c r="M550" i="34"/>
  <c r="M552" i="34" s="1"/>
  <c r="V768" i="34"/>
  <c r="AD550" i="34"/>
  <c r="AN659" i="34"/>
  <c r="AN661" i="34" s="1"/>
  <c r="E230" i="53"/>
  <c r="E231" i="53"/>
  <c r="I349" i="53"/>
  <c r="E349" i="53" s="1"/>
  <c r="AR659" i="34"/>
  <c r="AR661" i="34" s="1"/>
  <c r="E340" i="53"/>
  <c r="E338" i="53"/>
  <c r="E567" i="53"/>
  <c r="E568" i="53"/>
  <c r="F13" i="53"/>
  <c r="E13" i="53" s="1"/>
  <c r="W659" i="34"/>
  <c r="W661" i="34" s="1"/>
  <c r="AK768" i="53"/>
  <c r="F679" i="53"/>
  <c r="F670" i="53"/>
  <c r="F570" i="53"/>
  <c r="E569" i="53"/>
  <c r="I579" i="53"/>
  <c r="E579" i="53" s="1"/>
  <c r="I570" i="53"/>
  <c r="F561" i="53"/>
  <c r="E560" i="53"/>
  <c r="F461" i="53"/>
  <c r="F451" i="53"/>
  <c r="F353" i="53"/>
  <c r="F342" i="53"/>
  <c r="E341" i="53"/>
  <c r="I241" i="53"/>
  <c r="E240" i="53"/>
  <c r="F244" i="53"/>
  <c r="F233" i="53"/>
  <c r="E232" i="53"/>
  <c r="F135" i="53"/>
  <c r="F124" i="53"/>
  <c r="E123" i="53"/>
  <c r="F25" i="53"/>
  <c r="I23" i="53"/>
  <c r="E22" i="53"/>
  <c r="P659" i="34"/>
  <c r="P661" i="34" s="1"/>
  <c r="AN768" i="34"/>
  <c r="AN770" i="34" s="1"/>
  <c r="AI659" i="34"/>
  <c r="AI661" i="34" s="1"/>
  <c r="AF768" i="53"/>
  <c r="T659" i="34"/>
  <c r="T661" i="34" s="1"/>
  <c r="AR441" i="34"/>
  <c r="AR550" i="34"/>
  <c r="AQ768" i="53"/>
  <c r="AF659" i="34"/>
  <c r="AF661" i="34" s="1"/>
  <c r="S659" i="34"/>
  <c r="S661" i="34" s="1"/>
  <c r="AO659" i="34"/>
  <c r="AO661" i="34" s="1"/>
  <c r="AD659" i="34"/>
  <c r="AD661" i="34" s="1"/>
  <c r="Q659" i="34"/>
  <c r="Q661" i="34" s="1"/>
  <c r="I659" i="34"/>
  <c r="I661" i="34" s="1"/>
  <c r="AE768" i="53"/>
  <c r="Y768" i="53"/>
  <c r="V768" i="53"/>
  <c r="R768" i="53"/>
  <c r="P768" i="53"/>
  <c r="L768" i="53"/>
  <c r="P659" i="53"/>
  <c r="U768" i="53"/>
  <c r="Q768" i="53"/>
  <c r="M768" i="53"/>
  <c r="K768" i="53"/>
  <c r="O659" i="34"/>
  <c r="O661" i="34" s="1"/>
  <c r="AH659" i="34"/>
  <c r="AH661" i="34" s="1"/>
  <c r="V659" i="34"/>
  <c r="V661" i="34" s="1"/>
  <c r="M659" i="34"/>
  <c r="M661" i="34" s="1"/>
  <c r="AE659" i="53"/>
  <c r="AQ334" i="45"/>
  <c r="L659" i="53"/>
  <c r="AI552" i="34" l="1"/>
  <c r="AT321" i="45"/>
  <c r="AI225" i="34"/>
  <c r="AT207" i="45"/>
  <c r="T552" i="34"/>
  <c r="AI321" i="45"/>
  <c r="V334" i="34"/>
  <c r="AJ246" i="45"/>
  <c r="AR552" i="34"/>
  <c r="BA321" i="45"/>
  <c r="AH443" i="34"/>
  <c r="AS283" i="45"/>
  <c r="X552" i="34"/>
  <c r="AL321" i="45"/>
  <c r="I552" i="34"/>
  <c r="AC321" i="45"/>
  <c r="AI334" i="34"/>
  <c r="AT246" i="45"/>
  <c r="AC334" i="34"/>
  <c r="AQ246" i="45"/>
  <c r="AR443" i="34"/>
  <c r="BA283" i="45"/>
  <c r="AD443" i="34"/>
  <c r="AR283" i="45"/>
  <c r="AK552" i="34"/>
  <c r="AV321" i="45"/>
  <c r="Q552" i="34"/>
  <c r="AF321" i="45"/>
  <c r="AH334" i="34"/>
  <c r="AS246" i="45"/>
  <c r="I443" i="34"/>
  <c r="AC283" i="45"/>
  <c r="AS381" i="45"/>
  <c r="AH770" i="34"/>
  <c r="W334" i="34"/>
  <c r="AK246" i="45"/>
  <c r="AD552" i="34"/>
  <c r="AR321" i="45"/>
  <c r="AF381" i="45"/>
  <c r="Q770" i="34"/>
  <c r="W443" i="34"/>
  <c r="AK283" i="45"/>
  <c r="AP552" i="34"/>
  <c r="AZ321" i="45"/>
  <c r="AJ225" i="34"/>
  <c r="AU207" i="45"/>
  <c r="AJ381" i="45"/>
  <c r="V770" i="34"/>
  <c r="AH552" i="34"/>
  <c r="AS321" i="45"/>
  <c r="R552" i="34"/>
  <c r="AG321" i="45"/>
  <c r="AL552" i="34"/>
  <c r="AW321" i="45"/>
  <c r="O334" i="34"/>
  <c r="AE246" i="45"/>
  <c r="O225" i="34"/>
  <c r="AE207" i="45"/>
  <c r="AJ552" i="34"/>
  <c r="AU321" i="45"/>
  <c r="W552" i="34"/>
  <c r="AK321" i="45"/>
  <c r="O552" i="34"/>
  <c r="AE321" i="45"/>
  <c r="AD334" i="34"/>
  <c r="AR246" i="45"/>
  <c r="S225" i="34"/>
  <c r="AH207" i="45"/>
  <c r="AG381" i="45"/>
  <c r="R770" i="34"/>
  <c r="K552" i="34"/>
  <c r="AD321" i="45"/>
  <c r="I334" i="34"/>
  <c r="AC246" i="45"/>
  <c r="O20" i="54"/>
  <c r="Z332" i="34"/>
  <c r="Z223" i="34"/>
  <c r="Y332" i="34"/>
  <c r="Y223" i="34"/>
  <c r="H441" i="34"/>
  <c r="AS332" i="34"/>
  <c r="AS334" i="34" s="1"/>
  <c r="AP223" i="34"/>
  <c r="AN550" i="53"/>
  <c r="AR550" i="53"/>
  <c r="BB768" i="34"/>
  <c r="BB770" i="34" s="1"/>
  <c r="AL223" i="34"/>
  <c r="J114" i="34"/>
  <c r="J116" i="34" s="1"/>
  <c r="AP332" i="34"/>
  <c r="AL332" i="34"/>
  <c r="AH223" i="53"/>
  <c r="AR223" i="34"/>
  <c r="Z550" i="53"/>
  <c r="AM550" i="53"/>
  <c r="AP223" i="53"/>
  <c r="AK223" i="53"/>
  <c r="U223" i="53"/>
  <c r="Q223" i="53"/>
  <c r="AL223" i="53"/>
  <c r="AK223" i="34"/>
  <c r="AK332" i="34"/>
  <c r="X332" i="34"/>
  <c r="X223" i="34"/>
  <c r="AJ332" i="34"/>
  <c r="AR332" i="34"/>
  <c r="AL550" i="53"/>
  <c r="AH441" i="53"/>
  <c r="AB768" i="34"/>
  <c r="D10" i="55"/>
  <c r="AX659" i="53"/>
  <c r="AY659" i="53"/>
  <c r="AX441" i="53"/>
  <c r="AY332" i="53"/>
  <c r="AY334" i="53" s="1"/>
  <c r="AX332" i="53"/>
  <c r="AX334" i="53" s="1"/>
  <c r="AX550" i="53"/>
  <c r="AY550" i="53"/>
  <c r="Q332" i="34"/>
  <c r="E449" i="53"/>
  <c r="AD334" i="45"/>
  <c r="S332" i="34"/>
  <c r="AW441" i="53"/>
  <c r="AW550" i="53"/>
  <c r="AW223" i="34"/>
  <c r="AW225" i="34" s="1"/>
  <c r="AW332" i="53"/>
  <c r="AW334" i="53" s="1"/>
  <c r="AW659" i="53"/>
  <c r="AX223" i="34"/>
  <c r="AX225" i="34" s="1"/>
  <c r="E450" i="53"/>
  <c r="E457" i="53"/>
  <c r="AV659" i="53"/>
  <c r="AV550" i="53"/>
  <c r="BE332" i="53"/>
  <c r="BE334" i="53" s="1"/>
  <c r="AD161" i="45"/>
  <c r="AF161" i="45"/>
  <c r="BE550" i="53"/>
  <c r="AU550" i="53"/>
  <c r="AG161" i="45"/>
  <c r="BE659" i="53"/>
  <c r="AU223" i="34"/>
  <c r="AU225" i="34" s="1"/>
  <c r="AV332" i="53"/>
  <c r="AV334" i="53" s="1"/>
  <c r="AU332" i="53"/>
  <c r="AU334" i="53" s="1"/>
  <c r="AU659" i="53"/>
  <c r="AV223" i="34"/>
  <c r="AV225" i="34" s="1"/>
  <c r="Q441" i="34"/>
  <c r="T332" i="34"/>
  <c r="AK332" i="53"/>
  <c r="AK334" i="53" s="1"/>
  <c r="K332" i="53"/>
  <c r="K334" i="53" s="1"/>
  <c r="T659" i="53"/>
  <c r="T768" i="53"/>
  <c r="I667" i="53"/>
  <c r="E666" i="53"/>
  <c r="AE332" i="34"/>
  <c r="AE334" i="34" s="1"/>
  <c r="AO441" i="34"/>
  <c r="AK550" i="53"/>
  <c r="I350" i="53"/>
  <c r="I351" i="53" s="1"/>
  <c r="I132" i="53"/>
  <c r="E132" i="53" s="1"/>
  <c r="AO550" i="34"/>
  <c r="K441" i="34"/>
  <c r="T441" i="34"/>
  <c r="S550" i="34"/>
  <c r="V550" i="34"/>
  <c r="K332" i="34"/>
  <c r="AP332" i="53"/>
  <c r="AP334" i="53" s="1"/>
  <c r="R332" i="34"/>
  <c r="AF441" i="53"/>
  <c r="O768" i="53"/>
  <c r="Q550" i="53"/>
  <c r="O441" i="34"/>
  <c r="Q332" i="53"/>
  <c r="Q334" i="53" s="1"/>
  <c r="AE332" i="53"/>
  <c r="AE334" i="53" s="1"/>
  <c r="AI441" i="34"/>
  <c r="AC550" i="34"/>
  <c r="V441" i="34"/>
  <c r="N332" i="34"/>
  <c r="N334" i="34" s="1"/>
  <c r="S550" i="53"/>
  <c r="AN441" i="34"/>
  <c r="AN443" i="34" s="1"/>
  <c r="AN550" i="34"/>
  <c r="AN552" i="34" s="1"/>
  <c r="S768" i="53"/>
  <c r="AT659" i="53"/>
  <c r="AJ441" i="53"/>
  <c r="O441" i="53"/>
  <c r="Y441" i="53"/>
  <c r="O550" i="53"/>
  <c r="AG334" i="45"/>
  <c r="X768" i="53"/>
  <c r="AF550" i="53"/>
  <c r="AO332" i="34"/>
  <c r="AP659" i="53"/>
  <c r="R441" i="34"/>
  <c r="S441" i="34"/>
  <c r="L332" i="53"/>
  <c r="L334" i="53" s="1"/>
  <c r="F14" i="53"/>
  <c r="F15" i="53" s="1"/>
  <c r="BA334" i="45"/>
  <c r="AK334" i="45"/>
  <c r="Y332" i="53"/>
  <c r="Y334" i="53" s="1"/>
  <c r="Y659" i="53"/>
  <c r="AC441" i="34"/>
  <c r="AJ768" i="53"/>
  <c r="AP768" i="53"/>
  <c r="AT334" i="45"/>
  <c r="R332" i="53"/>
  <c r="R334" i="53" s="1"/>
  <c r="AK659" i="53"/>
  <c r="R659" i="53"/>
  <c r="V659" i="53"/>
  <c r="R441" i="53"/>
  <c r="L550" i="53"/>
  <c r="F671" i="53"/>
  <c r="F680" i="53"/>
  <c r="I571" i="53"/>
  <c r="I572" i="53" s="1"/>
  <c r="I573" i="53" s="1"/>
  <c r="I574" i="53" s="1"/>
  <c r="I575" i="53" s="1"/>
  <c r="I576" i="53" s="1"/>
  <c r="I577" i="53" s="1"/>
  <c r="I580" i="53"/>
  <c r="E580" i="53" s="1"/>
  <c r="F562" i="53"/>
  <c r="E561" i="53"/>
  <c r="F571" i="53"/>
  <c r="E570" i="53"/>
  <c r="F452" i="53"/>
  <c r="E451" i="53"/>
  <c r="I459" i="53"/>
  <c r="E458" i="53"/>
  <c r="F462" i="53"/>
  <c r="F343" i="53"/>
  <c r="E342" i="53"/>
  <c r="F354" i="53"/>
  <c r="F234" i="53"/>
  <c r="E233" i="53"/>
  <c r="F245" i="53"/>
  <c r="I242" i="53"/>
  <c r="E241" i="53"/>
  <c r="F125" i="53"/>
  <c r="E124" i="53"/>
  <c r="F136" i="53"/>
  <c r="I24" i="53"/>
  <c r="E23" i="53"/>
  <c r="F26" i="53"/>
  <c r="AI334" i="45"/>
  <c r="P441" i="53"/>
  <c r="W223" i="34"/>
  <c r="R223" i="34"/>
  <c r="N223" i="34"/>
  <c r="N225" i="34" s="1"/>
  <c r="AN114" i="34"/>
  <c r="AN116" i="34" s="1"/>
  <c r="AM332" i="34"/>
  <c r="Q223" i="34"/>
  <c r="K223" i="34"/>
  <c r="AT550" i="53"/>
  <c r="AT441" i="53"/>
  <c r="AD223" i="34"/>
  <c r="AH223" i="34"/>
  <c r="T223" i="34"/>
  <c r="I223" i="34"/>
  <c r="V223" i="34"/>
  <c r="AO223" i="34"/>
  <c r="M223" i="34"/>
  <c r="M225" i="34" s="1"/>
  <c r="O332" i="53"/>
  <c r="O334" i="53" s="1"/>
  <c r="X332" i="53"/>
  <c r="X334" i="53" s="1"/>
  <c r="AJ332" i="53"/>
  <c r="AJ334" i="53" s="1"/>
  <c r="K441" i="53"/>
  <c r="O659" i="53"/>
  <c r="X659" i="53"/>
  <c r="AJ334" i="45"/>
  <c r="AJ659" i="53"/>
  <c r="AS334" i="45"/>
  <c r="AE334" i="45"/>
  <c r="Q659" i="53"/>
  <c r="AM768" i="34"/>
  <c r="AJ550" i="53"/>
  <c r="AC334" i="45"/>
  <c r="K659" i="53"/>
  <c r="S659" i="53"/>
  <c r="AF334" i="45"/>
  <c r="AF659" i="53"/>
  <c r="AR334" i="45"/>
  <c r="AQ659" i="53"/>
  <c r="AY334" i="45"/>
  <c r="M659" i="53"/>
  <c r="U659" i="53"/>
  <c r="AH334" i="45"/>
  <c r="AH659" i="53"/>
  <c r="K550" i="53"/>
  <c r="P550" i="53"/>
  <c r="T550" i="53"/>
  <c r="Y550" i="53"/>
  <c r="AF332" i="53"/>
  <c r="AF334" i="53" s="1"/>
  <c r="R550" i="53"/>
  <c r="V550" i="53"/>
  <c r="M550" i="53"/>
  <c r="AM334" i="34" l="1"/>
  <c r="AX246" i="45"/>
  <c r="V225" i="34"/>
  <c r="AJ207" i="45"/>
  <c r="Q225" i="34"/>
  <c r="AF207" i="45"/>
  <c r="V552" i="34"/>
  <c r="AJ321" i="45"/>
  <c r="AO443" i="34"/>
  <c r="AY283" i="45"/>
  <c r="T334" i="34"/>
  <c r="AI246" i="45"/>
  <c r="S334" i="34"/>
  <c r="AH246" i="45"/>
  <c r="AJ334" i="34"/>
  <c r="AU246" i="45"/>
  <c r="Z334" i="34"/>
  <c r="AN246" i="45"/>
  <c r="I225" i="34"/>
  <c r="AC207" i="45"/>
  <c r="O443" i="34"/>
  <c r="AE283" i="45"/>
  <c r="S552" i="34"/>
  <c r="AH321" i="45"/>
  <c r="Q443" i="34"/>
  <c r="AF283" i="45"/>
  <c r="X225" i="34"/>
  <c r="AL207" i="45"/>
  <c r="AL225" i="34"/>
  <c r="AW207" i="45"/>
  <c r="AX381" i="45"/>
  <c r="AM770" i="34"/>
  <c r="T225" i="34"/>
  <c r="AI207" i="45"/>
  <c r="T443" i="34"/>
  <c r="AI283" i="45"/>
  <c r="X334" i="34"/>
  <c r="AL246" i="45"/>
  <c r="AH225" i="34"/>
  <c r="AS207" i="45"/>
  <c r="S443" i="34"/>
  <c r="AH283" i="45"/>
  <c r="K443" i="34"/>
  <c r="AD283" i="45"/>
  <c r="Q334" i="34"/>
  <c r="AF246" i="45"/>
  <c r="AK334" i="34"/>
  <c r="AV246" i="45"/>
  <c r="AD225" i="34"/>
  <c r="AR207" i="45"/>
  <c r="R225" i="34"/>
  <c r="AG207" i="45"/>
  <c r="AC443" i="34"/>
  <c r="AQ283" i="45"/>
  <c r="R443" i="34"/>
  <c r="AG283" i="45"/>
  <c r="V443" i="34"/>
  <c r="AJ283" i="45"/>
  <c r="AO552" i="34"/>
  <c r="AY321" i="45"/>
  <c r="AP381" i="45"/>
  <c r="AB770" i="34"/>
  <c r="AK225" i="34"/>
  <c r="AV207" i="45"/>
  <c r="AR225" i="34"/>
  <c r="BA207" i="45"/>
  <c r="H443" i="34"/>
  <c r="AB283" i="45"/>
  <c r="W225" i="34"/>
  <c r="AK207" i="45"/>
  <c r="AC552" i="34"/>
  <c r="AQ321" i="45"/>
  <c r="R334" i="34"/>
  <c r="AG246" i="45"/>
  <c r="AP225" i="34"/>
  <c r="AZ207" i="45"/>
  <c r="Y225" i="34"/>
  <c r="AM207" i="45"/>
  <c r="AO334" i="34"/>
  <c r="AY246" i="45"/>
  <c r="AI443" i="34"/>
  <c r="AT283" i="45"/>
  <c r="AL334" i="34"/>
  <c r="AW246" i="45"/>
  <c r="Y334" i="34"/>
  <c r="AM246" i="45"/>
  <c r="AO225" i="34"/>
  <c r="AY207" i="45"/>
  <c r="K225" i="34"/>
  <c r="AD207" i="45"/>
  <c r="K334" i="34"/>
  <c r="AD246" i="45"/>
  <c r="AR334" i="34"/>
  <c r="BA246" i="45"/>
  <c r="AP334" i="34"/>
  <c r="AZ246" i="45"/>
  <c r="Z225" i="34"/>
  <c r="AN207" i="45"/>
  <c r="AH103" i="45"/>
  <c r="J441" i="53"/>
  <c r="Y114" i="34"/>
  <c r="Y116" i="34" s="1"/>
  <c r="V114" i="34"/>
  <c r="V116" i="34" s="1"/>
  <c r="Z114" i="34"/>
  <c r="Z116" i="34" s="1"/>
  <c r="AS114" i="34"/>
  <c r="AS116" i="34" s="1"/>
  <c r="W114" i="34"/>
  <c r="W116" i="34" s="1"/>
  <c r="AD114" i="34"/>
  <c r="AD116" i="34" s="1"/>
  <c r="AH114" i="34"/>
  <c r="AH116" i="34" s="1"/>
  <c r="AT114" i="34"/>
  <c r="AT116" i="34" s="1"/>
  <c r="R114" i="34"/>
  <c r="R116" i="34" s="1"/>
  <c r="AK114" i="34"/>
  <c r="AK116" i="34" s="1"/>
  <c r="Q114" i="34"/>
  <c r="Q116" i="34" s="1"/>
  <c r="O114" i="34"/>
  <c r="O116" i="34" s="1"/>
  <c r="AL114" i="34"/>
  <c r="AL116" i="34" s="1"/>
  <c r="T114" i="34"/>
  <c r="T116" i="34" s="1"/>
  <c r="I114" i="34"/>
  <c r="I116" i="34" s="1"/>
  <c r="AB332" i="53"/>
  <c r="AB334" i="53" s="1"/>
  <c r="AB223" i="53"/>
  <c r="K114" i="34"/>
  <c r="K116" i="34" s="1"/>
  <c r="AA332" i="53"/>
  <c r="AA334" i="53" s="1"/>
  <c r="AA223" i="53"/>
  <c r="X114" i="34"/>
  <c r="X116" i="34" s="1"/>
  <c r="AR223" i="53"/>
  <c r="AP114" i="34"/>
  <c r="AP116" i="34" s="1"/>
  <c r="AN332" i="53"/>
  <c r="AN334" i="53" s="1"/>
  <c r="AN223" i="53"/>
  <c r="M114" i="34"/>
  <c r="M116" i="34" s="1"/>
  <c r="C8" i="55"/>
  <c r="DT8" i="55" s="1"/>
  <c r="FQ8" i="55" s="1"/>
  <c r="N114" i="34"/>
  <c r="N116" i="34" s="1"/>
  <c r="P114" i="34"/>
  <c r="P116" i="34" s="1"/>
  <c r="AR332" i="53"/>
  <c r="AR334" i="53" s="1"/>
  <c r="E10" i="55"/>
  <c r="C10" i="55" s="1"/>
  <c r="DT10" i="55" s="1"/>
  <c r="FQ10" i="55" s="1"/>
  <c r="C7" i="55"/>
  <c r="C9" i="55"/>
  <c r="DT9" i="55" s="1"/>
  <c r="FQ9" i="55" s="1"/>
  <c r="AT223" i="53"/>
  <c r="D11" i="55"/>
  <c r="D12" i="55" s="1"/>
  <c r="E12" i="55" s="1"/>
  <c r="O223" i="53"/>
  <c r="P223" i="53"/>
  <c r="AV223" i="53"/>
  <c r="AU223" i="53"/>
  <c r="M223" i="53"/>
  <c r="AB334" i="45"/>
  <c r="AQ223" i="53"/>
  <c r="T223" i="53"/>
  <c r="AJ223" i="53"/>
  <c r="AM223" i="53"/>
  <c r="Y223" i="53"/>
  <c r="Z223" i="53"/>
  <c r="V223" i="53"/>
  <c r="AF223" i="53"/>
  <c r="S223" i="53"/>
  <c r="K223" i="53"/>
  <c r="X223" i="53"/>
  <c r="AM332" i="53"/>
  <c r="AM334" i="53" s="1"/>
  <c r="AB223" i="34"/>
  <c r="AJ114" i="34"/>
  <c r="AJ116" i="34" s="1"/>
  <c r="J768" i="53"/>
  <c r="Z332" i="53"/>
  <c r="Z334" i="53" s="1"/>
  <c r="S114" i="34"/>
  <c r="S116" i="34" s="1"/>
  <c r="AL332" i="53"/>
  <c r="AL334" i="53" s="1"/>
  <c r="AT332" i="53"/>
  <c r="AT334" i="53" s="1"/>
  <c r="AO114" i="34"/>
  <c r="AO116" i="34" s="1"/>
  <c r="AB659" i="34"/>
  <c r="AB661" i="34" s="1"/>
  <c r="BB659" i="34"/>
  <c r="BB661" i="34" s="1"/>
  <c r="AB550" i="34"/>
  <c r="AD768" i="53"/>
  <c r="AB332" i="34"/>
  <c r="AB441" i="34"/>
  <c r="AC223" i="34"/>
  <c r="S332" i="53"/>
  <c r="S334" i="53" s="1"/>
  <c r="AR114" i="34"/>
  <c r="AR116" i="34" s="1"/>
  <c r="E350" i="53"/>
  <c r="BB768" i="53"/>
  <c r="U332" i="53"/>
  <c r="U334" i="53" s="1"/>
  <c r="AX223" i="53"/>
  <c r="AW223" i="53"/>
  <c r="AV114" i="53"/>
  <c r="AV116" i="53" s="1"/>
  <c r="BE223" i="53"/>
  <c r="AC161" i="45"/>
  <c r="V332" i="53"/>
  <c r="V334" i="53" s="1"/>
  <c r="S441" i="53"/>
  <c r="AE161" i="45"/>
  <c r="BE441" i="53"/>
  <c r="AU441" i="53"/>
  <c r="BA768" i="34"/>
  <c r="BA770" i="34" s="1"/>
  <c r="AQ441" i="53"/>
  <c r="AG332" i="53"/>
  <c r="AG334" i="53" s="1"/>
  <c r="AQ550" i="53"/>
  <c r="I133" i="53"/>
  <c r="I134" i="53" s="1"/>
  <c r="I668" i="53"/>
  <c r="E667" i="53"/>
  <c r="M441" i="53"/>
  <c r="J659" i="53"/>
  <c r="X550" i="53"/>
  <c r="E14" i="53"/>
  <c r="V441" i="53"/>
  <c r="U550" i="53"/>
  <c r="M332" i="53"/>
  <c r="M334" i="53" s="1"/>
  <c r="BB550" i="34"/>
  <c r="BB552" i="34" s="1"/>
  <c r="T332" i="53"/>
  <c r="T334" i="53" s="1"/>
  <c r="Q441" i="53"/>
  <c r="X441" i="53"/>
  <c r="AK441" i="53"/>
  <c r="AP441" i="53"/>
  <c r="AE550" i="53"/>
  <c r="P332" i="53"/>
  <c r="P334" i="53" s="1"/>
  <c r="AP550" i="53"/>
  <c r="AQ332" i="53"/>
  <c r="AQ334" i="53" s="1"/>
  <c r="T441" i="53"/>
  <c r="U441" i="53"/>
  <c r="L441" i="53"/>
  <c r="BA441" i="34"/>
  <c r="BA443" i="34" s="1"/>
  <c r="BA659" i="34"/>
  <c r="BA661" i="34" s="1"/>
  <c r="AE441" i="53"/>
  <c r="F681" i="53"/>
  <c r="F672" i="53"/>
  <c r="F572" i="53"/>
  <c r="E571" i="53"/>
  <c r="F563" i="53"/>
  <c r="E562" i="53"/>
  <c r="F463" i="53"/>
  <c r="I460" i="53"/>
  <c r="E459" i="53"/>
  <c r="F453" i="53"/>
  <c r="E452" i="53"/>
  <c r="F355" i="53"/>
  <c r="F344" i="53"/>
  <c r="E343" i="53"/>
  <c r="I361" i="53"/>
  <c r="E361" i="53" s="1"/>
  <c r="I352" i="53"/>
  <c r="E351" i="53"/>
  <c r="I243" i="53"/>
  <c r="E242" i="53"/>
  <c r="F246" i="53"/>
  <c r="F235" i="53"/>
  <c r="E234" i="53"/>
  <c r="F137" i="53"/>
  <c r="F126" i="53"/>
  <c r="E125" i="53"/>
  <c r="F16" i="53"/>
  <c r="E15" i="53"/>
  <c r="F27" i="53"/>
  <c r="I25" i="53"/>
  <c r="E24" i="53"/>
  <c r="BD768" i="34"/>
  <c r="BD770" i="34" s="1"/>
  <c r="AM441" i="34"/>
  <c r="AM223" i="34"/>
  <c r="BC332" i="34"/>
  <c r="BC334" i="34" s="1"/>
  <c r="AM550" i="34"/>
  <c r="AO332" i="53"/>
  <c r="AO334" i="53" s="1"/>
  <c r="AM659" i="34"/>
  <c r="AM661" i="34" s="1"/>
  <c r="AP114" i="53"/>
  <c r="AP116" i="53" s="1"/>
  <c r="BB441" i="34"/>
  <c r="BB443" i="34" s="1"/>
  <c r="BC768" i="34"/>
  <c r="BC770" i="34" s="1"/>
  <c r="AO768" i="53"/>
  <c r="BC441" i="34"/>
  <c r="BC443" i="34" s="1"/>
  <c r="L114" i="53"/>
  <c r="BD441" i="34"/>
  <c r="BD443" i="34" s="1"/>
  <c r="BC223" i="34"/>
  <c r="BC225" i="34" s="1"/>
  <c r="AM552" i="34" l="1"/>
  <c r="AX321" i="45"/>
  <c r="AM225" i="34"/>
  <c r="AX207" i="45"/>
  <c r="DT7" i="55"/>
  <c r="FQ7" i="55" s="1"/>
  <c r="AB443" i="34"/>
  <c r="AP283" i="45"/>
  <c r="AC225" i="34"/>
  <c r="AQ207" i="45"/>
  <c r="AM443" i="34"/>
  <c r="AX283" i="45"/>
  <c r="AB334" i="34"/>
  <c r="AP246" i="45"/>
  <c r="AB552" i="34"/>
  <c r="AP321" i="45"/>
  <c r="AB225" i="34"/>
  <c r="AP207" i="45"/>
  <c r="AH140" i="45"/>
  <c r="AG69" i="45"/>
  <c r="AE69" i="45"/>
  <c r="AC140" i="45"/>
  <c r="AG103" i="45"/>
  <c r="AE103" i="45"/>
  <c r="AH69" i="45"/>
  <c r="AE140" i="45"/>
  <c r="AD140" i="45"/>
  <c r="AF103" i="45"/>
  <c r="L116" i="53"/>
  <c r="J550" i="53"/>
  <c r="AB114" i="53"/>
  <c r="AA114" i="53"/>
  <c r="BA223" i="34"/>
  <c r="BA225" i="34" s="1"/>
  <c r="AR114" i="53"/>
  <c r="AR116" i="53" s="1"/>
  <c r="AN114" i="53"/>
  <c r="AN116" i="53" s="1"/>
  <c r="AI114" i="34"/>
  <c r="AI116" i="34" s="1"/>
  <c r="BA550" i="34"/>
  <c r="BA552" i="34" s="1"/>
  <c r="J223" i="53"/>
  <c r="DT6" i="55" s="1"/>
  <c r="FQ6" i="55" s="1"/>
  <c r="E11" i="55"/>
  <c r="C11" i="55" s="1"/>
  <c r="DT11" i="55" s="1"/>
  <c r="FQ11" i="55" s="1"/>
  <c r="BD223" i="34"/>
  <c r="BD225" i="34" s="1"/>
  <c r="AM114" i="53"/>
  <c r="AM116" i="53" s="1"/>
  <c r="AD223" i="53"/>
  <c r="AE223" i="53"/>
  <c r="AO223" i="53"/>
  <c r="Z114" i="53"/>
  <c r="AL114" i="53"/>
  <c r="AL116" i="53" s="1"/>
  <c r="BA332" i="34"/>
  <c r="BA334" i="34" s="1"/>
  <c r="J332" i="53"/>
  <c r="J334" i="53" s="1"/>
  <c r="U114" i="53"/>
  <c r="AC114" i="34"/>
  <c r="AC116" i="34" s="1"/>
  <c r="AQ114" i="53"/>
  <c r="AQ116" i="53" s="1"/>
  <c r="BB659" i="53"/>
  <c r="AP334" i="45"/>
  <c r="AD659" i="53"/>
  <c r="AD550" i="53"/>
  <c r="AD332" i="53"/>
  <c r="AD334" i="53" s="1"/>
  <c r="AD441" i="53"/>
  <c r="BD332" i="34"/>
  <c r="BD334" i="34" s="1"/>
  <c r="BB332" i="34"/>
  <c r="BB334" i="34" s="1"/>
  <c r="BB223" i="34"/>
  <c r="BB225" i="34" s="1"/>
  <c r="E133" i="53"/>
  <c r="AU114" i="34"/>
  <c r="AU116" i="34" s="1"/>
  <c r="Q114" i="53"/>
  <c r="BA768" i="53"/>
  <c r="M114" i="53"/>
  <c r="I669" i="53"/>
  <c r="E668" i="53"/>
  <c r="X114" i="53"/>
  <c r="O114" i="53"/>
  <c r="T114" i="53"/>
  <c r="AJ114" i="53"/>
  <c r="AJ116" i="53" s="1"/>
  <c r="P114" i="53"/>
  <c r="BB550" i="53"/>
  <c r="AF114" i="53"/>
  <c r="AF116" i="53" s="1"/>
  <c r="S114" i="53"/>
  <c r="Y114" i="53"/>
  <c r="V114" i="53"/>
  <c r="R114" i="53"/>
  <c r="AO441" i="53"/>
  <c r="BA441" i="53"/>
  <c r="BA659" i="53"/>
  <c r="K114" i="53"/>
  <c r="BD768" i="53"/>
  <c r="BC332" i="53"/>
  <c r="BC334" i="53" s="1"/>
  <c r="F673" i="53"/>
  <c r="F682" i="53"/>
  <c r="F564" i="53"/>
  <c r="E563" i="53"/>
  <c r="F573" i="53"/>
  <c r="E572" i="53"/>
  <c r="F454" i="53"/>
  <c r="E453" i="53"/>
  <c r="I470" i="53"/>
  <c r="E470" i="53" s="1"/>
  <c r="I461" i="53"/>
  <c r="E460" i="53"/>
  <c r="F464" i="53"/>
  <c r="F345" i="53"/>
  <c r="E344" i="53"/>
  <c r="F356" i="53"/>
  <c r="I362" i="53"/>
  <c r="E362" i="53" s="1"/>
  <c r="I353" i="53"/>
  <c r="E352" i="53"/>
  <c r="F236" i="53"/>
  <c r="E235" i="53"/>
  <c r="F247" i="53"/>
  <c r="I244" i="53"/>
  <c r="E243" i="53"/>
  <c r="F127" i="53"/>
  <c r="E126" i="53"/>
  <c r="F138" i="53"/>
  <c r="I135" i="53"/>
  <c r="E134" i="53"/>
  <c r="F17" i="53"/>
  <c r="E16" i="53"/>
  <c r="I26" i="53"/>
  <c r="E25" i="53"/>
  <c r="F28" i="53"/>
  <c r="C12" i="55"/>
  <c r="DT12" i="55" s="1"/>
  <c r="FQ12" i="55" s="1"/>
  <c r="D13" i="55"/>
  <c r="E13" i="55" s="1"/>
  <c r="AO659" i="53"/>
  <c r="AX334" i="45"/>
  <c r="AO550" i="53"/>
  <c r="BC659" i="34"/>
  <c r="BC661" i="34" s="1"/>
  <c r="BD659" i="34"/>
  <c r="BD661" i="34" s="1"/>
  <c r="BC550" i="34"/>
  <c r="BC552" i="34" s="1"/>
  <c r="BD550" i="34"/>
  <c r="BD552" i="34" s="1"/>
  <c r="BC223" i="53"/>
  <c r="BC768" i="53"/>
  <c r="BD441" i="53"/>
  <c r="BC441" i="53"/>
  <c r="BB441" i="53"/>
  <c r="AC69" i="45" l="1"/>
  <c r="AD69" i="45"/>
  <c r="AF69" i="45"/>
  <c r="AF140" i="45"/>
  <c r="AC103" i="45"/>
  <c r="AG140" i="45"/>
  <c r="AD103" i="45"/>
  <c r="R116" i="53"/>
  <c r="Q116" i="53"/>
  <c r="V116" i="53"/>
  <c r="T116" i="53"/>
  <c r="K116" i="53"/>
  <c r="O116" i="53"/>
  <c r="U116" i="53"/>
  <c r="Y116" i="53"/>
  <c r="S116" i="53"/>
  <c r="X116" i="53"/>
  <c r="AB116" i="53"/>
  <c r="AA116" i="53"/>
  <c r="M116" i="53"/>
  <c r="Z116" i="53"/>
  <c r="P116" i="53"/>
  <c r="H114" i="34"/>
  <c r="H116" i="34" s="1"/>
  <c r="BA223" i="53"/>
  <c r="AK114" i="53"/>
  <c r="AK116" i="53" s="1"/>
  <c r="BA550" i="53"/>
  <c r="BA332" i="53"/>
  <c r="BA334" i="53" s="1"/>
  <c r="AE114" i="53"/>
  <c r="AE116" i="53" s="1"/>
  <c r="AB114" i="34"/>
  <c r="AB116" i="34" s="1"/>
  <c r="BB114" i="34"/>
  <c r="BB223" i="53"/>
  <c r="BB332" i="53"/>
  <c r="BB334" i="53" s="1"/>
  <c r="BD332" i="53"/>
  <c r="BD334" i="53" s="1"/>
  <c r="BD223" i="53"/>
  <c r="AB161" i="45"/>
  <c r="BE114" i="53"/>
  <c r="BE116" i="53" s="1"/>
  <c r="AU114" i="53"/>
  <c r="AU116" i="53" s="1"/>
  <c r="I670" i="53"/>
  <c r="E669" i="53"/>
  <c r="F683" i="53"/>
  <c r="F674" i="53"/>
  <c r="F574" i="53"/>
  <c r="E573" i="53"/>
  <c r="F565" i="53"/>
  <c r="E565" i="53" s="1"/>
  <c r="E564" i="53"/>
  <c r="F465" i="53"/>
  <c r="I462" i="53"/>
  <c r="I471" i="53"/>
  <c r="E471" i="53" s="1"/>
  <c r="E461" i="53"/>
  <c r="F455" i="53"/>
  <c r="E454" i="53"/>
  <c r="F357" i="53"/>
  <c r="F346" i="53"/>
  <c r="E345" i="53"/>
  <c r="I354" i="53"/>
  <c r="E353" i="53"/>
  <c r="I245" i="53"/>
  <c r="E244" i="53"/>
  <c r="F248" i="53"/>
  <c r="F237" i="53"/>
  <c r="E236" i="53"/>
  <c r="I136" i="53"/>
  <c r="E135" i="53"/>
  <c r="F139" i="53"/>
  <c r="F128" i="53"/>
  <c r="E127" i="53"/>
  <c r="F29" i="53"/>
  <c r="I27" i="53"/>
  <c r="E26" i="53"/>
  <c r="F18" i="53"/>
  <c r="E17" i="53"/>
  <c r="AM114" i="34"/>
  <c r="AM116" i="34" s="1"/>
  <c r="BC114" i="34"/>
  <c r="D14" i="55"/>
  <c r="E14" i="55" s="1"/>
  <c r="C13" i="55"/>
  <c r="DT13" i="55" s="1"/>
  <c r="FQ13" i="55" s="1"/>
  <c r="BD550" i="53"/>
  <c r="BC659" i="53"/>
  <c r="BC550" i="53"/>
  <c r="BD659" i="53"/>
  <c r="AT114" i="53"/>
  <c r="AT116" i="53" s="1"/>
  <c r="BC116" i="34" l="1"/>
  <c r="D328" i="47"/>
  <c r="BB116" i="34"/>
  <c r="D221" i="47"/>
  <c r="AB140" i="45"/>
  <c r="AD32" i="45"/>
  <c r="AC32" i="45"/>
  <c r="AB103" i="45"/>
  <c r="BA114" i="34"/>
  <c r="J114" i="53"/>
  <c r="AD114" i="53"/>
  <c r="AD116" i="53" s="1"/>
  <c r="BD114" i="34"/>
  <c r="BB114" i="53"/>
  <c r="BB116" i="53" s="1"/>
  <c r="I671" i="53"/>
  <c r="E670" i="53"/>
  <c r="F684" i="53"/>
  <c r="F575" i="53"/>
  <c r="E574" i="53"/>
  <c r="F456" i="53"/>
  <c r="E456" i="53" s="1"/>
  <c r="E455" i="53"/>
  <c r="I463" i="53"/>
  <c r="E462" i="53"/>
  <c r="F466" i="53"/>
  <c r="F347" i="53"/>
  <c r="E347" i="53" s="1"/>
  <c r="E346" i="53"/>
  <c r="F358" i="53"/>
  <c r="I355" i="53"/>
  <c r="E354" i="53"/>
  <c r="F238" i="53"/>
  <c r="E238" i="53" s="1"/>
  <c r="E237" i="53"/>
  <c r="F249" i="53"/>
  <c r="I246" i="53"/>
  <c r="E245" i="53"/>
  <c r="F129" i="53"/>
  <c r="E129" i="53" s="1"/>
  <c r="E128" i="53"/>
  <c r="F140" i="53"/>
  <c r="I137" i="53"/>
  <c r="E136" i="53"/>
  <c r="F19" i="53"/>
  <c r="E18" i="53"/>
  <c r="I28" i="53"/>
  <c r="E27" i="53"/>
  <c r="F30" i="53"/>
  <c r="AO114" i="53"/>
  <c r="AO116" i="53" s="1"/>
  <c r="BC114" i="53"/>
  <c r="BC116" i="53" s="1"/>
  <c r="D15" i="55"/>
  <c r="E15" i="55" s="1"/>
  <c r="C14" i="55"/>
  <c r="DT14" i="55" s="1"/>
  <c r="FQ14" i="55" s="1"/>
  <c r="BD116" i="34" l="1"/>
  <c r="D435" i="47"/>
  <c r="BA116" i="34"/>
  <c r="D113" i="47"/>
  <c r="AE32" i="45"/>
  <c r="AB32" i="45"/>
  <c r="AB69" i="45"/>
  <c r="J116" i="53"/>
  <c r="BA114" i="53"/>
  <c r="BA116" i="53" s="1"/>
  <c r="AY114" i="53"/>
  <c r="AY116" i="53" s="1"/>
  <c r="BD114" i="53"/>
  <c r="BD116" i="53" s="1"/>
  <c r="I672" i="53"/>
  <c r="E671" i="53"/>
  <c r="F685" i="53"/>
  <c r="F576" i="53"/>
  <c r="E575" i="53"/>
  <c r="F467" i="53"/>
  <c r="I464" i="53"/>
  <c r="E463" i="53"/>
  <c r="I356" i="53"/>
  <c r="E355" i="53"/>
  <c r="F359" i="53"/>
  <c r="I247" i="53"/>
  <c r="E246" i="53"/>
  <c r="F250" i="53"/>
  <c r="I138" i="53"/>
  <c r="E137" i="53"/>
  <c r="F141" i="53"/>
  <c r="F31" i="53"/>
  <c r="I29" i="53"/>
  <c r="E28" i="53"/>
  <c r="F20" i="53"/>
  <c r="E20" i="53" s="1"/>
  <c r="E19" i="53"/>
  <c r="D16" i="55"/>
  <c r="E16" i="55" s="1"/>
  <c r="C15" i="55"/>
  <c r="DT15" i="55" s="1"/>
  <c r="FQ15" i="55" s="1"/>
  <c r="I673" i="53" l="1"/>
  <c r="E672" i="53"/>
  <c r="F686" i="53"/>
  <c r="F577" i="53"/>
  <c r="E577" i="53" s="1"/>
  <c r="E576" i="53"/>
  <c r="I465" i="53"/>
  <c r="E464" i="53"/>
  <c r="F468" i="53"/>
  <c r="I357" i="53"/>
  <c r="E356" i="53"/>
  <c r="I248" i="53"/>
  <c r="E247" i="53"/>
  <c r="I139" i="53"/>
  <c r="E138" i="53"/>
  <c r="I30" i="53"/>
  <c r="E29" i="53"/>
  <c r="F32" i="53"/>
  <c r="D17" i="55"/>
  <c r="E17" i="55" s="1"/>
  <c r="C16" i="55"/>
  <c r="DT16" i="55" s="1"/>
  <c r="FQ16" i="55" s="1"/>
  <c r="I674" i="53" l="1"/>
  <c r="E673" i="53"/>
  <c r="I466" i="53"/>
  <c r="E465" i="53"/>
  <c r="I358" i="53"/>
  <c r="E357" i="53"/>
  <c r="I249" i="53"/>
  <c r="E248" i="53"/>
  <c r="I140" i="53"/>
  <c r="E139" i="53"/>
  <c r="I31" i="53"/>
  <c r="E30" i="53"/>
  <c r="D18" i="55"/>
  <c r="C17" i="55"/>
  <c r="DT17" i="55" s="1"/>
  <c r="FQ17" i="55" s="1"/>
  <c r="E18" i="55" l="1"/>
  <c r="C18" i="55" s="1"/>
  <c r="DT18" i="55" s="1"/>
  <c r="FQ18" i="55" s="1"/>
  <c r="D21" i="55"/>
  <c r="I675" i="53"/>
  <c r="E674" i="53"/>
  <c r="I467" i="53"/>
  <c r="E466" i="53"/>
  <c r="I359" i="53"/>
  <c r="E359" i="53" s="1"/>
  <c r="E358" i="53"/>
  <c r="I250" i="53"/>
  <c r="E250" i="53" s="1"/>
  <c r="E249" i="53"/>
  <c r="I141" i="53"/>
  <c r="E141" i="53" s="1"/>
  <c r="E140" i="53"/>
  <c r="I32" i="53"/>
  <c r="E31" i="53"/>
  <c r="E21" i="55"/>
  <c r="E675" i="53" l="1"/>
  <c r="I676" i="53"/>
  <c r="I468" i="53"/>
  <c r="E468" i="53" s="1"/>
  <c r="E467" i="53"/>
  <c r="E32" i="53"/>
  <c r="H18" i="55"/>
  <c r="V18" i="55"/>
  <c r="O18" i="55"/>
  <c r="D19" i="55"/>
  <c r="E19" i="55" s="1"/>
  <c r="C19" i="55" s="1"/>
  <c r="DT19" i="55" s="1"/>
  <c r="FQ19" i="55" s="1"/>
  <c r="C21" i="55"/>
  <c r="DT21" i="55" s="1"/>
  <c r="FQ21" i="55" s="1"/>
  <c r="DF15" i="55" l="1"/>
  <c r="DG15" i="55"/>
  <c r="DG12" i="55"/>
  <c r="DG13" i="55"/>
  <c r="DF17" i="55"/>
  <c r="DG7" i="55"/>
  <c r="DF12" i="55"/>
  <c r="DF8" i="55"/>
  <c r="DF9" i="55"/>
  <c r="DG9" i="55"/>
  <c r="DF21" i="55"/>
  <c r="DG8" i="55"/>
  <c r="DF13" i="55"/>
  <c r="DG19" i="55"/>
  <c r="DG17" i="55"/>
  <c r="DG11" i="55"/>
  <c r="DF6" i="55"/>
  <c r="DF19" i="55"/>
  <c r="DF18" i="55"/>
  <c r="DF11" i="55"/>
  <c r="DG18" i="55"/>
  <c r="DG6" i="55"/>
  <c r="DF14" i="55"/>
  <c r="DF16" i="55"/>
  <c r="DG21" i="55"/>
  <c r="DF7" i="55"/>
  <c r="DG10" i="55"/>
  <c r="DF10" i="55"/>
  <c r="DG14" i="55"/>
  <c r="DG16" i="55"/>
  <c r="F21" i="55"/>
  <c r="G21" i="55"/>
  <c r="CG16" i="55"/>
  <c r="CG9" i="55"/>
  <c r="CF13" i="55"/>
  <c r="CG11" i="55"/>
  <c r="CG12" i="55"/>
  <c r="CF11" i="55"/>
  <c r="CF21" i="55"/>
  <c r="CD10" i="55"/>
  <c r="CG21" i="55"/>
  <c r="CF9" i="55"/>
  <c r="CG14" i="55"/>
  <c r="CG8" i="55"/>
  <c r="CF16" i="55"/>
  <c r="CG18" i="55"/>
  <c r="CF8" i="55"/>
  <c r="CF15" i="55"/>
  <c r="CF14" i="55"/>
  <c r="CG15" i="55"/>
  <c r="CG17" i="55"/>
  <c r="CF17" i="55"/>
  <c r="CG7" i="55"/>
  <c r="CF19" i="55"/>
  <c r="CF18" i="55"/>
  <c r="CG10" i="55"/>
  <c r="CF10" i="55"/>
  <c r="BS17" i="55"/>
  <c r="CF12" i="55"/>
  <c r="CF7" i="55"/>
  <c r="CG19" i="55"/>
  <c r="CG13" i="55"/>
  <c r="CG6" i="55"/>
  <c r="BP14" i="55"/>
  <c r="BT16" i="55"/>
  <c r="BS9" i="55"/>
  <c r="BS12" i="55"/>
  <c r="BP18" i="55"/>
  <c r="BT12" i="55"/>
  <c r="BT6" i="55"/>
  <c r="BS11" i="55"/>
  <c r="BS8" i="55"/>
  <c r="BT9" i="55"/>
  <c r="BS14" i="55"/>
  <c r="BT19" i="55"/>
  <c r="BQ13" i="55"/>
  <c r="BT10" i="55"/>
  <c r="BS16" i="55"/>
  <c r="BF6" i="55"/>
  <c r="BT13" i="55"/>
  <c r="BT18" i="55"/>
  <c r="BT7" i="55"/>
  <c r="BS7" i="55"/>
  <c r="BQ6" i="55"/>
  <c r="BT21" i="55"/>
  <c r="BS13" i="55"/>
  <c r="BS10" i="55"/>
  <c r="BT8" i="55"/>
  <c r="BT11" i="55"/>
  <c r="BS21" i="55"/>
  <c r="BT14" i="55"/>
  <c r="BS15" i="55"/>
  <c r="BS6" i="55"/>
  <c r="BS19" i="55"/>
  <c r="BT17" i="55"/>
  <c r="BS18" i="55"/>
  <c r="BT15" i="55"/>
  <c r="BP19" i="55"/>
  <c r="BQ17" i="55"/>
  <c r="BQ21" i="55"/>
  <c r="BP17" i="55"/>
  <c r="BQ8" i="55"/>
  <c r="BP11" i="55"/>
  <c r="BQ11" i="55"/>
  <c r="BQ19" i="55"/>
  <c r="BP21" i="55"/>
  <c r="BQ16" i="55"/>
  <c r="BP15" i="55"/>
  <c r="BQ7" i="55"/>
  <c r="BP10" i="55"/>
  <c r="BQ9" i="55"/>
  <c r="AC12" i="55"/>
  <c r="BP9" i="55"/>
  <c r="BQ18" i="55"/>
  <c r="BP12" i="55"/>
  <c r="BQ15" i="55"/>
  <c r="BP16" i="55"/>
  <c r="BP13" i="55"/>
  <c r="BP7" i="55"/>
  <c r="BP8" i="55"/>
  <c r="BQ12" i="55"/>
  <c r="BQ10" i="55"/>
  <c r="BP6" i="55"/>
  <c r="BQ14" i="55"/>
  <c r="K18" i="55"/>
  <c r="S18" i="55"/>
  <c r="Z18" i="55"/>
  <c r="AC8" i="55"/>
  <c r="M18" i="55"/>
  <c r="W18" i="55"/>
  <c r="BF21" i="55"/>
  <c r="N18" i="55"/>
  <c r="AC18" i="55"/>
  <c r="T18" i="55"/>
  <c r="G18" i="55"/>
  <c r="AC14" i="55"/>
  <c r="AB18" i="55"/>
  <c r="J18" i="55"/>
  <c r="AC9" i="55"/>
  <c r="Y18" i="55"/>
  <c r="L18" i="55"/>
  <c r="AC6" i="55"/>
  <c r="AC7" i="55"/>
  <c r="AC16" i="55"/>
  <c r="AD16" i="55"/>
  <c r="K17" i="55"/>
  <c r="Y17" i="55"/>
  <c r="H17" i="55"/>
  <c r="O17" i="55"/>
  <c r="AA17" i="55"/>
  <c r="Z17" i="55"/>
  <c r="N10" i="55"/>
  <c r="Y6" i="55"/>
  <c r="H15" i="55"/>
  <c r="S11" i="55"/>
  <c r="M13" i="55"/>
  <c r="BF17" i="55"/>
  <c r="AB7" i="55"/>
  <c r="AB11" i="55"/>
  <c r="X17" i="55"/>
  <c r="U17" i="55"/>
  <c r="M17" i="55"/>
  <c r="W17" i="55"/>
  <c r="S17" i="55"/>
  <c r="S10" i="55"/>
  <c r="BG15" i="55"/>
  <c r="BF16" i="55"/>
  <c r="N14" i="55"/>
  <c r="BG6" i="55"/>
  <c r="T16" i="55"/>
  <c r="W16" i="55"/>
  <c r="K11" i="55"/>
  <c r="BG21" i="55"/>
  <c r="K13" i="55"/>
  <c r="AB15" i="55"/>
  <c r="T17" i="55"/>
  <c r="V17" i="55"/>
  <c r="J17" i="55"/>
  <c r="Y14" i="55"/>
  <c r="BG12" i="55"/>
  <c r="Q10" i="55"/>
  <c r="N13" i="55"/>
  <c r="N12" i="55"/>
  <c r="N11" i="55"/>
  <c r="BG8" i="55"/>
  <c r="L14" i="55"/>
  <c r="X11" i="55"/>
  <c r="O14" i="55"/>
  <c r="M12" i="55"/>
  <c r="Z13" i="55"/>
  <c r="BG16" i="55"/>
  <c r="N7" i="55"/>
  <c r="V8" i="55"/>
  <c r="T14" i="55"/>
  <c r="Q13" i="55"/>
  <c r="N9" i="55"/>
  <c r="F14" i="55"/>
  <c r="AB10" i="55"/>
  <c r="AB13" i="55"/>
  <c r="P17" i="55"/>
  <c r="N17" i="55"/>
  <c r="F13" i="55"/>
  <c r="U13" i="55"/>
  <c r="X9" i="55"/>
  <c r="K8" i="55"/>
  <c r="U14" i="55"/>
  <c r="X13" i="55"/>
  <c r="Q14" i="55"/>
  <c r="X10" i="55"/>
  <c r="BG18" i="55"/>
  <c r="Z16" i="55"/>
  <c r="G14" i="55"/>
  <c r="J16" i="55"/>
  <c r="AA8" i="55"/>
  <c r="AB12" i="55"/>
  <c r="AB14" i="55"/>
  <c r="AC17" i="55"/>
  <c r="L17" i="55"/>
  <c r="AB17" i="55"/>
  <c r="F17" i="55"/>
  <c r="Q17" i="55"/>
  <c r="F7" i="55"/>
  <c r="AT6" i="55"/>
  <c r="J10" i="55"/>
  <c r="H6" i="55"/>
  <c r="J9" i="55"/>
  <c r="L10" i="55"/>
  <c r="BF12" i="55"/>
  <c r="K6" i="55"/>
  <c r="G7" i="55"/>
  <c r="Y13" i="55"/>
  <c r="P9" i="55"/>
  <c r="T13" i="55"/>
  <c r="AA13" i="55"/>
  <c r="Y10" i="55"/>
  <c r="L6" i="55"/>
  <c r="F15" i="55"/>
  <c r="Z12" i="55"/>
  <c r="Q8" i="55"/>
  <c r="P8" i="55"/>
  <c r="W12" i="55"/>
  <c r="U10" i="55"/>
  <c r="BG17" i="55"/>
  <c r="AA11" i="55"/>
  <c r="AA15" i="55"/>
  <c r="X7" i="55"/>
  <c r="M8" i="55"/>
  <c r="L15" i="55"/>
  <c r="Q15" i="55"/>
  <c r="P6" i="55"/>
  <c r="L12" i="55"/>
  <c r="Q16" i="55"/>
  <c r="F12" i="55"/>
  <c r="P16" i="55"/>
  <c r="J15" i="55"/>
  <c r="J12" i="55"/>
  <c r="M11" i="55"/>
  <c r="W9" i="55"/>
  <c r="AS6" i="55"/>
  <c r="AA6" i="55"/>
  <c r="AB16" i="55"/>
  <c r="G12" i="55"/>
  <c r="BF18" i="55"/>
  <c r="F6" i="55"/>
  <c r="BF8" i="55"/>
  <c r="H9" i="55"/>
  <c r="H7" i="55"/>
  <c r="L8" i="55"/>
  <c r="BF11" i="55"/>
  <c r="G11" i="55"/>
  <c r="K10" i="55"/>
  <c r="O6" i="55"/>
  <c r="V11" i="55"/>
  <c r="W8" i="55"/>
  <c r="H8" i="55"/>
  <c r="Z11" i="55"/>
  <c r="K15" i="55"/>
  <c r="Y7" i="55"/>
  <c r="P13" i="55"/>
  <c r="V14" i="55"/>
  <c r="BF13" i="55"/>
  <c r="S16" i="55"/>
  <c r="H13" i="55"/>
  <c r="W6" i="55"/>
  <c r="W7" i="55"/>
  <c r="Z8" i="55"/>
  <c r="P12" i="55"/>
  <c r="U11" i="55"/>
  <c r="L11" i="55"/>
  <c r="X16" i="55"/>
  <c r="Q12" i="55"/>
  <c r="N16" i="55"/>
  <c r="U7" i="55"/>
  <c r="S15" i="55"/>
  <c r="P11" i="55"/>
  <c r="BG13" i="55"/>
  <c r="BG14" i="55"/>
  <c r="L16" i="55"/>
  <c r="AA16" i="55"/>
  <c r="G17" i="55"/>
  <c r="M14" i="55"/>
  <c r="M15" i="55"/>
  <c r="S8" i="55"/>
  <c r="AA7" i="55"/>
  <c r="H16" i="55"/>
  <c r="U15" i="55"/>
  <c r="Z14" i="55"/>
  <c r="N15" i="55"/>
  <c r="O10" i="55"/>
  <c r="S9" i="55"/>
  <c r="V15" i="55"/>
  <c r="U8" i="55"/>
  <c r="AC13" i="55"/>
  <c r="AC15" i="55"/>
  <c r="G6" i="55"/>
  <c r="BG7" i="55"/>
  <c r="J8" i="55"/>
  <c r="J7" i="55"/>
  <c r="F8" i="55"/>
  <c r="J6" i="55"/>
  <c r="BF9" i="55"/>
  <c r="AY6" i="55"/>
  <c r="F10" i="55"/>
  <c r="M9" i="55"/>
  <c r="BF15" i="55"/>
  <c r="X15" i="55"/>
  <c r="O15" i="55"/>
  <c r="P15" i="55"/>
  <c r="Y9" i="55"/>
  <c r="H11" i="55"/>
  <c r="K7" i="55"/>
  <c r="X6" i="55"/>
  <c r="Z15" i="55"/>
  <c r="Y11" i="55"/>
  <c r="AA14" i="55"/>
  <c r="H12" i="55"/>
  <c r="P14" i="55"/>
  <c r="T15" i="55"/>
  <c r="V6" i="55"/>
  <c r="Q9" i="55"/>
  <c r="W15" i="55"/>
  <c r="U6" i="55"/>
  <c r="P7" i="55"/>
  <c r="O12" i="55"/>
  <c r="J14" i="55"/>
  <c r="O16" i="55"/>
  <c r="T10" i="55"/>
  <c r="V16" i="55"/>
  <c r="U9" i="55"/>
  <c r="U12" i="55"/>
  <c r="AA12" i="55"/>
  <c r="V12" i="55"/>
  <c r="G16" i="55"/>
  <c r="F16" i="55"/>
  <c r="AB9" i="55"/>
  <c r="O7" i="55"/>
  <c r="Y8" i="55"/>
  <c r="M16" i="55"/>
  <c r="X8" i="55"/>
  <c r="L13" i="55"/>
  <c r="BF14" i="55"/>
  <c r="V9" i="55"/>
  <c r="AA9" i="55"/>
  <c r="Y12" i="55"/>
  <c r="V10" i="55"/>
  <c r="S7" i="55"/>
  <c r="H10" i="55"/>
  <c r="BF10" i="55"/>
  <c r="G10" i="55"/>
  <c r="F9" i="55"/>
  <c r="G9" i="55"/>
  <c r="G8" i="55"/>
  <c r="K9" i="55"/>
  <c r="L7" i="55"/>
  <c r="BF7" i="55"/>
  <c r="F11" i="55"/>
  <c r="J11" i="55"/>
  <c r="S6" i="55"/>
  <c r="AA10" i="55"/>
  <c r="Q6" i="55"/>
  <c r="T8" i="55"/>
  <c r="S14" i="55"/>
  <c r="BG9" i="55"/>
  <c r="W13" i="55"/>
  <c r="T12" i="55"/>
  <c r="G15" i="55"/>
  <c r="Z6" i="55"/>
  <c r="M10" i="55"/>
  <c r="M7" i="55"/>
  <c r="N6" i="55"/>
  <c r="Y15" i="55"/>
  <c r="O9" i="55"/>
  <c r="Z7" i="55"/>
  <c r="K12" i="55"/>
  <c r="S12" i="55"/>
  <c r="T6" i="55"/>
  <c r="T7" i="55"/>
  <c r="W14" i="55"/>
  <c r="H14" i="55"/>
  <c r="M6" i="55"/>
  <c r="Y16" i="55"/>
  <c r="Z9" i="55"/>
  <c r="W11" i="55"/>
  <c r="K16" i="55"/>
  <c r="Q7" i="55"/>
  <c r="P10" i="55"/>
  <c r="U16" i="55"/>
  <c r="G13" i="55"/>
  <c r="AB8" i="55"/>
  <c r="O13" i="55"/>
  <c r="BG10" i="55"/>
  <c r="AC10" i="55"/>
  <c r="X14" i="55"/>
  <c r="V7" i="55"/>
  <c r="L9" i="55"/>
  <c r="O8" i="55"/>
  <c r="Q11" i="55"/>
  <c r="V13" i="55"/>
  <c r="X12" i="55"/>
  <c r="K14" i="55"/>
  <c r="J13" i="55"/>
  <c r="T9" i="55"/>
  <c r="T11" i="55"/>
  <c r="S13" i="55"/>
  <c r="N8" i="55"/>
  <c r="BG11" i="55"/>
  <c r="X18" i="55"/>
  <c r="F18" i="55"/>
  <c r="Q18" i="55"/>
  <c r="P18" i="55"/>
  <c r="U18" i="55"/>
  <c r="AA18" i="55"/>
  <c r="AC11" i="55"/>
  <c r="AB6" i="55"/>
  <c r="Z10" i="55"/>
  <c r="O11" i="55"/>
  <c r="W10" i="55"/>
  <c r="AT21" i="55"/>
  <c r="AT18" i="55"/>
  <c r="AT15" i="55"/>
  <c r="AT17" i="55"/>
  <c r="I677" i="53"/>
  <c r="E676" i="53"/>
  <c r="AP8" i="55"/>
  <c r="AJ8" i="55"/>
  <c r="AD18" i="55"/>
  <c r="AH18" i="55"/>
  <c r="AM18" i="55"/>
  <c r="AG6" i="55"/>
  <c r="AF9" i="55"/>
  <c r="AP18" i="55"/>
  <c r="AG18" i="55"/>
  <c r="AO21" i="55"/>
  <c r="AQ11" i="55"/>
  <c r="AK11" i="55"/>
  <c r="AJ9" i="55"/>
  <c r="AJ18" i="55"/>
  <c r="AL18" i="55"/>
  <c r="AO12" i="55"/>
  <c r="AL14" i="55"/>
  <c r="AD8" i="55"/>
  <c r="AH9" i="55"/>
  <c r="AL13" i="55"/>
  <c r="AD13" i="55"/>
  <c r="AJ15" i="55"/>
  <c r="AK6" i="55"/>
  <c r="AK9" i="55"/>
  <c r="AG8" i="55"/>
  <c r="AK18" i="55"/>
  <c r="AI18" i="55"/>
  <c r="AF18" i="55"/>
  <c r="AG12" i="55"/>
  <c r="AJ14" i="55"/>
  <c r="AQ15" i="55"/>
  <c r="AM12" i="55"/>
  <c r="AO16" i="55"/>
  <c r="AJ6" i="55"/>
  <c r="AF11" i="55"/>
  <c r="AG10" i="55"/>
  <c r="AD10" i="55"/>
  <c r="AG13" i="55"/>
  <c r="AM7" i="55"/>
  <c r="AL8" i="55"/>
  <c r="AP11" i="55"/>
  <c r="AN12" i="55"/>
  <c r="AF14" i="55"/>
  <c r="AM8" i="55"/>
  <c r="AH7" i="55"/>
  <c r="AI10" i="55"/>
  <c r="AN16" i="55"/>
  <c r="AH8" i="55"/>
  <c r="AF7" i="55"/>
  <c r="AN13" i="55"/>
  <c r="AQ16" i="55"/>
  <c r="AO7" i="55"/>
  <c r="AN11" i="55"/>
  <c r="AP14" i="55"/>
  <c r="AP17" i="55"/>
  <c r="AF6" i="55"/>
  <c r="AO6" i="55"/>
  <c r="AO11" i="55"/>
  <c r="AP9" i="55"/>
  <c r="AQ8" i="55"/>
  <c r="AN15" i="55"/>
  <c r="AL7" i="55"/>
  <c r="AP7" i="55"/>
  <c r="AJ7" i="55"/>
  <c r="AQ17" i="55"/>
  <c r="AF12" i="55"/>
  <c r="AI14" i="55"/>
  <c r="AH6" i="55"/>
  <c r="AD9" i="55"/>
  <c r="AG11" i="55"/>
  <c r="AO8" i="55"/>
  <c r="AI8" i="55"/>
  <c r="AI13" i="55"/>
  <c r="AI11" i="55"/>
  <c r="AM10" i="55"/>
  <c r="AN10" i="55"/>
  <c r="AP6" i="55"/>
  <c r="AI9" i="55"/>
  <c r="AF8" i="55"/>
  <c r="AG9" i="55"/>
  <c r="AM9" i="55"/>
  <c r="AQ21" i="55"/>
  <c r="AF13" i="55"/>
  <c r="AK10" i="55"/>
  <c r="AN14" i="55"/>
  <c r="AN6" i="55"/>
  <c r="AP12" i="55"/>
  <c r="AH15" i="55"/>
  <c r="AL15" i="55"/>
  <c r="AK16" i="55"/>
  <c r="AM16" i="55"/>
  <c r="AL16" i="55"/>
  <c r="AK13" i="55"/>
  <c r="AJ13" i="55"/>
  <c r="AJ10" i="55"/>
  <c r="AL12" i="55"/>
  <c r="AQ10" i="55"/>
  <c r="AQ7" i="55"/>
  <c r="AO10" i="55"/>
  <c r="AO17" i="55"/>
  <c r="AM15" i="55"/>
  <c r="AI15" i="55"/>
  <c r="AN8" i="55"/>
  <c r="AG15" i="55"/>
  <c r="AD15" i="55"/>
  <c r="AH16" i="55"/>
  <c r="AF16" i="55"/>
  <c r="AJ16" i="55"/>
  <c r="AI12" i="55"/>
  <c r="AD14" i="55"/>
  <c r="AG17" i="55"/>
  <c r="AD17" i="55"/>
  <c r="AM17" i="55"/>
  <c r="AH12" i="55"/>
  <c r="AO14" i="55"/>
  <c r="AM14" i="55"/>
  <c r="AH14" i="55"/>
  <c r="AK17" i="55"/>
  <c r="AH17" i="55"/>
  <c r="AF17" i="55"/>
  <c r="AJ17" i="55"/>
  <c r="AO9" i="55"/>
  <c r="AK14" i="55"/>
  <c r="AL17" i="55"/>
  <c r="AI17" i="55"/>
  <c r="AI7" i="55"/>
  <c r="AP21" i="55"/>
  <c r="AN9" i="55"/>
  <c r="AK8" i="55"/>
  <c r="AP10" i="55"/>
  <c r="AL6" i="55"/>
  <c r="AK7" i="55"/>
  <c r="AP13" i="55"/>
  <c r="AN7" i="55"/>
  <c r="AQ12" i="55"/>
  <c r="AN17" i="55"/>
  <c r="AO15" i="55"/>
  <c r="AI6" i="55"/>
  <c r="AO13" i="55"/>
  <c r="AP16" i="55"/>
  <c r="AQ18" i="55"/>
  <c r="AO18" i="55"/>
  <c r="AG14" i="55"/>
  <c r="AP15" i="55"/>
  <c r="AQ14" i="55"/>
  <c r="AM6" i="55"/>
  <c r="AQ6" i="55"/>
  <c r="AN21" i="55"/>
  <c r="AJ11" i="55"/>
  <c r="AL9" i="55"/>
  <c r="AF10" i="55"/>
  <c r="AD11" i="55"/>
  <c r="AG7" i="55"/>
  <c r="AM13" i="55"/>
  <c r="AH10" i="55"/>
  <c r="AL10" i="55"/>
  <c r="AQ13" i="55"/>
  <c r="AM11" i="55"/>
  <c r="AL11" i="55"/>
  <c r="AH13" i="55"/>
  <c r="AH11" i="55"/>
  <c r="AD7" i="55"/>
  <c r="AK12" i="55"/>
  <c r="AQ9" i="55"/>
  <c r="AN18" i="55"/>
  <c r="AK15" i="55"/>
  <c r="AD12" i="55"/>
  <c r="AF15" i="55"/>
  <c r="AI16" i="55"/>
  <c r="AJ12" i="55"/>
  <c r="AG16" i="55"/>
  <c r="AD6" i="55"/>
  <c r="AG21" i="55"/>
  <c r="AB21" i="55"/>
  <c r="AK21" i="55"/>
  <c r="X21" i="55"/>
  <c r="T21" i="55"/>
  <c r="AL21" i="55"/>
  <c r="AH21" i="55"/>
  <c r="AC21" i="55"/>
  <c r="Y21" i="55"/>
  <c r="U21" i="55"/>
  <c r="P21" i="55"/>
  <c r="L21" i="55"/>
  <c r="H21" i="55"/>
  <c r="M21" i="55"/>
  <c r="V21" i="55"/>
  <c r="AD21" i="55"/>
  <c r="AM21" i="55"/>
  <c r="K21" i="55"/>
  <c r="O21" i="55"/>
  <c r="W21" i="55"/>
  <c r="AJ21" i="55"/>
  <c r="AA21" i="55"/>
  <c r="S21" i="55"/>
  <c r="J21" i="55"/>
  <c r="Q21" i="55"/>
  <c r="AI21" i="55"/>
  <c r="AF21" i="55"/>
  <c r="N21" i="55"/>
  <c r="Z21" i="55"/>
  <c r="D20" i="55"/>
  <c r="E20" i="55" s="1"/>
  <c r="BG19" i="55"/>
  <c r="D22" i="55" l="1"/>
  <c r="D23" i="55" s="1"/>
  <c r="EI18" i="55"/>
  <c r="EK18" i="55"/>
  <c r="EL18" i="55"/>
  <c r="EI6" i="55"/>
  <c r="EJ9" i="55"/>
  <c r="EM18" i="55"/>
  <c r="EK14" i="55"/>
  <c r="EN18" i="55"/>
  <c r="EJ16" i="55"/>
  <c r="EI14" i="55"/>
  <c r="EI12" i="55"/>
  <c r="EL9" i="55"/>
  <c r="EN13" i="55"/>
  <c r="EG18" i="55"/>
  <c r="EK13" i="55"/>
  <c r="EN8" i="55"/>
  <c r="EN12" i="55"/>
  <c r="EN17" i="55"/>
  <c r="EN15" i="55"/>
  <c r="EG11" i="55"/>
  <c r="EL7" i="55"/>
  <c r="EJ13" i="55"/>
  <c r="EN7" i="55"/>
  <c r="EL16" i="55"/>
  <c r="EN14" i="55"/>
  <c r="EN16" i="55"/>
  <c r="EN9" i="55"/>
  <c r="EM16" i="55"/>
  <c r="EJ8" i="55"/>
  <c r="EI10" i="55"/>
  <c r="EL17" i="55"/>
  <c r="EN6" i="55"/>
  <c r="EJ11" i="55"/>
  <c r="EJ18" i="55"/>
  <c r="EK6" i="55"/>
  <c r="EG9" i="55"/>
  <c r="EN10" i="55"/>
  <c r="EI16" i="55"/>
  <c r="EJ12" i="55"/>
  <c r="EN11" i="55"/>
  <c r="EM12" i="55"/>
  <c r="EI7" i="55"/>
  <c r="EJ15" i="55"/>
  <c r="EK12" i="55"/>
  <c r="EL6" i="55"/>
  <c r="EG8" i="55"/>
  <c r="EL15" i="55"/>
  <c r="EK16" i="55"/>
  <c r="EI8" i="55"/>
  <c r="EM11" i="55"/>
  <c r="EG15" i="55"/>
  <c r="EM13" i="55"/>
  <c r="EM9" i="55"/>
  <c r="EJ7" i="55"/>
  <c r="EL12" i="55"/>
  <c r="EK9" i="55"/>
  <c r="EK15" i="55"/>
  <c r="EJ6" i="55"/>
  <c r="EG12" i="55"/>
  <c r="EG7" i="55"/>
  <c r="EG17" i="55"/>
  <c r="EM14" i="55"/>
  <c r="EM17" i="55"/>
  <c r="EK7" i="55"/>
  <c r="EI9" i="55"/>
  <c r="EJ10" i="55"/>
  <c r="EM7" i="55"/>
  <c r="EI15" i="55"/>
  <c r="EL11" i="55"/>
  <c r="EG6" i="55"/>
  <c r="EG14" i="55"/>
  <c r="EK10" i="55"/>
  <c r="EI17" i="55"/>
  <c r="EL13" i="55"/>
  <c r="EM10" i="55"/>
  <c r="EL10" i="55"/>
  <c r="EG16" i="55"/>
  <c r="EG10" i="55"/>
  <c r="EK8" i="55"/>
  <c r="EL14" i="55"/>
  <c r="EM6" i="55"/>
  <c r="EI11" i="55"/>
  <c r="EM15" i="55"/>
  <c r="EM8" i="55"/>
  <c r="EG13" i="55"/>
  <c r="EL8" i="55"/>
  <c r="EJ14" i="55"/>
  <c r="EI13" i="55"/>
  <c r="EK17" i="55"/>
  <c r="EK11" i="55"/>
  <c r="EJ17" i="55"/>
  <c r="AT19" i="55"/>
  <c r="BF19" i="55"/>
  <c r="C20" i="55"/>
  <c r="DT20" i="55" s="1"/>
  <c r="FQ20" i="55" s="1"/>
  <c r="ER6" i="55"/>
  <c r="I678" i="53"/>
  <c r="E677" i="53"/>
  <c r="AN19" i="55"/>
  <c r="AQ19" i="55"/>
  <c r="AP19" i="55"/>
  <c r="EO9" i="55"/>
  <c r="AO19" i="55"/>
  <c r="EO18" i="55"/>
  <c r="EQ18" i="55"/>
  <c r="EQ14" i="55"/>
  <c r="EQ12" i="55"/>
  <c r="EP9" i="55"/>
  <c r="ER11" i="55"/>
  <c r="EP18" i="55"/>
  <c r="EQ9" i="55"/>
  <c r="EQ6" i="55"/>
  <c r="ER16" i="55"/>
  <c r="EP6" i="55"/>
  <c r="EQ8" i="55"/>
  <c r="EP16" i="55"/>
  <c r="EO14" i="55"/>
  <c r="ER21" i="55"/>
  <c r="EP17" i="55"/>
  <c r="EO15" i="55"/>
  <c r="EQ13" i="55"/>
  <c r="ER17" i="55"/>
  <c r="EO8" i="55"/>
  <c r="ER8" i="55"/>
  <c r="EO17" i="55"/>
  <c r="ER15" i="55"/>
  <c r="ER12" i="55"/>
  <c r="EO11" i="55"/>
  <c r="EQ7" i="55"/>
  <c r="EQ11" i="55"/>
  <c r="ER18" i="55"/>
  <c r="EP7" i="55"/>
  <c r="EQ17" i="55"/>
  <c r="ER9" i="55"/>
  <c r="ER14" i="55"/>
  <c r="EP12" i="55"/>
  <c r="EO16" i="55"/>
  <c r="EP15" i="55"/>
  <c r="ER10" i="55"/>
  <c r="EQ16" i="55"/>
  <c r="EP11" i="55"/>
  <c r="EP8" i="55"/>
  <c r="EO12" i="55"/>
  <c r="EO7" i="55"/>
  <c r="EO10" i="55"/>
  <c r="ER13" i="55"/>
  <c r="EQ15" i="55"/>
  <c r="EO13" i="55"/>
  <c r="EQ10" i="55"/>
  <c r="EP13" i="55"/>
  <c r="EP14" i="55"/>
  <c r="EO6" i="55"/>
  <c r="ER7" i="55"/>
  <c r="EP10" i="55"/>
  <c r="EG21" i="55"/>
  <c r="EI21" i="55"/>
  <c r="EP21" i="55"/>
  <c r="EO21" i="55"/>
  <c r="EK21" i="55"/>
  <c r="AG19" i="55"/>
  <c r="AK19" i="55"/>
  <c r="AM19" i="55"/>
  <c r="G19" i="55"/>
  <c r="AB19" i="55"/>
  <c r="X19" i="55"/>
  <c r="O19" i="55"/>
  <c r="AL19" i="55"/>
  <c r="AH19" i="55"/>
  <c r="AC19" i="55"/>
  <c r="Y19" i="55"/>
  <c r="U19" i="55"/>
  <c r="P19" i="55"/>
  <c r="L19" i="55"/>
  <c r="H19" i="55"/>
  <c r="M19" i="55"/>
  <c r="V19" i="55"/>
  <c r="AD19" i="55"/>
  <c r="T19" i="55"/>
  <c r="K19" i="55"/>
  <c r="AJ19" i="55"/>
  <c r="J19" i="55"/>
  <c r="AI19" i="55"/>
  <c r="AF19" i="55"/>
  <c r="W19" i="55"/>
  <c r="N19" i="55"/>
  <c r="F19" i="55"/>
  <c r="Z19" i="55"/>
  <c r="AA19" i="55"/>
  <c r="S19" i="55"/>
  <c r="Q19" i="55"/>
  <c r="EJ21" i="55"/>
  <c r="EL21" i="55"/>
  <c r="EM21" i="55"/>
  <c r="EQ21" i="55"/>
  <c r="EN21" i="55"/>
  <c r="DF20" i="55" l="1"/>
  <c r="DG20" i="55"/>
  <c r="E23" i="55"/>
  <c r="C23" i="55" s="1"/>
  <c r="DT23" i="55" s="1"/>
  <c r="FQ23" i="55" s="1"/>
  <c r="D24" i="55"/>
  <c r="E22" i="55"/>
  <c r="C22" i="55" s="1"/>
  <c r="CG20" i="55"/>
  <c r="CF20" i="55"/>
  <c r="BS20" i="55"/>
  <c r="BT20" i="55"/>
  <c r="F20" i="55"/>
  <c r="BQ20" i="55"/>
  <c r="BP20" i="55"/>
  <c r="BF20" i="55"/>
  <c r="BG20" i="55"/>
  <c r="AT20" i="55"/>
  <c r="AQ20" i="55"/>
  <c r="AK20" i="55"/>
  <c r="Y20" i="55"/>
  <c r="W20" i="55"/>
  <c r="J20" i="55"/>
  <c r="L20" i="55"/>
  <c r="AM20" i="55"/>
  <c r="O20" i="55"/>
  <c r="X20" i="55"/>
  <c r="AG20" i="55"/>
  <c r="U20" i="55"/>
  <c r="S20" i="55"/>
  <c r="Q20" i="55"/>
  <c r="M20" i="55"/>
  <c r="AD20" i="55"/>
  <c r="AN20" i="55"/>
  <c r="AP20" i="55"/>
  <c r="AO20" i="55"/>
  <c r="AH20" i="55"/>
  <c r="P20" i="55"/>
  <c r="AF20" i="55"/>
  <c r="N20" i="55"/>
  <c r="AC20" i="55"/>
  <c r="AA20" i="55"/>
  <c r="K20" i="55"/>
  <c r="T20" i="55"/>
  <c r="AB20" i="55"/>
  <c r="AL20" i="55"/>
  <c r="AJ20" i="55"/>
  <c r="H20" i="55"/>
  <c r="AI20" i="55"/>
  <c r="V20" i="55"/>
  <c r="G20" i="55"/>
  <c r="Z20" i="55"/>
  <c r="I688" i="53"/>
  <c r="E688" i="53" s="1"/>
  <c r="E678" i="53"/>
  <c r="I679" i="53"/>
  <c r="ER19" i="55"/>
  <c r="EI19" i="55"/>
  <c r="EK19" i="55"/>
  <c r="EO19" i="55"/>
  <c r="EQ19" i="55"/>
  <c r="EG19" i="55"/>
  <c r="EP19" i="55"/>
  <c r="EL19" i="55"/>
  <c r="EM19" i="55"/>
  <c r="EJ19" i="55"/>
  <c r="EN19" i="55"/>
  <c r="DN22" i="55" l="1"/>
  <c r="DT22" i="55"/>
  <c r="FQ22" i="55" s="1"/>
  <c r="DJ23" i="55"/>
  <c r="DF23" i="55"/>
  <c r="DL23" i="55"/>
  <c r="D25" i="55"/>
  <c r="E25" i="55" s="1"/>
  <c r="C25" i="55" s="1"/>
  <c r="DT25" i="55" s="1"/>
  <c r="FQ25" i="55" s="1"/>
  <c r="E24" i="55"/>
  <c r="C24" i="55" s="1"/>
  <c r="DT24" i="55" s="1"/>
  <c r="FQ24" i="55" s="1"/>
  <c r="CK22" i="55"/>
  <c r="DF22" i="55"/>
  <c r="DG22" i="55"/>
  <c r="DG23" i="55"/>
  <c r="CH24" i="55"/>
  <c r="BU24" i="55"/>
  <c r="BH24" i="55"/>
  <c r="H24" i="55"/>
  <c r="CG24" i="55"/>
  <c r="AH24" i="55"/>
  <c r="AU24" i="55"/>
  <c r="AG24" i="55"/>
  <c r="G24" i="55"/>
  <c r="T24" i="55"/>
  <c r="S24" i="55"/>
  <c r="CF24" i="55"/>
  <c r="F24" i="55"/>
  <c r="BF24" i="55"/>
  <c r="AT24" i="55"/>
  <c r="BG24" i="55"/>
  <c r="AF24" i="55"/>
  <c r="BS24" i="55"/>
  <c r="BW24" i="55"/>
  <c r="AW24" i="55"/>
  <c r="BJ24" i="55"/>
  <c r="W24" i="55"/>
  <c r="J24" i="55"/>
  <c r="AJ24" i="55"/>
  <c r="Y24" i="55"/>
  <c r="BK24" i="55"/>
  <c r="AY24" i="55"/>
  <c r="BY24" i="55"/>
  <c r="AK24" i="55"/>
  <c r="AL24" i="55"/>
  <c r="K24" i="55"/>
  <c r="BL24" i="55"/>
  <c r="L24" i="55"/>
  <c r="X24" i="55"/>
  <c r="BX24" i="55"/>
  <c r="AX24" i="55"/>
  <c r="AZ24" i="55"/>
  <c r="Z24" i="55"/>
  <c r="AM24" i="55"/>
  <c r="M24" i="55"/>
  <c r="BZ24" i="55"/>
  <c r="BM24" i="55"/>
  <c r="AA24" i="55"/>
  <c r="N24" i="55"/>
  <c r="BA24" i="55"/>
  <c r="AN24" i="55"/>
  <c r="BN24" i="55"/>
  <c r="CA24" i="55"/>
  <c r="BO24" i="55"/>
  <c r="AB24" i="55"/>
  <c r="AO24" i="55"/>
  <c r="BB24" i="55"/>
  <c r="O24" i="55"/>
  <c r="CB24" i="55"/>
  <c r="AC24" i="55"/>
  <c r="Q24" i="55"/>
  <c r="BC24" i="55"/>
  <c r="BD24" i="55"/>
  <c r="P24" i="55"/>
  <c r="AP24" i="55"/>
  <c r="BP24" i="55"/>
  <c r="AD24" i="55"/>
  <c r="CD24" i="55"/>
  <c r="BQ24" i="55"/>
  <c r="AQ24" i="55"/>
  <c r="CC24" i="55"/>
  <c r="CK24" i="55"/>
  <c r="CJ24" i="55"/>
  <c r="AJ23" i="55"/>
  <c r="J23" i="55"/>
  <c r="T23" i="55"/>
  <c r="BF23" i="55"/>
  <c r="BG23" i="55"/>
  <c r="S23" i="55"/>
  <c r="BH23" i="55"/>
  <c r="AW23" i="55"/>
  <c r="CF23" i="55"/>
  <c r="AT23" i="55"/>
  <c r="AH23" i="55"/>
  <c r="H23" i="55"/>
  <c r="BT23" i="55"/>
  <c r="BJ23" i="55"/>
  <c r="U23" i="55"/>
  <c r="AG23" i="55"/>
  <c r="BS23" i="55"/>
  <c r="AS23" i="55"/>
  <c r="CG23" i="55"/>
  <c r="CH23" i="55"/>
  <c r="W23" i="55"/>
  <c r="BU23" i="55"/>
  <c r="AU23" i="55"/>
  <c r="F23" i="55"/>
  <c r="G23" i="55"/>
  <c r="AF23" i="55"/>
  <c r="BW23" i="55"/>
  <c r="BK23" i="55"/>
  <c r="L23" i="55"/>
  <c r="BY23" i="55"/>
  <c r="AY23" i="55"/>
  <c r="BX23" i="55"/>
  <c r="AX23" i="55"/>
  <c r="Y23" i="55"/>
  <c r="X23" i="55"/>
  <c r="K23" i="55"/>
  <c r="AL23" i="55"/>
  <c r="AK23" i="55"/>
  <c r="BL23" i="55"/>
  <c r="AZ23" i="55"/>
  <c r="BZ23" i="55"/>
  <c r="AM23" i="55"/>
  <c r="Z23" i="55"/>
  <c r="M23" i="55"/>
  <c r="BM23" i="55"/>
  <c r="BA23" i="55"/>
  <c r="N23" i="55"/>
  <c r="AA23" i="55"/>
  <c r="AN23" i="55"/>
  <c r="BN23" i="55"/>
  <c r="CA23" i="55"/>
  <c r="BB23" i="55"/>
  <c r="O23" i="55"/>
  <c r="BO23" i="55"/>
  <c r="AB23" i="55"/>
  <c r="AO23" i="55"/>
  <c r="CB23" i="55"/>
  <c r="CC23" i="55"/>
  <c r="BC23" i="55"/>
  <c r="CD23" i="55"/>
  <c r="AC23" i="55"/>
  <c r="AP23" i="55"/>
  <c r="BQ23" i="55"/>
  <c r="Q23" i="55"/>
  <c r="BP23" i="55"/>
  <c r="AD23" i="55"/>
  <c r="P23" i="55"/>
  <c r="BD23" i="55"/>
  <c r="AQ23" i="55"/>
  <c r="CK23" i="55"/>
  <c r="CI23" i="55"/>
  <c r="CJ23" i="55"/>
  <c r="BS22" i="55"/>
  <c r="AF22" i="55"/>
  <c r="AS22" i="55"/>
  <c r="Y22" i="55"/>
  <c r="BM22" i="55"/>
  <c r="O22" i="55"/>
  <c r="AP22" i="55"/>
  <c r="AH22" i="55"/>
  <c r="BJ22" i="55"/>
  <c r="H22" i="55"/>
  <c r="BL22" i="55"/>
  <c r="M22" i="55"/>
  <c r="AO22" i="55"/>
  <c r="BC22" i="55"/>
  <c r="BQ22" i="55"/>
  <c r="AU22" i="55"/>
  <c r="AT22" i="55"/>
  <c r="AJ22" i="55"/>
  <c r="AY22" i="55"/>
  <c r="AM22" i="55"/>
  <c r="BB22" i="55"/>
  <c r="P22" i="55"/>
  <c r="AZ22" i="55"/>
  <c r="F22" i="55"/>
  <c r="BG22" i="55"/>
  <c r="T22" i="55"/>
  <c r="S22" i="55"/>
  <c r="AX22" i="55"/>
  <c r="AA22" i="55"/>
  <c r="AB22" i="55"/>
  <c r="Q22" i="55"/>
  <c r="BP22" i="55"/>
  <c r="CI22" i="55"/>
  <c r="BF22" i="55"/>
  <c r="BH22" i="55"/>
  <c r="AK22" i="55"/>
  <c r="K22" i="55"/>
  <c r="BA22" i="55"/>
  <c r="BO22" i="55"/>
  <c r="BD22" i="55"/>
  <c r="G22" i="55"/>
  <c r="BN22" i="55"/>
  <c r="CG22" i="55"/>
  <c r="J22" i="55"/>
  <c r="AG22" i="55"/>
  <c r="AL22" i="55"/>
  <c r="BK22" i="55"/>
  <c r="AN22" i="55"/>
  <c r="AC22" i="55"/>
  <c r="BT22" i="55"/>
  <c r="W22" i="55"/>
  <c r="AQ22" i="55"/>
  <c r="CF22" i="55"/>
  <c r="AW22" i="55"/>
  <c r="U22" i="55"/>
  <c r="X22" i="55"/>
  <c r="Z22" i="55"/>
  <c r="N22" i="55"/>
  <c r="AD22" i="55"/>
  <c r="L22" i="55"/>
  <c r="EN20" i="55"/>
  <c r="EP20" i="55"/>
  <c r="ER20" i="55"/>
  <c r="EL20" i="55"/>
  <c r="EO20" i="55"/>
  <c r="EG20" i="55"/>
  <c r="EQ20" i="55"/>
  <c r="EK20" i="55"/>
  <c r="EJ20" i="55"/>
  <c r="EI20" i="55"/>
  <c r="EM20" i="55"/>
  <c r="I680" i="53"/>
  <c r="I689" i="53"/>
  <c r="E679" i="53"/>
  <c r="DH25" i="55" l="1"/>
  <c r="DN25" i="55"/>
  <c r="DJ25" i="55"/>
  <c r="DF25" i="55"/>
  <c r="DO25" i="55"/>
  <c r="DK25" i="55"/>
  <c r="DQ25" i="55"/>
  <c r="DM25" i="55"/>
  <c r="DP25" i="55"/>
  <c r="DI25" i="55"/>
  <c r="DG25" i="55"/>
  <c r="DL25" i="55"/>
  <c r="P25" i="55"/>
  <c r="K25" i="55"/>
  <c r="S25" i="55"/>
  <c r="N25" i="55"/>
  <c r="M25" i="55"/>
  <c r="Q25" i="55"/>
  <c r="F25" i="55"/>
  <c r="J25" i="55"/>
  <c r="O25" i="55"/>
  <c r="G25" i="55"/>
  <c r="L25" i="55"/>
  <c r="H25" i="55"/>
  <c r="U24" i="55"/>
  <c r="ET24" i="55" s="1"/>
  <c r="DN24" i="55"/>
  <c r="DJ24" i="55"/>
  <c r="DF24" i="55"/>
  <c r="DQ24" i="55"/>
  <c r="DM24" i="55"/>
  <c r="DI24" i="55"/>
  <c r="DP24" i="55"/>
  <c r="DL24" i="55"/>
  <c r="DH24" i="55"/>
  <c r="DO24" i="55"/>
  <c r="DK24" i="55"/>
  <c r="DG24" i="55"/>
  <c r="BT24" i="55"/>
  <c r="AS24" i="55"/>
  <c r="EQ24" i="55"/>
  <c r="EG24" i="55"/>
  <c r="FE23" i="55"/>
  <c r="EP24" i="55"/>
  <c r="ER24" i="55"/>
  <c r="FB23" i="55"/>
  <c r="EX23" i="55"/>
  <c r="EZ24" i="55"/>
  <c r="FF23" i="55"/>
  <c r="EN23" i="55"/>
  <c r="EP23" i="55"/>
  <c r="EZ23" i="55"/>
  <c r="EL23" i="55"/>
  <c r="EG23" i="55"/>
  <c r="EM24" i="55"/>
  <c r="EO24" i="55"/>
  <c r="EN24" i="55"/>
  <c r="FE24" i="55"/>
  <c r="CS15" i="55"/>
  <c r="CS21" i="55"/>
  <c r="CF6" i="55"/>
  <c r="CS24" i="55"/>
  <c r="CS20" i="55"/>
  <c r="CS6" i="55"/>
  <c r="CS22" i="55"/>
  <c r="CS16" i="55"/>
  <c r="CS17" i="55"/>
  <c r="CS18" i="55"/>
  <c r="CS23" i="55"/>
  <c r="CS12" i="55"/>
  <c r="CS7" i="55"/>
  <c r="CS9" i="55"/>
  <c r="CS14" i="55"/>
  <c r="CS19" i="55"/>
  <c r="CS13" i="55"/>
  <c r="CS11" i="55"/>
  <c r="CS8" i="55"/>
  <c r="CS10" i="55"/>
  <c r="FC23" i="55"/>
  <c r="EM23" i="55"/>
  <c r="EO23" i="55"/>
  <c r="EY23" i="55"/>
  <c r="FA23" i="55"/>
  <c r="FB24" i="55"/>
  <c r="FD24" i="55"/>
  <c r="EL24" i="55"/>
  <c r="EK24" i="55"/>
  <c r="ES24" i="55"/>
  <c r="ET23" i="55"/>
  <c r="EK23" i="55"/>
  <c r="FA24" i="55"/>
  <c r="FC24" i="55"/>
  <c r="EY24" i="55"/>
  <c r="EX24" i="55"/>
  <c r="EO22" i="55"/>
  <c r="EZ22" i="55"/>
  <c r="EG22" i="55"/>
  <c r="EP22" i="55"/>
  <c r="EL22" i="55"/>
  <c r="EM22" i="55"/>
  <c r="EK22" i="55"/>
  <c r="EN22" i="55"/>
  <c r="ET22" i="55"/>
  <c r="EY22" i="55"/>
  <c r="AT8" i="55"/>
  <c r="AT10" i="55"/>
  <c r="AT26" i="55"/>
  <c r="AT11" i="55"/>
  <c r="AT14" i="55"/>
  <c r="AT9" i="55"/>
  <c r="AT7" i="55"/>
  <c r="AT12" i="55"/>
  <c r="AT13" i="55"/>
  <c r="AT16" i="55"/>
  <c r="I681" i="53"/>
  <c r="E680" i="53"/>
  <c r="E689" i="53"/>
  <c r="FN25" i="55" l="1"/>
  <c r="FO24" i="55"/>
  <c r="FP25" i="55"/>
  <c r="FO25" i="55"/>
  <c r="FM25" i="55"/>
  <c r="FN24" i="55"/>
  <c r="FM24" i="55"/>
  <c r="FP24" i="55"/>
  <c r="I682" i="53"/>
  <c r="E681" i="53"/>
  <c r="I683" i="53" l="1"/>
  <c r="E682" i="53"/>
  <c r="I684" i="53" l="1"/>
  <c r="E683" i="53"/>
  <c r="I685" i="53" l="1"/>
  <c r="E684" i="53"/>
  <c r="I686" i="53" l="1"/>
  <c r="E685" i="53"/>
  <c r="I25" i="55" l="1"/>
  <c r="CL23" i="55"/>
  <c r="CM24" i="55"/>
  <c r="CP23" i="55"/>
  <c r="CJ17" i="55"/>
  <c r="AS14" i="55"/>
  <c r="E686" i="53"/>
  <c r="CY10" i="55" s="1"/>
  <c r="AU9" i="55"/>
  <c r="BC19" i="55"/>
  <c r="BD17" i="55"/>
  <c r="AZ9" i="55"/>
  <c r="AY21" i="55"/>
  <c r="AY14" i="55"/>
  <c r="BD8" i="55"/>
  <c r="BD15" i="55"/>
  <c r="BD21" i="55"/>
  <c r="BA16" i="55"/>
  <c r="AY7" i="55"/>
  <c r="AU20" i="55"/>
  <c r="BA12" i="55"/>
  <c r="BC17" i="55"/>
  <c r="AZ14" i="55"/>
  <c r="AZ7" i="55"/>
  <c r="BA7" i="55"/>
  <c r="BA20" i="55"/>
  <c r="BD20" i="55"/>
  <c r="BD10" i="55"/>
  <c r="BB11" i="55"/>
  <c r="BB13" i="55"/>
  <c r="BA15" i="55"/>
  <c r="AY20" i="55"/>
  <c r="BD13" i="55"/>
  <c r="AZ18" i="55"/>
  <c r="AU10" i="55"/>
  <c r="AU11" i="55"/>
  <c r="BA8" i="55"/>
  <c r="BC13" i="55"/>
  <c r="AU21" i="55"/>
  <c r="BC10" i="55"/>
  <c r="BD18" i="55"/>
  <c r="BC6" i="55"/>
  <c r="BD16" i="55"/>
  <c r="BD19" i="55"/>
  <c r="AY16" i="55"/>
  <c r="AZ12" i="55"/>
  <c r="BC14" i="55"/>
  <c r="BC21" i="55"/>
  <c r="AZ17" i="55"/>
  <c r="BC15" i="55"/>
  <c r="AZ19" i="55"/>
  <c r="BA13" i="55"/>
  <c r="BB10" i="55"/>
  <c r="BB19" i="55"/>
  <c r="BB18" i="55"/>
  <c r="AY8" i="55"/>
  <c r="AU15" i="55"/>
  <c r="BB15" i="55"/>
  <c r="BA21" i="55"/>
  <c r="BA18" i="55"/>
  <c r="AZ10" i="55"/>
  <c r="AW12" i="55"/>
  <c r="BD9" i="55"/>
  <c r="BA9" i="55"/>
  <c r="BC12" i="55"/>
  <c r="AZ21" i="55"/>
  <c r="AU18" i="55"/>
  <c r="BB21" i="55"/>
  <c r="BD7" i="55"/>
  <c r="BA14" i="55"/>
  <c r="AY12" i="55"/>
  <c r="BC8" i="55"/>
  <c r="AU8" i="55"/>
  <c r="BD6" i="55"/>
  <c r="AY10" i="55"/>
  <c r="AY13" i="55"/>
  <c r="BB17" i="55"/>
  <c r="AY11" i="55"/>
  <c r="AZ15" i="55"/>
  <c r="AU7" i="55"/>
  <c r="AU12" i="55"/>
  <c r="BD12" i="55"/>
  <c r="AZ20" i="55"/>
  <c r="BB12" i="55"/>
  <c r="BC18" i="55"/>
  <c r="AZ11" i="55"/>
  <c r="BB16" i="55"/>
  <c r="AZ16" i="55"/>
  <c r="AU19" i="55"/>
  <c r="BB20" i="55"/>
  <c r="BA10" i="55"/>
  <c r="AY17" i="55"/>
  <c r="AU17" i="55"/>
  <c r="BC16" i="55"/>
  <c r="AY19" i="55"/>
  <c r="AV15" i="55"/>
  <c r="BB14" i="55"/>
  <c r="AU16" i="55"/>
  <c r="BB8" i="55"/>
  <c r="AV12" i="55"/>
  <c r="BB6" i="55"/>
  <c r="BD11" i="55"/>
  <c r="AU13" i="55"/>
  <c r="BB9" i="55"/>
  <c r="BC7" i="55"/>
  <c r="AY9" i="55"/>
  <c r="BC11" i="55"/>
  <c r="AX17" i="55"/>
  <c r="BA19" i="55"/>
  <c r="AZ13" i="55"/>
  <c r="BA11" i="55"/>
  <c r="AU6" i="55"/>
  <c r="BC20" i="55"/>
  <c r="BA17" i="55"/>
  <c r="BC9" i="55"/>
  <c r="AZ6" i="55"/>
  <c r="AX9" i="55"/>
  <c r="AV11" i="55"/>
  <c r="AU14" i="55"/>
  <c r="BA6" i="55"/>
  <c r="BB7" i="55"/>
  <c r="AY15" i="55"/>
  <c r="AY18" i="55"/>
  <c r="BD14" i="55"/>
  <c r="DL15" i="55" l="1"/>
  <c r="DL13" i="55"/>
  <c r="DJ11" i="55"/>
  <c r="DI10" i="55"/>
  <c r="DM13" i="55"/>
  <c r="DL21" i="55"/>
  <c r="DJ16" i="55"/>
  <c r="DM16" i="55"/>
  <c r="DI9" i="55"/>
  <c r="DO14" i="55"/>
  <c r="DP14" i="55"/>
  <c r="DN16" i="55"/>
  <c r="DJ6" i="55"/>
  <c r="DL18" i="55"/>
  <c r="DQ9" i="55"/>
  <c r="DN13" i="55"/>
  <c r="DM9" i="55"/>
  <c r="DH14" i="55"/>
  <c r="FM14" i="55" s="1"/>
  <c r="DJ9" i="55"/>
  <c r="DM7" i="55"/>
  <c r="DK21" i="55"/>
  <c r="DL22" i="55"/>
  <c r="DM6" i="55"/>
  <c r="DO22" i="55"/>
  <c r="DK7" i="55"/>
  <c r="DL11" i="55"/>
  <c r="DP12" i="55"/>
  <c r="DJ7" i="55"/>
  <c r="DI18" i="55"/>
  <c r="DL10" i="55"/>
  <c r="DJ18" i="55"/>
  <c r="DN19" i="55"/>
  <c r="DQ15" i="55"/>
  <c r="DQ20" i="55"/>
  <c r="DM18" i="55"/>
  <c r="DH13" i="55"/>
  <c r="FM13" i="55" s="1"/>
  <c r="DI19" i="55"/>
  <c r="DQ12" i="55"/>
  <c r="DM22" i="55"/>
  <c r="DO8" i="55"/>
  <c r="DO19" i="55"/>
  <c r="DK12" i="55"/>
  <c r="DJ21" i="55"/>
  <c r="DN15" i="55"/>
  <c r="DP8" i="55"/>
  <c r="DH21" i="55"/>
  <c r="FM21" i="55" s="1"/>
  <c r="DP7" i="55"/>
  <c r="DP22" i="55"/>
  <c r="DN11" i="55"/>
  <c r="DQ18" i="55"/>
  <c r="DQ21" i="55"/>
  <c r="DQ8" i="55"/>
  <c r="DM8" i="55"/>
  <c r="DQ16" i="55"/>
  <c r="DN8" i="55"/>
  <c r="DJ22" i="55"/>
  <c r="DO12" i="55"/>
  <c r="DI20" i="55"/>
  <c r="DO11" i="55"/>
  <c r="DI11" i="55"/>
  <c r="DI15" i="55"/>
  <c r="DN20" i="55"/>
  <c r="DI23" i="55"/>
  <c r="DO16" i="55"/>
  <c r="DK8" i="55"/>
  <c r="DI6" i="55"/>
  <c r="DH6" i="55"/>
  <c r="FM6" i="55" s="1"/>
  <c r="DM19" i="55"/>
  <c r="DI8" i="55"/>
  <c r="DO10" i="55"/>
  <c r="DH19" i="55"/>
  <c r="FM19" i="55" s="1"/>
  <c r="DK18" i="55"/>
  <c r="DP10" i="55"/>
  <c r="DH9" i="55"/>
  <c r="FM9" i="55" s="1"/>
  <c r="DK22" i="55"/>
  <c r="DH17" i="55"/>
  <c r="FM17" i="55" s="1"/>
  <c r="DH11" i="55"/>
  <c r="FM11" i="55" s="1"/>
  <c r="DQ10" i="55"/>
  <c r="DK20" i="55"/>
  <c r="DO15" i="55"/>
  <c r="DI13" i="55"/>
  <c r="DH8" i="55"/>
  <c r="FM8" i="55" s="1"/>
  <c r="DP11" i="55"/>
  <c r="DQ17" i="55"/>
  <c r="DN7" i="55"/>
  <c r="DP18" i="55"/>
  <c r="DJ13" i="55"/>
  <c r="DN21" i="55"/>
  <c r="DL8" i="55"/>
  <c r="DJ15" i="55"/>
  <c r="DM12" i="55"/>
  <c r="DI12" i="55"/>
  <c r="DP16" i="55"/>
  <c r="DP19" i="55"/>
  <c r="DQ13" i="55"/>
  <c r="DK10" i="55"/>
  <c r="DN14" i="55"/>
  <c r="DH10" i="55"/>
  <c r="FM10" i="55" s="1"/>
  <c r="DP17" i="55"/>
  <c r="DP6" i="55"/>
  <c r="DK23" i="55"/>
  <c r="DH12" i="55"/>
  <c r="FM12" i="55" s="1"/>
  <c r="DH22" i="55"/>
  <c r="FM22" i="55" s="1"/>
  <c r="DM11" i="55"/>
  <c r="DL19" i="55"/>
  <c r="DK13" i="55"/>
  <c r="DL6" i="55"/>
  <c r="DQ22" i="55"/>
  <c r="DO20" i="55"/>
  <c r="DN17" i="55"/>
  <c r="DM23" i="55"/>
  <c r="DP23" i="55"/>
  <c r="DK14" i="55"/>
  <c r="DP13" i="55"/>
  <c r="DO7" i="55"/>
  <c r="DK9" i="55"/>
  <c r="DK19" i="55"/>
  <c r="DJ14" i="55"/>
  <c r="DM17" i="55"/>
  <c r="DN6" i="55"/>
  <c r="DO21" i="55"/>
  <c r="DQ14" i="55"/>
  <c r="DH7" i="55"/>
  <c r="FM7" i="55" s="1"/>
  <c r="DQ23" i="55"/>
  <c r="DP21" i="55"/>
  <c r="DO13" i="55"/>
  <c r="DI16" i="55"/>
  <c r="DK6" i="55"/>
  <c r="DJ20" i="55"/>
  <c r="DI7" i="55"/>
  <c r="DK15" i="55"/>
  <c r="DL14" i="55"/>
  <c r="DP15" i="55"/>
  <c r="DQ19" i="55"/>
  <c r="DI22" i="55"/>
  <c r="DL20" i="55"/>
  <c r="DK16" i="55"/>
  <c r="DL16" i="55"/>
  <c r="DM10" i="55"/>
  <c r="DN10" i="55"/>
  <c r="DJ10" i="55"/>
  <c r="DH20" i="55"/>
  <c r="FM20" i="55" s="1"/>
  <c r="DL12" i="55"/>
  <c r="DP9" i="55"/>
  <c r="DO9" i="55"/>
  <c r="DH23" i="55"/>
  <c r="FM23" i="55" s="1"/>
  <c r="DK17" i="55"/>
  <c r="DI14" i="55"/>
  <c r="DP20" i="55"/>
  <c r="DN12" i="55"/>
  <c r="DM14" i="55"/>
  <c r="DI21" i="55"/>
  <c r="DO18" i="55"/>
  <c r="DN9" i="55"/>
  <c r="DH16" i="55"/>
  <c r="FM16" i="55" s="1"/>
  <c r="DJ8" i="55"/>
  <c r="DJ19" i="55"/>
  <c r="DO23" i="55"/>
  <c r="DL17" i="55"/>
  <c r="DM21" i="55"/>
  <c r="DJ12" i="55"/>
  <c r="DQ7" i="55"/>
  <c r="DN23" i="55"/>
  <c r="DH18" i="55"/>
  <c r="FM18" i="55" s="1"/>
  <c r="DO17" i="55"/>
  <c r="DK11" i="55"/>
  <c r="DL7" i="55"/>
  <c r="DO6" i="55"/>
  <c r="DQ11" i="55"/>
  <c r="DL9" i="55"/>
  <c r="DM20" i="55"/>
  <c r="DM15" i="55"/>
  <c r="DN18" i="55"/>
  <c r="DI17" i="55"/>
  <c r="DH15" i="55"/>
  <c r="FM15" i="55" s="1"/>
  <c r="DJ17" i="55"/>
  <c r="V24" i="55"/>
  <c r="EW24" i="55" s="1"/>
  <c r="CT19" i="55"/>
  <c r="CU18" i="55"/>
  <c r="CO24" i="55"/>
  <c r="CX13" i="55"/>
  <c r="DB9" i="55"/>
  <c r="CZ8" i="55"/>
  <c r="CT18" i="55"/>
  <c r="CY12" i="55"/>
  <c r="DC12" i="55"/>
  <c r="DA23" i="55"/>
  <c r="CX20" i="55"/>
  <c r="DB7" i="55"/>
  <c r="DA16" i="55"/>
  <c r="DA10" i="55"/>
  <c r="CW16" i="55"/>
  <c r="DB10" i="55"/>
  <c r="CX24" i="55"/>
  <c r="CT12" i="55"/>
  <c r="DB18" i="55"/>
  <c r="DC17" i="55"/>
  <c r="CW23" i="55"/>
  <c r="DB20" i="55"/>
  <c r="CY18" i="55"/>
  <c r="CW8" i="55"/>
  <c r="CZ17" i="55"/>
  <c r="CW22" i="55"/>
  <c r="CV20" i="55"/>
  <c r="CU8" i="55"/>
  <c r="CV23" i="55"/>
  <c r="CT22" i="55"/>
  <c r="CY23" i="55"/>
  <c r="CT21" i="55"/>
  <c r="CV18" i="55"/>
  <c r="DC22" i="55"/>
  <c r="DC19" i="55"/>
  <c r="DC23" i="55"/>
  <c r="CV15" i="55"/>
  <c r="CY15" i="55"/>
  <c r="CT10" i="55"/>
  <c r="CZ6" i="55"/>
  <c r="DB21" i="55"/>
  <c r="CW19" i="55"/>
  <c r="CV8" i="55"/>
  <c r="DC13" i="55"/>
  <c r="CU21" i="55"/>
  <c r="CU16" i="55"/>
  <c r="DB13" i="55"/>
  <c r="CT13" i="55"/>
  <c r="CZ20" i="55"/>
  <c r="DB24" i="55"/>
  <c r="CX16" i="55"/>
  <c r="DC14" i="55"/>
  <c r="CZ12" i="55"/>
  <c r="DB8" i="55"/>
  <c r="DB23" i="55"/>
  <c r="DB15" i="55"/>
  <c r="CX8" i="55"/>
  <c r="CU11" i="55"/>
  <c r="DB16" i="55"/>
  <c r="CT11" i="55"/>
  <c r="CW14" i="55"/>
  <c r="DB6" i="55"/>
  <c r="CW17" i="55"/>
  <c r="DA15" i="55"/>
  <c r="CY13" i="55"/>
  <c r="CZ13" i="55"/>
  <c r="CV19" i="55"/>
  <c r="CX22" i="55"/>
  <c r="CU22" i="55"/>
  <c r="CZ19" i="55"/>
  <c r="CV13" i="55"/>
  <c r="DA9" i="55"/>
  <c r="DA7" i="55"/>
  <c r="DD13" i="55"/>
  <c r="DC20" i="55"/>
  <c r="CX18" i="55"/>
  <c r="DD21" i="55"/>
  <c r="DC11" i="55"/>
  <c r="DC10" i="55"/>
  <c r="CY24" i="55"/>
  <c r="CV16" i="55"/>
  <c r="CZ15" i="55"/>
  <c r="CT7" i="55"/>
  <c r="CY16" i="55"/>
  <c r="DA14" i="55"/>
  <c r="CT20" i="55"/>
  <c r="CZ16" i="55"/>
  <c r="CW15" i="55"/>
  <c r="CU13" i="55"/>
  <c r="DC21" i="55"/>
  <c r="CX23" i="55"/>
  <c r="CY14" i="55"/>
  <c r="CW13" i="55"/>
  <c r="DD9" i="55"/>
  <c r="CX7" i="55"/>
  <c r="CY19" i="55"/>
  <c r="CT16" i="55"/>
  <c r="CT17" i="55"/>
  <c r="CV11" i="55"/>
  <c r="CY22" i="55"/>
  <c r="CX14" i="55"/>
  <c r="CW6" i="55"/>
  <c r="DD15" i="55"/>
  <c r="DB12" i="55"/>
  <c r="CW11" i="55"/>
  <c r="CT6" i="55"/>
  <c r="DD6" i="55"/>
  <c r="DD17" i="55"/>
  <c r="CZ23" i="55"/>
  <c r="CY9" i="55"/>
  <c r="CZ10" i="55"/>
  <c r="DD8" i="55"/>
  <c r="CV14" i="55"/>
  <c r="CX15" i="55"/>
  <c r="DA20" i="55"/>
  <c r="DC24" i="55"/>
  <c r="DA18" i="55"/>
  <c r="CY11" i="55"/>
  <c r="CU19" i="55"/>
  <c r="CU12" i="55"/>
  <c r="CW24" i="55"/>
  <c r="DD19" i="55"/>
  <c r="DD20" i="55"/>
  <c r="CZ9" i="55"/>
  <c r="CY21" i="55"/>
  <c r="DA17" i="55"/>
  <c r="CV21" i="55"/>
  <c r="DB19" i="55"/>
  <c r="CV17" i="55"/>
  <c r="CT23" i="55"/>
  <c r="CY20" i="55"/>
  <c r="CV22" i="55"/>
  <c r="CZ21" i="55"/>
  <c r="CV24" i="55"/>
  <c r="CV9" i="55"/>
  <c r="CX6" i="55"/>
  <c r="DC15" i="55"/>
  <c r="CU15" i="55"/>
  <c r="CV12" i="55"/>
  <c r="CX19" i="55"/>
  <c r="DA11" i="55"/>
  <c r="CZ11" i="55"/>
  <c r="CT9" i="55"/>
  <c r="CU7" i="55"/>
  <c r="DC18" i="55"/>
  <c r="DC9" i="55"/>
  <c r="CZ18" i="55"/>
  <c r="DD14" i="55"/>
  <c r="CX17" i="55"/>
  <c r="DB22" i="55"/>
  <c r="CY7" i="55"/>
  <c r="DA8" i="55"/>
  <c r="DC8" i="55"/>
  <c r="CW9" i="55"/>
  <c r="CX11" i="55"/>
  <c r="DB14" i="55"/>
  <c r="CX21" i="55"/>
  <c r="CW21" i="55"/>
  <c r="CT15" i="55"/>
  <c r="CX12" i="55"/>
  <c r="DA21" i="55"/>
  <c r="CU23" i="55"/>
  <c r="CX10" i="55"/>
  <c r="DD11" i="55"/>
  <c r="DA19" i="55"/>
  <c r="DD24" i="55"/>
  <c r="CT14" i="55"/>
  <c r="DD23" i="55"/>
  <c r="CU14" i="55"/>
  <c r="DC16" i="55"/>
  <c r="CZ7" i="55"/>
  <c r="CW7" i="55"/>
  <c r="DA22" i="55"/>
  <c r="DA12" i="55"/>
  <c r="CU6" i="55"/>
  <c r="DD7" i="55"/>
  <c r="CY17" i="55"/>
  <c r="CY6" i="55"/>
  <c r="DD10" i="55"/>
  <c r="CW12" i="55"/>
  <c r="DB17" i="55"/>
  <c r="DD16" i="55"/>
  <c r="CV7" i="55"/>
  <c r="CU17" i="55"/>
  <c r="CU10" i="55"/>
  <c r="CX9" i="55"/>
  <c r="CU20" i="55"/>
  <c r="CV6" i="55"/>
  <c r="DD22" i="55"/>
  <c r="DA6" i="55"/>
  <c r="CZ14" i="55"/>
  <c r="DD18" i="55"/>
  <c r="CY8" i="55"/>
  <c r="CU24" i="55"/>
  <c r="DD12" i="55"/>
  <c r="CT24" i="55"/>
  <c r="CU9" i="55"/>
  <c r="CW18" i="55"/>
  <c r="DA24" i="55"/>
  <c r="CT8" i="55"/>
  <c r="CV10" i="55"/>
  <c r="CZ22" i="55"/>
  <c r="DC7" i="55"/>
  <c r="CW10" i="55"/>
  <c r="CW20" i="55"/>
  <c r="CZ24" i="55"/>
  <c r="DC6" i="55"/>
  <c r="DB11" i="55"/>
  <c r="DA13" i="55"/>
  <c r="CQ23" i="55"/>
  <c r="BV24" i="55"/>
  <c r="CP24" i="55"/>
  <c r="CN24" i="55"/>
  <c r="CN23" i="55"/>
  <c r="CO23" i="55"/>
  <c r="BI24" i="55"/>
  <c r="CM23" i="55"/>
  <c r="AV24" i="55"/>
  <c r="CQ24" i="55"/>
  <c r="CL24" i="55"/>
  <c r="I24" i="55"/>
  <c r="AI24" i="55"/>
  <c r="CI24" i="55"/>
  <c r="FF24" i="55" s="1"/>
  <c r="FD23" i="55"/>
  <c r="BV23" i="55"/>
  <c r="BI23" i="55"/>
  <c r="AI23" i="55"/>
  <c r="I23" i="55"/>
  <c r="BU11" i="55"/>
  <c r="FA11" i="55" s="1"/>
  <c r="AV23" i="55"/>
  <c r="V23" i="55"/>
  <c r="CM12" i="55"/>
  <c r="CI15" i="55"/>
  <c r="CQ10" i="55"/>
  <c r="CM8" i="55"/>
  <c r="CN21" i="55"/>
  <c r="CL15" i="55"/>
  <c r="CI14" i="55"/>
  <c r="CO22" i="55"/>
  <c r="CL10" i="55"/>
  <c r="CI7" i="55"/>
  <c r="CJ22" i="55"/>
  <c r="CO17" i="55"/>
  <c r="CH10" i="55"/>
  <c r="FE10" i="55" s="1"/>
  <c r="CI21" i="55"/>
  <c r="CI6" i="55"/>
  <c r="CH18" i="55"/>
  <c r="FE18" i="55" s="1"/>
  <c r="CO8" i="55"/>
  <c r="CK10" i="55"/>
  <c r="CH12" i="55"/>
  <c r="FE12" i="55" s="1"/>
  <c r="CL13" i="55"/>
  <c r="CJ19" i="55"/>
  <c r="CO18" i="55"/>
  <c r="CN13" i="55"/>
  <c r="CP21" i="55"/>
  <c r="CI20" i="55"/>
  <c r="CK17" i="55"/>
  <c r="CK21" i="55"/>
  <c r="CL7" i="55"/>
  <c r="CQ22" i="55"/>
  <c r="CO16" i="55"/>
  <c r="CJ13" i="55"/>
  <c r="CL9" i="55"/>
  <c r="CN9" i="55"/>
  <c r="CL16" i="55"/>
  <c r="CP6" i="55"/>
  <c r="CO12" i="55"/>
  <c r="CQ12" i="55"/>
  <c r="CP16" i="55"/>
  <c r="CJ11" i="55"/>
  <c r="CN15" i="55"/>
  <c r="CL18" i="55"/>
  <c r="CH13" i="55"/>
  <c r="FE13" i="55" s="1"/>
  <c r="CM7" i="55"/>
  <c r="CK15" i="55"/>
  <c r="CP13" i="55"/>
  <c r="CK14" i="55"/>
  <c r="CN20" i="55"/>
  <c r="CH8" i="55"/>
  <c r="FE8" i="55" s="1"/>
  <c r="CQ11" i="55"/>
  <c r="CI10" i="55"/>
  <c r="CH16" i="55"/>
  <c r="FE16" i="55" s="1"/>
  <c r="CJ21" i="55"/>
  <c r="CL6" i="55"/>
  <c r="CN6" i="55"/>
  <c r="CJ15" i="55"/>
  <c r="CK19" i="55"/>
  <c r="CM22" i="55"/>
  <c r="CI12" i="55"/>
  <c r="CI8" i="55"/>
  <c r="CK11" i="55"/>
  <c r="CI9" i="55"/>
  <c r="CO14" i="55"/>
  <c r="CI17" i="55"/>
  <c r="CJ18" i="55"/>
  <c r="CH9" i="55"/>
  <c r="FE9" i="55" s="1"/>
  <c r="CQ9" i="55"/>
  <c r="CO15" i="55"/>
  <c r="CM11" i="55"/>
  <c r="CO11" i="55"/>
  <c r="CP18" i="55"/>
  <c r="CH7" i="55"/>
  <c r="FE7" i="55" s="1"/>
  <c r="CL19" i="55"/>
  <c r="CM13" i="55"/>
  <c r="CL17" i="55"/>
  <c r="CO10" i="55"/>
  <c r="CP14" i="55"/>
  <c r="CL21" i="55"/>
  <c r="CO20" i="55"/>
  <c r="CN16" i="55"/>
  <c r="CH14" i="55"/>
  <c r="FE14" i="55" s="1"/>
  <c r="CI16" i="55"/>
  <c r="CP11" i="55"/>
  <c r="CL8" i="55"/>
  <c r="CN19" i="55"/>
  <c r="CP17" i="55"/>
  <c r="CN7" i="55"/>
  <c r="CK9" i="55"/>
  <c r="CP15" i="55"/>
  <c r="CL14" i="55"/>
  <c r="CQ7" i="55"/>
  <c r="CM18" i="55"/>
  <c r="CL22" i="55"/>
  <c r="CQ8" i="55"/>
  <c r="CP9" i="55"/>
  <c r="CH21" i="55"/>
  <c r="FE21" i="55" s="1"/>
  <c r="CO7" i="55"/>
  <c r="CP10" i="55"/>
  <c r="CN17" i="55"/>
  <c r="CQ6" i="55"/>
  <c r="CN22" i="55"/>
  <c r="CH15" i="55"/>
  <c r="FE15" i="55" s="1"/>
  <c r="CQ13" i="55"/>
  <c r="CO13" i="55"/>
  <c r="CJ8" i="55"/>
  <c r="CQ18" i="55"/>
  <c r="CM21" i="55"/>
  <c r="CJ14" i="55"/>
  <c r="CI13" i="55"/>
  <c r="CO19" i="55"/>
  <c r="CM16" i="55"/>
  <c r="CP7" i="55"/>
  <c r="CN10" i="55"/>
  <c r="CK6" i="55"/>
  <c r="CL11" i="55"/>
  <c r="CI11" i="55"/>
  <c r="CO21" i="55"/>
  <c r="CJ16" i="55"/>
  <c r="CH20" i="55"/>
  <c r="FE20" i="55" s="1"/>
  <c r="CM19" i="55"/>
  <c r="CM20" i="55"/>
  <c r="CN12" i="55"/>
  <c r="CM15" i="55"/>
  <c r="CQ20" i="55"/>
  <c r="CQ16" i="55"/>
  <c r="CP12" i="55"/>
  <c r="CL12" i="55"/>
  <c r="CP19" i="55"/>
  <c r="CP8" i="55"/>
  <c r="CK16" i="55"/>
  <c r="CK7" i="55"/>
  <c r="CQ17" i="55"/>
  <c r="CN14" i="55"/>
  <c r="CM6" i="55"/>
  <c r="CJ9" i="55"/>
  <c r="CP22" i="55"/>
  <c r="CN11" i="55"/>
  <c r="CM14" i="55"/>
  <c r="CO6" i="55"/>
  <c r="CK20" i="55"/>
  <c r="CM10" i="55"/>
  <c r="CN18" i="55"/>
  <c r="CQ15" i="55"/>
  <c r="CN8" i="55"/>
  <c r="CP20" i="55"/>
  <c r="CM17" i="55"/>
  <c r="CL20" i="55"/>
  <c r="CI19" i="55"/>
  <c r="CJ12" i="55"/>
  <c r="CJ6" i="55"/>
  <c r="CQ19" i="55"/>
  <c r="CO9" i="55"/>
  <c r="CH6" i="55"/>
  <c r="FE6" i="55" s="1"/>
  <c r="CK13" i="55"/>
  <c r="CQ21" i="55"/>
  <c r="CH11" i="55"/>
  <c r="FE11" i="55" s="1"/>
  <c r="CJ20" i="55"/>
  <c r="CI18" i="55"/>
  <c r="CH17" i="55"/>
  <c r="FE17" i="55" s="1"/>
  <c r="CH19" i="55"/>
  <c r="FE19" i="55" s="1"/>
  <c r="CK8" i="55"/>
  <c r="CQ14" i="55"/>
  <c r="CK12" i="55"/>
  <c r="CK18" i="55"/>
  <c r="CM9" i="55"/>
  <c r="CJ7" i="55"/>
  <c r="CJ10" i="55"/>
  <c r="CH22" i="55"/>
  <c r="FE22" i="55" s="1"/>
  <c r="AV7" i="55"/>
  <c r="AX16" i="55"/>
  <c r="AV6" i="55"/>
  <c r="AV19" i="55"/>
  <c r="AX6" i="55"/>
  <c r="AW21" i="55"/>
  <c r="AW6" i="55"/>
  <c r="AX13" i="55"/>
  <c r="AW10" i="55"/>
  <c r="AX15" i="55"/>
  <c r="AV17" i="55"/>
  <c r="BV10" i="55"/>
  <c r="BY8" i="55"/>
  <c r="CD19" i="55"/>
  <c r="CA12" i="55"/>
  <c r="BU19" i="55"/>
  <c r="FA19" i="55" s="1"/>
  <c r="CB13" i="55"/>
  <c r="BU8" i="55"/>
  <c r="FA8" i="55" s="1"/>
  <c r="CB17" i="55"/>
  <c r="CC19" i="55"/>
  <c r="BU17" i="55"/>
  <c r="FA17" i="55" s="1"/>
  <c r="BV22" i="55"/>
  <c r="BW9" i="55"/>
  <c r="BZ17" i="55"/>
  <c r="BX11" i="55"/>
  <c r="CC15" i="55"/>
  <c r="BZ18" i="55"/>
  <c r="CC13" i="55"/>
  <c r="BZ19" i="55"/>
  <c r="CC17" i="55"/>
  <c r="BZ21" i="55"/>
  <c r="BV17" i="55"/>
  <c r="BZ7" i="55"/>
  <c r="CA15" i="55"/>
  <c r="BV9" i="55"/>
  <c r="BV19" i="55"/>
  <c r="BX22" i="55"/>
  <c r="CC6" i="55"/>
  <c r="BX13" i="55"/>
  <c r="BU6" i="55"/>
  <c r="FA6" i="55" s="1"/>
  <c r="BX6" i="55"/>
  <c r="BX10" i="55"/>
  <c r="BU15" i="55"/>
  <c r="FA15" i="55" s="1"/>
  <c r="BY21" i="55"/>
  <c r="BW15" i="55"/>
  <c r="CC8" i="55"/>
  <c r="CA18" i="55"/>
  <c r="CB9" i="55"/>
  <c r="BW10" i="55"/>
  <c r="BY12" i="55"/>
  <c r="CA21" i="55"/>
  <c r="BW8" i="55"/>
  <c r="BU14" i="55"/>
  <c r="FA14" i="55" s="1"/>
  <c r="BX7" i="55"/>
  <c r="CA17" i="55"/>
  <c r="CD12" i="55"/>
  <c r="CA22" i="55"/>
  <c r="CA10" i="55"/>
  <c r="BW19" i="55"/>
  <c r="BY10" i="55"/>
  <c r="CD16" i="55"/>
  <c r="BW17" i="55"/>
  <c r="BU12" i="55"/>
  <c r="FA12" i="55" s="1"/>
  <c r="BU16" i="55"/>
  <c r="FA16" i="55" s="1"/>
  <c r="BW20" i="55"/>
  <c r="CD13" i="55"/>
  <c r="CB14" i="55"/>
  <c r="BV15" i="55"/>
  <c r="CA13" i="55"/>
  <c r="CB10" i="55"/>
  <c r="BU9" i="55"/>
  <c r="FA9" i="55" s="1"/>
  <c r="CD6" i="55"/>
  <c r="CD17" i="55"/>
  <c r="BZ20" i="55"/>
  <c r="BY6" i="55"/>
  <c r="BX21" i="55"/>
  <c r="CD14" i="55"/>
  <c r="CC9" i="55"/>
  <c r="CB18" i="55"/>
  <c r="BY14" i="55"/>
  <c r="BV20" i="55"/>
  <c r="BW16" i="55"/>
  <c r="BX16" i="55"/>
  <c r="BY22" i="55"/>
  <c r="BZ13" i="55"/>
  <c r="CA11" i="55"/>
  <c r="CC14" i="55"/>
  <c r="BX17" i="55"/>
  <c r="CA9" i="55"/>
  <c r="BU10" i="55"/>
  <c r="FA10" i="55" s="1"/>
  <c r="BX20" i="55"/>
  <c r="CB19" i="55"/>
  <c r="BU20" i="55"/>
  <c r="FA20" i="55" s="1"/>
  <c r="BV13" i="55"/>
  <c r="BX15" i="55"/>
  <c r="BW21" i="55"/>
  <c r="CA6" i="55"/>
  <c r="BY17" i="55"/>
  <c r="BX12" i="55"/>
  <c r="BV16" i="55"/>
  <c r="CC10" i="55"/>
  <c r="CD8" i="55"/>
  <c r="CB21" i="55"/>
  <c r="CD21" i="55"/>
  <c r="BY11" i="55"/>
  <c r="BV14" i="55"/>
  <c r="BU22" i="55"/>
  <c r="FA22" i="55" s="1"/>
  <c r="BV21" i="55"/>
  <c r="BU13" i="55"/>
  <c r="FA13" i="55" s="1"/>
  <c r="CD22" i="55"/>
  <c r="BZ6" i="55"/>
  <c r="BX9" i="55"/>
  <c r="CA7" i="55"/>
  <c r="BY9" i="55"/>
  <c r="CC21" i="55"/>
  <c r="CB11" i="55"/>
  <c r="BV11" i="55"/>
  <c r="BY20" i="55"/>
  <c r="BY18" i="55"/>
  <c r="BZ22" i="55"/>
  <c r="CD20" i="55"/>
  <c r="BZ12" i="55"/>
  <c r="BV18" i="55"/>
  <c r="CB15" i="55"/>
  <c r="BW22" i="55"/>
  <c r="CB6" i="55"/>
  <c r="BW7" i="55"/>
  <c r="BZ14" i="55"/>
  <c r="BY15" i="55"/>
  <c r="BW12" i="55"/>
  <c r="CB16" i="55"/>
  <c r="CD15" i="55"/>
  <c r="CC18" i="55"/>
  <c r="BX18" i="55"/>
  <c r="BV6" i="55"/>
  <c r="CB8" i="55"/>
  <c r="BV12" i="55"/>
  <c r="CB22" i="55"/>
  <c r="CA20" i="55"/>
  <c r="BW18" i="55"/>
  <c r="CA8" i="55"/>
  <c r="CC12" i="55"/>
  <c r="BW11" i="55"/>
  <c r="BV7" i="55"/>
  <c r="CC7" i="55"/>
  <c r="CC22" i="55"/>
  <c r="BX14" i="55"/>
  <c r="BU18" i="55"/>
  <c r="FA18" i="55" s="1"/>
  <c r="BZ16" i="55"/>
  <c r="CA16" i="55"/>
  <c r="BZ9" i="55"/>
  <c r="BY16" i="55"/>
  <c r="CB20" i="55"/>
  <c r="BZ15" i="55"/>
  <c r="BY7" i="55"/>
  <c r="CD7" i="55"/>
  <c r="BZ11" i="55"/>
  <c r="CC11" i="55"/>
  <c r="CD11" i="55"/>
  <c r="BX19" i="55"/>
  <c r="BW13" i="55"/>
  <c r="BW14" i="55"/>
  <c r="CD18" i="55"/>
  <c r="BU7" i="55"/>
  <c r="FA7" i="55" s="1"/>
  <c r="CA19" i="55"/>
  <c r="CA14" i="55"/>
  <c r="BX8" i="55"/>
  <c r="BU21" i="55"/>
  <c r="FA21" i="55" s="1"/>
  <c r="BW6" i="55"/>
  <c r="BV8" i="55"/>
  <c r="CB12" i="55"/>
  <c r="BZ8" i="55"/>
  <c r="BY19" i="55"/>
  <c r="CB7" i="55"/>
  <c r="CC16" i="55"/>
  <c r="BZ10" i="55"/>
  <c r="BY13" i="55"/>
  <c r="CD9" i="55"/>
  <c r="CC20" i="55"/>
  <c r="I16" i="55"/>
  <c r="EH16" i="55" s="1"/>
  <c r="I22" i="55"/>
  <c r="BI22" i="55"/>
  <c r="EX22" i="55" s="1"/>
  <c r="AV22" i="55"/>
  <c r="V22" i="55"/>
  <c r="AI22" i="55"/>
  <c r="EV6" i="55"/>
  <c r="EU6" i="55"/>
  <c r="AV18" i="55"/>
  <c r="AW16" i="55"/>
  <c r="AX12" i="55"/>
  <c r="ET12" i="55" s="1"/>
  <c r="BL11" i="55"/>
  <c r="BL13" i="55"/>
  <c r="BI8" i="55"/>
  <c r="BK16" i="55"/>
  <c r="BK13" i="55"/>
  <c r="BI13" i="55"/>
  <c r="BL16" i="55"/>
  <c r="BK11" i="55"/>
  <c r="BK20" i="55"/>
  <c r="BH17" i="55"/>
  <c r="EW17" i="55" s="1"/>
  <c r="BO21" i="55"/>
  <c r="EZ21" i="55" s="1"/>
  <c r="BL20" i="55"/>
  <c r="BK10" i="55"/>
  <c r="BJ7" i="55"/>
  <c r="BK19" i="55"/>
  <c r="BH21" i="55"/>
  <c r="BI11" i="55"/>
  <c r="BL9" i="55"/>
  <c r="BI15" i="55"/>
  <c r="BO8" i="55"/>
  <c r="EZ8" i="55" s="1"/>
  <c r="BK18" i="55"/>
  <c r="BH6" i="55"/>
  <c r="EW6" i="55" s="1"/>
  <c r="BN8" i="55"/>
  <c r="BJ14" i="55"/>
  <c r="BH12" i="55"/>
  <c r="EW12" i="55" s="1"/>
  <c r="BL10" i="55"/>
  <c r="BM14" i="55"/>
  <c r="BO16" i="55"/>
  <c r="EZ16" i="55" s="1"/>
  <c r="BN19" i="55"/>
  <c r="BN21" i="55"/>
  <c r="BM7" i="55"/>
  <c r="I11" i="55"/>
  <c r="EH11" i="55" s="1"/>
  <c r="BJ15" i="55"/>
  <c r="BK6" i="55"/>
  <c r="BO14" i="55"/>
  <c r="EZ14" i="55" s="1"/>
  <c r="BI16" i="55"/>
  <c r="BI7" i="55"/>
  <c r="BH14" i="55"/>
  <c r="EW14" i="55" s="1"/>
  <c r="BH18" i="55"/>
  <c r="EW18" i="55" s="1"/>
  <c r="BI14" i="55"/>
  <c r="BN9" i="55"/>
  <c r="BK15" i="55"/>
  <c r="BN11" i="55"/>
  <c r="BJ20" i="55"/>
  <c r="BL17" i="55"/>
  <c r="BM16" i="55"/>
  <c r="BM11" i="55"/>
  <c r="BM20" i="55"/>
  <c r="BJ13" i="55"/>
  <c r="BN15" i="55"/>
  <c r="BM10" i="55"/>
  <c r="BN13" i="55"/>
  <c r="BL12" i="55"/>
  <c r="BJ19" i="55"/>
  <c r="BN14" i="55"/>
  <c r="BM8" i="55"/>
  <c r="BI20" i="55"/>
  <c r="BH9" i="55"/>
  <c r="EW9" i="55" s="1"/>
  <c r="BN16" i="55"/>
  <c r="BL14" i="55"/>
  <c r="BO15" i="55"/>
  <c r="EZ15" i="55" s="1"/>
  <c r="BH16" i="55"/>
  <c r="EW16" i="55" s="1"/>
  <c r="BJ18" i="55"/>
  <c r="BL18" i="55"/>
  <c r="BH20" i="55"/>
  <c r="EW20" i="55" s="1"/>
  <c r="BM21" i="55"/>
  <c r="BN6" i="55"/>
  <c r="BM6" i="55"/>
  <c r="BL8" i="55"/>
  <c r="BN17" i="55"/>
  <c r="BK21" i="55"/>
  <c r="BO11" i="55"/>
  <c r="EZ11" i="55" s="1"/>
  <c r="BO17" i="55"/>
  <c r="EZ17" i="55" s="1"/>
  <c r="BL19" i="55"/>
  <c r="BO18" i="55"/>
  <c r="EZ18" i="55" s="1"/>
  <c r="BI21" i="55"/>
  <c r="BH19" i="55"/>
  <c r="EW19" i="55" s="1"/>
  <c r="BJ21" i="55"/>
  <c r="BK8" i="55"/>
  <c r="BI17" i="55"/>
  <c r="BH10" i="55"/>
  <c r="EW10" i="55" s="1"/>
  <c r="BL7" i="55"/>
  <c r="BO12" i="55"/>
  <c r="EZ12" i="55" s="1"/>
  <c r="BI10" i="55"/>
  <c r="BO7" i="55"/>
  <c r="EZ7" i="55" s="1"/>
  <c r="BJ11" i="55"/>
  <c r="BN7" i="55"/>
  <c r="BK12" i="55"/>
  <c r="BN10" i="55"/>
  <c r="BJ10" i="55"/>
  <c r="BH11" i="55"/>
  <c r="EW11" i="55" s="1"/>
  <c r="BO19" i="55"/>
  <c r="EZ19" i="55" s="1"/>
  <c r="BI6" i="55"/>
  <c r="BI18" i="55"/>
  <c r="BO13" i="55"/>
  <c r="EZ13" i="55" s="1"/>
  <c r="BI9" i="55"/>
  <c r="BO9" i="55"/>
  <c r="EZ9" i="55" s="1"/>
  <c r="BI19" i="55"/>
  <c r="BH7" i="55"/>
  <c r="EW7" i="55" s="1"/>
  <c r="BH15" i="55"/>
  <c r="EW15" i="55" s="1"/>
  <c r="BM19" i="55"/>
  <c r="BO20" i="55"/>
  <c r="EZ20" i="55" s="1"/>
  <c r="BN18" i="55"/>
  <c r="BO10" i="55"/>
  <c r="EZ10" i="55" s="1"/>
  <c r="BL21" i="55"/>
  <c r="BH13" i="55"/>
  <c r="EW13" i="55" s="1"/>
  <c r="BK17" i="55"/>
  <c r="BN20" i="55"/>
  <c r="BM9" i="55"/>
  <c r="BK7" i="55"/>
  <c r="BJ8" i="55"/>
  <c r="BM15" i="55"/>
  <c r="BJ6" i="55"/>
  <c r="BL6" i="55"/>
  <c r="BM12" i="55"/>
  <c r="BN12" i="55"/>
  <c r="BI12" i="55"/>
  <c r="BM17" i="55"/>
  <c r="BJ12" i="55"/>
  <c r="BM18" i="55"/>
  <c r="BO6" i="55"/>
  <c r="EZ6" i="55" s="1"/>
  <c r="BK14" i="55"/>
  <c r="BJ17" i="55"/>
  <c r="BK9" i="55"/>
  <c r="BJ16" i="55"/>
  <c r="BL15" i="55"/>
  <c r="BJ9" i="55"/>
  <c r="BM13" i="55"/>
  <c r="BH8" i="55"/>
  <c r="EW8" i="55" s="1"/>
  <c r="AV21" i="55"/>
  <c r="AX11" i="55"/>
  <c r="AX19" i="55"/>
  <c r="AX20" i="55"/>
  <c r="AX8" i="55"/>
  <c r="AV20" i="55"/>
  <c r="AV16" i="55"/>
  <c r="AW7" i="55"/>
  <c r="I17" i="55"/>
  <c r="EH17" i="55" s="1"/>
  <c r="AV8" i="55"/>
  <c r="AX18" i="55"/>
  <c r="AW19" i="55"/>
  <c r="AX10" i="55"/>
  <c r="AW11" i="55"/>
  <c r="AW14" i="55"/>
  <c r="AV13" i="55"/>
  <c r="AW17" i="55"/>
  <c r="AW13" i="55"/>
  <c r="I20" i="55"/>
  <c r="EH20" i="55" s="1"/>
  <c r="AW15" i="55"/>
  <c r="AW20" i="55"/>
  <c r="AV14" i="55"/>
  <c r="AX7" i="55"/>
  <c r="AX14" i="55"/>
  <c r="AW18" i="55"/>
  <c r="AW9" i="55"/>
  <c r="AX21" i="55"/>
  <c r="I6" i="55"/>
  <c r="EH6" i="55" s="1"/>
  <c r="AW8" i="55"/>
  <c r="I9" i="55"/>
  <c r="EH9" i="55" s="1"/>
  <c r="I7" i="55"/>
  <c r="EH7" i="55" s="1"/>
  <c r="I12" i="55"/>
  <c r="EH12" i="55" s="1"/>
  <c r="I8" i="55"/>
  <c r="EH8" i="55" s="1"/>
  <c r="AV10" i="55"/>
  <c r="I13" i="55"/>
  <c r="EH13" i="55" s="1"/>
  <c r="I18" i="55"/>
  <c r="EH18" i="55" s="1"/>
  <c r="I15" i="55"/>
  <c r="EH15" i="55" s="1"/>
  <c r="I19" i="55"/>
  <c r="EH19" i="55" s="1"/>
  <c r="AV9" i="55"/>
  <c r="I14" i="55"/>
  <c r="EH14" i="55" s="1"/>
  <c r="I10" i="55"/>
  <c r="EH10" i="55" s="1"/>
  <c r="I21" i="55"/>
  <c r="EH21" i="55" s="1"/>
  <c r="EU9" i="55"/>
  <c r="EU15" i="55"/>
  <c r="EV21" i="55"/>
  <c r="EV15" i="55"/>
  <c r="EV10" i="55"/>
  <c r="EV8" i="55"/>
  <c r="AZ8" i="55"/>
  <c r="EU8" i="55" s="1"/>
  <c r="AS10" i="55"/>
  <c r="ES10" i="55" s="1"/>
  <c r="AS9" i="55"/>
  <c r="ES9" i="55" s="1"/>
  <c r="AS20" i="55"/>
  <c r="ES20" i="55" s="1"/>
  <c r="AS16" i="55"/>
  <c r="ES16" i="55" s="1"/>
  <c r="AS15" i="55"/>
  <c r="ES15" i="55" s="1"/>
  <c r="AS19" i="55"/>
  <c r="ES19" i="55" s="1"/>
  <c r="AS8" i="55"/>
  <c r="ES8" i="55" s="1"/>
  <c r="AS12" i="55"/>
  <c r="ES12" i="55" s="1"/>
  <c r="AS7" i="55"/>
  <c r="ES7" i="55" s="1"/>
  <c r="AS21" i="55"/>
  <c r="ES21" i="55" s="1"/>
  <c r="AS18" i="55"/>
  <c r="ES18" i="55" s="1"/>
  <c r="AS17" i="55"/>
  <c r="ES17" i="55" s="1"/>
  <c r="ES6" i="55"/>
  <c r="AS13" i="55"/>
  <c r="ES13" i="55" s="1"/>
  <c r="AS11" i="55"/>
  <c r="ES11" i="55" s="1"/>
  <c r="EV17" i="55"/>
  <c r="EV19" i="55"/>
  <c r="EU18" i="55"/>
  <c r="EU12" i="55"/>
  <c r="EU17" i="55"/>
  <c r="EV20" i="55"/>
  <c r="EV16" i="55"/>
  <c r="EU13" i="55"/>
  <c r="EU16" i="55"/>
  <c r="EU20" i="55"/>
  <c r="EV13" i="55"/>
  <c r="EV11" i="55"/>
  <c r="EU21" i="55"/>
  <c r="EV7" i="55"/>
  <c r="EV9" i="55"/>
  <c r="EV14" i="55"/>
  <c r="EU19" i="55"/>
  <c r="EV12" i="55"/>
  <c r="EU11" i="55"/>
  <c r="EU10" i="55"/>
  <c r="EV18" i="55"/>
  <c r="ES14" i="55"/>
  <c r="EU7" i="55"/>
  <c r="EU14" i="55"/>
  <c r="FP6" i="55" l="1"/>
  <c r="FI24" i="55"/>
  <c r="FJ24" i="55"/>
  <c r="FO16" i="55"/>
  <c r="FO13" i="55"/>
  <c r="FN10" i="55"/>
  <c r="FN9" i="55"/>
  <c r="FN7" i="55"/>
  <c r="FO18" i="55"/>
  <c r="FP14" i="55"/>
  <c r="FP15" i="55"/>
  <c r="FN21" i="55"/>
  <c r="FO7" i="55"/>
  <c r="FO15" i="55"/>
  <c r="FO12" i="55"/>
  <c r="FO21" i="55"/>
  <c r="FP17" i="55"/>
  <c r="FP18" i="55"/>
  <c r="FN22" i="55"/>
  <c r="FO8" i="55"/>
  <c r="FP12" i="55"/>
  <c r="FN14" i="55"/>
  <c r="FO17" i="55"/>
  <c r="FO19" i="55"/>
  <c r="FP13" i="55"/>
  <c r="FP23" i="55"/>
  <c r="FN6" i="55"/>
  <c r="FO9" i="55"/>
  <c r="FO14" i="55"/>
  <c r="FP9" i="55"/>
  <c r="FO20" i="55"/>
  <c r="FN12" i="55"/>
  <c r="FP16" i="55"/>
  <c r="FN16" i="55"/>
  <c r="FP21" i="55"/>
  <c r="FN23" i="55"/>
  <c r="FN19" i="55"/>
  <c r="FO10" i="55"/>
  <c r="FO22" i="55"/>
  <c r="FP10" i="55"/>
  <c r="FN18" i="55"/>
  <c r="FN13" i="55"/>
  <c r="FN8" i="55"/>
  <c r="FN15" i="55"/>
  <c r="FP19" i="55"/>
  <c r="FP20" i="55"/>
  <c r="FN20" i="55"/>
  <c r="FN11" i="55"/>
  <c r="FP8" i="55"/>
  <c r="FO11" i="55"/>
  <c r="FP11" i="55"/>
  <c r="FO23" i="55"/>
  <c r="FN17" i="55"/>
  <c r="FP7" i="55"/>
  <c r="FO6" i="55"/>
  <c r="FP22" i="55"/>
  <c r="FL9" i="55"/>
  <c r="FL10" i="55"/>
  <c r="FL14" i="55"/>
  <c r="EU24" i="55"/>
  <c r="EV24" i="55"/>
  <c r="FI8" i="55"/>
  <c r="FK10" i="55"/>
  <c r="FI19" i="55"/>
  <c r="FI18" i="55"/>
  <c r="FK8" i="55"/>
  <c r="FK17" i="55"/>
  <c r="FJ16" i="55"/>
  <c r="FL17" i="55"/>
  <c r="FJ14" i="55"/>
  <c r="FL11" i="55"/>
  <c r="FJ7" i="55"/>
  <c r="FJ22" i="55"/>
  <c r="FK20" i="55"/>
  <c r="FJ6" i="55"/>
  <c r="FI16" i="55"/>
  <c r="FI14" i="55"/>
  <c r="FL19" i="55"/>
  <c r="FI11" i="55"/>
  <c r="FI15" i="55"/>
  <c r="FJ17" i="55"/>
  <c r="FK21" i="55"/>
  <c r="FK13" i="55"/>
  <c r="FL21" i="55"/>
  <c r="FJ15" i="55"/>
  <c r="FJ18" i="55"/>
  <c r="FJ23" i="55"/>
  <c r="FL12" i="55"/>
  <c r="FK22" i="55"/>
  <c r="FK19" i="55"/>
  <c r="FK14" i="55"/>
  <c r="FK16" i="55"/>
  <c r="FK24" i="55"/>
  <c r="FL15" i="55"/>
  <c r="FI13" i="55"/>
  <c r="FI21" i="55"/>
  <c r="FL7" i="55"/>
  <c r="FK12" i="55"/>
  <c r="FK6" i="55"/>
  <c r="FK7" i="55"/>
  <c r="FI9" i="55"/>
  <c r="FJ12" i="55"/>
  <c r="FJ9" i="55"/>
  <c r="FJ21" i="55"/>
  <c r="FJ11" i="55"/>
  <c r="FI7" i="55"/>
  <c r="FJ13" i="55"/>
  <c r="FJ19" i="55"/>
  <c r="FL16" i="55"/>
  <c r="FL23" i="55"/>
  <c r="FL13" i="55"/>
  <c r="FJ8" i="55"/>
  <c r="FI10" i="55"/>
  <c r="FK23" i="55"/>
  <c r="FJ20" i="55"/>
  <c r="FK18" i="55"/>
  <c r="FL18" i="55"/>
  <c r="FJ10" i="55"/>
  <c r="FL22" i="55"/>
  <c r="FI23" i="55"/>
  <c r="FK11" i="55"/>
  <c r="FK9" i="55"/>
  <c r="FI6" i="55"/>
  <c r="FI17" i="55"/>
  <c r="FI20" i="55"/>
  <c r="FL6" i="55"/>
  <c r="FL8" i="55"/>
  <c r="FL24" i="55"/>
  <c r="FK15" i="55"/>
  <c r="FI22" i="55"/>
  <c r="FL20" i="55"/>
  <c r="FI12" i="55"/>
  <c r="FH23" i="55"/>
  <c r="FH6" i="55"/>
  <c r="FG23" i="55"/>
  <c r="FG24" i="55"/>
  <c r="FH24" i="55"/>
  <c r="EI24" i="55"/>
  <c r="EH24" i="55"/>
  <c r="EJ24" i="55"/>
  <c r="FG20" i="55"/>
  <c r="FH22" i="55"/>
  <c r="FH20" i="55"/>
  <c r="FG21" i="55"/>
  <c r="FF21" i="55"/>
  <c r="FH21" i="55"/>
  <c r="FG22" i="55"/>
  <c r="FF22" i="55"/>
  <c r="EJ23" i="55"/>
  <c r="EI23" i="55"/>
  <c r="EH23" i="55"/>
  <c r="EQ23" i="55"/>
  <c r="ES23" i="55"/>
  <c r="ER23" i="55"/>
  <c r="EW23" i="55"/>
  <c r="EU23" i="55"/>
  <c r="EV23" i="55"/>
  <c r="FF17" i="55"/>
  <c r="FF19" i="55"/>
  <c r="FF14" i="55"/>
  <c r="FF11" i="55"/>
  <c r="FH9" i="55"/>
  <c r="FF6" i="55"/>
  <c r="FF15" i="55"/>
  <c r="FG15" i="55"/>
  <c r="FG11" i="55"/>
  <c r="FG16" i="55"/>
  <c r="FG12" i="55"/>
  <c r="FH10" i="55"/>
  <c r="FF13" i="55"/>
  <c r="FF9" i="55"/>
  <c r="FG8" i="55"/>
  <c r="FG6" i="55"/>
  <c r="FH16" i="55"/>
  <c r="FH18" i="55"/>
  <c r="FG17" i="55"/>
  <c r="FH15" i="55"/>
  <c r="FF8" i="55"/>
  <c r="FG14" i="55"/>
  <c r="FF16" i="55"/>
  <c r="FF12" i="55"/>
  <c r="FH12" i="55"/>
  <c r="FG7" i="55"/>
  <c r="FG13" i="55"/>
  <c r="FH17" i="55"/>
  <c r="FF18" i="55"/>
  <c r="FG10" i="55"/>
  <c r="FH7" i="55"/>
  <c r="FG19" i="55"/>
  <c r="FF10" i="55"/>
  <c r="FH13" i="55"/>
  <c r="FF7" i="55"/>
  <c r="FG18" i="55"/>
  <c r="FF20" i="55"/>
  <c r="FH8" i="55"/>
  <c r="FH19" i="55"/>
  <c r="FH11" i="55"/>
  <c r="FH14" i="55"/>
  <c r="FG9" i="55"/>
  <c r="FD10" i="55"/>
  <c r="FD16" i="55"/>
  <c r="ET6" i="55"/>
  <c r="FD6" i="55"/>
  <c r="FB6" i="55"/>
  <c r="ET15" i="55"/>
  <c r="ET17" i="55"/>
  <c r="FC17" i="55"/>
  <c r="FD19" i="55"/>
  <c r="FC8" i="55"/>
  <c r="FD17" i="55"/>
  <c r="FC18" i="55"/>
  <c r="FC12" i="55"/>
  <c r="FB10" i="55"/>
  <c r="FB21" i="55"/>
  <c r="FB16" i="55"/>
  <c r="FC7" i="55"/>
  <c r="FB22" i="55"/>
  <c r="FB8" i="55"/>
  <c r="FB7" i="55"/>
  <c r="FD13" i="55"/>
  <c r="FC13" i="55"/>
  <c r="FD7" i="55"/>
  <c r="FD12" i="55"/>
  <c r="FC20" i="55"/>
  <c r="FD21" i="55"/>
  <c r="FB11" i="55"/>
  <c r="FD18" i="55"/>
  <c r="FB12" i="55"/>
  <c r="FC16" i="55"/>
  <c r="FC14" i="55"/>
  <c r="FB14" i="55"/>
  <c r="FC21" i="55"/>
  <c r="FC11" i="55"/>
  <c r="FB20" i="55"/>
  <c r="FB9" i="55"/>
  <c r="FB18" i="55"/>
  <c r="FD15" i="55"/>
  <c r="FD8" i="55"/>
  <c r="FB13" i="55"/>
  <c r="FD9" i="55"/>
  <c r="FB17" i="55"/>
  <c r="FD11" i="55"/>
  <c r="FD22" i="55"/>
  <c r="FC22" i="55"/>
  <c r="FB15" i="55"/>
  <c r="FC10" i="55"/>
  <c r="FD20" i="55"/>
  <c r="FC15" i="55"/>
  <c r="FC9" i="55"/>
  <c r="FC6" i="55"/>
  <c r="FD14" i="55"/>
  <c r="FB19" i="55"/>
  <c r="FC19" i="55"/>
  <c r="ES22" i="55"/>
  <c r="ER22" i="55"/>
  <c r="EQ22" i="55"/>
  <c r="EW22" i="55"/>
  <c r="EU22" i="55"/>
  <c r="EV22" i="55"/>
  <c r="EI22" i="55"/>
  <c r="EH22" i="55"/>
  <c r="EJ22" i="55"/>
  <c r="EY6" i="55"/>
  <c r="EY21" i="55"/>
  <c r="EX20" i="55"/>
  <c r="EX12" i="55"/>
  <c r="EX6" i="55"/>
  <c r="EY8" i="55"/>
  <c r="EY12" i="55"/>
  <c r="EY17" i="55"/>
  <c r="EX7" i="55"/>
  <c r="EX9" i="55"/>
  <c r="EX17" i="55"/>
  <c r="EX14" i="55"/>
  <c r="EX10" i="55"/>
  <c r="EX21" i="55"/>
  <c r="EY14" i="55"/>
  <c r="EX16" i="55"/>
  <c r="EY20" i="55"/>
  <c r="EX15" i="55"/>
  <c r="EX8" i="55"/>
  <c r="EX19" i="55"/>
  <c r="EY7" i="55"/>
  <c r="EY19" i="55"/>
  <c r="EY10" i="55"/>
  <c r="EY9" i="55"/>
  <c r="EY13" i="55"/>
  <c r="EX11" i="55"/>
  <c r="EY11" i="55"/>
  <c r="EY18" i="55"/>
  <c r="EY16" i="55"/>
  <c r="EY15" i="55"/>
  <c r="EX18" i="55"/>
  <c r="EX13" i="55"/>
  <c r="ET16" i="55"/>
  <c r="ET11" i="55"/>
  <c r="ET20" i="55"/>
  <c r="ET10" i="55"/>
  <c r="ET21" i="55"/>
  <c r="ET8" i="55"/>
  <c r="EW21" i="55"/>
  <c r="ET7" i="55"/>
  <c r="ET13" i="55"/>
  <c r="ET14" i="55"/>
  <c r="ET18" i="55"/>
  <c r="ET19" i="55"/>
  <c r="ET9" i="55"/>
</calcChain>
</file>

<file path=xl/comments1.xml><?xml version="1.0" encoding="utf-8"?>
<comments xmlns="http://schemas.openxmlformats.org/spreadsheetml/2006/main">
  <authors>
    <author>Autor</author>
  </authors>
  <commentList>
    <comment ref="AF140" authorId="0" shapeId="0">
      <text>
        <r>
          <rPr>
            <b/>
            <sz val="9"/>
            <color indexed="81"/>
            <rFont val="Tahoma"/>
            <family val="2"/>
          </rPr>
          <t>Autor:</t>
        </r>
        <r>
          <rPr>
            <sz val="9"/>
            <color indexed="81"/>
            <rFont val="Tahoma"/>
            <family val="2"/>
          </rPr>
          <t xml:space="preserve">
ATENCION POST PAGO SOLO APLICA 0%, PARA COMPRA GRANDE , PORQUE NO SE EVALUA LA ATENCION POST PAGO EN COMPRAS GRANDES</t>
        </r>
      </text>
    </comment>
  </commentList>
</comments>
</file>

<file path=xl/comments2.xml><?xml version="1.0" encoding="utf-8"?>
<comments xmlns="http://schemas.openxmlformats.org/spreadsheetml/2006/main">
  <authors>
    <author>Autor</author>
  </authors>
  <commentList>
    <comment ref="CM44" authorId="0" shapeId="0">
      <text>
        <r>
          <rPr>
            <b/>
            <sz val="9"/>
            <color indexed="81"/>
            <rFont val="Tahoma"/>
            <family val="2"/>
          </rPr>
          <t>Autor:</t>
        </r>
        <r>
          <rPr>
            <sz val="9"/>
            <color indexed="81"/>
            <rFont val="Tahoma"/>
            <family val="2"/>
          </rPr>
          <t xml:space="preserve">
Insertar 2 filas para la pregunta el vendedor explicó el dismaclub</t>
        </r>
      </text>
    </comment>
  </commentList>
</comments>
</file>

<file path=xl/sharedStrings.xml><?xml version="1.0" encoding="utf-8"?>
<sst xmlns="http://schemas.openxmlformats.org/spreadsheetml/2006/main" count="50918" uniqueCount="1270">
  <si>
    <t>Calacoto Av. Ballivian 1305</t>
  </si>
  <si>
    <t>El Alto 4</t>
  </si>
  <si>
    <t>El Alto 5</t>
  </si>
  <si>
    <t>Isabel 1</t>
  </si>
  <si>
    <t>Isabel 4</t>
  </si>
  <si>
    <t>La Angostura</t>
  </si>
  <si>
    <t>Viedma</t>
  </si>
  <si>
    <t>SANTA CRUZ</t>
  </si>
  <si>
    <t>LA PAZ</t>
  </si>
  <si>
    <t>Dimensiones y Pesos</t>
  </si>
  <si>
    <t>El índice de calidad de Dismac, esta compuesto por una seis dimensiones. Estas a su vez, están conformadas por subdimesiones que paralelamente se descomponen en atributos.</t>
  </si>
  <si>
    <t xml:space="preserve">DIMENSIONES </t>
  </si>
  <si>
    <t>SUBDIMENSIONES</t>
  </si>
  <si>
    <t>ATRIBUTOS</t>
  </si>
  <si>
    <t>Atención del Vendedor</t>
  </si>
  <si>
    <t xml:space="preserve">PRIMER CONTACTO </t>
  </si>
  <si>
    <t>El vendedor/a se percató de la presencia del cliente y se aproximó para atenderlo</t>
  </si>
  <si>
    <t>El vendedor/a pregunta al cliente lo que busca o sus preferencias.</t>
  </si>
  <si>
    <t>El vendedor/a dirige al cliente a donde debe, según su necesidad</t>
  </si>
  <si>
    <t>GESTION DE VENTA</t>
  </si>
  <si>
    <t>El vendedor/a mostró el producto solicitado de forma rápida y sin hacer esperar mucho tiempo al cliente.</t>
  </si>
  <si>
    <t>El vendedor/a demostró tener conocimiento del producto y proporcionó toda la información (garantía /instalación/servicio técnico/entrega a domicilio) y especificaciones del mismo.</t>
  </si>
  <si>
    <t>El vendedor/a mostró diferentes opciones de productos e hizo recomendaciones de acuerdo a sus necesidades.</t>
  </si>
  <si>
    <t>El vendedor/a se esmeró en brindar argumentos para incentivar la compra del producto. (Ej.: Buena calidad, diseño, última tecnología, etc.)</t>
  </si>
  <si>
    <t>El vendedor/a tuvo la capacidad/ habilidad de ofrecer productos ADICIONALES diferentes al que solicitó.</t>
  </si>
  <si>
    <t>El vendedor/a demostró actitud de servicio, amabilidad y cortesía en el trato</t>
  </si>
  <si>
    <t>En caso de interrupción durante la venta, el vendedor le pidió disculpas por la interrupción.</t>
  </si>
  <si>
    <t>DESPEDIDA</t>
  </si>
  <si>
    <t>PRESENTACIÓN PERSONAL DEL VENDEDOR/A</t>
  </si>
  <si>
    <t>El vendedor/a ofreció Dismaclub</t>
  </si>
  <si>
    <t>Atención en Caja</t>
  </si>
  <si>
    <t>ATENCIÓN EN CAJA</t>
  </si>
  <si>
    <t>El cajero/a saludó amablemente.  "Buenos días" "Buen día, en qué puedo ayudarle" "Cómo está"</t>
  </si>
  <si>
    <t xml:space="preserve">El cajero/a respetó el orden de llegada. </t>
  </si>
  <si>
    <t>El cajero/a le comunicó sobre el monto a pagar y realizó el proceso de facturación (Pide NIT y entrega factura).</t>
  </si>
  <si>
    <t>El cajero/a entregó la garantía del producto. (Aplica solo en caso de refrigeradores, cocinas, freezers, lavadoras, microondas y Aires Acondicionados)</t>
  </si>
  <si>
    <t>El cajero/a lo dirigió o le indicó quien es el encargado de hacer la entrega</t>
  </si>
  <si>
    <t xml:space="preserve">El cajero/a lo atendió con rapidez en el cobro, facturación. </t>
  </si>
  <si>
    <t>PRESENTACIÓN PERSONAL DEL CAJERO/A</t>
  </si>
  <si>
    <t>Ambiente</t>
  </si>
  <si>
    <t>LIMPIEZA Y ORDEN</t>
  </si>
  <si>
    <t>El interior de la tienda se encontraba limpio y en buenas condiciones (pisos, paredes y techo)</t>
  </si>
  <si>
    <t>Los productos se encontraban ordenados y limpios</t>
  </si>
  <si>
    <t>LETREROS Y SEÑALETICA</t>
  </si>
  <si>
    <t>Los productos cuentan con la cartelería o letreros que indican sus precios</t>
  </si>
  <si>
    <t>Los letreros de promociones y la señalética eran visibles</t>
  </si>
  <si>
    <t>Atención postpago</t>
  </si>
  <si>
    <t>ENTREGA DE PRODUCTOS EN TIENDA</t>
  </si>
  <si>
    <t>El vendedor/a probó el producto</t>
  </si>
  <si>
    <t>INFORMACIÓN SOBRE LA INSTALACIÓN</t>
  </si>
  <si>
    <t>El vendedor le indicó claramente que aspectos son necesarios para la instalación</t>
  </si>
  <si>
    <t>El vendedor aclaró todas sus dudas respecto a la instalación</t>
  </si>
  <si>
    <t>ENTREGA A DOMICILIO</t>
  </si>
  <si>
    <t>El producto llegó a su casa en el rango de tiempo indicado (No más de 24 Hr)</t>
  </si>
  <si>
    <t>Devolución</t>
  </si>
  <si>
    <t>DEVOLUCIÓN EN TIENDA</t>
  </si>
  <si>
    <t>El encargado/a lo saludó amablemente</t>
  </si>
  <si>
    <t>El encargado/a escuchó atentamente, con paciencia y con interés</t>
  </si>
  <si>
    <t>El encargado/a demostró una buena actitud ante su solicitud</t>
  </si>
  <si>
    <t>El encargado/a hizo efectiva la devolución</t>
  </si>
  <si>
    <t>La atención por parte del encargado/a fue ágil y rápida.</t>
  </si>
  <si>
    <t>Santa Cruz</t>
  </si>
  <si>
    <t>La Paz</t>
  </si>
  <si>
    <t>Cochabamba</t>
  </si>
  <si>
    <t>Pesos</t>
  </si>
  <si>
    <t>%</t>
  </si>
  <si>
    <t>ATENCIÓN DEL VENDEDOR</t>
  </si>
  <si>
    <t>El vendedor/a demostró tener conocimiento del producto y proporcionó toda la información y especificaciones del mismo.</t>
  </si>
  <si>
    <t>DISMAC CLUB - El vendedor/a ofreció Dismaclub</t>
  </si>
  <si>
    <t>PRESENTACIÓN PERSONAL DEL CAJERO</t>
  </si>
  <si>
    <t>ATENCIÓN POSTPAGO</t>
  </si>
  <si>
    <t>ENTREGA EN TIENDA</t>
  </si>
  <si>
    <t>El vendedor/a mostró los accesorios con los que viene el producto</t>
  </si>
  <si>
    <t>AMBIENTE DE LA TIENDA</t>
  </si>
  <si>
    <t>DEVOLUCIÓN</t>
  </si>
  <si>
    <t xml:space="preserve">Nota: En rojo calificaciones menores al Benchmarck o minimo aceptado (75%). Atributos con calificaciones menores al bechmark son consideradas oportunidades de mejora </t>
  </si>
  <si>
    <t>PESOS RECALCULADOS</t>
  </si>
  <si>
    <t>Visitas</t>
  </si>
  <si>
    <t>Sucursales Visitadas</t>
  </si>
  <si>
    <t>Visitas Totales</t>
  </si>
  <si>
    <t>COCHABAMBA</t>
  </si>
  <si>
    <t>DELIVERY</t>
  </si>
  <si>
    <t>Delivery</t>
  </si>
  <si>
    <t>Bolivia</t>
  </si>
  <si>
    <t>n/a</t>
  </si>
  <si>
    <t>Compra</t>
  </si>
  <si>
    <t>La Paz - Comentarios Relevantes</t>
  </si>
  <si>
    <t>Santa Cruz - Comentarios Relevantes</t>
  </si>
  <si>
    <t>Cristóbal de Mendoza #1055</t>
  </si>
  <si>
    <t>Montero 24 de Sept.</t>
  </si>
  <si>
    <t>Show Room (P.I.)</t>
  </si>
  <si>
    <t>Villa 1ero de Mayo</t>
  </si>
  <si>
    <t>n/a: No aplica.</t>
  </si>
  <si>
    <t xml:space="preserve">La Paz </t>
  </si>
  <si>
    <t>TOTAL</t>
  </si>
  <si>
    <t>MUESTRA</t>
  </si>
  <si>
    <t>VISITAS</t>
  </si>
  <si>
    <t>ÍNDICE GENERAL</t>
  </si>
  <si>
    <t>ÍNDICES GENERALES</t>
  </si>
  <si>
    <t>PESOS</t>
  </si>
  <si>
    <t>DIMENSIONES EVALUADAS</t>
  </si>
  <si>
    <t>Pampa de la Isla</t>
  </si>
  <si>
    <t>Grigota 2</t>
  </si>
  <si>
    <t>Sucursales en Santa Cruz:</t>
  </si>
  <si>
    <t>Sucursales en La Paz:</t>
  </si>
  <si>
    <t>Sucursales en Cochabamba:</t>
  </si>
  <si>
    <t>Cumple</t>
  </si>
  <si>
    <t>No cumple</t>
  </si>
  <si>
    <t>El vendedor/a lo dirigió a caja para efectuar el pago (Deja al cliente en caja)</t>
  </si>
  <si>
    <t>El cajero/a entregó la garantía del producto.</t>
  </si>
  <si>
    <t>ENTREGA DE PRODUCTOS EN TIENDA: El vendedor/a mostró los accesorios con los que viene el producto.</t>
  </si>
  <si>
    <t>AMBIENTE DE LA TIENDA: El interior de la tienda se encontraba limpio y en buenas condiciones (pisos, paredes y techo)</t>
  </si>
  <si>
    <t>AMBIENTE DE LA TIENDA: Los productos se encontraban ordenados y limpios</t>
  </si>
  <si>
    <t>AMBIENTE DE LA TIENDA: Los productos cuentan con la cartelería o letreros que indican sus precios</t>
  </si>
  <si>
    <t>AMBIENTE DE LA TIENDA: Los letreros de promociones y la señaletica eran visibles</t>
  </si>
  <si>
    <t>ENTREGA A DOMICILIO: El producto llegó a su casa en el rango de tiempo indicado (No más de 24 Hr)</t>
  </si>
  <si>
    <t>ENTREGA A DOMICILIO: El producto llegó en buen estado</t>
  </si>
  <si>
    <t>DEVOLUCIÓN: El encargado/a lo saludó amablemente al momento de acercarse para hacer la devolución</t>
  </si>
  <si>
    <t>DEVOLUCIÓN: El encargado/a escuchó atentamente, con paciencia y con interés su problema</t>
  </si>
  <si>
    <t>DEVOLUCIÓN: El encargado/a demostró una buena actitud ante su solicitud de devolución</t>
  </si>
  <si>
    <t>DEVOLUCIÓN: El encargado/a hizo efectiva la devolución</t>
  </si>
  <si>
    <t>DEVOLUCIÓN: La atención por parte del encargado/a de devolución fue ágil y rapida.</t>
  </si>
  <si>
    <t>REPORTE MENSUAL ENCUBIERTO DISMAC</t>
  </si>
  <si>
    <t>Cristobal de Mendoza #1055</t>
  </si>
  <si>
    <t>Doble Vía km6</t>
  </si>
  <si>
    <t>Isabel10</t>
  </si>
  <si>
    <t>Pico de Monte (Piraí)</t>
  </si>
  <si>
    <t>E. Salmon 1053</t>
  </si>
  <si>
    <t>L. Barra 617</t>
  </si>
  <si>
    <t>Leon de la B. 743</t>
  </si>
  <si>
    <t>Av.Pando #1377</t>
  </si>
  <si>
    <t>Nataniel Aguirre 310</t>
  </si>
  <si>
    <t>El vendedor/a lo saludó amablemente o pregunto en modo de bienvenida</t>
  </si>
  <si>
    <t>El vendedor/a cerró la venta?</t>
  </si>
  <si>
    <t>El vendedor/a pregunto, identificó que tenía u ofreció crear una Dismaclub</t>
  </si>
  <si>
    <t>El vendedor/a lo dirigió a caja para efectuar el pago.</t>
  </si>
  <si>
    <t xml:space="preserve">El vendedor/a se despidió amablemente. </t>
  </si>
  <si>
    <t>El cajero/a consultó el método de pago y ofreció MINICUOTAS</t>
  </si>
  <si>
    <t>El vendedor/a cerró la venta</t>
  </si>
  <si>
    <t>El vendedor/a preguntó e identificó que tenía u ofreció crear una cuenta Dismaclub</t>
  </si>
  <si>
    <t xml:space="preserve">El cajero/a entregó la garantía del producto. </t>
  </si>
  <si>
    <t xml:space="preserve">DISMAC CLUB - El cajero/a consultó el método de pago y ofreció MINICUOTAS </t>
  </si>
  <si>
    <t>El vendedor explico los limites de entrega y pago fuera de ruta</t>
  </si>
  <si>
    <t>AÑO</t>
  </si>
  <si>
    <t>MES</t>
  </si>
  <si>
    <t>Villa 1ro de Mayo</t>
  </si>
  <si>
    <t>Isabel 8</t>
  </si>
  <si>
    <t>Eloy Salmon 1053</t>
  </si>
  <si>
    <t>León de la Barra 617</t>
  </si>
  <si>
    <t>León de la Barra 743</t>
  </si>
  <si>
    <t>Av. Pando # 1377</t>
  </si>
  <si>
    <t>Av. Nataniel Aguirre 310</t>
  </si>
  <si>
    <t>DICIEMBRE</t>
  </si>
  <si>
    <t>ENERO</t>
  </si>
  <si>
    <t>FEBRERO</t>
  </si>
  <si>
    <t>MARZO</t>
  </si>
  <si>
    <t>ÍNDICES DE ATENCIÓN DEL VENDEDOR</t>
  </si>
  <si>
    <t>ÍNDICES DE ATENCIÓN EN CAJA</t>
  </si>
  <si>
    <t>ÍNDICES DE ATENCIÓN POSTPAGO</t>
  </si>
  <si>
    <t>ÍNDICE AMBIENTE DE LA TIENDA</t>
  </si>
  <si>
    <t>ÍNDICES DE DELIVERY</t>
  </si>
  <si>
    <t>ÍNDICES DE DEVOLUCIÓN</t>
  </si>
  <si>
    <t xml:space="preserve">Nota: En rojo calificaciones menores al Benchmarck o mínimo aceptado (75%). Atributos con calificaciones menores al Benchmarck son consideradas oportunidades de mejora </t>
  </si>
  <si>
    <t>Atención del vendedor</t>
  </si>
  <si>
    <t>Ambiente de la tienda</t>
  </si>
  <si>
    <t>Atención en caja</t>
  </si>
  <si>
    <t>Atención post pago</t>
  </si>
  <si>
    <t>MAYO</t>
  </si>
  <si>
    <t>JUNIO</t>
  </si>
  <si>
    <t>COMPARATIVO DE LOS INDICES GENERALES Y POR DIMENSIONES</t>
  </si>
  <si>
    <t>FICHA METODOLÓGICA</t>
  </si>
  <si>
    <t>En caso de interrupción durante la visita, el vendedor le pidió disculpas por la interrupción.</t>
  </si>
  <si>
    <t xml:space="preserve">         Índices generales de evaluación</t>
  </si>
  <si>
    <r>
      <rPr>
        <b/>
        <sz val="12"/>
        <rFont val="Arial"/>
        <family val="2"/>
      </rPr>
      <t>Objetivo General:</t>
    </r>
    <r>
      <rPr>
        <sz val="12"/>
        <rFont val="Arial"/>
        <family val="2"/>
      </rPr>
      <t xml:space="preserve">
Auditar la calidad del servicio, productos e infraestructura en las agencias de Dismac. El fin último de la investigación es saber dónde hay que hacer cambios para conseguir mejoras.</t>
    </r>
  </si>
  <si>
    <t xml:space="preserve">                                      Cochabamba - Comentarios Relevantes </t>
  </si>
  <si>
    <t>El vendedor/a lo saludó amablemente o pregunto en modo de bienvenida (Inicie la conversación)</t>
  </si>
  <si>
    <t>El vendedor/a se percató de la presencia del cliente y se aproximó para atenderlo (si tiene otro cliente, no aplica, indique).</t>
  </si>
  <si>
    <t>Loayza</t>
  </si>
  <si>
    <t>El vendedor/a le comunicó sobre las promociones especiales, productos con ofertas, descuentos o lanzamientos.</t>
  </si>
  <si>
    <t>El vendedor/a preguntó, si necesitaba algo más, o tuvo la capacidad/ habilidad de ofrecer productos ADICIONALES diferentes al que solicitó</t>
  </si>
  <si>
    <t>El vendedor/a demostró actitud de servicio, amabilidad y cortesía en el trato (No se encontraba de mal humor)</t>
  </si>
  <si>
    <t>El vendedor/a se encontraba con el uniforme de la empresa.</t>
  </si>
  <si>
    <t>El vendedor/a tenía buena presencia (El cabello no está en su rostro, está limpio y prolijo)</t>
  </si>
  <si>
    <t xml:space="preserve">El cajero/a saludó amablemente. </t>
  </si>
  <si>
    <t>El cajero se despidió amablemente.</t>
  </si>
  <si>
    <t>El cajero/a se encontraba con el uniforme de la empresa.</t>
  </si>
  <si>
    <t>El cajero/a tenía buena presencia (El cabello no está en su rostro, está limpio y prolijo)</t>
  </si>
  <si>
    <t>ENTREGA DE PRODUCTOS EN TIENDA: Algún funcionario de Dismac le hizo firmar el formulario de conformidad de entrega del producto y sus accesorios (Es media hoja impresa que tiene el título: NOTA DE ENTREGA)</t>
  </si>
  <si>
    <t>ENTREGA DE PRODUCTOS EN TIENDA: El vendedor/a se despidió amablemente.</t>
  </si>
  <si>
    <t>AMBIENTE DE LA TIENDA: Los pasillos se encontraban libres y permitían la libre circulación</t>
  </si>
  <si>
    <t>El vendedor/a se percató de la presencia del cliente y se aproximó para atenderlo [Other (specify)]</t>
  </si>
  <si>
    <t/>
  </si>
  <si>
    <t>El vendedor/a pregunta al cliente lo que busca o sus preferencias. [Other (specify)]</t>
  </si>
  <si>
    <t>El vendedor/a dirige al cliente a donde debe, según su necesidad [Other (specify)]</t>
  </si>
  <si>
    <t>El vendedor/a mostró el producto solicitado de forma rápida y sin hacer esperar mucho tiempo al cliente. [Other (specify)]</t>
  </si>
  <si>
    <t>El vendedor/a demostró tener conocimiento del producto y proporcionó toda la información (garantía /instalación/servicio técnico/entrega a domicilio) y especificaciones del mismo. [Other (specify)]</t>
  </si>
  <si>
    <t>El vendedor/a mostró diferentes opciones de productos e hizo recomendaciones de acuerdo a sus necesidades. [Other (specify)]</t>
  </si>
  <si>
    <t>El vendedor/a le comunicó sobre las promociones especiales, productos con ofertas, descuentos o lanzamientos. [Other (specify)]</t>
  </si>
  <si>
    <t>El vendedor/a se esmeró en brindar argumentos para incentivar la compra del producto. (Ej.: Buena calidad, diseño, última tecnología, etc.) [Other (specify)]</t>
  </si>
  <si>
    <t>El vendedor/a cerró la venta [Other (specify)]</t>
  </si>
  <si>
    <t>El vendedor/a preguntó, si necesitaba algo más, o tuvo la capacidad/ habilidad de ofrecer productos ADICIONALES diferentes al que solicitó [Other (specify)]</t>
  </si>
  <si>
    <t>El vendedor/a demostró actitud de servicio, amabilidad y cortesía en el trato (No se encontraba de mal humor) [Other (specify)]</t>
  </si>
  <si>
    <t>En caso de interrupción durante la visita, el vendedor le pidió disculpas por la interrupción. [Other (specify)]</t>
  </si>
  <si>
    <t>El vendedor/a lo dirigió a caja para efectuar el pago (Deja al cliente en caja) [Other (specify)]</t>
  </si>
  <si>
    <t>El vendedor/a se despidió amablemente.  [Other (specify)]</t>
  </si>
  <si>
    <t>El vendedor/a se encontraba con el uniforme de la empresa. [Other (specify)]</t>
  </si>
  <si>
    <t>El vendedor/a tenía buena presencia (El cabello no está en su rostro, está limpio y prolijo) [Other (specify)]</t>
  </si>
  <si>
    <t>El cajero/a saludó amablemente.  [Other (specify)]</t>
  </si>
  <si>
    <t>El cajero/a respetó el orden de llegada.  [Other (specify)]</t>
  </si>
  <si>
    <t>El cajero/a le comunicó sobre el monto a pagar y realizó el proceso de facturación (Pide NIT y entrega factura). [Other (specify)]</t>
  </si>
  <si>
    <t>El cajero/a entregó la garantía del producto. [Other (specify)]</t>
  </si>
  <si>
    <t>El cajero/a lo dirigió o le indicó quien es el encargado de hacer la entrega [Other (specify)]</t>
  </si>
  <si>
    <t>El cajero/a lo atendió con rapidez en el cobro, facturación.  [Other (specify)]</t>
  </si>
  <si>
    <t>El cajero se despidió amablemente. [Other (specify)]</t>
  </si>
  <si>
    <t>El cajero/a consultó el método de pago y ofreció MINICUOTAS [Other (specify)]</t>
  </si>
  <si>
    <t>El cajero/a se encontraba con el uniforme de la empresa. [Other (specify)]</t>
  </si>
  <si>
    <t>El cajero/a tenía buena presencia (El cabello no está en su rostro, está limpio y prolijo) [Other (specify)]</t>
  </si>
  <si>
    <t>ENTREGA DE PRODUCTOS EN TIENDA: El vendedor/a mostró los accesorios con los que viene el producto. [Other (specify)]</t>
  </si>
  <si>
    <t>ENTREGA DE PRODUCTOS EN TIENDA: El vendedor/a se despidió amablemente. [Other (specify)]</t>
  </si>
  <si>
    <t>AMBIENTE DE LA TIENDA: El interior de la tienda se encontraba limpio y en buenas condiciones (pisos, paredes y techo) [Other (specify)]</t>
  </si>
  <si>
    <t>AMBIENTE DE LA TIENDA: Los pasillos se encontraban libres y permitían la libre circulación [Other (specify)]</t>
  </si>
  <si>
    <t>AMBIENTE DE LA TIENDA: Los productos se encontraban ordenados y limpios [Other (specify)]</t>
  </si>
  <si>
    <t>AMBIENTE DE LA TIENDA: Los productos cuentan con la cartelería o letreros que indican sus precios [Other (specify)]</t>
  </si>
  <si>
    <t>AMBIENTE DE LA TIENDA: Los letreros de promociones y la señaletica eran visibles [Other (specify)]</t>
  </si>
  <si>
    <t>COMPRA GRANDE: El vendedor le indicó claramente que aspectos son necesarios para la instalación [Other (specify)]</t>
  </si>
  <si>
    <t>COMPRA GRANDE: El vendedor aclaró todas sus dudas respecto a la instalación [Other (specify)]</t>
  </si>
  <si>
    <t>COMPRA GRANDE: El vendedor explicó los limites de entrega a domicilio y el pago fuera de ruta [Other (specify)]</t>
  </si>
  <si>
    <t>ENTREGA A DOMICILIO: El producto llegó a su casa en el rango de tiempo indicado (No más de 24 Hr) [Other (specify)]</t>
  </si>
  <si>
    <t>ENTREGA A DOMICILIO: El producto llegó en buen estado [Other (specify)]</t>
  </si>
  <si>
    <t>DEVOLUCIÓN: El encargado/a lo saludó amablemente al momento de acercarse para hacer la devolución [Other (specify)]</t>
  </si>
  <si>
    <t>DEVOLUCIÓN: El encargado/a escuchó atentamente, con paciencia y con interés su problema [Other (specify)]</t>
  </si>
  <si>
    <t>DEVOLUCIÓN: El encargado/a demostró una buena actitud ante su solicitud de devolución [Other (specify)]</t>
  </si>
  <si>
    <t>DEVOLUCIÓN: El encargado/a hizo efectiva la devolución [Other (specify)]</t>
  </si>
  <si>
    <t>DEVOLUCIÓN: La atención por parte del encargado/a de devolución fue ágil y rapida. [Other (specify)]</t>
  </si>
  <si>
    <t>Consulta</t>
  </si>
  <si>
    <t>El cajero se despidió amablemente</t>
  </si>
  <si>
    <t xml:space="preserve">Algún funcionario de Dismac le hizo firmar el formulario de conformidad de entrega del producto y sus accesorios </t>
  </si>
  <si>
    <t>El vendedor/a se despidió amablemente</t>
  </si>
  <si>
    <t>Los pasillos se encontraban libres y permitían la libre circulación</t>
  </si>
  <si>
    <t>El vendedor/a se esmeró en brindar argumentos para incentivar la compra del producto.</t>
  </si>
  <si>
    <t xml:space="preserve">El vendedor/a demostró actitud de servicio, amabilidad y cortesía en el trato </t>
  </si>
  <si>
    <t>JULIO</t>
  </si>
  <si>
    <t>BOLIVIA</t>
  </si>
  <si>
    <t>ASPECTOS DE MEJORA</t>
  </si>
  <si>
    <t>CASOS</t>
  </si>
  <si>
    <t>-</t>
  </si>
  <si>
    <t>AGOSTO</t>
  </si>
  <si>
    <t>Producto:</t>
  </si>
  <si>
    <t>SEPTIEMBRE</t>
  </si>
  <si>
    <t>INDICES GENERALES</t>
  </si>
  <si>
    <t>Nivel de cumplimiento de protocolos - Bolivia</t>
  </si>
  <si>
    <t>TENDENCIA DE CALIFICACIÓN POR CIUDAD</t>
  </si>
  <si>
    <t>Tendencia de calificaciones por ciudad</t>
  </si>
  <si>
    <t>DELIVERY (SOLO COMPRA GRANDE)</t>
  </si>
  <si>
    <t>Cumplimiento de objetivos mínimos</t>
  </si>
  <si>
    <t>El vendedor/a lo saludó amablemente o preguntó en modo de bienvenida [Other (specify)]</t>
  </si>
  <si>
    <t>ENTREGA A DOMICILIO: El Chofer, le ofertó diferentes espacios de tiempo para su entrega / instalación del producto [Other (specify)]</t>
  </si>
  <si>
    <t>OCTUBRE</t>
  </si>
  <si>
    <t>4to anillo e Isuto</t>
  </si>
  <si>
    <t>% del N de la columna</t>
  </si>
  <si>
    <t>El vendedor/a lo saludó amablemente o preguntó en modo de bienvenida</t>
  </si>
  <si>
    <t>El vendedor/a se despidió amablemente.</t>
  </si>
  <si>
    <t>El cajero/a saludó amablemente.</t>
  </si>
  <si>
    <t>El cajero/a respetó el orden de llegada.</t>
  </si>
  <si>
    <t>El cajero/a lo atendió con rapidez en el cobro, facturación.</t>
  </si>
  <si>
    <t>ENTREGA A DOMICILIO: El Chofer, le ofertó diferentes espacios de tiempo para su entrega / instalación del producto</t>
  </si>
  <si>
    <t>4to Anillo e Isuto</t>
  </si>
  <si>
    <t>NOVIEMBRE</t>
  </si>
  <si>
    <t>0%</t>
  </si>
  <si>
    <t>Tipo:</t>
  </si>
  <si>
    <t>FECHA DE LA VISITA</t>
  </si>
  <si>
    <t>TURNO</t>
  </si>
  <si>
    <t>Fecha de visita</t>
  </si>
  <si>
    <t>Tarde</t>
  </si>
  <si>
    <t>Mañana</t>
  </si>
  <si>
    <t>Medio día</t>
  </si>
  <si>
    <t>Turno:</t>
  </si>
  <si>
    <t>En el caso de Cochabamba y La Paz, el Delivery no pondera la nota</t>
  </si>
  <si>
    <t>Ciudad</t>
  </si>
  <si>
    <t>Año</t>
  </si>
  <si>
    <t>Dimension</t>
  </si>
  <si>
    <t>Sucursales</t>
  </si>
  <si>
    <t>Enero</t>
  </si>
  <si>
    <t>Febrero</t>
  </si>
  <si>
    <t>Marzo</t>
  </si>
  <si>
    <t>Abril</t>
  </si>
  <si>
    <t>Mayo</t>
  </si>
  <si>
    <t>Junio</t>
  </si>
  <si>
    <t>Julio</t>
  </si>
  <si>
    <t>Agosto</t>
  </si>
  <si>
    <t>Septiembre</t>
  </si>
  <si>
    <t>Octubre</t>
  </si>
  <si>
    <t>Noviembre</t>
  </si>
  <si>
    <t>Diciembre</t>
  </si>
  <si>
    <t>Benchmark</t>
  </si>
  <si>
    <t>T1-2017</t>
  </si>
  <si>
    <t>T2-2017</t>
  </si>
  <si>
    <t>T3-2017</t>
  </si>
  <si>
    <t>T4-2017</t>
  </si>
  <si>
    <t>T1-2018</t>
  </si>
  <si>
    <t>T2-2018</t>
  </si>
  <si>
    <t>T3-2018</t>
  </si>
  <si>
    <t>T4-2018</t>
  </si>
  <si>
    <t>ABRIL</t>
  </si>
  <si>
    <t>Plan 3000</t>
  </si>
  <si>
    <t>El vendedor/a ofreció Dismaclub [Other (specify)]</t>
  </si>
  <si>
    <t>El vendedor/a le comunicó sobre las promociones especiales, productos en combo o lanzamientos.</t>
  </si>
  <si>
    <t>El vendedor/a le comunicó los precios más bajos garantizados de Dismac.</t>
  </si>
  <si>
    <t>El vendedor/a le comunicó sobre las promociones especiales, productos en combo, descuentos o lanzamientos.</t>
  </si>
  <si>
    <t>¿Qué rescata de la visita que realizó? es decir, ¿qué acciones positivas observó durante su visita?</t>
  </si>
  <si>
    <t xml:space="preserve">¿En qué debería mejorar esta sucursal de Dismac para brindar una mejor experiencia de compra a sus clientes? </t>
  </si>
  <si>
    <t>EXPERIENCIA EN EL SERVICIO</t>
  </si>
  <si>
    <t>El vendedor/a le comunicó los precios más bajos garantizados de Dismac. (Habló acerca de que los precios de Dismac son los más bajos del mercado, si encuentra algún producto con el precio más bajo en otra tienda formalmente establecida y lleva una proforma</t>
  </si>
  <si>
    <t>¿Qué rescata de la visita que realizó? es decir, ¿qué acciones positivas observó durante su visita (ya sea en la interacción con el vendedor, interacción con el cajero, el ambiente de la tienda, entrega de producto a domicilio en las compras grandes y el p</t>
  </si>
  <si>
    <t>A su criterio, ¿en qué debería mejorar esta sucursal de Dismac para brindar una mejor experiencia de compra a sus clientes (ya sea en la interacción con el vendedor, interacción con el cajero, el ambiente de la tienda, entrega de producto a domicilio en la</t>
  </si>
  <si>
    <t>Ayacucho</t>
  </si>
  <si>
    <t>Ayacucho 309</t>
  </si>
  <si>
    <t>Ayacucho #309</t>
  </si>
  <si>
    <t>Recuento</t>
  </si>
  <si>
    <t>Omar Chávez</t>
  </si>
  <si>
    <t>DISMAC CLUB - El vendedor/a explicó de qué trata el Dismaclub</t>
  </si>
  <si>
    <t>El encargado le brindó toda la información necesaria con respecto a la devolución (sólo en caso de demora)</t>
  </si>
  <si>
    <t>DEVOLUCIÓN: El encargado le brindó toda la información necesaria con respecto a la devolución (en caso de demora)</t>
  </si>
  <si>
    <t>El vendedor/a explicó de qué trata el Dismaclub</t>
  </si>
  <si>
    <t>El encargado le brindó toda la información necesaria con respecto a la devolución (en caso de demora)</t>
  </si>
  <si>
    <t>T1-2019</t>
  </si>
  <si>
    <t>T2-2019</t>
  </si>
  <si>
    <t>T3-2019</t>
  </si>
  <si>
    <t>T4-2019</t>
  </si>
  <si>
    <t>Quillacollo</t>
  </si>
  <si>
    <t>Obrajes</t>
  </si>
  <si>
    <t>Los productos cuentan con la cartelera o letreros que indican sus precios</t>
  </si>
  <si>
    <t>T1-2020</t>
  </si>
  <si>
    <t>T2-2020</t>
  </si>
  <si>
    <t>T3-2020</t>
  </si>
  <si>
    <t>T4-2020</t>
  </si>
  <si>
    <t>Competencia</t>
  </si>
  <si>
    <t>DISMAC</t>
  </si>
  <si>
    <t>ÍNDICE GENERAL - SANTA CRUZ</t>
  </si>
  <si>
    <t>ÍNDICE GENERAL - LA PAZ</t>
  </si>
  <si>
    <t>ÍNDICE GENERAL - COCHABAMBA</t>
  </si>
  <si>
    <t>Febrero/2020</t>
  </si>
  <si>
    <t>COMPETENCIA</t>
  </si>
  <si>
    <t>ÍNDICE GENERAL - COMPETENCIA</t>
  </si>
  <si>
    <t>1er Anillo Brasil (Competencia)</t>
  </si>
  <si>
    <t>4to anillo Equipetrol (Competencia)</t>
  </si>
  <si>
    <t>Santos Dumont (Competencia)</t>
  </si>
  <si>
    <t>Villa 1ro de mayo (Competencia)</t>
  </si>
  <si>
    <t>Pampa de la Isla (Competencia)</t>
  </si>
  <si>
    <t>Marzo/2020</t>
  </si>
  <si>
    <t xml:space="preserve">PRODUCTO </t>
  </si>
  <si>
    <t>PRODUCTO</t>
  </si>
  <si>
    <t>Al ingresar la persona que controla verificó que el cliente tenga barbijo</t>
  </si>
  <si>
    <t>El personal de tienda, ¿estuvo con el barbijo puesto todo el tiempo</t>
  </si>
  <si>
    <t>MEDIDAS DE BIOSEGURIDAD</t>
  </si>
  <si>
    <t>Medidas de bioseguridad en la sucursal</t>
  </si>
  <si>
    <t>Medidas de bioseguridad</t>
  </si>
  <si>
    <t xml:space="preserve">MINI CUOTAS - El cajero/a consultó el método de pago y ofreció MINICUOTAS </t>
  </si>
  <si>
    <t>El vendedor explicó acerca de la garantía extendida?  [Other (specify)]</t>
  </si>
  <si>
    <t>DEVOLUCIÓN: El encargado le brindó toda la información necesaria con respecto a la devolución (en caso de demora) [Other (specify)]</t>
  </si>
  <si>
    <t>Al ingresar la persona que controla ¿verificó que el cliente tenga barbijo? [Other (specify)]</t>
  </si>
  <si>
    <t>El personal de tienda, ¿estuvo con el barbijo puesto todo el tiempo? [Other (specify)]</t>
  </si>
  <si>
    <t xml:space="preserve">  </t>
  </si>
  <si>
    <t>El vendedor/a le solicitó sus datos personales y en caso de no estar registrado en su sistema, lo registró</t>
  </si>
  <si>
    <t>DISMAC CLUB</t>
  </si>
  <si>
    <t>El vendedor/a le solicitó sus datos personales y en caso de no estar registrado en su sistema, lo registró [Other (specify)]</t>
  </si>
  <si>
    <t xml:space="preserve"> </t>
  </si>
  <si>
    <t>No me pidió mis datos para registrarme</t>
  </si>
  <si>
    <t>ÍNDICES DE MEDIDAS DE BIOSEGURIDAD</t>
  </si>
  <si>
    <t>T1-2021</t>
  </si>
  <si>
    <t>T2-2021</t>
  </si>
  <si>
    <t>T3-2021</t>
  </si>
  <si>
    <t>T4-2021</t>
  </si>
  <si>
    <t>No aplica, yo estaba en la zona del producto</t>
  </si>
  <si>
    <t>No me midieron la temperatura</t>
  </si>
  <si>
    <t>Cocina</t>
  </si>
  <si>
    <t>Plancha de pelo</t>
  </si>
  <si>
    <t>Heladera</t>
  </si>
  <si>
    <t>Lavadora</t>
  </si>
  <si>
    <t>No aplica, no hubo interrupciones</t>
  </si>
  <si>
    <t>No aplica, solo pregunté por cocinas</t>
  </si>
  <si>
    <t>16-MAR-2021</t>
  </si>
  <si>
    <t>09-MAR-2021</t>
  </si>
  <si>
    <t>11-MAR-2021</t>
  </si>
  <si>
    <t>15-MAR-2021</t>
  </si>
  <si>
    <t>12-MAR-2021</t>
  </si>
  <si>
    <t>17-MAR-2021</t>
  </si>
  <si>
    <t>10-MAR-2021</t>
  </si>
  <si>
    <t>Televisores</t>
  </si>
  <si>
    <t>Afeitadora</t>
  </si>
  <si>
    <t>Afeitadora eléctrica</t>
  </si>
  <si>
    <t>Heladeras</t>
  </si>
  <si>
    <t>Horno pequeño</t>
  </si>
  <si>
    <t>Cocinas</t>
  </si>
  <si>
    <t>Corta pelo</t>
  </si>
  <si>
    <t>Televisión</t>
  </si>
  <si>
    <t>Frigobar Cónsul 12 lt</t>
  </si>
  <si>
    <t>Parlante inteligente Google</t>
  </si>
  <si>
    <t>Frigobar</t>
  </si>
  <si>
    <t>Celular</t>
  </si>
  <si>
    <t>Recortadora de pelo</t>
  </si>
  <si>
    <t>13-MAR-2021</t>
  </si>
  <si>
    <t>Extractores de Grasa</t>
  </si>
  <si>
    <t>Licuadora PHILIPS Daily, collection 400W de potencia</t>
  </si>
  <si>
    <t>Batidora industrial</t>
  </si>
  <si>
    <t>Cocina clásica de 6 hornallas marca Kering</t>
  </si>
  <si>
    <t>Refrigerador marca Whirlpool y LG</t>
  </si>
  <si>
    <t>Licuadora Marca Arno</t>
  </si>
  <si>
    <t>Cocina de 6 hornillas</t>
  </si>
  <si>
    <t>Batidora manual marca Oster</t>
  </si>
  <si>
    <t>Frigobar y refrigeradores</t>
  </si>
  <si>
    <t>AC. Una Campana Extractora Decorativa Cata de 90 cm</t>
  </si>
  <si>
    <t>11-OCT-2021</t>
  </si>
  <si>
    <t>18-MAR-2021</t>
  </si>
  <si>
    <t>Wafleras, maquina de panckes y donuts</t>
  </si>
  <si>
    <t>Secadora de pelo</t>
  </si>
  <si>
    <t>Cafeteras xpress</t>
  </si>
  <si>
    <t>Plancha de ropa</t>
  </si>
  <si>
    <t>Estuve dando vueltas, nadie me atendió esperé 4 minutos y al final le hablé a un vendedor</t>
  </si>
  <si>
    <t>Estuve  por más de 4 minutos viendo los artículos y recién se acercó</t>
  </si>
  <si>
    <t>No aplica, estaba atendiendo a otro cliente</t>
  </si>
  <si>
    <t>Estuve por más de 5 minutos y tuve que acercarme al vendedor para que me atienda</t>
  </si>
  <si>
    <t>No aplica, yo saludé primero al acercarme al vendedor</t>
  </si>
  <si>
    <t>Pregunté directo por el producto y el vendedor no saludó</t>
  </si>
  <si>
    <t>No aplica, yo pregunté inicialmente por el producto</t>
  </si>
  <si>
    <t>No aplica, me dirigí directo a los televisores</t>
  </si>
  <si>
    <t>Solo se quedó apoyado en una heladera y desde allí  trataba de responderme</t>
  </si>
  <si>
    <t>No aplica, me dirigí al lugar de las heladera</t>
  </si>
  <si>
    <t>No aplica, me encontraba en el lugar del producto requerido</t>
  </si>
  <si>
    <t>El vendedor no se acercó donde me encontraba viendo las heladeras para explicarme bien, solo respondía a medias las consultas que le hacía desde donde estaba</t>
  </si>
  <si>
    <t>No explicó algunos detalles del producto</t>
  </si>
  <si>
    <t>No explicó las variedades del producto consultado</t>
  </si>
  <si>
    <t>No aplica, yo pregunté acerca de los combos</t>
  </si>
  <si>
    <t>A pesar que yo consulté si habían ofertas por el día del padre, dijo que no había, que solo eran esos los precios finales</t>
  </si>
  <si>
    <t>No me habló de las promociones que habían</t>
  </si>
  <si>
    <t>No me comunicó las promociones o productos en combo que hubieran</t>
  </si>
  <si>
    <t>No habló de los precios más bajos garantizados</t>
  </si>
  <si>
    <t>No me comunicó los precios más bajos garantizados que tiene Dismac</t>
  </si>
  <si>
    <t>No comentó nada acerca de los precios más bajos garantizados</t>
  </si>
  <si>
    <t>No explicó de qué se tratan los precios bajos garantizados de Dismac</t>
  </si>
  <si>
    <t>No habló de los precios más bajos garantizados que tiene Dismac</t>
  </si>
  <si>
    <t>Solo mencionó las ofertas, pero no indicó que tienen el precio más bajo y si encuentro el mismo producto más barato en otra tienda me hacen un descuento del 10% adicional</t>
  </si>
  <si>
    <t>No fue muy atenta, no se esmeró en convencerme para que compre</t>
  </si>
  <si>
    <t>Parecía cansado o de mal humor, no se esmeró en brindar argumentos para incentivarme a comprar</t>
  </si>
  <si>
    <t>Restaba importancia a la funcionalidad del producto, enfatizaba que solo era un horno para cosas pequeñas</t>
  </si>
  <si>
    <t>Estaba distraída con el celular, no se esmeró en convencerme que compre</t>
  </si>
  <si>
    <t>No me ofreció productos adicionales al solicitado</t>
  </si>
  <si>
    <t>No me ofreció productos adicionales al requerido</t>
  </si>
  <si>
    <t>No aplica, solo pregunté por un producto</t>
  </si>
  <si>
    <t>No aplica, solo pregunté por la heladera</t>
  </si>
  <si>
    <t>No ofreció nada adicional el vendedor</t>
  </si>
  <si>
    <t>Solo se enfocó en el producto que me estaba ofreciendo, no me ofreció nada adicional</t>
  </si>
  <si>
    <t>No aplica, solo pregunté por el cortapelo</t>
  </si>
  <si>
    <t>No me preguntó si necesitaba algo más ni me ofreció algún producto adicional</t>
  </si>
  <si>
    <t>No aplica, solo pregunté por heladeras</t>
  </si>
  <si>
    <t>No desmostró actitud de servicio, parecía de mal humor</t>
  </si>
  <si>
    <t>Le faltó buen trato al vendedor, ya que estaba distraído en su celular</t>
  </si>
  <si>
    <t>No hubo interrupción</t>
  </si>
  <si>
    <t>No se disculpó por la interrupción y estaba con el celular</t>
  </si>
  <si>
    <t>No explicó las garantías extendidas</t>
  </si>
  <si>
    <t>No me habló nada acerca de la garantía extendida</t>
  </si>
  <si>
    <t>No explicó de qué trata la garantía extendida</t>
  </si>
  <si>
    <t>No explicó la garantía extendida que ofrece Dismac</t>
  </si>
  <si>
    <t>No explicó acerca de la garantía extendida</t>
  </si>
  <si>
    <t>No explicó eso</t>
  </si>
  <si>
    <t>No me pidió mis datos personales para registrarme</t>
  </si>
  <si>
    <t>No pidió nada para registrarme</t>
  </si>
  <si>
    <t>No pidió mis datos para registrarme</t>
  </si>
  <si>
    <t>No consultó mis datos para registrarme</t>
  </si>
  <si>
    <t>No solicitó ningún dato para registrarme</t>
  </si>
  <si>
    <t>Se quedó ahí no más apoyado, no se despidió de mi</t>
  </si>
  <si>
    <t>No explicó si la garantía venía en la caja</t>
  </si>
  <si>
    <t>No habló de las Mini cuotas que ofrece Dismac</t>
  </si>
  <si>
    <t>Estaba de una camisa social</t>
  </si>
  <si>
    <t>Estaban con polvo algunos electrodomésticos, particularmente el horno que compré</t>
  </si>
  <si>
    <t>Me indicaron que me devolverían el dinero mediante tranferencia en 48 horas, sin embargo, devolvieron en 5 días y esto debido a que desde proyectos intervinieron con el cliente para que se agilice la devolución, ya que al llamar a los 5 días para saber cuándo devolverían, indicaron que me llamarían para indicarme cuando lo harían.</t>
  </si>
  <si>
    <t>Cuando volví a llamar a los 5 días ya que habían pasado varios días desde el tiempo acordado de la devlución, simplemente me indicaron que me llamarían para indicarme cuándo sería. Además inicialmente no me dieron algún número en específico para poder hablar con alguien acerca de este tema, por lo que me costó conseguir con quien quien hablar para saber cuando me devolverían.</t>
  </si>
  <si>
    <t>No había personal</t>
  </si>
  <si>
    <t>No me midieron la temperatura ni brindaron alcohol para las manos</t>
  </si>
  <si>
    <t>No había el personal que desinfectara las manos y midiera la temperatura</t>
  </si>
  <si>
    <t>No logré identificar los instrumentos de desinfección y no me midieron la temperatura tampoco</t>
  </si>
  <si>
    <t>No había nadie visible que desinfectara las manos y midiera la temperatura</t>
  </si>
  <si>
    <t>No había personal que desinfectara las manos y midiera la temperatura</t>
  </si>
  <si>
    <t>No había implementos de bioseguridad para el cliente al ingresar</t>
  </si>
  <si>
    <t>No me midieron la temperatura ni me dieron alcohol para las manos</t>
  </si>
  <si>
    <t>En el ingreso no había ninguna medida de bioseguridad</t>
  </si>
  <si>
    <t>No me desinfectaron las manos ni midieron la temperatura</t>
  </si>
  <si>
    <t>No me brindaron alcohol para las manos ni midieron la temperatura</t>
  </si>
  <si>
    <t>No había el personal que controlara el ingreso con barbijo</t>
  </si>
  <si>
    <t>No había el personal controlando el ingreso con barbijo</t>
  </si>
  <si>
    <t>No había personal que controlara el ingreso con barbijo</t>
  </si>
  <si>
    <t>No había nadie para controlar el ingreso con barbijo</t>
  </si>
  <si>
    <t>No había personal en la puerta para dicho control</t>
  </si>
  <si>
    <t>No había el personal que controlando el ingreso con barbijo</t>
  </si>
  <si>
    <t>No había nadie que controlara que se ingrese con barbijo</t>
  </si>
  <si>
    <t>No había personal controlando el ingreso con barbijo</t>
  </si>
  <si>
    <t>Nadie controlaba el ingreso con barbijo</t>
  </si>
  <si>
    <t>El ambiente de la tienda, estaba ordenado y limpio</t>
  </si>
  <si>
    <t>La importancia y atención atenta al cliente</t>
  </si>
  <si>
    <t>El orden de los electrodomésticos era bueno, permitía apreciar bien los productos</t>
  </si>
  <si>
    <t>Fue una buena atención por parte del vendedor y la cajera muy pacientes.</t>
  </si>
  <si>
    <t>Buena atención del vendedor</t>
  </si>
  <si>
    <t>La rapidez y amabilidad en la devolución.</t>
  </si>
  <si>
    <t>El buen ambiente que tiene su tienda</t>
  </si>
  <si>
    <t>La amabilidad y explicación del vendedor</t>
  </si>
  <si>
    <t>La tienda es amplia</t>
  </si>
  <si>
    <t>Amabilidad y confianza con el cliente</t>
  </si>
  <si>
    <t>Amabilidad y confianza en cuanto a la relación de vendedor y cliente.</t>
  </si>
  <si>
    <t>Vendedor y cajeros muy serviciales</t>
  </si>
  <si>
    <t>Bien atento y promociona todas las novedades</t>
  </si>
  <si>
    <t>La interacción durante la compra fue buena</t>
  </si>
  <si>
    <t>Amabilidad y dominio de conocimiento acerca de los productos.</t>
  </si>
  <si>
    <t>Buena atención por parte del vendedor y el cajero</t>
  </si>
  <si>
    <t>El vendedor fue atento en su atención</t>
  </si>
  <si>
    <t>Efeciencia y amabilidad con el cliente</t>
  </si>
  <si>
    <t>Buena personalidad y actitud del vendedor.</t>
  </si>
  <si>
    <t>Muy buena atención de todo el personal</t>
  </si>
  <si>
    <t>Las medidas de bioseguridad y la atención, además falta personal, la tienda es bien grande</t>
  </si>
  <si>
    <t>Flexibilidad de crédito para otros tipos de personas. No solo a los profesionales</t>
  </si>
  <si>
    <t>Personalidad en cuanto a la amabilidad y destreza del vendedor, carece de las actitudes o perfil de un buen vendedor</t>
  </si>
  <si>
    <t>En las medidas de bioseguridad ante la situación de covid que hay</t>
  </si>
  <si>
    <t>Mejorar el aspecto de la tienda, es muy pequeño el lugar</t>
  </si>
  <si>
    <t>Deberían mejorar en la limpieza de sus productos, como se observa en el video había polvo en el producto a comprar</t>
  </si>
  <si>
    <t>La atención de su personal, le faltó interacción al vendedor</t>
  </si>
  <si>
    <t>No son atentos con las personas que llegan, tardan en detectar su presencia</t>
  </si>
  <si>
    <t>Deberían comunicar los precios bajos garantizados que tiene Dismac y la garantía extendida que ofrecen</t>
  </si>
  <si>
    <t>En la coordinación adecuada con el cajero. En la devolución no tenían intención de devolver</t>
  </si>
  <si>
    <t>Sus credenciales deben ser notorias o la presentación del vendedor para dar confiabilidad plena al cliente</t>
  </si>
  <si>
    <t>Las medidas de bioseguridad deberían implementarlas a cabalidad</t>
  </si>
  <si>
    <t>Necesitan más control en cuanto al covid</t>
  </si>
  <si>
    <t>Deberían devolver en efectivo y no hacer la devolución por transferencia bancaria, además que deberían cumplir el tiempo establecido para realizar esta devolución o al menos al momento de devolver dar un número específico para saber con quien contactarse para saber el progreso de esto y no tener que estar yendo nuevamente hasta la tienda para poder conseguir la información.</t>
  </si>
  <si>
    <t>Resaltar o exhibir las ofertas o novedades</t>
  </si>
  <si>
    <t>No haría ningún cambio, me atendieron bien</t>
  </si>
  <si>
    <t>Deberían implementar sus medidas de bioseguridad</t>
  </si>
  <si>
    <t>Debería haber un mayor control de las medidas de bioseguridad</t>
  </si>
  <si>
    <t>Accesibilidad a crédito a otras personas, no solo a profesionales</t>
  </si>
  <si>
    <t>No haría ningún cambio, todo estuvo bien durante mi visita</t>
  </si>
  <si>
    <t>La tienda estaba muy llena, todos los vendedores y cajeros estaban ocupados, espere alrededor de 12 minutos, incluso fui a buscar que alguien me trate de atender o que se percaten de mi presencia.</t>
  </si>
  <si>
    <t>No aplica, al ingresar a la tienda pude verificar que habían dos vendedores atendiendo a clientes y tuve que esperar a que se desocuparan para que puedan atenderme</t>
  </si>
  <si>
    <t>El vendedor se percató de mi presencia, pero aún si no se acercó para atenderme, tuve que esperar como 5 minutos  para pedir que se me atienda, a la primera llamada no me hizo caso tuvo que pedirle a otra de las vendedoras para que me atienda</t>
  </si>
  <si>
    <t>No aplica, el vendedor se encontraba ocupado atendiendo a un cliente</t>
  </si>
  <si>
    <t>No aplica, el vendedor estaba ocupado con otro cliente, en cuanto se desocupó me dirigió al sector de mi interés</t>
  </si>
  <si>
    <t>Los vendedores se  encontraban descargando mercadería se demoraron unos 10 minutos en atender</t>
  </si>
  <si>
    <t>Estaba ocupado limpiando y los demás atendiendo a otros clientes</t>
  </si>
  <si>
    <t>No aplica, el vendedor estaba con otros clientes</t>
  </si>
  <si>
    <t>Se acercó un vendedor, pero no me saludó, preguntó si necesitaba algo y me dirigió al lugar específico de electrodomésticos, me dejó ahí indicando que en ese sector están las batidoras, después se retiró a cajas y me dejó ahí sola</t>
  </si>
  <si>
    <t>En ningún momento me saludó, se acercó de mala gana y le pregunte si había alguien más que me pudiera atender, se fue a llamar a otra persona y esta persona a otra.</t>
  </si>
  <si>
    <t>El vendedor no saludó, preguntó directamente en qué me podía ayudar</t>
  </si>
  <si>
    <t>No aplica, yo saludé primero</t>
  </si>
  <si>
    <t>No aplica, el vendedor estaba atendiendo a clientes y después yo lo saludé</t>
  </si>
  <si>
    <t>No me preguntó, tuve que decirle yo lo que buscaba</t>
  </si>
  <si>
    <t>No aplica, pregunté directamente por un producto de preferencia</t>
  </si>
  <si>
    <t>No aplica, nomo no me atendían fuí yo quien tuvo que preguntar por el producto requerido</t>
  </si>
  <si>
    <t>No aplica, yo me encontraba en el lugar del producto que buscaba</t>
  </si>
  <si>
    <t>No aplica, se acercó cuando ya estaba en el lugar del producto que me interesaba</t>
  </si>
  <si>
    <t>No me mostró el producto me dirigió al lugar y se marchó a cajas, después de unos minutos se desocupo una de las vendedoras, me vio tocar el producto y no me preguntó nada, entonces tuve que dirigirme a ella para que pueda atenderme y mostrarme el producto en su totalidad</t>
  </si>
  <si>
    <t>Solo me explicó el tipo de material, no mostró las otras opciones que estaban expuestas, se basó solo en las dos primeras de la fila</t>
  </si>
  <si>
    <t>El vendedor espero que yo le haga las preguntas, no me hizo ninguna recomendación, ni me mostró opciones</t>
  </si>
  <si>
    <t>El vendedor se limitó en explicarme solo el producto que consulté, no me ofreció otras opciones sin que yo preguntara.</t>
  </si>
  <si>
    <t>El vendedor no mostró diferentes opciones solo respondía si le preguntaba algo, por si solo no me dijo cual de los extractores me convenía llevar, no mostró mucho interés ni esmero.</t>
  </si>
  <si>
    <t>No me explicó acerca de las promociones ni los combos, solo me habló de los beneficios del producto.</t>
  </si>
  <si>
    <t>No mencionó nada acerca de promociones, se basó solo en el producto que le consulté</t>
  </si>
  <si>
    <t>No me habló de algún producto en combo, ni sobre descuentos o lanzamientos</t>
  </si>
  <si>
    <t>El vendededor solo me indicó los precios de los productos relacionados a mi interés, no mencionó las otras ofertas o promociones.</t>
  </si>
  <si>
    <t>Solo me habló de las características del producto que me estaba enseñando, no me comunicó las promociones o productos en combo.</t>
  </si>
  <si>
    <t>El vendedor no mencionó nada acerca de alguna promoción que ofrecía la tienda, tampoco sobre los productos en combos</t>
  </si>
  <si>
    <t>No menciono ningún combo o lanzamiento de productos</t>
  </si>
  <si>
    <t>No mencionó ningún combo o promociones</t>
  </si>
  <si>
    <t>No me mencionó acerca de los precios más bajos, ni del descuento del 10% en caso de encontrar el producto a menor precio.</t>
  </si>
  <si>
    <t>No me mencionó nada al respecto, ni de los precios más bajos.</t>
  </si>
  <si>
    <t>Solo se basó en el extractor, no mencionó nada de descuentos adicionales de productos, ni de los precios más bajos de Dismac</t>
  </si>
  <si>
    <t>No comentó acerca de los precios más bajos garantizados que tiene Dismac</t>
  </si>
  <si>
    <t>No mencionó nada respecto a los precios más bajos garantizados que tiene Dismac</t>
  </si>
  <si>
    <t>No me comunicó que tienen los precios más bajos garantizados</t>
  </si>
  <si>
    <t>No mencionaron el 10% de descuento adicional si encuentro el mismo producto más barato en otra tienda</t>
  </si>
  <si>
    <t>No se esmeró en ofrecer el producto, esperé hasta lo último para que me incentive o me convensa de que compre el producto.</t>
  </si>
  <si>
    <t>El vendedor no mostró esmero en explicar el tipo de material de los extractores, si me dijo algo del material fue porque yo le pregunté, no mostró mucho interés en la venta del producto.</t>
  </si>
  <si>
    <t>El vendedor no me preguntó si tenía la necesidad de algún otro producto adicional.</t>
  </si>
  <si>
    <t>No me preguntó ni me ofreció productos adicionales, se limitó en el producto por el que le pregunté.</t>
  </si>
  <si>
    <t>No aplica, al inicio solo le dije que quería una batidora aunque al finalizar ya no me ofreció nada más</t>
  </si>
  <si>
    <t>No me ofreció ningún producto adicional al que le consulté.</t>
  </si>
  <si>
    <t>No aplica, se consultó  por un producto determinado</t>
  </si>
  <si>
    <t>al principio no mostró buena actitud ella estaba esperando que le pregunte hacerca del producto</t>
  </si>
  <si>
    <t>No aplica, no hubo interrupciones durante la visita</t>
  </si>
  <si>
    <t>Hubo interrupción y no pidieron disculpa alguna</t>
  </si>
  <si>
    <t>Hubo un momento en el que mientras me atendía alguien le preguntó algo y él respondió a esa persona y no se disculpó, continuó explicándome acerca del producto</t>
  </si>
  <si>
    <t>No aplica, no hubieron interrupciones</t>
  </si>
  <si>
    <t>Solo me habló de la garantía básica, pese que le pregunté como hacer si tuviera problemas con el producto.</t>
  </si>
  <si>
    <t>No explicó nada acerca de la garantía extendida, ni de los préstamos de productos en caso de que se indisponga el producto</t>
  </si>
  <si>
    <t>No me pidió mis datos personales, tampoco me preguntó si ya estaba registrada en Dismac</t>
  </si>
  <si>
    <t>No me pidió mis datos personales.</t>
  </si>
  <si>
    <t>No me pidió mis datos personales, tampoco me preguntó si era cliente de Dismac</t>
  </si>
  <si>
    <t>No me pidió los datos pese que le pregunté si puedo comprarlo en línea.</t>
  </si>
  <si>
    <t>No fui registrada en el sístema</t>
  </si>
  <si>
    <t>No me consultó mis datos para registrarme</t>
  </si>
  <si>
    <t>No se hizo registro de los datos personales</t>
  </si>
  <si>
    <t>El vendedor se encontraba atendiendo a otro cliente por lo que no se despidió</t>
  </si>
  <si>
    <t>El vendedor traía el bolsillo roto de la parte del pecho lado izquierdo y sucio, esto muestra una mala presencia</t>
  </si>
  <si>
    <t>No aplica porque la misma vendedora me atendió en cajas</t>
  </si>
  <si>
    <t>Solo me preguntó por mi nombre y no me saludó.</t>
  </si>
  <si>
    <t>Cuando me acerque, me habló en tono bajo y directamnete me preguntó que iba a pagar y no saludó de inicio</t>
  </si>
  <si>
    <t>Solo me entregó la factura y no mencionó nada de la garantía si es que venía en la caja ni me dio nada.</t>
  </si>
  <si>
    <t>Mientras me atendía habalaba con una de las vendedoras y demoró un poquito más, porque nos estaba prestando atención a dos personas.</t>
  </si>
  <si>
    <t>Al terminar el cobro solo me dijo eso sería todo, le dije gracias y fui a recoger el produto.</t>
  </si>
  <si>
    <t>Solo me cobró directamente, no me mencionó lo de las Mini cuotas, estaba ocupado atendiendo tambien a otra vendedora, su compañera de trabajo.</t>
  </si>
  <si>
    <t>No mencionó nada de las Mini Cuotas</t>
  </si>
  <si>
    <t>No mencionó las formas de pago</t>
  </si>
  <si>
    <t>El cajero no tenía puesto el uniforme de la empresa, tampoco llevaba puesto una credencial de la empresa</t>
  </si>
  <si>
    <t>No mencionó nada sobre los aspectos de instalación</t>
  </si>
  <si>
    <t>No se mencionó nada de los aspectos de instalación</t>
  </si>
  <si>
    <t>No mencionó si debo aumentar el pago cuando esta fuera de ruta y menos me habló de los límites.</t>
  </si>
  <si>
    <t>Al un lado de la entrada había una caja de televisor empolvada.</t>
  </si>
  <si>
    <t>En algunos lugares del piso había manchas y algunos papeles tirados.</t>
  </si>
  <si>
    <t>Estaba un poco sucio</t>
  </si>
  <si>
    <t>En uno de los pasillos había una caja grande que tal vez estaban acomodando recién, pero estaba en pleno pasillo</t>
  </si>
  <si>
    <t>En uno de los pasillos justo al ingresar a cajas había una banca de plástico obstruyendo la buena visibilidad de un parlante.</t>
  </si>
  <si>
    <t>Se encontraban ordenados, pero la mayoría con polvo, uno de los refrigeradores con manchas muy notorias y las demás con huellas de dedos, de uno de los refrigeradores blancos se caía la etiqueta y no lo arreglaron.</t>
  </si>
  <si>
    <t>Algunos productos, como una hidrolavadora, no contaba con letrero de precios hasta que tuve que preguntar por el precio.</t>
  </si>
  <si>
    <t>El chófer solo me hizo firmar el acta de entrega del producto, no lo desembaló para mostrarme que el producto venía completo, dejaron el producto y se fueron de manera rápida.</t>
  </si>
  <si>
    <t>No había nadie al ingreso para desinfectar o controlar la temperatura, solo tenían un dispensador de alcohol en gel al ingreso.</t>
  </si>
  <si>
    <t>Al ingresar no me tomaron la temperatura ni me dieron alcohol</t>
  </si>
  <si>
    <t>No había alguien en la puerta que tome la temperatura ni proporcione alcohol</t>
  </si>
  <si>
    <t>No me tomaron la temperatura ni me proporcionaron alcohol, había mucha gente entrando sin control de desinfección.</t>
  </si>
  <si>
    <t>Solo me desinfectaron las manos al ingresar y no me tomaron la temperatura.</t>
  </si>
  <si>
    <t>No había nadie al ingreso para desinfectar, tampoco tenían un dispensador de alcohol en gel al ingreso</t>
  </si>
  <si>
    <t>Cuando ingresé a la tienda no me midieron la temperatura tampoco me ofrecieron alcohol líquido ni en gel.</t>
  </si>
  <si>
    <t>No me midieron la temperatura al ingreso ni dotaron alcohol en gel</t>
  </si>
  <si>
    <t>No había las respectivas medidas de bioseguridad</t>
  </si>
  <si>
    <t>No había alcohol en gel ni termómetro</t>
  </si>
  <si>
    <t>No estaban preparados para hacer uso de las medidas de bioseguridad</t>
  </si>
  <si>
    <t>No tenían medidas de bioseguridad</t>
  </si>
  <si>
    <t>No había nadie al ingreso controlando el uso de barbijo</t>
  </si>
  <si>
    <t>No hubo nadie cerca a la puerta que controlara el ingreso con barbijo</t>
  </si>
  <si>
    <t>No había control en la tienda acerca del uso de barbijo al ingresar</t>
  </si>
  <si>
    <t>No había personal controlando el uso de barbijo</t>
  </si>
  <si>
    <t>No había alguien en el ingreso controlando el uso de barbijo</t>
  </si>
  <si>
    <t>Al ingresar no había ninguna persona controlando el ingreso de las personas a la tienda con barbijo</t>
  </si>
  <si>
    <t>No controlaron el ingreso con barbijo</t>
  </si>
  <si>
    <t>Nadie se percató de eso si ingresaba con barbijo</t>
  </si>
  <si>
    <t>No verifican el ingreso con barbijo</t>
  </si>
  <si>
    <t>No verificaron el ingreso con barbijo</t>
  </si>
  <si>
    <t>No estaban atentos a la entrada para verificar que se ingrese con barbijo</t>
  </si>
  <si>
    <t>La vendedora fue atenta y se tomó el tiempo para atenderme pese que la tienda estaba llena. La tienda estaba en buenas condiciones.</t>
  </si>
  <si>
    <t>"1. Los pasillos estaban muy limpios pese al desgaste del piso.
 2. Todos los productos bien expuestos y sin polvo, estaban ordenados y todos con sus respectivos precios.
3. El ambiente totalmente iluminado, todos los focos en buen estado y con buena música de fondo, ni fuerte ni bajo."</t>
  </si>
  <si>
    <t>"El orden y limpieza de la tienda, también la exposición de los productos todos muy visibles.
 Las entregas a domicilio sin recarga alguna, las garantías que tienen los productos.
 La reposición de un producto en caso de que se dañe el que tengo.
 La garantía extendida."</t>
  </si>
  <si>
    <t>La atención por parte de la vendedora y el cajero fueron buenas, tenían variedad de productos, la entrega y el proceso de devolución fueron eficientes.</t>
  </si>
  <si>
    <t>"Lo que rescato es:
 la iluminación de la tienda
, las entregas a domicilio
, el conocimiento del vendedor sobre el producto
, las cuotas extendidas
, las garantías que tienen los productos de la tienda."</t>
  </si>
  <si>
    <t>La atención por parte del vendedor fue buena, los productos ordenados, la devolución rápida y cordial.</t>
  </si>
  <si>
    <t>"En cuanto al vendedor mostró conocimiento del producto que me interesó.
 Su amabilidad, y por sobre todo la paciencia, estuvo todo el tiempo conmigo mostrándome diferentes modelos. 
El orden de la tienda, la limpieza y la iluminación."</t>
  </si>
  <si>
    <t>"El ambiente de la tienda era agradable, el vendedor me atendió muy bien y me explicó las características de los productos que me estaba ofreciendo. Por otra parte el cajero no me atendio muy bien, estaba hablando también con su compañera.
 Al momento de la devolución todo estuvo muy bien, hasta el cajero tuvo mejor trato e intentó hablarme recien de las promociones Mini cuotas y demás."</t>
  </si>
  <si>
    <t>El ambiente de la tienda estaba en buen estado, todos los productos en orden, además que ofrecen el servicio de entega a domicilio.</t>
  </si>
  <si>
    <t>"Primero. Rescato el orden de los productos de la tienda, todos los productos muy bien expuestos y en su lugar.
Segundo. La limpieza, los productos todos muy limpios, el piso, las paredes, el ambiente muy bien iluminado.
 Tercero. El vendedor muy paciente, en ningún momento se alejó de mi lado.
 Cuarto. La amabilidad del cajero, se tomó el tiempo en explicar sobre las cuotas extendidas, requisitos, etc.
 Quinto. En cuanto a la devolución, lo excelente que tiene DISMAC es que se puede devolver cualquier producto que se compra e incluso después de casi 1 mes, realizar cambios e incluso hacen descuentos de el 10%."</t>
  </si>
  <si>
    <t>Al ingresar fueron cordiales y saludaron, solo que se demoraron un poco para atender por el producto que me interesaba, me recalcó que dentro de unas semanas llegará otro stock de productos, fue amable y ofreció otro producto similar</t>
  </si>
  <si>
    <t>La atención de todo el personal fue muy amable en la compra y devolución del producto</t>
  </si>
  <si>
    <t>Fue atento, explicó las características del producto seleccionado, entrega a domicilio y garantía del producto</t>
  </si>
  <si>
    <t>El cajero fue muy bueno y atento al hacer la compra y devolución del producto, hizo rápida la devolución siempre estaba dispuesto a ayudar</t>
  </si>
  <si>
    <t>El vendedor fue amable al mostrarme otras opciones en cuanto a calidad y garantía del producto que buscaba</t>
  </si>
  <si>
    <t>La atención del vendedor y el cajero fueron muy efectivas</t>
  </si>
  <si>
    <t>Deberían poner más vendedores y personal para control de biosegurad ante la situación de la pandemia.</t>
  </si>
  <si>
    <t>1. Lo que debe mejorar en esta tienda es el recurso humano, porque lo más importante para los clientes siempre es la buena educación ante todo, el buen trato, la buena atención, el carisma,  cortesía por parte del vendedor a los clientes.</t>
  </si>
  <si>
    <t>"El personal, una buena capacitación, en cuanto a la atención a los clientes, ellos deberían percatarse de forma rápida de la presencia de un cliente
. Todos los vendedores deben tener conocimiento de todos los productos para no tener la necesidad de llamar a una y otra persona para que lo atiendan a uno. 
Deberían estar todos uniformados. 
Si existe una persona que tiene alguna dolencia en el cuerpo como uno de los vendedores que menciono que le dolía la espalda no deberían estar trabajando porque de por sí no tienen ganas de atender o están de mal humor. 
Por ejemplo me atendieron 3 personas, y esto no debería pasar."</t>
  </si>
  <si>
    <t>Mejorar en la limpieza interior, verificar que todos los productos siempre tengan precios, mantener libres los pasillos.</t>
  </si>
  <si>
    <t>"En cuanto a la atención al cliente, debe terminar la atención al cliente y no cambiar a la mitad por otro vendedor, eso podría desanimar al cliente en la compra del producto.
 Debe tener carisma, poder convencer al cliente para que pueda adquirir el producto, mostrar más opciones.
 Tiene que estar siempre presentable con el uniforme limpio y prolijo sin roturas ni manchas.
 En cuanto a los productos
, deben mantenerlos limpios, sin manchas ni polvo."</t>
  </si>
  <si>
    <t>Lo que deberían mejorar es el espacio y variedad de productos.</t>
  </si>
  <si>
    <t>Que todo el personal lleve siempre el uniforme de la tienda. Por ejemplo la señorita que me tomó la temperatura no llevaba el uniforme.</t>
  </si>
  <si>
    <t>Debería mejorar el trato del cajero, o si esta solo deberían poner otro cajero más para que se pueda atender eficazmente.</t>
  </si>
  <si>
    <t>Deben implementar las medidas de bioseguridad, los vendedores deben proporcionar un poco más de información.</t>
  </si>
  <si>
    <t>"Para mi criterio, mejorar en la interacción con el vendedor, porque aún le falta incentivar, convencer, ofrecer otras opciones, demostrar al cliente que el producto es bueno y de calidad, hacer que el cliente se enamore del producto.
 En cuanto al cajero que use siempre el uniforme porque es parte de una tienda prestigiosa.
En cuanto a las entregas a domicilio, mostrar al cliente como se esta haciendo la entrega del producto y no solo dejarlo e irse."</t>
  </si>
  <si>
    <t>Deberían estar más atentos cuando el cliente llega a la tienda.</t>
  </si>
  <si>
    <t>Deberían implementar las medidas de bioseguridad correspondientes</t>
  </si>
  <si>
    <t>Mejorar las medidas de bioseguridad al ingreso de la tienda</t>
  </si>
  <si>
    <t>Deberían mejorar la limpieza de los ambientes</t>
  </si>
  <si>
    <t>Deberían estar más atento en cuanto a las medidas de bioseguridad al ingreso de la tienda</t>
  </si>
  <si>
    <t>Deberían controlar mejor las medidas de bioseguridad de la tienda</t>
  </si>
  <si>
    <t xml:space="preserve">   </t>
  </si>
  <si>
    <t>OFERTA MINI CUOTAS</t>
  </si>
  <si>
    <t>Multicine Río Seco</t>
  </si>
  <si>
    <t>Column N %</t>
  </si>
  <si>
    <t>PESOS DIMENSIONES</t>
  </si>
  <si>
    <t>PESOS ATRIBUTOS</t>
  </si>
  <si>
    <t>El vendedor/a le comunicó que Dismac tiene los precios más bajos del mercado y explicó la garantía de precios</t>
  </si>
  <si>
    <t>El vendedor/a consultó el método de pago y ofreció MINICUOTAS</t>
  </si>
  <si>
    <t>INFORMACIÓN SOBRE LA ENTREGA E INSTALACIÓN DE PRODUCTOS</t>
  </si>
  <si>
    <t>El vendedor/a coordinó y programó la entrega a domicilio del producto</t>
  </si>
  <si>
    <t>El vendedor/a coordinó y programó la instalación del producto</t>
  </si>
  <si>
    <t>El vendedor/a informó y explicó los requisitos previos de instalación del producto</t>
  </si>
  <si>
    <t>El vendedor/a se despidió amablemente y lo invito a visitar nuevamente la tienda</t>
  </si>
  <si>
    <t>El cajero agradecio la compra, se despidió amablemente "Hasta luego" "Que tenga un buen día" "Que le vaya bien"  y lo invitó a visitar la tienda nuevamente</t>
  </si>
  <si>
    <t>El cajerio/a validó la fecha de entrega a domicilio del producto</t>
  </si>
  <si>
    <t>El cajero/a validó la fecha de instalación del producto</t>
  </si>
  <si>
    <t>El cajero/a validó que el vendedor explicó los requisitos previos de instalacion del producto, que el cliente entiende estos requisitos, y el cajero entregó los requisitos impresos al cliente.</t>
  </si>
  <si>
    <t>El cajero informó y explicó al cliente que para cualquier cambio de horario que quiera realizar en la programacion de la entrega o instalación debe llamar al número 800 10 2000</t>
  </si>
  <si>
    <t xml:space="preserve"> Los pasillos se encontraban libres y permitían la libre circulación</t>
  </si>
  <si>
    <t>El chofer se comunicó con el cliente por lo menos 30 minutos antes para confirmar la entrega</t>
  </si>
  <si>
    <t>El chofer dejó el producto dentro del inmueble y en el lugar solicitado por el cliente</t>
  </si>
  <si>
    <t>El producto llegó en perfecto estatodo sin daños estéticos</t>
  </si>
  <si>
    <t>El encargado/a verificó el estado del producto, y determinó si cumple con la política de cambios y devoluciones</t>
  </si>
  <si>
    <t>El vendedor/a le comunicó que Dismac tiene los precios más bajos del mercado y explicó la garantía de precios. (Habló acerca de que los precios de Dismac son los más bajos del mercado, si encuentra algún producto con el precio más bajo en otra tienda formalmente establecida y lleva una proforma</t>
  </si>
  <si>
    <t>ENTREGA DE PRODUCTOS EN TIENDA: El vendedor/a se despidió amablemente y lo invito a visitar nuevamente la tienda</t>
  </si>
  <si>
    <t>ENTREGA A DOMICILIO: El chofer dejó el producto dentro del inmueble y en el lugar solicitado por el cliente</t>
  </si>
  <si>
    <t>ENTREGA A DOMICILIO: El producto llegó en perfecto estatodo sin daños estéticos</t>
  </si>
  <si>
    <t>ENTREGA A DOMICILIO: El chofer se comunicó con el cliente por lo menos 30 minutos antes para confirmar la entrega</t>
  </si>
  <si>
    <t>DEVOLUCIÓN: El encargado/a verificó el estado del producto, y determinó si cumple con la política de cambios y devoluciones</t>
  </si>
  <si>
    <t>Septiembre/2021</t>
  </si>
  <si>
    <t>El vendedor/a le comunicó que Dismac tiene los precios más bajos del mercado y explicó la garantía de precios. (Habló acerca de que los precios de Dismac son los más bajos del mercado, si encuentra algún producto con el precio más bajo en otra tienda forma</t>
  </si>
  <si>
    <t>El vendedor explicó acerca de la garantía extendida? (Es decir, el vendedor comentó que ahora los productos de Dismac cuentan con mayor plazo de garantía, que la instalación de los productos grandes es gratuita, y que Dismac realiza el prestamo de un produ</t>
  </si>
  <si>
    <t>COMPRA GRANDE: El vendedor/a coordinó y programó la entrega a domicilio del producto</t>
  </si>
  <si>
    <t>COMPRA GRANDE: El vendedor/a coordinó y programó la instalación del producto</t>
  </si>
  <si>
    <t>COMPRA GRANDE: El vendedor/a informó y explicó los requisitos previos de instalación del producto</t>
  </si>
  <si>
    <t>El vendedor/a se despidió amablemente y lo invito a visitar nuevamente la tienda.</t>
  </si>
  <si>
    <t>El cajero/a entregó la garantía del producto o indicó que esta venía dentro de la caja del producto. (Aplica solo en caso de refrigeradores, cocinas, freezers, lavadoras, microondas y Aires Acondicionados)</t>
  </si>
  <si>
    <t>El cajero agradecio la compra, se despidió amablemente "Hasta luego" "Que tenga un buen día" "Que le vaya bien"  y lo invitó a visitar la tienda nuevamente.</t>
  </si>
  <si>
    <t>ENTREGA DE PRODUCTOS EN TIENDA: El vendedor/a probó el producto.</t>
  </si>
  <si>
    <t>ENTREGA A DOMICILIO: El producto llegó a su casa al día siguiente de la realización de la compra (Aproximádamente dentro de las 24 Hrs.)</t>
  </si>
  <si>
    <t>Octubre/2021</t>
  </si>
  <si>
    <t>Av. Cristo Redentor entre 5to y 6to anillo</t>
  </si>
  <si>
    <t>Noviembre/2021</t>
  </si>
  <si>
    <t>Av. Cristo Redentor</t>
  </si>
  <si>
    <t>Diciembre/2021</t>
  </si>
  <si>
    <t>Enero/2022</t>
  </si>
  <si>
    <t>El Alto Satélite</t>
  </si>
  <si>
    <t>T1-2022</t>
  </si>
  <si>
    <t>T2-2022</t>
  </si>
  <si>
    <t>T3-2022</t>
  </si>
  <si>
    <t>T4-2022</t>
  </si>
  <si>
    <t>El cajero/a validó la fecha de entrega a domicilio del producto</t>
  </si>
  <si>
    <t>Febrero/2022</t>
  </si>
  <si>
    <t>Midieron su temperatura y proporcionaron alcohol líquido o en gel al ingresar a la sucursal</t>
  </si>
  <si>
    <t>En el sector de caja, contaban con alcohol líquido o en gel</t>
  </si>
  <si>
    <t>¿Le midieron la temperatura y proporcionaron alcohol líquido o en gel al ingresar a la sucursal? [Other (specify)]</t>
  </si>
  <si>
    <t>En el sector de caja, ¿contaban con alcohol líquido o en gel? [Other (specify)]</t>
  </si>
  <si>
    <t>Marzo/2022</t>
  </si>
  <si>
    <t>El cajero informó y explicó al cliente que para cualquier cambio de horario que quiera realizar en la programación de la entrega o instalación debe llamar al número 800 10 2000</t>
  </si>
  <si>
    <t>2022MARZOÍNDICES DE MEDIDAS DE BIOSEGURIDAD</t>
  </si>
  <si>
    <t>Abril/2022</t>
  </si>
  <si>
    <t>Mayo/2022</t>
  </si>
  <si>
    <t>Junio/2022</t>
  </si>
  <si>
    <t>2022MAYOÍNDICES GENERALES</t>
  </si>
  <si>
    <t>Julio/2022</t>
  </si>
  <si>
    <t>El cajero/a le comunicó sobre el monto a pagar y realizó el proceso de facturación (Pide NIT y explica la implementación de la facturación electrónica, es decir pide los datos al cliente, explica que la factura le llegará por correo o a su teléfono (opcional) y efectivamente la factura le llegó por uno de estos medios).</t>
  </si>
  <si>
    <t>El vendedor/a demostró tener conocimiento del producto y proporcionó toda la información (garantía) y especificaciones del mismo.</t>
  </si>
  <si>
    <t>El vendedor/a ofreció y explicó los beneficios del servicio de instalación garantizada.</t>
  </si>
  <si>
    <t>El vendedor/a ofreció y explicó los beneficios del servicio de entrega, costo gratuito, tiempo de entrega, áreas de cobertura.</t>
  </si>
  <si>
    <t>Agosto/2022</t>
  </si>
  <si>
    <t>El cajero/a le comunicó sobre el monto a pagar y realizó el proceso de facturación (Pide NIT y explica la implementación de la facturación electrónica, es decir pide los datos al cliente, explica que la factura le llegará por correo o a su teléfono (opcio</t>
  </si>
  <si>
    <t>Septiembre/2022</t>
  </si>
  <si>
    <t>2022AGOSTOÍNDICES GENERALES</t>
  </si>
  <si>
    <t>Octubre/2022</t>
  </si>
  <si>
    <t>2022SEPTIEMBREÍNDICES GENERALES</t>
  </si>
  <si>
    <t>2022SEPTIEMBREÍNDICES DE ATENCIÓN DEL VENDEDOR</t>
  </si>
  <si>
    <t>2022SEPTIEMBREÍNDICES DE ATENCIÓN EN CAJA</t>
  </si>
  <si>
    <t>2022SEPTIEMBREÍNDICES DE ATENCIÓN POSTPAGO</t>
  </si>
  <si>
    <t>2022SEPTIEMBREÍNDICE AMBIENTE DE LA TIENDA</t>
  </si>
  <si>
    <t>2022SEPTIEMBREÍNDICES DE DELIVERY</t>
  </si>
  <si>
    <t>2022SEPTIEMBREÍNDICES DE DEVOLUCIÓN</t>
  </si>
  <si>
    <t>2022SEPTIEMBREÍNDICES DE MEDIDAS DE BIOSEGURIDAD</t>
  </si>
  <si>
    <t>2022OCTUBREÍNDICES GENERALES</t>
  </si>
  <si>
    <t>2022OCTUBREÍNDICES DE ATENCIÓN DEL VENDEDOR</t>
  </si>
  <si>
    <t>2022OCTUBREÍNDICES DE DEVOLUCIÓN</t>
  </si>
  <si>
    <t>2021OCTUBREÍNDICES DE MEDIDAS DE BIOSEGURIDAD</t>
  </si>
  <si>
    <t>Noviembre/2022</t>
  </si>
  <si>
    <t>Av. América #459</t>
  </si>
  <si>
    <t>El Alto Cruce Villa Adela</t>
  </si>
  <si>
    <t>Diciembre/2022</t>
  </si>
  <si>
    <t>2022NOVIEMBREÍNDICES GENERALES</t>
  </si>
  <si>
    <t>2022DICIEMBREÍNDICES GENERALES</t>
  </si>
  <si>
    <t>2022DICIEMBREÍNDICES DE ATENCIÓN DEL VENDEDOR</t>
  </si>
  <si>
    <t>2022NOVIEMBREÍNDICES DE ATENCIÓN DEL VENDEDOR</t>
  </si>
  <si>
    <t>2022DICIEMBREÍNDICES DE ATENCIÓN EN CAJA</t>
  </si>
  <si>
    <t>2022DICIEMBREÍNDICES DE ATENCIÓN POSTPAGO</t>
  </si>
  <si>
    <t>2022DICIEMBREÍNDICE AMBIENTE DE LA TIENDA</t>
  </si>
  <si>
    <t>Enero/2023</t>
  </si>
  <si>
    <t>T1-2023</t>
  </si>
  <si>
    <t>T2-2023</t>
  </si>
  <si>
    <t>T3-2023</t>
  </si>
  <si>
    <t>T4-2023</t>
  </si>
  <si>
    <t>El vendedor/a explicó de qué trata la garantía extendida y sus beneficios</t>
  </si>
  <si>
    <t>El vendedor/a ofreció y explicó los beneficios del servicio de entrega gratuita, tiempo de entrega, áreas de cobertura.</t>
  </si>
  <si>
    <t>Montero</t>
  </si>
  <si>
    <t>Sucre</t>
  </si>
  <si>
    <t>Tarija</t>
  </si>
  <si>
    <t>El vendedor/a en caso de no disponer del producto en tienda, utilizó la página ecommerce de DISMAC para ofrecer otras opciones al cliente.</t>
  </si>
  <si>
    <t>El vendedor/a explicó los beneficios de la política de cambios y devoluciones.</t>
  </si>
  <si>
    <t>SUCRE</t>
  </si>
  <si>
    <t>TARIJA</t>
  </si>
  <si>
    <t>El vendedor/a en caso de no disponer del producto en tienda, utilizo la pagina ecommerce de DISMAC para ofrecer otras opciones al cliente.</t>
  </si>
  <si>
    <t>El vendedor/a explicó los beneficios de la politica de cambios y devoluciones.</t>
  </si>
  <si>
    <t xml:space="preserve">                                      Sucre - Tarija - Comentarios Relevantes </t>
  </si>
  <si>
    <t>SUCRE - TARIJA</t>
  </si>
  <si>
    <t>Av. Santos Dumont</t>
  </si>
  <si>
    <t>Nota: Se cambió Loayza por Socabaya por traslado</t>
  </si>
  <si>
    <t>Socabaya</t>
  </si>
  <si>
    <t>Doble Vía km13</t>
  </si>
  <si>
    <t>Enero/ 2024</t>
  </si>
  <si>
    <t>T1-2024</t>
  </si>
  <si>
    <t>T2-2024</t>
  </si>
  <si>
    <t>T3-2024</t>
  </si>
  <si>
    <t>T4-2024</t>
  </si>
  <si>
    <t>y verificar que los atributos sean iguales a la columna b - tabla izquierda</t>
  </si>
  <si>
    <t>columna 1</t>
  </si>
  <si>
    <t>columna enero</t>
  </si>
  <si>
    <t>Es Igual?</t>
  </si>
  <si>
    <t>Febrero/ 2024</t>
  </si>
  <si>
    <t>COMPRA PEQUEÑA</t>
  </si>
  <si>
    <t>COMPRA GRANDE</t>
  </si>
  <si>
    <t>Marzo/ 2024</t>
  </si>
  <si>
    <t>Abril/ 2024</t>
  </si>
  <si>
    <t>Mayo/ 2024</t>
  </si>
  <si>
    <t>Junio/ 2024</t>
  </si>
  <si>
    <t>Julio/ 2024</t>
  </si>
  <si>
    <t>Agosto/ 2024</t>
  </si>
  <si>
    <t>Septiembre/ 2024</t>
  </si>
  <si>
    <t>Octubre/ 2024</t>
  </si>
  <si>
    <t>Octubre/ 2024.</t>
  </si>
  <si>
    <t>Cambiar datos a Noviembre</t>
  </si>
  <si>
    <t>Noviembre/ 2024</t>
  </si>
  <si>
    <t>Diciembre/ 2024</t>
  </si>
  <si>
    <t>Doble Vía entre 5to y 6to anillo</t>
  </si>
  <si>
    <t>Enero/ 2025</t>
  </si>
  <si>
    <t>Enero/2025</t>
  </si>
  <si>
    <t>T1-2025</t>
  </si>
  <si>
    <t>T2-2025</t>
  </si>
  <si>
    <t>T3-2025</t>
  </si>
  <si>
    <t>T4-2025</t>
  </si>
  <si>
    <t>Febrero/ 2025</t>
  </si>
  <si>
    <t>Marzo/ 2025</t>
  </si>
  <si>
    <t>Abril/ 2025</t>
  </si>
  <si>
    <t>Mayo/ 2025</t>
  </si>
  <si>
    <r>
      <t xml:space="preserve">Nota: </t>
    </r>
    <r>
      <rPr>
        <i/>
        <sz val="10"/>
        <rFont val="Arial"/>
        <family val="2"/>
      </rPr>
      <t xml:space="preserve">En </t>
    </r>
    <r>
      <rPr>
        <i/>
        <sz val="10"/>
        <color rgb="FFFF0000"/>
        <rFont val="Arial"/>
        <family val="2"/>
      </rPr>
      <t>rojo</t>
    </r>
    <r>
      <rPr>
        <i/>
        <sz val="10"/>
        <rFont val="Arial"/>
        <family val="2"/>
      </rPr>
      <t xml:space="preserve"> los valores más bajos por dimensión.</t>
    </r>
    <r>
      <rPr>
        <b/>
        <i/>
        <sz val="10"/>
        <rFont val="Arial"/>
        <family val="2"/>
      </rPr>
      <t xml:space="preserve"> </t>
    </r>
    <r>
      <rPr>
        <i/>
        <sz val="10"/>
        <rFont val="Arial"/>
        <family val="2"/>
      </rPr>
      <t>En el caso de Cochabamba y La Paz, el Delivery no pondera la nota.
          La nota general de Bolivia, no toma en cuenta las notas de Sucre y Tarija en su promedio.</t>
    </r>
  </si>
  <si>
    <t>Junio/ 2025</t>
  </si>
  <si>
    <t>Julio/ 2025</t>
  </si>
  <si>
    <t>Agosto/ 2025</t>
  </si>
  <si>
    <t>Sucursal Sucre:</t>
  </si>
  <si>
    <t>Sucursal Tarija:</t>
  </si>
  <si>
    <t>No Cumple</t>
  </si>
  <si>
    <t>Septiembre/ 2025</t>
  </si>
  <si>
    <t>Octubre/ 2025</t>
  </si>
  <si>
    <t>Noviembre/ 2025</t>
  </si>
  <si>
    <t>Televisor</t>
  </si>
  <si>
    <t>No aplica, el producto no requiere instalación</t>
  </si>
  <si>
    <t>Reporte Diciembre 2025 - Visitas encubiertas DISMAC</t>
  </si>
  <si>
    <t>ÍNDICES GENERALES DICIEMBRE</t>
  </si>
  <si>
    <t>VARIACIÓN (Diciembre - Noviembre)</t>
  </si>
  <si>
    <t>Reporte Diciembre 2025 - Visitas encubiertas Dismac</t>
  </si>
  <si>
    <t xml:space="preserve">                               Reporte Diciembre 2025 - Visitas encubiertas DISMAC</t>
  </si>
  <si>
    <t>Diciembre/ 2025</t>
  </si>
  <si>
    <t>No aplica, se realizó una compra pequeña</t>
  </si>
  <si>
    <t>Isabel 2</t>
  </si>
  <si>
    <t>FEBRERO 2025</t>
  </si>
  <si>
    <t>Reporte Febrero 2025 - Visitas encubiertas DISMAC</t>
  </si>
  <si>
    <t>VARIACIÓN 
(Febrero - Diciembre)</t>
  </si>
  <si>
    <t>ÍNDICES GENERALES FEBRERO</t>
  </si>
  <si>
    <t xml:space="preserve">       Reporte Febrero 2025 - Visitas encubiertas DISMAC</t>
  </si>
  <si>
    <t>VARIACIÓN INDICE GENERAL
(Febrero - Diciembre)</t>
  </si>
  <si>
    <t>VARIACIÓN ATENCIÓN DEL VENDEDOR
(Febrero - Diciembre)</t>
  </si>
  <si>
    <t>VARIACIÓN ATENCIÓN EN CAJA
(Febrero - Diciembre)</t>
  </si>
  <si>
    <t>VARIACIÓN ATENCIÓN POSTPAGO
(Febrero - Diciembre)</t>
  </si>
  <si>
    <t>VARIACIÓN AMBIENTE DE LA TIENDA
(Febrero - Diciembre)</t>
  </si>
  <si>
    <t>VARIACIÓN DELIVERY
(Febrero - Diciembre)</t>
  </si>
  <si>
    <t>VARIACIÓN DEVOLUCIÓN
(Febrero - Diciembre)</t>
  </si>
  <si>
    <t>VARIACIÓN MEDIDAS DE BIOSEGURIDAD
(Febrero - Diciembre)</t>
  </si>
  <si>
    <t>Febrero /2026</t>
  </si>
  <si>
    <t>T1-2026</t>
  </si>
  <si>
    <t>T2-2026</t>
  </si>
  <si>
    <t>T3-2026</t>
  </si>
  <si>
    <t>T4-2026</t>
  </si>
  <si>
    <t>09-FEB-2026</t>
  </si>
  <si>
    <t>13-FEB-2026</t>
  </si>
  <si>
    <t>14-FEB-2026</t>
  </si>
  <si>
    <t>10-FEB-2026</t>
  </si>
  <si>
    <t>11-FEB-2026</t>
  </si>
  <si>
    <t>12-FEB-2026</t>
  </si>
  <si>
    <t>Cocina de 4 hornallas</t>
  </si>
  <si>
    <t>Aire acondicionado</t>
  </si>
  <si>
    <t>Plancha en seco</t>
  </si>
  <si>
    <t>Horno eléctrico Briara 550w</t>
  </si>
  <si>
    <t>Secadora de cabello</t>
  </si>
  <si>
    <t>Lavadora y frezer</t>
  </si>
  <si>
    <t>Plancha de cabello Mallory Red Diamond</t>
  </si>
  <si>
    <t>Lavadoras</t>
  </si>
  <si>
    <t>Plancha a vapor Arno</t>
  </si>
  <si>
    <t>Frezeer</t>
  </si>
  <si>
    <t>Plancha de cabello</t>
  </si>
  <si>
    <t>Aire acondicionado y hidrolavadora</t>
  </si>
  <si>
    <t>Lavadora y aire acondicionado</t>
  </si>
  <si>
    <t>Licuadora Arno 550W</t>
  </si>
  <si>
    <t>Cocina Clásica Kerning</t>
  </si>
  <si>
    <t>Tostadora Philips</t>
  </si>
  <si>
    <t>Plancha a vapor arno essential 1100W de potencia</t>
  </si>
  <si>
    <t>No aplica, los vendedores estaba ocupados, había uno atendiendo a una familia y habían otros metiendo y sacando cosas del depósito</t>
  </si>
  <si>
    <t>No aplica, el vendedor se encontraba con otro cliente</t>
  </si>
  <si>
    <t>No aplica, los vendedores se encontraban con otros clientes por lo cual esperé 5 minutos</t>
  </si>
  <si>
    <t>No aplica, esperé 8 minutos para ser atendida, ya que el vendedor se encontraba con otra cliente</t>
  </si>
  <si>
    <t>No aplica, esperé 6 minutos y había clientes en ese horario, todos estaban ocupados</t>
  </si>
  <si>
    <t>No aplica, los vendedores se encontraban ocupados, tuve que esperar que se desocupen para que me atiendan</t>
  </si>
  <si>
    <t>No aplica, el vendedor me saludó, pero estaba ocupado haciendo una venta, esperé 5 minutos y fui y busqué un vendedor que pueda atenderme</t>
  </si>
  <si>
    <t>No aplica, esperé 9 minutos, todos los vendedores se encontraban ocupado con otros clientes</t>
  </si>
  <si>
    <t>No aplica, yo saludé primero a la cual me devuelve el saludo</t>
  </si>
  <si>
    <t>Yo me acerqué y lo saludé no devolvió el saludo</t>
  </si>
  <si>
    <t>No aplica, yo me aproximé al vendedor y lo saludé primero, la cual me devuelve el saludo</t>
  </si>
  <si>
    <t>Yo me acerqué, saludé y pregunté por el producto, pero el no devolvió el saludo</t>
  </si>
  <si>
    <t>No aplica, tuve que buscar un vendedor para que me atienda porque estaban ocupados trabajando, saludé primero y me devolvieron el saludo</t>
  </si>
  <si>
    <t>No aplica, yo fui directamente a preguntarle sobre el producto que  estaba buscando</t>
  </si>
  <si>
    <t>No aplica, el vendedor estaba pendiente de mi porque me saludó y estaba cerca de mi esperando que le pregunté y ahí le consulte sobre el producto</t>
  </si>
  <si>
    <t>No aplica, yo le pregunté directamente sobre el producto ya que el vendedor solo me entregó un folleto de promociones y se pretendía ir</t>
  </si>
  <si>
    <t>No aplica, yo pregunté directamente sobre un producto</t>
  </si>
  <si>
    <t>No aplica, yo fui y lo busqué al vendedor porque estaban ocupados y le pregunté directamente sobre los productos que buscaba</t>
  </si>
  <si>
    <t>No aplica, tuve que preguntarle yo donde estaba las tostadoras y el me indicó donde estaban, pero llegó se fue a la tv del ecomerce a ver otros productos y luego de un minuto el mismo me habló sobre el producto</t>
  </si>
  <si>
    <t>No aplica, ya me encontraba en la zona del producto que estaba buscando</t>
  </si>
  <si>
    <t>No aplica, ya estábamos en la zona de los productos que buscaba</t>
  </si>
  <si>
    <t>No aplica, ya me encontraba en la zona del producto</t>
  </si>
  <si>
    <t>No aplica, ya me encontraba en la zona</t>
  </si>
  <si>
    <t>No aplica, ya estaba en la sección del producto</t>
  </si>
  <si>
    <t>No aplica, el producto estaba disponible en la tienda</t>
  </si>
  <si>
    <t>No aplica, el producto estaba disponible en tienda</t>
  </si>
  <si>
    <t>No aplica, el producto comsultado estaba disponible en la tienda</t>
  </si>
  <si>
    <t>No aplica, los productos estaban disponibles en tienda</t>
  </si>
  <si>
    <t>No aplica, el producto estaba en la tienda, pero menciona que hay mas modelos en la página, sin embargo no me mostró la página</t>
  </si>
  <si>
    <t>No aplica, el producto se encontraba en la tienda</t>
  </si>
  <si>
    <t>No aplica, los productos se encontraban disponible en la tienda</t>
  </si>
  <si>
    <t>No aplica, no utilizó eso porque los productos estaban en tienda</t>
  </si>
  <si>
    <t>No aplica, el producto se encontraba disponible</t>
  </si>
  <si>
    <t>No aplica, los productos estaban en tienda disponible</t>
  </si>
  <si>
    <t>No me hizo otras recomendaciones al parecer su conocimiento era muy básico</t>
  </si>
  <si>
    <t>No mostró las diferentes opciones que tenían, tampoco hizo recomendaciones a lo que yo necesitaba y ni me preguntó, tenía que preguntarle para que el me hablara un poco del producto que estaba consultando</t>
  </si>
  <si>
    <t>No me habló sobre que Dismac tenía los precios más bajos, siendo que le comenté que lo ví más barato el aire acondicionado en otro lado</t>
  </si>
  <si>
    <t>En ningún momento mencionó que Dismac tiene los precios más bajos del mercado</t>
  </si>
  <si>
    <t>No mencionó que tienen los precios más bajos, ni el descuento del 20%, con las justa me decía el precio de los productos que consulté</t>
  </si>
  <si>
    <t>No mencionó sobre los precios bajos garantizados</t>
  </si>
  <si>
    <t>No me habló de que cuentan con los precios más bajos garantizados</t>
  </si>
  <si>
    <t>No lo mencionó en ningún momento sobre los precios bajos garantizados</t>
  </si>
  <si>
    <t>No me mencionó si había promociones especiales o productos en combos disponibles en tienda</t>
  </si>
  <si>
    <t>No mencionó ninguna promoción, descuentos o lanzamientos y tampoco combos</t>
  </si>
  <si>
    <t>No me habló de promociónes vigentes en la tienda</t>
  </si>
  <si>
    <t>En ningún momento mencionó alguna promoción o combos</t>
  </si>
  <si>
    <t>No mencionó sobre la garantía extendida</t>
  </si>
  <si>
    <t>No me explicó sobre la garantía extendida ni sus beneficios</t>
  </si>
  <si>
    <t>No da ninguna información acerca de la garantía extendida</t>
  </si>
  <si>
    <t>No me habló de ningún tipo de garantía extendida de los productos</t>
  </si>
  <si>
    <t>No mencionó ninguna de las garantías la extendida ni de la que cuenta el producto</t>
  </si>
  <si>
    <t>No proporcionó ninguna información sobre la garantía extendida</t>
  </si>
  <si>
    <t>No me habló de las garantías extendidas que tenía la tienda</t>
  </si>
  <si>
    <t>El vendedor no se esmeró en dar buenos argumentos para poder incentivar la compra en todo mi recorrido lo tenía a el siguiendome, pero no me daba información a menos de que yo le preguntara algo sobre el producto</t>
  </si>
  <si>
    <t>Solo me dice las marcas y se aleja me dice que le consulte si tengo alguna duda</t>
  </si>
  <si>
    <t>El vendedor no se esmeró en darme detalles del producto que estaba buscando, tuve que preguntar para que el vendedor me diera más detalle del producto, no tenía mucho conocimiento del producto comprado</t>
  </si>
  <si>
    <t>Su explicación básica en cuanto a precios y tamaños, no me incentivaba a comprar solo se limitaba a responder lo que le consultaba</t>
  </si>
  <si>
    <t>No me habló si había entregas gratuitas o si llevaban el producto a domicilio</t>
  </si>
  <si>
    <t>No aplica, era compra pequeña</t>
  </si>
  <si>
    <t>No aplica, era compra pequeña, aunque si indicó el transporte</t>
  </si>
  <si>
    <t>No mencionó que tenían entrega gratuita</t>
  </si>
  <si>
    <t>No mencionó en ningún momento sobre la entrega gratuita</t>
  </si>
  <si>
    <t>No aplica, hicimos una compra pequeña de una plancha</t>
  </si>
  <si>
    <t>En ningún momento dijo que realizaban entrega a domicilio mayormente estaba con el celular ocupado</t>
  </si>
  <si>
    <t>No aplica, es un producto pequeño</t>
  </si>
  <si>
    <t>No aplica, yo mencioné sobre la instalación ya el vendedor recién me explicó que tenía un costo aparte</t>
  </si>
  <si>
    <t>No aplica, se compró un producto pequeño</t>
  </si>
  <si>
    <t>No aplica, el producto no necesita instalación</t>
  </si>
  <si>
    <t>No aplica, estaba realizando la compra de un producto pequeño</t>
  </si>
  <si>
    <t>No mencionó que contaban con instalaciones garantizadas</t>
  </si>
  <si>
    <t>No da esa información en ningún momento sobre la instalación garantizada</t>
  </si>
  <si>
    <t>el producto no requiere instalacion</t>
  </si>
  <si>
    <t>No me mencionó sobre este beneficio de la instalación</t>
  </si>
  <si>
    <t>No explicó las políticas de cambios y devoluciones</t>
  </si>
  <si>
    <t>No me habló sobre devoluciones ni los cambios de los productos de Dismac</t>
  </si>
  <si>
    <t>En ningún momento mencionó la política de cambios y devoluciones</t>
  </si>
  <si>
    <t>No mencionó las políticas de cambios y devoluciones</t>
  </si>
  <si>
    <t>No da esa información de las políticas de cambio ni devoluciones</t>
  </si>
  <si>
    <t>No me habló de las políticas de devolución vigente en la tienda</t>
  </si>
  <si>
    <t>No mencionó los beneficios de las politicas de cambios y devoluciones</t>
  </si>
  <si>
    <t>No mencionó nada sobre las políticas de cambio ni devoluciones</t>
  </si>
  <si>
    <t>No aplica, solo consulté por un solo tipo de producto</t>
  </si>
  <si>
    <t>No indagó para preguntarme si buscaba algo más, porque después de que me explicó sobre los aires acondicionados me quedé viendo los aires para ver si el me decía algo, pero el agarró su celular y se puso a ver videos</t>
  </si>
  <si>
    <t>No preguntó en ningún momento si necesitaba algo más</t>
  </si>
  <si>
    <t>No me habló sobre otros productos adicionales que podía llevar en la tienda solo se dedicó a responder mis preguntas</t>
  </si>
  <si>
    <t>No preguntó si necesitaba algo más, ni ofreció</t>
  </si>
  <si>
    <t>No me ofreció otros productos diferente al que estaba buscando</t>
  </si>
  <si>
    <t>No aplica, solo consulté un producto</t>
  </si>
  <si>
    <t>solo me respondió las preguntas que yo le hacia, no me ofreció otros productos diferentes al que le consulté</t>
  </si>
  <si>
    <t>Solo mostró específicamente los productos por los cuales yo pregunté, no ofreció otras opciones</t>
  </si>
  <si>
    <t>Solo se dedicaba a responder mis preguntas que le hacía, no me ofreció nada adiccional</t>
  </si>
  <si>
    <t>No preguntaba si necesitaba algo mas ni ofreció otros productos</t>
  </si>
  <si>
    <t>No me mencionó de las mini cuotas de Dismac</t>
  </si>
  <si>
    <t>No explica ni menciona las mini cuotas</t>
  </si>
  <si>
    <t>No me consultó ni mencionó las mini cuotas</t>
  </si>
  <si>
    <t>No dio esa información de las mini cuotas</t>
  </si>
  <si>
    <t>No me ofrecieron mini cuotas ni créditos para comprar productos</t>
  </si>
  <si>
    <t>No preguntó ni mencionó las mini cuotas</t>
  </si>
  <si>
    <t>El vendedor se encontra serio y solo respondia los que yo le consultaba</t>
  </si>
  <si>
    <t>No aplica, no hubo interrupción</t>
  </si>
  <si>
    <t>Si habían otros clientes que se acercaba y le consultaban por algunos productos, pero el no pedía disculpa por la interrupción</t>
  </si>
  <si>
    <t>Hubo un vendedor que me atendío inicialmente, pero luego se fue sin decirme nada luego le volví a preguntar por lo que buscaba y solo me indicó dónde estaban los productos y se fue a hacer otras cosas al área de caja y luego no lo volví a ver más, tuve que efectuar mi compra con otra vendedora</t>
  </si>
  <si>
    <t>Hubo interrupciónes por la llamada de su celular, pero no me pidió disculpas solo se ausentó de mi lado y volvía solo y ya luego se volvió a ir y yo tuve que ir a buscarlo</t>
  </si>
  <si>
    <t>No solicitó mis datos ya que no realicé  ninguna compra</t>
  </si>
  <si>
    <t>No me solicitó datos personales para ningún registro</t>
  </si>
  <si>
    <t>En ningún momento pide los datos personales ni nada</t>
  </si>
  <si>
    <t>No solicitó mis datos personales</t>
  </si>
  <si>
    <t>No me pidió datos personales porque estaba haciendo una consulta, pero si me habló de que podía registrarme en la página de Dismac para mini cuotas y ver más productos y pedidos desde la página</t>
  </si>
  <si>
    <t>No solicitó datos solo explicó lo que se le preguntó</t>
  </si>
  <si>
    <t>No solicitó mis datos personales para el registro</t>
  </si>
  <si>
    <t>No me pidió mis datos personales, estaba realizando una consulta, pero si me dijo que podría registrarme en la tienda para solicitar créditos</t>
  </si>
  <si>
    <t>En ningún momento solicitó datos personales ni nada</t>
  </si>
  <si>
    <t>No solicitó los datos personales</t>
  </si>
  <si>
    <t>No sé despidió de mi yo le dije muchas gracias y el dijo de nada solo eso y no me invitó a volver a la tienda ni se despidió</t>
  </si>
  <si>
    <t>No se despidió y tampoco me invitó a volver a la tienda</t>
  </si>
  <si>
    <t>No se despidió de mi, ni me invitó a visitar la tienda otra vez, solo me entregó el producto y no hizo nada más</t>
  </si>
  <si>
    <t>Yo le dije gracias y el me dijo de nada solo eso</t>
  </si>
  <si>
    <t>La cajera no saludó y directo cobró el producto</t>
  </si>
  <si>
    <t>Directo me dio la factura y me indicó dónde me entregarán el producto, no se despidió</t>
  </si>
  <si>
    <t>No sé despidió de mi ni me invitó a qué vuelva nuevamente, solo me dió mi factura y nada más</t>
  </si>
  <si>
    <t>No me dijo cuando me iba a llegar el producto, solo verificó mis datos se cobró y me dió mi factura, no hubo una interacción con el cajero</t>
  </si>
  <si>
    <t>No aplica, solicité la compra sin instalación</t>
  </si>
  <si>
    <t>No válido ninguno de estos detalles, no hubo mucha interacción con el cajero salvó mis datos y el cobro del dinero</t>
  </si>
  <si>
    <t>No me habló nada de esto, la interacción con la cajera fue escasa</t>
  </si>
  <si>
    <t>No me habló de mini cuotas</t>
  </si>
  <si>
    <t>No preguntó ni tampoco ofreció mini cuotas</t>
  </si>
  <si>
    <t>No me habló de mini cuotas, solo me preguntó por el pago</t>
  </si>
  <si>
    <t>No aplica, el producto no tenía accesorios</t>
  </si>
  <si>
    <t>Solo me dió el producto, no uso una despedida que me invite a visitar la tienda nuevamente</t>
  </si>
  <si>
    <t>Habían productos que estaban emplovados, por ejemplo las planchas para cabellos, secadoras, computadoras, celulares, sandwicheras</t>
  </si>
  <si>
    <t>La atención por parte de la vendedora fue muy amable y atenta; me explicó detalladamente la variedad de productos que tienen. Los ambientes de la tienda se encontraban limpios y organizados, y los letreros eran bien visibles.</t>
  </si>
  <si>
    <t>La atención personalizada fue muy amable. El vendedor y el cajero tenían amplio conocimiento. La sucursal estaba limpia, la atención fue rápida y la entrega a domicilio llegó bien pese a la lluvia. La devolución fue sencilla y rápida.</t>
  </si>
  <si>
    <t>El vendedor se percató inmediatamente de que llegué a la tienda, me interceptó y mostró predisposición para atender mi consulta. La tienda estaba limpia, los precios estaban a la vista y eran fáciles de entender.</t>
  </si>
  <si>
    <t>La atención del vendedor, la cajera y la persona encargada de la devolución fue muy buena: atentos y amables. La tienda era cómoda y amplia para caminar y ver los productos.</t>
  </si>
  <si>
    <t>Me atendieron rápido; la tienda estaba limpia y ordenada. Me mostraron el producto que buscaba y me explicaron sus características y las diferencias entre marcas.</t>
  </si>
  <si>
    <t>Fue una buena visita. Me atendieron de manera cordial y estuvieron atentos a los productos que observaba. Me dieron toda la información de la tienda durante la compra y fueron muy amables. En la devolución no pusieron trabas y el proceso fue ágil.</t>
  </si>
  <si>
    <t>La atención fue rápida, a pesar de que no había muchos vendedores. El lugar estaba limpio y la encargada explicó con facilidad.</t>
  </si>
  <si>
    <t>El orden que mantienen en la tienda y el proceso de devolución fueron bastante rápidos.</t>
  </si>
  <si>
    <t>El lugar era cómodo, limpio y bien organizado.</t>
  </si>
  <si>
    <t>Muy buena atención del vendedor y del cajero; sus explicaciones fueron amplias. El lugar estaba limpio y acomodado. La atención fue rápida, a pesar de que había muchos clientes.</t>
  </si>
  <si>
    <t>El vendedor mostró voluntad de atenderme, incluso cuando estaba ocupado con un carro de carga. Dejó lo que hacía para brindarme atención, mostró predisposición y buen ánimo. Me habló de todas las promociones vigentes y de otros productos disponibles. Nunca se mostró cansado ni aburrido. Excelente atención.</t>
  </si>
  <si>
    <t>El ambiente de la tienda es amplio y cómodo para caminar y observar los productos. La atención del vendedor fue cordial y amigable; además, me explicaron todos los beneficios de comprar en Dismac.</t>
  </si>
  <si>
    <t>La limpieza del lugar y el ambiente festivo fueron agradables.</t>
  </si>
  <si>
    <t>Los vendedores respondieron mis preguntas; la tienda estaba limpia y los precios y promociones se podían apreciar claramente.</t>
  </si>
  <si>
    <t>La variedad de productos estaba ordenada y limpia. Por otro lado, la atención del jefe de tienda fue muy amable al darse el tiempo de atenderme.</t>
  </si>
  <si>
    <t>La variedad de productos, la limpieza de la tienda y el proceso de devolución fueron rápidos y sin complicaciones.</t>
  </si>
  <si>
    <t>La vendedora, apenas se desocupó de atender a otro cliente, vino a atenderme. Mostró mucha amabilidad y paciencia para responder todas mis preguntas. Fue muy atenta y me habló de todas las promociones de la tienda. Se notaba su interés en concretar la venta. Excelente atención.</t>
  </si>
  <si>
    <t>Destaco la variedad de productos que hay en la tienda y la atención por parte del vendedor y el cajero.</t>
  </si>
  <si>
    <t>La limpieza de la sucursal y el orden de la tienda fueron notables.</t>
  </si>
  <si>
    <t>Fue una visita muy interactiva. El vendedor se esmeró en atenderme y buscar el producto de acuerdo con mi necesidad. En ningún momento mostró aburrimiento ni desinterés; estuvo pendiente de brindarme toda la información y también me ofreció productos adicionales. Excelente atención.</t>
  </si>
  <si>
    <t>La atención por parte del vendedor fue muy buena; me explicó todos los beneficios y recomendaciones de los productos. El ambiente era amplio y ordenado.</t>
  </si>
  <si>
    <t>La visita fue muy interactiva. El vendedor se expresó bien y siempre tenía algo que decir. Me explicó todas las promociones y ventajas de comprar en Dismac de manera gradual y acorde con mis preguntas. Excelente atención.</t>
  </si>
  <si>
    <t>La atención fue rápida y detallada; me dio amplias opciones y me explicó todos los beneficios de comprar en Dismac. La sucursal estaba limpia y ordenada.</t>
  </si>
  <si>
    <t>Buena atención. Me habló sobre las promociones y devoluciones después de que ya había comprado el producto. Mientras me mostraba el producto, me explicó las diferentes promociones. La tienda estaba ordenada y limpia.</t>
  </si>
  <si>
    <t>La atención por parte del vendedor fue muy atenta y cordial; la tienda se encontraba limpia y organizada.</t>
  </si>
  <si>
    <t>El personal era numeroso; había bastantes vendedores, algunos con muy buen conocimiento sobre los productos y con explicaciones sencillas y entendibles. El cajero también mostró amabilidad y explicó las políticas de manera rápida y clara.</t>
  </si>
  <si>
    <t>Se debería ampliar el ambiente de la tienda, ya que tienen variedad de productos. También conviene mencionar el beneficio de la garantía extendida y las políticas de cambios y devoluciones.</t>
  </si>
  <si>
    <t>No habría nada que mejorar; todo muy bien en la sucursal.</t>
  </si>
  <si>
    <t>La interacción con los clientes debería ser más activa; los vendedores deberían mostrarse más animados para ofrecer productos y brindar información que convenza de comprar en la tienda. No solo responder preguntas, sino dar más detalles que ayuden a tomar decisiones de compra. Además, no se mencionó la garantía al inicio de la explicación; recién al final, cuando pregunté, me comentó sobre las garantías de cada producto. Tampoco debería revisar el celular durante una consulta para ver videos en redes sociales; el vendedor debe enfocarse en atender y brindar satisfacción, mencionando promociones, beneficios de las minicuotas, cambios o devoluciones, entrega gratuita, precios bajos garantizados y garantía extendida.</t>
  </si>
  <si>
    <t>A mi criterio, todo está bien; nada que aportar para mejorar la sucursal.</t>
  </si>
  <si>
    <t>Se debería mejorar la atención en cuanto al nivel de convencimiento para vender y explicar las políticas de devoluciones, precios y beneficios. La manera de ofrecer productos es muy básica y forzada. Deben mejorar en la presentación de todos los beneficios de comprar en Dismac: minicuotas, garantía extendida, precios bajos garantizados, instalaciones garantizadas y promociones. Además, el volumen de la música es muy alto y dificulta conversar con el vendedor.</t>
  </si>
  <si>
    <t>El vendedor debería incentivar más a los clientes a comprar, brindando argumentos convincentes y explicando todos los beneficios de la tienda.</t>
  </si>
  <si>
    <t>Se debería mejorar la organización de los productos grandes, ya que da la impresión de estar muy lleno y estorboso, aunque no lo está.</t>
  </si>
  <si>
    <t>La tienda es muy pequeña para la cantidad de productos que tiene, lo que hace incómodo caminar cuando está llena. Además, los vendedores manejan información muy básica, prácticamente solo precios y marcas. Deberían conocer más sobre características, usos y beneficios de los productos.</t>
  </si>
  <si>
    <t>Se debería mejorar la atención al cliente, dar mejores argumentos y ampliar el conocimiento de los vendedores sobre los productos y beneficios de comprar en Dismac, ya que no se mencionó ninguno. También poner más entusiasmo.</t>
  </si>
  <si>
    <t>No habría nada que mejorar; la atención es muy buena.</t>
  </si>
  <si>
    <t>La atención fue excelente; no tengo quejas. Tuve una buena experiencia.</t>
  </si>
  <si>
    <t>Cumplen con todos los criterios; nada que indicar para mejorar. Una de las mejores sucursales.</t>
  </si>
  <si>
    <t>El personal debería aumentar en número y mejorar su nivel de atención, que actualmente es muy básico y no convence. Deberían mencionar a todos los clientes los beneficios de comprar en Dismac.</t>
  </si>
  <si>
    <t>El primer vendedor solo estuvo un rato conmigo y luego se fue. Cuando le pregunté por las planchas, solo señaló el sector sin interés en atenderme. Después lo vi ocupado en cajas y tuve que buscar otra vendedora, que estaba comiendo y no se percató de que necesitaba atención. Respondía de manera seca y sin ánimo, sin mencionar promociones ni beneficios de comprar en Dismac.</t>
  </si>
  <si>
    <t>Se deberían dar más argumentos sobre los productos, mencionar instalaciones y no olvidar las políticas de cambios y devoluciones.</t>
  </si>
  <si>
    <t>El vendedor debería incentivar la compra y no dejar que uno solo observe el producto. Al momento de comprar, debería explicar beneficios y políticas de la tienda, no esperar hasta la devolución. En cuanto a la cajera, debería ser más amable y no limitarse a cobrar directamente.</t>
  </si>
  <si>
    <t>La atención fue muy buena; no hay quejas sobre la tienda ni la atención.</t>
  </si>
  <si>
    <t>Si bien el vendedor tenía buena actitud y era amable, podría mejorar sus conocimientos para incentivar la compra. Por otro lado, la tienda cuenta con varios productos, pero el ambiente es bastante pequeño; ampliar el lugar sería más cómodo.</t>
  </si>
  <si>
    <t>El personal debería ser más convincente al ofrecer productos y explicar beneficios y políticas de Dismac. La explicación fue muy básica y poco atractiva; los letreros daban más información que los vendedores.</t>
  </si>
  <si>
    <t>Todo estuvo acorde a lo que se espera en la atención a un cliente; deberían seguir atendiendo así de atentos.</t>
  </si>
  <si>
    <t>Tal vez podrían dar más a conocer su página web para que la gente explore y vea más productos.</t>
  </si>
  <si>
    <t>Por parte del vendedor, todo perfecto. Sin embargo, en el área de caja falta mayor interacción con el cliente: dar más información sobre la entrega del producto o ventajas de comprar en Dismac. Se limitó a pedir mis datos y cobrar, como en cualquier cajero convencional.</t>
  </si>
  <si>
    <t>No habría nada que mejorar, salvo ampliar la sucursal, ya que los pasillos son angostos.</t>
  </si>
  <si>
    <t>El vendedor debería dar prioridad a los clientes presentes en la tienda. Al llegar, saludé a un vendedor ocupado con otro cliente; otro estaba mostrando su celular a otro cliente. Finalmente me acerqué a uno sin clientes, pero estaba respondiendo mensajes y viendo productos en la pantalla de Dismac. Su atención no estaba enfocada en mí; respondía apurado. Debería dar prioridad a los clientes en físico dentro de la sucursal.</t>
  </si>
  <si>
    <t>Los vendedores deberían ofrecer más productos y no centrarse solo en el que el cliente consulta, explicando beneficios de comprar en Dismac.</t>
  </si>
  <si>
    <t>Sería mejor que un solo vendedor atienda de principio a fin la compra. En esta ocasión me atendieron tres vendedores, lo que generó pérdida de tiempo en los cambios de atención.</t>
  </si>
  <si>
    <t>08-FEB-2026</t>
  </si>
  <si>
    <t>06-FEB-2026</t>
  </si>
  <si>
    <t>07-FEB-2026</t>
  </si>
  <si>
    <t>Lavadora de 12 kilos</t>
  </si>
  <si>
    <t>Cocina clásica de 4h - Kerning Moderatto Q6 Plata</t>
  </si>
  <si>
    <t>Lavadora de más de 10 kilos</t>
  </si>
  <si>
    <t>Plancha alisadora de cabello connecto</t>
  </si>
  <si>
    <t>Cocina 5 hornallas</t>
  </si>
  <si>
    <t>Cocina Kerning de 4 h Negro</t>
  </si>
  <si>
    <t>Cocina o Lavadora</t>
  </si>
  <si>
    <t>Plancha a vapor Oster compacta 1400W de potencia</t>
  </si>
  <si>
    <t>Tenaza rizadora de cabello digital Connecto</t>
  </si>
  <si>
    <t>Cocina - Lavadora</t>
  </si>
  <si>
    <t>Licuadora enxuta 1.5 Lt. 500 W jarra de vidrio</t>
  </si>
  <si>
    <t>Plancha a vapor básica Oster 1200W</t>
  </si>
  <si>
    <t>Esperé que se acercara como 10 minutos, me vio, es más se acercó y me saludó y se pasó directo, estaba con el celular manejando, seguí caminando pese a que estaba cerca no me atendió, después de 10 minutos yo tuve que llamarlo</t>
  </si>
  <si>
    <t>No aplica, habían 6 posibles clientes esperando en la tienda y solo 2 personas atendiendo, todos estaban atentos a que alguien se desocupe para hacerse atender... yo aproveché que un señor se fue a cajas para hacerme ver con la vendedora después de 9 minutos donde inicio la atención</t>
  </si>
  <si>
    <t>La vendedora se percató de mi presencia, pero atendió a una pareja que entró después de mi, se acercó primero a ellos y después a mí</t>
  </si>
  <si>
    <t>Habían 2 vendedores en la planta baja, uno de ellos solo veia su celular y la otra estaba con otro cliente aunque también caminaba por la tienda viendo su celular, en la planta alta solo estaba el cajero, no había vendedor, estuve caminando cerca del vendedor desocupado, pero no se me acercó</t>
  </si>
  <si>
    <t>Había vendedores caminando por la tienda, unos 4 y ninguno se me acercó, de igual manera había otros clientes y solo 1 estaba con vendedor, había igual otros vendedores en la zona de caja charlando en voz alta entre ellos</t>
  </si>
  <si>
    <t>Estuve caminando como 6 minutos, estaban detrás del mostrador todos, 2 cajeros, 1 persona en minicuotas y 2 vendedores caminaban, pero por el mismo sector viendo su celular todos.</t>
  </si>
  <si>
    <t>Estuve caminando como 6 minutos entre los pasillos, habia otra persona tambien viendo pero tampoco estaba siendo atendido los vendedores estaban cerca a las cajas con sus celulares y había 3 personas en los mostradores</t>
  </si>
  <si>
    <t>Me vieron, pero estaban hablando entre cuatro personas detrás de cajas, había 1 atendiendo, di vueltas por la agencia por 10 minutos y nadie venía, escuché murmullos de quien me atendería y se acercó un joven cuando pedi que me atiendan</t>
  </si>
  <si>
    <t>No me saludó, solo me dijo dígame que esta buscando? algo especifico?</t>
  </si>
  <si>
    <t>No me saludó, yo directamente le dije quisiera preguntar y me dijo que necesita?</t>
  </si>
  <si>
    <t>No me saludó, cuando pasaron los 6 minutos finalmente me acerqué al mostrador, le pregunté a la persona de minicuotas y salió una muchacha, solo me dijo en que me podía ayudar</t>
  </si>
  <si>
    <t>El vendedor no me saludó, pero se acercó cuando pregunté si alguien podía ayudarme, solo dijo claro que si</t>
  </si>
  <si>
    <t>No aplica, al momento de acercarme le consulté por el producto de mi interés</t>
  </si>
  <si>
    <t>No me preguntó sobre mis preferencias, pero empezó a mostrarme las opciones más caras principalmente</t>
  </si>
  <si>
    <t>No aplica, ya estaba en el área del producto</t>
  </si>
  <si>
    <t>No aplica, no fue necesario traer el producto de almacén</t>
  </si>
  <si>
    <t>No aplica, el producto se encontraba en tienda</t>
  </si>
  <si>
    <t>Me dijo que había una opción más de cocina Oster con spidera en la sucursal de calacoto y mencionó dos veces: "te puedo mostrar en la página web", pero no me llevó para mostrarme ni tampoco me preguntó si queria ir a ver</t>
  </si>
  <si>
    <t>Revisó la página de Dismac, pero desde su celular y no me mostró, eso hizo cuando le pregunté por el material de las planchas</t>
  </si>
  <si>
    <t>Cuando pregunté por una cocina de marca diferente Dako, miro en su celular la página de Dismac, pero no me mostró, leyó desde su celular las caracteristicas, yo pude ver de reojo.</t>
  </si>
  <si>
    <t>Me dijo que no estaba seguro de para que sirve el accesorio adicional que tienen las cocinas, tampoco me supo responder otro dato sobre material o medidas y decía si no me equivoco... se equivocó sobre la doble llama de la cocina oster porque en la puerta del horno decía otra cosa</t>
  </si>
  <si>
    <t>No sabía cuál tenía grill, estaba revisando uno por uno cuál tenía y cuál era eléctrica o a gas y estaba revisando precios y no recordó que había en la tienda de 6 hornillas</t>
  </si>
  <si>
    <t>El vendedor no sabía las características de los productos, mientras le preguntaba me dijo voy a revisar, entró a la página de Dismac y a google, miro la procedencia de las marcas, las busco en chat gpt y me dice debe ser chinita descartable porque es nueva.</t>
  </si>
  <si>
    <t>No mencionó nada sobre que tienen los precios más bajos del mercado</t>
  </si>
  <si>
    <t>No mencionó ninguna promoción o productos en combo</t>
  </si>
  <si>
    <t>No mencionó ningún tipo de promoción, menos bandeos o combos, se limitó a leer los productos y precios</t>
  </si>
  <si>
    <t>No mencionó nada sobre la garantía extendida</t>
  </si>
  <si>
    <t>No me incentivó a la compra del producto, solo respondía a mis consultas, no se esmeró en brindar argumentos para que realice la compra</t>
  </si>
  <si>
    <t>Sentí que se limitaba a responder las preguntas y las características básicas, tampoco me motivó y muchas veces habían silencios donde yo tenía que seguir indagando</t>
  </si>
  <si>
    <t>No aplica, se realizó una compra pequeña, el producto no requiere instalación</t>
  </si>
  <si>
    <t>No dijo nada acerca de la instalación de la cocina ni lavadora</t>
  </si>
  <si>
    <t>No mencionó la política de cambios ni devoluciones</t>
  </si>
  <si>
    <t>No aplica, al momento de acercarme le consulté por un tipo de producto</t>
  </si>
  <si>
    <t>Estaba bastante apurada al terminar de llenar un formulario en su celular solo me dijo es todo por favor pase a caja</t>
  </si>
  <si>
    <t>No aplica, le consulté por un producto en específico</t>
  </si>
  <si>
    <t>No ofreció ningún producto adicional</t>
  </si>
  <si>
    <t>No aplica, yo le consulté por un tipo de producto</t>
  </si>
  <si>
    <t>No hizo ninguna pregunta que incentive a realizar más compras</t>
  </si>
  <si>
    <t>No mencionó nada de las mini cuotas</t>
  </si>
  <si>
    <t>No aplica, no hubo ninguna interrupción durante nuestra interacción</t>
  </si>
  <si>
    <t>Tuvimos una interrupción cuando un cliente anterior estaba en caja y al terminar de pagar la fue a buscar, nuevamente solo me dijo por favor espereme unos minutos siga viendo y al volver solo me dijo ya decidió?</t>
  </si>
  <si>
    <t>Cuando al finalizar(a los 15 min aprox) le preguntaron por un producto ella dirigió al lugar al otro cliente y me dejó viendo el producto y solo miraba que estaba haciendo</t>
  </si>
  <si>
    <t>No aplica, no solicite la instalación</t>
  </si>
  <si>
    <t>No aplica, no solicité la instalación</t>
  </si>
  <si>
    <t>No me pidió mis datos, ni registró en su sistema</t>
  </si>
  <si>
    <t>Solo me dijo pase por cajas, no me dijo donde ni nada, a eso le pregunté y solo se me acercó y me dijo sí solo vaya a cajas</t>
  </si>
  <si>
    <t>Solo me dijo es todo pase a cajas, no se despidió</t>
  </si>
  <si>
    <t>No se despidió de mi cuando terminó la interacción, solo me dijo que lo busque si me animaba a comprar</t>
  </si>
  <si>
    <t>Estaba despeinada y con el cabello sucio, estaba con barbijo muy resfriada no se veía su cara muy bien</t>
  </si>
  <si>
    <t>El cabello estaba largo y el muchacho cubria parte de su cara con su cabello</t>
  </si>
  <si>
    <t>No aplica, me cobró el mismo vendedor</t>
  </si>
  <si>
    <t>No aplica, era la única persona para ser atendida</t>
  </si>
  <si>
    <t>No aplica, el mismo cajero me entregó el producto</t>
  </si>
  <si>
    <t>No corroboró que la entrega la programé con el vendedor para el martes entre las 18 y las 21</t>
  </si>
  <si>
    <t>No aplica, no solicité instalación</t>
  </si>
  <si>
    <t>No validó que el vendedor me haya hablado de los requisitos específicos o especiales para la instalación de la cocina</t>
  </si>
  <si>
    <t>No me dijo nada acerca de la entrega ni sobre realizar algún cambio en el horario</t>
  </si>
  <si>
    <t>No mencionó nada sobre mini cuotas</t>
  </si>
  <si>
    <t>Si me preguntó el método de pago, pero no ofreció mini cuotas</t>
  </si>
  <si>
    <t>No aplica, la plancha no venía con ningún accesorio adicional</t>
  </si>
  <si>
    <t>No mostró ningún accesorio, ni manual, ni nada, solo la enchufó y la probó, estaba nervioso tratando de explicarme</t>
  </si>
  <si>
    <t>En el piso se encontró serpentina con globos rotos y polvo, más que todo en el área de cocinas</t>
  </si>
  <si>
    <t>En el piso había restos de una bolsa rota como en pedazos y en la entrada había manchas de polvo</t>
  </si>
  <si>
    <t>Estaba bastante sucio, tenía basuras por todas partes, restos de serpentina y globos, papeles y tambien tanto abajo como en la parte superior tenía manchas en el piso, de igual manera la señaletica amarilla y negra estaba desgastada y tenía partes desportilladas, es decir que la ultima grada al subir a la planta alta le faltaba un pedazo</t>
  </si>
  <si>
    <t>Habían papeles de serpentina en el piso y además manchas de zapatos especialmente al ingreso, también desgaste en la cinta amarilla y negra en el piso</t>
  </si>
  <si>
    <t>Había globos, serpentina en el piso, bolsas rotas y cables para asegurar los cables delgados</t>
  </si>
  <si>
    <t>El piso estaba bastante sucio en el área de cocinas</t>
  </si>
  <si>
    <t>El piso estaba sucio y tenía basuras en el área de lavadoras</t>
  </si>
  <si>
    <t>Tenía cajas de televisores a lado de las gradas y ahí mismo tenía basura</t>
  </si>
  <si>
    <t>Cerca de la puerta que divide la tienda, habían cajas de varios productos apilados de igual manera cerca a cajas estaba sucio y desordenado</t>
  </si>
  <si>
    <t>Había un montacargas cerca, junto a las planchas de cabello que hacía angosto e incomodo el paso y también cajas de televisores pegados al vidrio del último pasillo que también dificultaba el libre tránsito de clientes</t>
  </si>
  <si>
    <t>Tenía cajas en medio de los pasillos que interrumpian el paso</t>
  </si>
  <si>
    <t>Estaba con polvo los electrodomésticos como ser, cocinas, parlantes, licuadoras.</t>
  </si>
  <si>
    <t>Algunas secciones tenían polvo en los artefactos como ser: las cocinas, parlantes y tv</t>
  </si>
  <si>
    <t>Había productos chuecos en la entrada y una cinta adhesiva gruesa cerca de unos productos al ingreso</t>
  </si>
  <si>
    <t>En el área de las cocinas se notaba el polvo encima, no estaba limpio</t>
  </si>
  <si>
    <t>Los productos estaban muy apretos por el poco espacio y daba la sensación de no estar expuestos para el público sino más bien apilados, no se entendían las etiquetas con relación a los productos</t>
  </si>
  <si>
    <t>No todos los productos tenían letreros, ni todos los letreros tenían productos como una plancha de pelo</t>
  </si>
  <si>
    <t>Aparentemente no había desorden en la tienda pero sí había etiquetas que no correspondian al producto o etiquetas con espacio vacío</t>
  </si>
  <si>
    <t>Solo me recibió la cocina y me dirigió a cajas, me pidió mi ci y mi factura para escanear, no verificó el producto</t>
  </si>
  <si>
    <t>Esta agencia sí contaba con varios empleados; es amplia, tiene variedad de productos expuestos y la atención del vendedor fue muy amable y cordial.</t>
  </si>
  <si>
    <t>La tienda es grande y limpia en general. Esta vez tenía algunos elementos de decoración (globos de carnaval) en el piso, pero la atención fue buena. Cuando fui hacía demasiado calor; tal vez sería bueno implementar algún sistema de aire para refrescar el ambiente. Todo el personal fue amable.</t>
  </si>
  <si>
    <t>Podría destacar la variedad de productos que se tiene en esta sucursal; todos los empleados estaban uniformados y fueron amables.</t>
  </si>
  <si>
    <t>La atención de la muchacha que me atendió cuando volví a hacer la devolución fue muy buena y amable.</t>
  </si>
  <si>
    <t>La tienda era grande y con los productos bien distribuidos. Vi artículos que no encontré en otras sucursales y mayor variedad. Había más personal disponible para atender. No había música en la tienda; luego intentaron ponerla con un volumen adecuado.</t>
  </si>
  <si>
    <t>La atención fue cordial y ágil.</t>
  </si>
  <si>
    <t>Fue una visita bastante tranquila. La vendedora respondió a todas mis preguntas con claridad y amabilidad. El ambiente era agradable.</t>
  </si>
  <si>
    <t>La atención del personal fue amable y cordial.</t>
  </si>
  <si>
    <t>La vendedora fue cordial, pese a que no tenía pleno dominio de la información del producto, y trató de incentivar la compra.</t>
  </si>
  <si>
    <t>La tienda estaba limpia en general, con un ambiente agradable. Los productos estaban al alcance y todo bien iluminado.</t>
  </si>
  <si>
    <t>La actitud del personal fue amable. Aunque estaban desocupados al momento de mi visita —porque justo entré y era la única persona— todos estaban trabajando en tareas como engrapar folletos con sus datos de vendedor y requisitos de mini cuotas. No se veía gente sin hacer nada. Mientras recorría la tienda, otro vendedor me preguntó si necesitaba algo; al decirle que ya me atendieron, me regaló una revista e incentivó la compra, hablándome de campañas de venta, descuentos y opciones de pago al crédito y al contado.</t>
  </si>
  <si>
    <t>La atención fue muy cordial; la vendedora se esmeró en atenderme y el cajero fue muy atento, incluso con la agencia relativamente llena.</t>
  </si>
  <si>
    <t>La muchacha fue muy amable en todo momento y dedicada a responder mis preguntas.</t>
  </si>
  <si>
    <t>El vendedor fue amable. La sucursal tiene variedad de productos y está ubicada en un lugar estratégico.</t>
  </si>
  <si>
    <t>La sucursal estaba bien ordenada. Aunque de afuera parecía pequeña, al entrar uno se lleva una grata sorpresa por lo fácil que es caminar por sus pasillos. Los vendedores estaban siempre atentos a las necesidades de los clientes.</t>
  </si>
  <si>
    <t>En términos generales, la tienda Dismac de la Ayacucho es grande, con ambientes cómodos y limpios. Cabe recordar que es de reciente apertura; es espaciosa y se puede encontrar variedad de productos para el hogar.</t>
  </si>
  <si>
    <t>Una tienda muy grande, con gran variedad de productos, ordenada y limpia, en buena ubicación.</t>
  </si>
  <si>
    <t>La sucursal América es amplia y ofrece una visión adecuada de los productos en general. La atención en caja, de la vendedora y de los encargados de la devolución fue excelente.</t>
  </si>
  <si>
    <t>La tienda estaba bien organizada; se podían ver todos los productos, desde pequeños hasta grandes, de manera cómoda. El vendedor saludó con un apretón de manos, muy formal y adecuado, lo que genera mayor confianza en sus explicaciones.</t>
  </si>
  <si>
    <t>Excelente atención al cliente. Todos los asesores de ventas están atentos a cualquier persona que ingrese, con buena actitud y una sonrisa. Todos los productos tienen precios visibles. Explican los beneficios de comprar en Dismac, incentivan a adquirir más productos, muestran ofertas y combos, y explican las garantías (algo que no hacen en las sucursales América y Ayacucho). Esta tienda está más limpia que las otras, todo ordenado y cuidado.</t>
  </si>
  <si>
    <t>El personal fue muy amable; me explicó muchas cosas, estuvo atento y me enseñó a usar su página con paciencia.</t>
  </si>
  <si>
    <t>El ambiente y la infraestructura son muy buenos; la tienda es muy linda.</t>
  </si>
  <si>
    <t>Buen ambiente; la tienda es hermosa.</t>
  </si>
  <si>
    <t>La atención fue buena y rápida.</t>
  </si>
  <si>
    <t>Los vendedores estaban reunidos en un solo lugar, aunque había varios clientes. Al entrar, ninguno atendía; el único que vi estaba entretenido con el celular y no pudo atenderme. Además, los adornos de carnaval no deberían estar al alcance de los niños, ya que jalaban las serpentinas al piso.</t>
  </si>
  <si>
    <t>La tienda es espaciosa y ordenada, pero hace falta más personal. Cuando fui en la noche solo había una persona atendiendo a todos. Como la tienda es grande, no era fácil ubicar a un vendedor. En cuanto a la entrega a domicilio, el chofer me llamó al día siguiente a las 14:12 por WhatsApp y dijo que tardaría 40 minutos. Preguntó si podía entregar en ese momento en lugar de la noche y acepté. Llegó a las 15:10, más de 40 minutos después. El horario programado con la vendedora era entre las 18:00 y las 21:00.</t>
  </si>
  <si>
    <t>Al ingresar al ambiente observé a un vendedor atendiendo a unos clientes. Caminé viendo los productos hasta que terminó con ellos; luego encendió su radio a alto volumen, se acercó y pasó de largo revisando el celular hacia la puerta. Después de unos minutos entraron otros clientes y, tres minutos más tarde, llegó la vendedora. Aunque me vio primero, giró para atender a la pareja de clientes y recién después se dirigió a mí. Se debería mejorar la limpieza del lugar y bajar el volumen de la música ambiente, que es muy fuerte.</t>
  </si>
  <si>
    <t>La tienda estaba sucia y desordenada. Al volver para la devolución había aún más cajas en los pasillos, lo que impedía pasar. Había productos sin etiqueta, como celulares o máquinas de coser, y etiquetas sin productos en la sección de planchas para el pelo. Los vendedores tampoco estaban atentos.</t>
  </si>
  <si>
    <t>Se debería limpiar con más frecuencia, ya que las manchas en el piso dan mal aspecto. Además, había personal charlando entre sí en lugar de atender a los clientes u ordenar las cajas apiladas.</t>
  </si>
  <si>
    <t>Debería haber espacio en la puerta para estacionar autos al llevar o devolver productos, ya que los vendedores en la calle bloqueaban el paso a los vehículos.</t>
  </si>
  <si>
    <t>Los vendedores tendrían que estar más atentos a los clientes, ya que no había nadie fuera de los mostradores. Todos estaban en sus celulares, incluso los cajeros. Los dos vendedores estaban cerca del área de cajas: uno entraba y salía del almacén sin llevar nada, y la otra estaba parada mirando su celular.</t>
  </si>
  <si>
    <t>El espacio es pequeño. Fui alrededor de las 5 de la tarde y estaba lleno; la gente se chocaba en los pasillos para poder pasar.</t>
  </si>
  <si>
    <t>Se necesita más personal para atender; solo había dos personas, la vendedora y el cajero, y había que esperar a que se desocupen de otros clientes.</t>
  </si>
  <si>
    <t>Los pasillos son muy angostos, peor aún si colocan cajas de lavadoras y televisores. Los vendedores no están atentos a los clientes y no explican con claridad los productos; desconocen incluso la procedencia de las marcas. Me dijeron que Enxuta era china, pero en otra tienda me dieron otra información.</t>
  </si>
  <si>
    <t>Se debería capacitar al personal para que hable de los aspectos más técnicos y relevantes de los productos y sus diferencias. Cuando pregunté por lavadoras, el vendedor solo mencionó el tipo de carga y leyó los precios. En el caso de las cocinas, al decir que no conocía las marcas, en lugar de explicarlas o incentivar la compra por calidad o beneficios, buscó en su celular.</t>
  </si>
  <si>
    <t>La música ambiente es muy alta y la agencia cuenta con un espacio reducido, lo que dificulta ver los productos y decidir qué comprar.</t>
  </si>
  <si>
    <t>La vendedora no conocía algunos detalles de la lavadora y se inventaba respuestas. Al mostrarme la página web en la pantalla más grande, se contradijo con lo que había dicho antes: me aseguró que la lavadora Kering no ahorraba electricidad, pero ahí figuraba que sí. El ambiente es muy pequeño y la música muy fuerte, lo que incomodaba.</t>
  </si>
  <si>
    <t>El volumen de la música durante la devolución era muy fuerte y, junto con el ruido de los carnavales afuera, dificultaba escuchar.</t>
  </si>
  <si>
    <t>Se necesitan letreros que guíen a los clientes hacia la parte superior del negocio, ya que parece de difícil acceso o no se nota al entrar.</t>
  </si>
  <si>
    <t>El personal de ventas no fue atento ni cordial. En caja la atención fue buena, pero el vendedor estaba más pendiente de su celular. Se necesita capacitación para mejorar el trato y explicar procesos como la devolución.</t>
  </si>
  <si>
    <t>Los vendedores deberían estar más atentos a los clientes. Si hay gran demanda, deben buscar formas de atender a todos.</t>
  </si>
  <si>
    <t>Tener una rampa para discapacitados o para subir y bajar productos grandes sería una buena idea, considerando el peso de las compras.</t>
  </si>
  <si>
    <t>Tal vez sería conveniente mover el “tótem” al centro de la tienda, ya que su ubicación actual al ingreso hace que se ignore fácilmente.</t>
  </si>
  <si>
    <t>Solo mejorar la exposición de productos nuevos en el mercado.</t>
  </si>
  <si>
    <t>Renovar algunos carteles para resaltar más los detalles en el área de celulares.</t>
  </si>
  <si>
    <t>Los vendedores deberían tener un poco más de conocimiento sobre todos los productos.</t>
  </si>
  <si>
    <t>No me pidieron mis datos personales; deberían ampliar esta parte de la interacción.</t>
  </si>
  <si>
    <t>La música estaba muy fuerte en la tienda al momento de la compra; en la devolución ya no era tan estruendosa. Deberían regular el volumen.</t>
  </si>
  <si>
    <t>19-FEB-2026</t>
  </si>
  <si>
    <t>Refrigerador LG y oster</t>
  </si>
  <si>
    <t>Mixer Mallory</t>
  </si>
  <si>
    <t>Regrigerador Cónsul</t>
  </si>
  <si>
    <t>Lavadora Enxuta carga superior 7kgs blanca</t>
  </si>
  <si>
    <t>Lavadora LG</t>
  </si>
  <si>
    <t>Mixer Enxuta</t>
  </si>
  <si>
    <t>No aplica, yo tuve que acercarme a él ya que estaba viendo su celular, estaba cerca al producto de mi interés</t>
  </si>
  <si>
    <t>No aplica, el producto se encontraba disponible en la tienda</t>
  </si>
  <si>
    <t>El vendedor estaba atento a su celular y solo respondía a mis preguntas, no mostró interés en la venta</t>
  </si>
  <si>
    <t>No explicó nada, tampoco mostró interés en la venta, ni en atender, ni en cumplír con mis necesidades.</t>
  </si>
  <si>
    <t>No me indicó nada sobre el descuento del 20% si encontraba un producto con precio más bajo en otro lugar</t>
  </si>
  <si>
    <t>El vendedor no mencionó los precios más bajo a pesar de que se indicó haber visto el producto algo más barato en tienda amiga, solo pasó a explicar las características de otro producto</t>
  </si>
  <si>
    <t>No explicó nada, ni de promociones ni de productos. Todo el tiempo de atención estuvo pendiente de su celular</t>
  </si>
  <si>
    <t>El vendedor no me dió explicaciones sobre la garantía extendida de Dismac o los plazos</t>
  </si>
  <si>
    <t>En ningún momento durante la visita el vendedor mostró interés en atender, ni explicar nada, fui yo quien realizó las preguntas para comprar un electrodoméstico.</t>
  </si>
  <si>
    <t>No me indicó nada sobre la entrega a domicilio o si era gratuito</t>
  </si>
  <si>
    <t>Se preguntó por una lavadora, no se mencionó las ventajas de la entrega a domicilio e instalación de Dismac durante la consulta</t>
  </si>
  <si>
    <t>No aplica, el producto no requería instalación</t>
  </si>
  <si>
    <t>El vendedor no me explicó los beneficios de la instalación gratuita cuando estaba preguntando por lavadoras a pesar de que explicó muy bien el ahorro de agua y ventajas del producto</t>
  </si>
  <si>
    <t>No se explicó las políticas de cambios o devoluciones durante la visita</t>
  </si>
  <si>
    <t>No explicó nada de cambios y devoluciones</t>
  </si>
  <si>
    <t>No me explicó nada sobre las devoluciones</t>
  </si>
  <si>
    <t>El vendedor no explicó los beneficios de las políticas de cambios y devoluciones durante la visita, se concentró en las ventajas del producto en sí</t>
  </si>
  <si>
    <t>No mostró ningún producto adicional, yo le pregunté sobre una jarra eléctrica Oster y no detalló las características ni precios, solo dijo que si había</t>
  </si>
  <si>
    <t>La vendedora al momento de terminar la interacción de compra me mandó directamente a caja para hacer el pago</t>
  </si>
  <si>
    <t>No indicó nada de las mini cuotas, solo me dijo que me aproxime a las cajas</t>
  </si>
  <si>
    <t>No me indicó nada sobre los tipos de pago o mini cuotas, solo me habló de descuentos y el producto</t>
  </si>
  <si>
    <t>No demostró actitud de servicio, ni enseñar ningún producto durante mi visita. Estaba distraído con su celular.</t>
  </si>
  <si>
    <t>No aplica, no correspondía hacer la instalación</t>
  </si>
  <si>
    <t>No me pidió ningun dato personal</t>
  </si>
  <si>
    <t>El vendedor no solicitó mis datos durante la visita aunque si me enseño a usar el "totem" que está presente en la tienda y como contactar y ver precios desde la página</t>
  </si>
  <si>
    <t>No se despidió, tampoco me invitó a visitar la tienda nuevamente. En general ambos asesores de ventas estaban con uniformes, pero no fueron amables ni atentos con las personas, atienden a las personas viendo sus ropas y caras.</t>
  </si>
  <si>
    <t>La vendedora solo indicó donde se encontraban las cajas y se mantuvo llenando los datos de la entrega, al salir ella estaba ocupada con otro cliente  y algo lejos de la puerta asi que no tuvimos más contacto</t>
  </si>
  <si>
    <t>No aplica, no se requiere la instalación</t>
  </si>
  <si>
    <t>El pago se hizo por QR y anteriormente la vendedora confirmó que era pago al contado, por lo que creo que la cajera tenía esa impresión y no vio necesario el ofrecer las mini cuotas</t>
  </si>
  <si>
    <t>No aplica, al ser una compra pequeña, el producto estaba sellado. El vendedor me quería mostrar los accesorios le dije que estaba apurada.</t>
  </si>
  <si>
    <t>No se despidió, tampoco invitó a visitar nuevamente las tiendas de Dismac</t>
  </si>
  <si>
    <t>Refrigerador</t>
  </si>
  <si>
    <t>Plancha</t>
  </si>
  <si>
    <t>No explicó de los precios bajos, pero si que tienen todo tipo de productos y me indicó cuales</t>
  </si>
  <si>
    <t>No me dijo absolutamente nada sobre los precios más bajos del mercado</t>
  </si>
  <si>
    <t>Me dijo en la devolución, pero no en la compra</t>
  </si>
  <si>
    <t>No me mencionaron nada sobre productos en oferta</t>
  </si>
  <si>
    <t>No me explicó nada de la garantía extendida</t>
  </si>
  <si>
    <t>No aplica, no cuenta con instalación pero el vendedor si me explicó el proceso</t>
  </si>
  <si>
    <t>No aplica, no tiene instalación, el producto es una heladera</t>
  </si>
  <si>
    <t>No habló de la política de cambios y devoluciones</t>
  </si>
  <si>
    <t>No me explicó nada sobre los cambios y devoluciones</t>
  </si>
  <si>
    <t>No me ofreció mini cuotas</t>
  </si>
  <si>
    <t>No me ofreció las mini cuotas</t>
  </si>
  <si>
    <t>No me pidieron mis datos para registrarme</t>
  </si>
  <si>
    <t>Tenía una polera color beige y los demás vendedores camisa chapaca, no tenía ningún distintivo de Dismac. Los cajeros estaban uniformados, creo que era por el jueves de comadres</t>
  </si>
  <si>
    <t>No aplica, no cuenta con accesorios</t>
  </si>
  <si>
    <t>Mencionó la página, pero no mostró, ni ingresó porque el producto estaba en tienda</t>
  </si>
  <si>
    <t>Estaba en buenas condiciones, pero imagino que estan decorando para carnavales porque había globos y serpentina en algunos lugares en el piso además que había una botella de agua detrás de uno de los televisores al inicio me imagino de algún vendedor o del seguridad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</si>
</sst>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
    <numFmt numFmtId="164" formatCode="#,##0.0%"/>
    <numFmt numFmtId="165" formatCode="#,##0%"/>
    <numFmt numFmtId="166" formatCode="###0"/>
    <numFmt numFmtId="167" formatCode="###0%"/>
    <numFmt numFmtId="168" formatCode="###0.0%"/>
  </numFmts>
  <fonts count="82"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22"/>
      <name val="Arial"/>
      <family val="2"/>
    </font>
    <font>
      <sz val="10"/>
      <name val="Arial"/>
      <family val="2"/>
    </font>
    <font>
      <b/>
      <i/>
      <u/>
      <sz val="10"/>
      <name val="Arial"/>
      <family val="2"/>
    </font>
    <font>
      <b/>
      <i/>
      <sz val="10"/>
      <name val="Arial"/>
      <family val="2"/>
    </font>
    <font>
      <b/>
      <i/>
      <sz val="12"/>
      <color rgb="FFC00000"/>
      <name val="Arial"/>
      <family val="2"/>
    </font>
    <font>
      <b/>
      <sz val="10"/>
      <name val="Arial"/>
      <family val="2"/>
    </font>
    <font>
      <b/>
      <sz val="10"/>
      <color rgb="FFC00000"/>
      <name val="Arial"/>
      <family val="2"/>
    </font>
    <font>
      <b/>
      <sz val="10"/>
      <color theme="1"/>
      <name val="Arial"/>
      <family val="2"/>
    </font>
    <font>
      <b/>
      <sz val="20"/>
      <name val="Arial"/>
      <family val="2"/>
    </font>
    <font>
      <sz val="16"/>
      <name val="Arial"/>
      <family val="2"/>
    </font>
    <font>
      <b/>
      <sz val="16"/>
      <color theme="0"/>
      <name val="Arial"/>
      <family val="2"/>
    </font>
    <font>
      <b/>
      <sz val="14"/>
      <color theme="0"/>
      <name val="Arial"/>
      <family val="2"/>
    </font>
    <font>
      <sz val="14"/>
      <name val="Arial"/>
      <family val="2"/>
    </font>
    <font>
      <sz val="11"/>
      <name val="Arial"/>
      <family val="2"/>
    </font>
    <font>
      <b/>
      <sz val="12"/>
      <color theme="1"/>
      <name val="Arial"/>
      <family val="2"/>
    </font>
    <font>
      <b/>
      <sz val="12"/>
      <color theme="0"/>
      <name val="Arial"/>
      <family val="2"/>
    </font>
    <font>
      <b/>
      <sz val="10"/>
      <color theme="0"/>
      <name val="Arial"/>
      <family val="2"/>
    </font>
    <font>
      <sz val="10"/>
      <color theme="0" tint="-0.34998626667073579"/>
      <name val="Arial"/>
      <family val="2"/>
    </font>
    <font>
      <sz val="10"/>
      <color rgb="FFC00000"/>
      <name val="Arial"/>
      <family val="2"/>
    </font>
    <font>
      <sz val="10"/>
      <color theme="2" tint="-0.249977111117893"/>
      <name val="Arial"/>
      <family val="2"/>
    </font>
    <font>
      <b/>
      <sz val="10"/>
      <color theme="2" tint="-0.249977111117893"/>
      <name val="Arial"/>
      <family val="2"/>
    </font>
    <font>
      <sz val="10"/>
      <name val="Arial"/>
      <family val="2"/>
    </font>
    <font>
      <sz val="10"/>
      <color theme="0"/>
      <name val="Arial"/>
      <family val="2"/>
    </font>
    <font>
      <sz val="9"/>
      <color indexed="8"/>
      <name val="Arial"/>
      <family val="2"/>
    </font>
    <font>
      <sz val="33"/>
      <color theme="3" tint="-0.499984740745262"/>
      <name val="Arial"/>
      <family val="2"/>
    </font>
    <font>
      <sz val="24"/>
      <color theme="3" tint="-0.499984740745262"/>
      <name val="Arial"/>
      <family val="2"/>
    </font>
    <font>
      <b/>
      <u/>
      <sz val="10"/>
      <name val="Arial"/>
      <family val="2"/>
    </font>
    <font>
      <b/>
      <sz val="16"/>
      <name val="Arial"/>
      <family val="2"/>
    </font>
    <font>
      <b/>
      <sz val="11"/>
      <name val="Arial"/>
      <family val="2"/>
    </font>
    <font>
      <sz val="12"/>
      <color theme="1"/>
      <name val="Arial"/>
      <family val="2"/>
    </font>
    <font>
      <sz val="12"/>
      <name val="Arial"/>
      <family val="2"/>
    </font>
    <font>
      <b/>
      <sz val="12"/>
      <name val="Arial"/>
      <family val="2"/>
    </font>
    <font>
      <b/>
      <sz val="11"/>
      <color theme="0"/>
      <name val="Arial"/>
      <family val="2"/>
    </font>
    <font>
      <sz val="11"/>
      <color theme="1"/>
      <name val="Arial"/>
      <family val="2"/>
    </font>
    <font>
      <b/>
      <sz val="22"/>
      <color theme="0"/>
      <name val="Arial"/>
      <family val="2"/>
    </font>
    <font>
      <sz val="10"/>
      <name val="Arial"/>
      <family val="2"/>
    </font>
    <font>
      <sz val="12"/>
      <color rgb="FF000000"/>
      <name val="Arial"/>
      <family val="2"/>
    </font>
    <font>
      <i/>
      <sz val="10"/>
      <name val="Arial"/>
      <family val="2"/>
    </font>
    <font>
      <sz val="10"/>
      <name val="Arial"/>
      <family val="2"/>
    </font>
    <font>
      <b/>
      <sz val="11"/>
      <color theme="1"/>
      <name val="Calibri"/>
      <family val="2"/>
      <scheme val="minor"/>
    </font>
    <font>
      <b/>
      <sz val="12"/>
      <color theme="1"/>
      <name val="Calibri"/>
      <family val="2"/>
      <scheme val="minor"/>
    </font>
    <font>
      <sz val="12"/>
      <color theme="1"/>
      <name val="Calibri"/>
      <family val="2"/>
      <scheme val="minor"/>
    </font>
    <font>
      <sz val="10"/>
      <name val="Arial"/>
      <family val="2"/>
    </font>
    <font>
      <sz val="9"/>
      <color indexed="8"/>
      <name val="Arial"/>
      <family val="2"/>
    </font>
    <font>
      <sz val="10"/>
      <name val="Arial"/>
      <family val="2"/>
    </font>
    <font>
      <sz val="10"/>
      <name val="Arial"/>
      <family val="2"/>
    </font>
    <font>
      <sz val="9"/>
      <color indexed="8"/>
      <name val="Arial"/>
      <family val="2"/>
    </font>
    <font>
      <sz val="10"/>
      <name val="Arial"/>
      <family val="2"/>
    </font>
    <font>
      <sz val="11"/>
      <color theme="0"/>
      <name val="Arial"/>
      <family val="2"/>
    </font>
    <font>
      <sz val="9"/>
      <color theme="0"/>
      <name val="Arial"/>
      <family val="2"/>
    </font>
    <font>
      <sz val="9"/>
      <color indexed="81"/>
      <name val="Tahoma"/>
      <family val="2"/>
    </font>
    <font>
      <b/>
      <sz val="9"/>
      <color indexed="81"/>
      <name val="Tahoma"/>
      <family val="2"/>
    </font>
    <font>
      <sz val="8"/>
      <name val="Arial"/>
      <family val="2"/>
    </font>
    <font>
      <sz val="8"/>
      <name val="Arial"/>
      <family val="2"/>
    </font>
    <font>
      <sz val="10"/>
      <name val="Arial"/>
      <family val="2"/>
    </font>
    <font>
      <sz val="9"/>
      <color indexed="8"/>
      <name val="Arial"/>
      <family val="2"/>
    </font>
    <font>
      <sz val="9"/>
      <color indexed="60"/>
      <name val="Arial"/>
      <family val="2"/>
    </font>
    <font>
      <sz val="7"/>
      <color rgb="FFD2D0CE"/>
      <name val="Courier New"/>
      <family val="3"/>
    </font>
    <font>
      <sz val="11"/>
      <color rgb="FFFF0000"/>
      <name val="Calibri"/>
      <family val="2"/>
      <scheme val="minor"/>
    </font>
    <font>
      <i/>
      <sz val="10"/>
      <color rgb="FFFF0000"/>
      <name val="Arial"/>
      <family val="2"/>
    </font>
  </fonts>
  <fills count="27">
    <fill>
      <patternFill patternType="none"/>
    </fill>
    <fill>
      <patternFill patternType="gray125"/>
    </fill>
    <fill>
      <patternFill patternType="solid">
        <fgColor theme="0" tint="-0.14999847407452621"/>
        <bgColor indexed="64"/>
      </patternFill>
    </fill>
    <fill>
      <patternFill patternType="solid">
        <fgColor theme="3" tint="-0.499984740745262"/>
        <bgColor indexed="64"/>
      </patternFill>
    </fill>
    <fill>
      <patternFill patternType="solid">
        <fgColor theme="3" tint="0.39997558519241921"/>
        <bgColor indexed="64"/>
      </patternFill>
    </fill>
    <fill>
      <patternFill patternType="solid">
        <fgColor theme="0" tint="-4.9989318521683403E-2"/>
        <bgColor indexed="64"/>
      </patternFill>
    </fill>
    <fill>
      <patternFill patternType="solid">
        <fgColor theme="4" tint="-0.499984740745262"/>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39997558519241921"/>
        <bgColor indexed="64"/>
      </patternFill>
    </fill>
    <fill>
      <patternFill patternType="solid">
        <fgColor theme="3" tint="-0.249977111117893"/>
        <bgColor indexed="64"/>
      </patternFill>
    </fill>
    <fill>
      <patternFill patternType="solid">
        <fgColor rgb="FFFFFF00"/>
        <bgColor indexed="64"/>
      </patternFill>
    </fill>
    <fill>
      <patternFill patternType="solid">
        <fgColor theme="5" tint="0.79998168889431442"/>
        <bgColor indexed="64"/>
      </patternFill>
    </fill>
    <fill>
      <patternFill patternType="solid">
        <fgColor theme="6" tint="-0.499984740745262"/>
        <bgColor indexed="64"/>
      </patternFill>
    </fill>
    <fill>
      <patternFill patternType="solid">
        <fgColor theme="6" tint="0.79998168889431442"/>
        <bgColor indexed="64"/>
      </patternFill>
    </fill>
    <fill>
      <patternFill patternType="solid">
        <fgColor theme="5" tint="-0.249977111117893"/>
        <bgColor indexed="64"/>
      </patternFill>
    </fill>
    <fill>
      <patternFill patternType="solid">
        <fgColor rgb="FFFFFFC9"/>
        <bgColor indexed="64"/>
      </patternFill>
    </fill>
    <fill>
      <patternFill patternType="solid">
        <fgColor rgb="FFFCF4B6"/>
        <bgColor indexed="64"/>
      </patternFill>
    </fill>
    <fill>
      <patternFill patternType="solid">
        <fgColor rgb="FFFEE300"/>
        <bgColor indexed="64"/>
      </patternFill>
    </fill>
    <fill>
      <patternFill patternType="solid">
        <fgColor theme="0" tint="-0.249977111117893"/>
        <bgColor indexed="64"/>
      </patternFill>
    </fill>
    <fill>
      <patternFill patternType="solid">
        <fgColor rgb="FFFFFF85"/>
        <bgColor indexed="64"/>
      </patternFill>
    </fill>
    <fill>
      <patternFill patternType="solid">
        <fgColor theme="5" tint="0.59999389629810485"/>
        <bgColor indexed="64"/>
      </patternFill>
    </fill>
    <fill>
      <patternFill patternType="solid">
        <fgColor theme="6" tint="0.59999389629810485"/>
        <bgColor indexed="64"/>
      </patternFill>
    </fill>
    <fill>
      <patternFill patternType="solid">
        <fgColor rgb="FFFFC000"/>
        <bgColor indexed="64"/>
      </patternFill>
    </fill>
    <fill>
      <patternFill patternType="solid">
        <fgColor indexed="31"/>
        <bgColor indexed="64"/>
      </patternFill>
    </fill>
    <fill>
      <patternFill patternType="solid">
        <fgColor rgb="FF92D050"/>
        <bgColor indexed="64"/>
      </patternFill>
    </fill>
    <fill>
      <patternFill patternType="solid">
        <fgColor theme="4" tint="-0.249977111117893"/>
        <bgColor indexed="64"/>
      </patternFill>
    </fill>
  </fills>
  <borders count="482">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theme="1"/>
      </top>
      <bottom style="thin">
        <color auto="1"/>
      </bottom>
      <diagonal/>
    </border>
    <border>
      <left style="thin">
        <color auto="1"/>
      </left>
      <right style="thin">
        <color auto="1"/>
      </right>
      <top style="thin">
        <color theme="1"/>
      </top>
      <bottom/>
      <diagonal/>
    </border>
    <border>
      <left/>
      <right style="thin">
        <color theme="1"/>
      </right>
      <top style="thin">
        <color theme="1"/>
      </top>
      <bottom/>
      <diagonal/>
    </border>
    <border>
      <left/>
      <right style="thin">
        <color theme="1"/>
      </right>
      <top/>
      <bottom/>
      <diagonal/>
    </border>
    <border>
      <left style="thin">
        <color auto="1"/>
      </left>
      <right style="thin">
        <color auto="1"/>
      </right>
      <top/>
      <bottom style="thin">
        <color theme="1"/>
      </bottom>
      <diagonal/>
    </border>
    <border>
      <left/>
      <right style="thin">
        <color theme="1"/>
      </right>
      <top/>
      <bottom style="thin">
        <color theme="1"/>
      </bottom>
      <diagonal/>
    </border>
    <border>
      <left/>
      <right/>
      <top style="thin">
        <color auto="1"/>
      </top>
      <bottom/>
      <diagonal/>
    </border>
    <border>
      <left style="thin">
        <color auto="1"/>
      </left>
      <right/>
      <top/>
      <bottom/>
      <diagonal/>
    </border>
    <border>
      <left style="thin">
        <color theme="1"/>
      </left>
      <right style="thin">
        <color theme="0"/>
      </right>
      <top style="thin">
        <color theme="1"/>
      </top>
      <bottom style="thin">
        <color theme="0"/>
      </bottom>
      <diagonal/>
    </border>
    <border>
      <left style="thin">
        <color theme="0"/>
      </left>
      <right style="thin">
        <color theme="0"/>
      </right>
      <top style="thin">
        <color theme="1"/>
      </top>
      <bottom style="thin">
        <color theme="0"/>
      </bottom>
      <diagonal/>
    </border>
    <border>
      <left style="thin">
        <color auto="1"/>
      </left>
      <right style="thin">
        <color theme="0"/>
      </right>
      <top/>
      <bottom style="thin">
        <color auto="1"/>
      </bottom>
      <diagonal/>
    </border>
    <border>
      <left style="thin">
        <color theme="0"/>
      </left>
      <right style="thin">
        <color theme="0"/>
      </right>
      <top/>
      <bottom style="thin">
        <color auto="1"/>
      </bottom>
      <diagonal/>
    </border>
    <border>
      <left style="thin">
        <color theme="0"/>
      </left>
      <right style="thin">
        <color auto="1"/>
      </right>
      <top/>
      <bottom style="thin">
        <color auto="1"/>
      </bottom>
      <diagonal/>
    </border>
    <border>
      <left style="thin">
        <color auto="1"/>
      </left>
      <right style="thin">
        <color theme="0"/>
      </right>
      <top style="thin">
        <color auto="1"/>
      </top>
      <bottom style="thin">
        <color auto="1"/>
      </bottom>
      <diagonal/>
    </border>
    <border>
      <left style="thin">
        <color auto="1"/>
      </left>
      <right style="thin">
        <color auto="1"/>
      </right>
      <top style="thin">
        <color auto="1"/>
      </top>
      <bottom style="thin">
        <color theme="0"/>
      </bottom>
      <diagonal/>
    </border>
    <border>
      <left style="thin">
        <color auto="1"/>
      </left>
      <right style="thin">
        <color auto="1"/>
      </right>
      <top style="thin">
        <color theme="0"/>
      </top>
      <bottom style="thin">
        <color auto="1"/>
      </bottom>
      <diagonal/>
    </border>
    <border>
      <left style="thin">
        <color theme="0"/>
      </left>
      <right/>
      <top style="thin">
        <color theme="0"/>
      </top>
      <bottom style="thin">
        <color theme="0"/>
      </bottom>
      <diagonal/>
    </border>
    <border>
      <left style="thin">
        <color theme="1"/>
      </left>
      <right/>
      <top/>
      <bottom/>
      <diagonal/>
    </border>
    <border>
      <left style="thin">
        <color theme="0"/>
      </left>
      <right style="thin">
        <color theme="0"/>
      </right>
      <top/>
      <bottom/>
      <diagonal/>
    </border>
    <border>
      <left/>
      <right style="thin">
        <color theme="0"/>
      </right>
      <top/>
      <bottom/>
      <diagonal/>
    </border>
    <border>
      <left style="thin">
        <color theme="1"/>
      </left>
      <right/>
      <top/>
      <bottom style="thin">
        <color indexed="64"/>
      </bottom>
      <diagonal/>
    </border>
    <border>
      <left/>
      <right style="thin">
        <color theme="0"/>
      </right>
      <top/>
      <bottom style="thin">
        <color indexed="64"/>
      </bottom>
      <diagonal/>
    </border>
    <border>
      <left style="thin">
        <color auto="1"/>
      </left>
      <right/>
      <top style="thin">
        <color auto="1"/>
      </top>
      <bottom/>
      <diagonal/>
    </border>
    <border>
      <left style="thin">
        <color theme="0"/>
      </left>
      <right/>
      <top style="thin">
        <color auto="1"/>
      </top>
      <bottom/>
      <diagonal/>
    </border>
    <border>
      <left style="thin">
        <color theme="0"/>
      </left>
      <right/>
      <top/>
      <bottom/>
      <diagonal/>
    </border>
    <border>
      <left style="thin">
        <color theme="0"/>
      </left>
      <right style="thin">
        <color indexed="64"/>
      </right>
      <top/>
      <bottom/>
      <diagonal/>
    </border>
    <border>
      <left style="thin">
        <color auto="1"/>
      </left>
      <right/>
      <top/>
      <bottom style="thin">
        <color auto="1"/>
      </bottom>
      <diagonal/>
    </border>
    <border>
      <left/>
      <right/>
      <top/>
      <bottom style="thin">
        <color indexed="64"/>
      </bottom>
      <diagonal/>
    </border>
    <border>
      <left style="thin">
        <color theme="0"/>
      </left>
      <right/>
      <top/>
      <bottom style="thin">
        <color indexed="64"/>
      </bottom>
      <diagonal/>
    </border>
    <border>
      <left style="thin">
        <color theme="0"/>
      </left>
      <right/>
      <top style="thin">
        <color auto="1"/>
      </top>
      <bottom style="thin">
        <color theme="0"/>
      </bottom>
      <diagonal/>
    </border>
    <border>
      <left style="thin">
        <color theme="0"/>
      </left>
      <right/>
      <top style="thin">
        <color theme="0"/>
      </top>
      <bottom style="thin">
        <color indexed="64"/>
      </bottom>
      <diagonal/>
    </border>
    <border>
      <left style="thin">
        <color theme="0"/>
      </left>
      <right style="thin">
        <color indexed="64"/>
      </right>
      <top style="thin">
        <color indexed="64"/>
      </top>
      <bottom style="thin">
        <color indexed="64"/>
      </bottom>
      <diagonal/>
    </border>
    <border>
      <left style="thin">
        <color theme="0"/>
      </left>
      <right/>
      <top/>
      <bottom style="thin">
        <color theme="0"/>
      </bottom>
      <diagonal/>
    </border>
    <border>
      <left style="thin">
        <color theme="1"/>
      </left>
      <right/>
      <top/>
      <bottom style="thin">
        <color theme="1"/>
      </bottom>
      <diagonal/>
    </border>
    <border>
      <left style="thin">
        <color theme="1"/>
      </left>
      <right/>
      <top style="thin">
        <color indexed="64"/>
      </top>
      <bottom/>
      <diagonal/>
    </border>
    <border>
      <left/>
      <right/>
      <top/>
      <bottom style="thin">
        <color theme="1"/>
      </bottom>
      <diagonal/>
    </border>
    <border>
      <left style="thin">
        <color theme="1"/>
      </left>
      <right/>
      <top style="thin">
        <color theme="1"/>
      </top>
      <bottom/>
      <diagonal/>
    </border>
    <border>
      <left/>
      <right/>
      <top style="thin">
        <color theme="1"/>
      </top>
      <bottom/>
      <diagonal/>
    </border>
    <border>
      <left style="thin">
        <color auto="1"/>
      </left>
      <right style="thin">
        <color theme="0"/>
      </right>
      <top style="thin">
        <color auto="1"/>
      </top>
      <bottom style="thin">
        <color theme="0"/>
      </bottom>
      <diagonal/>
    </border>
    <border>
      <left/>
      <right style="thin">
        <color indexed="64"/>
      </right>
      <top style="thin">
        <color indexed="64"/>
      </top>
      <bottom style="thin">
        <color theme="0"/>
      </bottom>
      <diagonal/>
    </border>
    <border>
      <left style="thin">
        <color auto="1"/>
      </left>
      <right style="thin">
        <color theme="0"/>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style="thin">
        <color indexed="64"/>
      </right>
      <top style="thin">
        <color theme="0"/>
      </top>
      <bottom style="thin">
        <color theme="0"/>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auto="1"/>
      </bottom>
      <diagonal/>
    </border>
    <border>
      <left/>
      <right style="thin">
        <color indexed="64"/>
      </right>
      <top style="thin">
        <color theme="0"/>
      </top>
      <bottom style="thin">
        <color indexed="64"/>
      </bottom>
      <diagonal/>
    </border>
    <border>
      <left style="thin">
        <color theme="0"/>
      </left>
      <right style="thin">
        <color theme="0"/>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theme="0"/>
      </left>
      <right style="thin">
        <color indexed="64"/>
      </right>
      <top style="thin">
        <color theme="0"/>
      </top>
      <bottom style="thin">
        <color indexed="64"/>
      </bottom>
      <diagonal/>
    </border>
    <border>
      <left style="thin">
        <color auto="1"/>
      </left>
      <right/>
      <top style="thin">
        <color auto="1"/>
      </top>
      <bottom style="thin">
        <color theme="0"/>
      </bottom>
      <diagonal/>
    </border>
    <border>
      <left style="thin">
        <color theme="0"/>
      </left>
      <right style="thin">
        <color indexed="64"/>
      </right>
      <top style="thin">
        <color theme="0"/>
      </top>
      <bottom style="thin">
        <color theme="0"/>
      </bottom>
      <diagonal/>
    </border>
    <border>
      <left style="thin">
        <color auto="1"/>
      </left>
      <right/>
      <top style="thin">
        <color theme="0"/>
      </top>
      <bottom style="thin">
        <color theme="0"/>
      </bottom>
      <diagonal/>
    </border>
    <border>
      <left/>
      <right/>
      <top style="thin">
        <color theme="0"/>
      </top>
      <bottom style="thin">
        <color auto="1"/>
      </bottom>
      <diagonal/>
    </border>
    <border>
      <left style="thin">
        <color theme="0"/>
      </left>
      <right/>
      <top style="thin">
        <color theme="0"/>
      </top>
      <bottom/>
      <diagonal/>
    </border>
    <border>
      <left/>
      <right style="thin">
        <color theme="0"/>
      </right>
      <top style="thin">
        <color theme="0"/>
      </top>
      <bottom/>
      <diagonal/>
    </border>
    <border>
      <left style="thin">
        <color theme="0"/>
      </left>
      <right style="thin">
        <color auto="1"/>
      </right>
      <top style="thin">
        <color auto="1"/>
      </top>
      <bottom style="thin">
        <color theme="0"/>
      </bottom>
      <diagonal/>
    </border>
    <border>
      <left style="thin">
        <color indexed="64"/>
      </left>
      <right/>
      <top/>
      <bottom/>
      <diagonal/>
    </border>
    <border>
      <left style="thin">
        <color indexed="64"/>
      </left>
      <right/>
      <top style="thin">
        <color theme="0"/>
      </top>
      <bottom style="thin">
        <color indexed="64"/>
      </bottom>
      <diagonal/>
    </border>
    <border>
      <left style="thin">
        <color indexed="64"/>
      </left>
      <right style="thin">
        <color theme="0"/>
      </right>
      <top/>
      <bottom style="thin">
        <color theme="0"/>
      </bottom>
      <diagonal/>
    </border>
    <border>
      <left style="thin">
        <color theme="0"/>
      </left>
      <right style="thin">
        <color indexed="64"/>
      </right>
      <top/>
      <bottom style="thin">
        <color theme="0"/>
      </bottom>
      <diagonal/>
    </border>
    <border>
      <left/>
      <right style="thin">
        <color theme="0"/>
      </right>
      <top/>
      <bottom style="thin">
        <color theme="0"/>
      </bottom>
      <diagonal/>
    </border>
    <border>
      <left style="thin">
        <color theme="0"/>
      </left>
      <right style="thin">
        <color theme="0"/>
      </right>
      <top/>
      <bottom style="thin">
        <color theme="0"/>
      </bottom>
      <diagonal/>
    </border>
    <border>
      <left style="thin">
        <color theme="1"/>
      </left>
      <right style="thin">
        <color theme="0"/>
      </right>
      <top style="thin">
        <color theme="1"/>
      </top>
      <bottom style="thin">
        <color theme="1"/>
      </bottom>
      <diagonal/>
    </border>
    <border>
      <left style="thin">
        <color theme="0"/>
      </left>
      <right style="thin">
        <color theme="0"/>
      </right>
      <top style="thin">
        <color theme="1"/>
      </top>
      <bottom style="thin">
        <color theme="1"/>
      </bottom>
      <diagonal/>
    </border>
    <border>
      <left/>
      <right/>
      <top style="thin">
        <color auto="1"/>
      </top>
      <bottom style="thin">
        <color auto="1"/>
      </bottom>
      <diagonal/>
    </border>
    <border>
      <left style="thin">
        <color auto="1"/>
      </left>
      <right/>
      <top style="thin">
        <color auto="1"/>
      </top>
      <bottom style="thin">
        <color auto="1"/>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theme="0"/>
      </left>
      <right/>
      <top style="medium">
        <color indexed="64"/>
      </top>
      <bottom/>
      <diagonal/>
    </border>
    <border>
      <left/>
      <right/>
      <top/>
      <bottom style="medium">
        <color indexed="64"/>
      </bottom>
      <diagonal/>
    </border>
    <border>
      <left style="thin">
        <color theme="0"/>
      </left>
      <right/>
      <top/>
      <bottom style="medium">
        <color indexed="64"/>
      </bottom>
      <diagonal/>
    </border>
    <border>
      <left/>
      <right/>
      <top style="thin">
        <color theme="0"/>
      </top>
      <bottom/>
      <diagonal/>
    </border>
    <border>
      <left style="thin">
        <color theme="0"/>
      </left>
      <right style="thin">
        <color theme="0"/>
      </right>
      <top style="thin">
        <color indexed="64"/>
      </top>
      <bottom style="thin">
        <color theme="0"/>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thin">
        <color theme="0"/>
      </right>
      <top style="medium">
        <color indexed="64"/>
      </top>
      <bottom style="medium">
        <color indexed="64"/>
      </bottom>
      <diagonal/>
    </border>
    <border>
      <left style="thin">
        <color theme="0"/>
      </left>
      <right/>
      <top style="medium">
        <color indexed="64"/>
      </top>
      <bottom style="medium">
        <color indexed="64"/>
      </bottom>
      <diagonal/>
    </border>
    <border>
      <left/>
      <right style="thin">
        <color theme="0"/>
      </right>
      <top style="thin">
        <color auto="1"/>
      </top>
      <bottom/>
      <diagonal/>
    </border>
    <border>
      <left style="thin">
        <color theme="0"/>
      </left>
      <right/>
      <top style="thin">
        <color theme="1"/>
      </top>
      <bottom style="thin">
        <color theme="1"/>
      </bottom>
      <diagonal/>
    </border>
    <border>
      <left style="thin">
        <color indexed="64"/>
      </left>
      <right/>
      <top/>
      <bottom/>
      <diagonal/>
    </border>
    <border>
      <left style="medium">
        <color indexed="64"/>
      </left>
      <right style="thin">
        <color theme="0"/>
      </right>
      <top style="medium">
        <color indexed="64"/>
      </top>
      <bottom style="medium">
        <color indexed="64"/>
      </bottom>
      <diagonal/>
    </border>
    <border>
      <left style="thin">
        <color theme="0"/>
      </left>
      <right style="thin">
        <color theme="0"/>
      </right>
      <top style="medium">
        <color indexed="64"/>
      </top>
      <bottom style="medium">
        <color indexed="64"/>
      </bottom>
      <diagonal/>
    </border>
    <border>
      <left style="thin">
        <color theme="0"/>
      </left>
      <right style="medium">
        <color indexed="64"/>
      </right>
      <top style="medium">
        <color indexed="64"/>
      </top>
      <bottom style="medium">
        <color indexed="64"/>
      </bottom>
      <diagonal/>
    </border>
    <border>
      <left style="thin">
        <color theme="1"/>
      </left>
      <right style="thin">
        <color theme="0"/>
      </right>
      <top/>
      <bottom/>
      <diagonal/>
    </border>
    <border>
      <left style="thin">
        <color indexed="64"/>
      </left>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theme="1"/>
      </left>
      <right style="thin">
        <color theme="0"/>
      </right>
      <top style="thin">
        <color theme="0"/>
      </top>
      <bottom style="thin">
        <color theme="0"/>
      </bottom>
      <diagonal/>
    </border>
    <border>
      <left style="thin">
        <color theme="0"/>
      </left>
      <right style="thin">
        <color theme="1"/>
      </right>
      <top style="thin">
        <color theme="0"/>
      </top>
      <bottom style="thin">
        <color theme="0"/>
      </bottom>
      <diagonal/>
    </border>
    <border>
      <left style="thin">
        <color auto="1"/>
      </left>
      <right style="thin">
        <color theme="0"/>
      </right>
      <top/>
      <bottom/>
      <diagonal/>
    </border>
    <border>
      <left style="thin">
        <color auto="1"/>
      </left>
      <right style="thin">
        <color theme="0"/>
      </right>
      <top/>
      <bottom style="thin">
        <color auto="1"/>
      </bottom>
      <diagonal/>
    </border>
    <border>
      <left/>
      <right style="thin">
        <color auto="1"/>
      </right>
      <top style="thin">
        <color theme="0"/>
      </top>
      <bottom/>
      <diagonal/>
    </border>
    <border>
      <left/>
      <right style="thin">
        <color auto="1"/>
      </right>
      <top/>
      <bottom style="thin">
        <color theme="0"/>
      </bottom>
      <diagonal/>
    </border>
    <border>
      <left style="thin">
        <color theme="0"/>
      </left>
      <right style="thin">
        <color theme="0"/>
      </right>
      <top style="thin">
        <color auto="1"/>
      </top>
      <bottom/>
      <diagonal/>
    </border>
    <border>
      <left style="thin">
        <color theme="0"/>
      </left>
      <right/>
      <top style="thin">
        <color auto="1"/>
      </top>
      <bottom/>
      <diagonal/>
    </border>
    <border>
      <left style="thin">
        <color auto="1"/>
      </left>
      <right style="thin">
        <color theme="0"/>
      </right>
      <top style="thin">
        <color auto="1"/>
      </top>
      <bottom/>
      <diagonal/>
    </border>
    <border>
      <left style="thin">
        <color theme="0"/>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auto="1"/>
      </left>
      <right style="thin">
        <color theme="0"/>
      </right>
      <top style="thin">
        <color theme="0"/>
      </top>
      <bottom/>
      <diagonal/>
    </border>
    <border>
      <left style="thin">
        <color theme="0"/>
      </left>
      <right style="thin">
        <color indexed="64"/>
      </right>
      <top style="thin">
        <color theme="0"/>
      </top>
      <bottom/>
      <diagonal/>
    </border>
    <border>
      <left style="thin">
        <color indexed="64"/>
      </left>
      <right/>
      <top/>
      <bottom style="thin">
        <color theme="0"/>
      </bottom>
      <diagonal/>
    </border>
    <border>
      <left style="thin">
        <color theme="1"/>
      </left>
      <right/>
      <top style="thin">
        <color theme="0"/>
      </top>
      <bottom style="thin">
        <color theme="1"/>
      </bottom>
      <diagonal/>
    </border>
    <border>
      <left/>
      <right style="thin">
        <color auto="1"/>
      </right>
      <top/>
      <bottom/>
      <diagonal/>
    </border>
    <border>
      <left/>
      <right/>
      <top/>
      <bottom style="thin">
        <color indexed="64"/>
      </bottom>
      <diagonal/>
    </border>
    <border>
      <left style="thin">
        <color theme="0"/>
      </left>
      <right/>
      <top/>
      <bottom style="thin">
        <color indexed="64"/>
      </bottom>
      <diagonal/>
    </border>
    <border>
      <left style="thin">
        <color theme="0"/>
      </left>
      <right style="thin">
        <color theme="0"/>
      </right>
      <top style="thin">
        <color theme="0"/>
      </top>
      <bottom/>
      <diagonal/>
    </border>
    <border>
      <left style="thin">
        <color theme="0"/>
      </left>
      <right/>
      <top style="thin">
        <color auto="1"/>
      </top>
      <bottom/>
      <diagonal/>
    </border>
    <border>
      <left style="thin">
        <color indexed="64"/>
      </left>
      <right/>
      <top/>
      <bottom/>
      <diagonal/>
    </border>
    <border>
      <left style="thin">
        <color theme="0"/>
      </left>
      <right/>
      <top style="thin">
        <color indexed="64"/>
      </top>
      <bottom style="thin">
        <color theme="0"/>
      </bottom>
      <diagonal/>
    </border>
    <border>
      <left/>
      <right/>
      <top style="thin">
        <color auto="1"/>
      </top>
      <bottom style="thin">
        <color auto="1"/>
      </bottom>
      <diagonal/>
    </border>
    <border>
      <left style="thin">
        <color theme="0"/>
      </left>
      <right/>
      <top style="thin">
        <color auto="1"/>
      </top>
      <bottom style="thin">
        <color auto="1"/>
      </bottom>
      <diagonal/>
    </border>
    <border>
      <left style="thin">
        <color auto="1"/>
      </left>
      <right/>
      <top style="thin">
        <color auto="1"/>
      </top>
      <bottom/>
      <diagonal/>
    </border>
    <border>
      <left style="thick">
        <color indexed="8"/>
      </left>
      <right/>
      <top/>
      <bottom/>
      <diagonal/>
    </border>
    <border>
      <left style="thin">
        <color indexed="8"/>
      </left>
      <right style="thin">
        <color indexed="8"/>
      </right>
      <top/>
      <bottom style="medium">
        <color indexed="64"/>
      </bottom>
      <diagonal/>
    </border>
    <border>
      <left style="thin">
        <color indexed="8"/>
      </left>
      <right style="medium">
        <color indexed="64"/>
      </right>
      <top/>
      <bottom style="medium">
        <color indexed="64"/>
      </bottom>
      <diagonal/>
    </border>
    <border>
      <left style="thin">
        <color theme="0"/>
      </left>
      <right/>
      <top/>
      <bottom style="thin">
        <color indexed="64"/>
      </bottom>
      <diagonal/>
    </border>
    <border>
      <left style="thin">
        <color theme="0"/>
      </left>
      <right style="thin">
        <color auto="1"/>
      </right>
      <top/>
      <bottom style="thin">
        <color auto="1"/>
      </bottom>
      <diagonal/>
    </border>
    <border>
      <left style="thin">
        <color theme="0"/>
      </left>
      <right style="thin">
        <color auto="1"/>
      </right>
      <top style="thin">
        <color auto="1"/>
      </top>
      <bottom style="thin">
        <color theme="0"/>
      </bottom>
      <diagonal/>
    </border>
    <border>
      <left style="thin">
        <color theme="0"/>
      </left>
      <right/>
      <top style="thin">
        <color auto="1"/>
      </top>
      <bottom style="thin">
        <color theme="0"/>
      </bottom>
      <diagonal/>
    </border>
    <border>
      <left style="thin">
        <color auto="1"/>
      </left>
      <right style="thin">
        <color theme="0"/>
      </right>
      <top/>
      <bottom style="thin">
        <color auto="1"/>
      </bottom>
      <diagonal/>
    </border>
    <border>
      <left style="thin">
        <color auto="1"/>
      </left>
      <right/>
      <top style="thin">
        <color auto="1"/>
      </top>
      <bottom style="thin">
        <color theme="0"/>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style="thin">
        <color indexed="64"/>
      </left>
      <right/>
      <top/>
      <bottom/>
      <diagonal/>
    </border>
    <border>
      <left style="thin">
        <color theme="0"/>
      </left>
      <right style="thin">
        <color theme="0"/>
      </right>
      <top/>
      <bottom style="thin">
        <color auto="1"/>
      </bottom>
      <diagonal/>
    </border>
    <border>
      <left style="thin">
        <color theme="0"/>
      </left>
      <right style="thin">
        <color theme="0"/>
      </right>
      <top style="thin">
        <color indexed="64"/>
      </top>
      <bottom style="thin">
        <color theme="0"/>
      </bottom>
      <diagonal/>
    </border>
    <border>
      <left style="thick">
        <color indexed="8"/>
      </left>
      <right/>
      <top style="thick">
        <color indexed="8"/>
      </top>
      <bottom/>
      <diagonal/>
    </border>
    <border>
      <left/>
      <right style="thick">
        <color indexed="8"/>
      </right>
      <top style="thick">
        <color indexed="8"/>
      </top>
      <bottom/>
      <diagonal/>
    </border>
    <border>
      <left style="thin">
        <color indexed="8"/>
      </left>
      <right style="thin">
        <color indexed="8"/>
      </right>
      <top style="thick">
        <color indexed="8"/>
      </top>
      <bottom style="thin">
        <color indexed="8"/>
      </bottom>
      <diagonal/>
    </border>
    <border>
      <left/>
      <right style="thick">
        <color indexed="8"/>
      </right>
      <top/>
      <bottom/>
      <diagonal/>
    </border>
    <border>
      <left style="thick">
        <color indexed="8"/>
      </left>
      <right/>
      <top/>
      <bottom style="thick">
        <color indexed="8"/>
      </bottom>
      <diagonal/>
    </border>
    <border>
      <left/>
      <right style="thick">
        <color indexed="8"/>
      </right>
      <top/>
      <bottom style="thick">
        <color indexed="8"/>
      </bottom>
      <diagonal/>
    </border>
    <border>
      <left style="thin">
        <color indexed="8"/>
      </left>
      <right style="thin">
        <color indexed="8"/>
      </right>
      <top style="thin">
        <color indexed="8"/>
      </top>
      <bottom style="thick">
        <color indexed="8"/>
      </bottom>
      <diagonal/>
    </border>
    <border>
      <left style="thick">
        <color indexed="8"/>
      </left>
      <right style="thin">
        <color indexed="8"/>
      </right>
      <top style="thick">
        <color indexed="8"/>
      </top>
      <bottom/>
      <diagonal/>
    </border>
    <border>
      <left style="thin">
        <color indexed="8"/>
      </left>
      <right style="thin">
        <color indexed="8"/>
      </right>
      <top style="thick">
        <color indexed="8"/>
      </top>
      <bottom/>
      <diagonal/>
    </border>
    <border>
      <left style="thick">
        <color indexed="8"/>
      </left>
      <right style="thin">
        <color indexed="8"/>
      </right>
      <top/>
      <bottom/>
      <diagonal/>
    </border>
    <border>
      <left style="thin">
        <color auto="1"/>
      </left>
      <right style="thin">
        <color theme="0"/>
      </right>
      <top/>
      <bottom/>
      <diagonal/>
    </border>
    <border>
      <left style="thin">
        <color indexed="64"/>
      </left>
      <right style="thin">
        <color indexed="64"/>
      </right>
      <top/>
      <bottom/>
      <diagonal/>
    </border>
    <border>
      <left/>
      <right style="thin">
        <color theme="0"/>
      </right>
      <top/>
      <bottom style="thin">
        <color auto="1"/>
      </bottom>
      <diagonal/>
    </border>
    <border>
      <left style="thin">
        <color theme="0"/>
      </left>
      <right style="thin">
        <color theme="0"/>
      </right>
      <top style="thin">
        <color auto="1"/>
      </top>
      <bottom style="thin">
        <color theme="0"/>
      </bottom>
      <diagonal/>
    </border>
    <border>
      <left style="thin">
        <color theme="0"/>
      </left>
      <right/>
      <top style="thin">
        <color theme="0"/>
      </top>
      <bottom style="thin">
        <color theme="1"/>
      </bottom>
      <diagonal/>
    </border>
    <border>
      <left style="medium">
        <color indexed="64"/>
      </left>
      <right style="thin">
        <color indexed="8"/>
      </right>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style="thin">
        <color auto="1"/>
      </left>
      <right style="thin">
        <color theme="0"/>
      </right>
      <top/>
      <bottom/>
      <diagonal/>
    </border>
    <border>
      <left style="thin">
        <color indexed="64"/>
      </left>
      <right style="thin">
        <color indexed="64"/>
      </right>
      <top/>
      <bottom/>
      <diagonal/>
    </border>
    <border>
      <left style="thin">
        <color theme="0"/>
      </left>
      <right style="thin">
        <color indexed="64"/>
      </right>
      <top style="thin">
        <color indexed="64"/>
      </top>
      <bottom style="thin">
        <color indexed="64"/>
      </bottom>
      <diagonal/>
    </border>
    <border>
      <left style="thin">
        <color auto="1"/>
      </left>
      <right style="thin">
        <color theme="0"/>
      </right>
      <top style="thin">
        <color auto="1"/>
      </top>
      <bottom style="thin">
        <color theme="0"/>
      </bottom>
      <diagonal/>
    </border>
    <border>
      <left/>
      <right style="thin">
        <color indexed="64"/>
      </right>
      <top style="thin">
        <color indexed="64"/>
      </top>
      <bottom style="thin">
        <color theme="0"/>
      </bottom>
      <diagonal/>
    </border>
    <border>
      <left style="thin">
        <color theme="0"/>
      </left>
      <right style="thin">
        <color auto="1"/>
      </right>
      <top style="thin">
        <color auto="1"/>
      </top>
      <bottom style="thin">
        <color theme="0"/>
      </bottom>
      <diagonal/>
    </border>
    <border>
      <left style="thin">
        <color theme="0"/>
      </left>
      <right style="thin">
        <color theme="0"/>
      </right>
      <top style="thin">
        <color theme="0"/>
      </top>
      <bottom style="thin">
        <color theme="1"/>
      </bottom>
      <diagonal/>
    </border>
    <border>
      <left style="thin">
        <color theme="0"/>
      </left>
      <right style="thin">
        <color theme="1"/>
      </right>
      <top style="thin">
        <color theme="0"/>
      </top>
      <bottom style="thin">
        <color theme="1"/>
      </bottom>
      <diagonal/>
    </border>
    <border>
      <left style="thin">
        <color indexed="8"/>
      </left>
      <right style="thin">
        <color indexed="8"/>
      </right>
      <top style="medium">
        <color indexed="64"/>
      </top>
      <bottom/>
      <diagonal/>
    </border>
    <border>
      <left style="thin">
        <color indexed="8"/>
      </left>
      <right style="medium">
        <color indexed="64"/>
      </right>
      <top style="medium">
        <color indexed="64"/>
      </top>
      <bottom/>
      <diagonal/>
    </border>
    <border>
      <left/>
      <right/>
      <top style="thin">
        <color auto="1"/>
      </top>
      <bottom style="thin">
        <color auto="1"/>
      </bottom>
      <diagonal/>
    </border>
    <border>
      <left style="thin">
        <color indexed="8"/>
      </left>
      <right style="thin">
        <color indexed="8"/>
      </right>
      <top/>
      <bottom/>
      <diagonal/>
    </border>
    <border>
      <left style="thin">
        <color theme="0"/>
      </left>
      <right style="thin">
        <color indexed="64"/>
      </right>
      <top style="thin">
        <color theme="1"/>
      </top>
      <bottom style="thin">
        <color theme="0"/>
      </bottom>
      <diagonal/>
    </border>
    <border>
      <left/>
      <right style="thin">
        <color theme="0"/>
      </right>
      <top style="thin">
        <color theme="1"/>
      </top>
      <bottom style="thin">
        <color theme="0"/>
      </bottom>
      <diagonal/>
    </border>
    <border>
      <left/>
      <right/>
      <top style="thin">
        <color theme="0"/>
      </top>
      <bottom style="thin">
        <color theme="1"/>
      </bottom>
      <diagonal/>
    </border>
    <border>
      <left style="thin">
        <color indexed="8"/>
      </left>
      <right style="thin">
        <color indexed="8"/>
      </right>
      <top style="thin">
        <color indexed="8"/>
      </top>
      <bottom style="thin">
        <color indexed="8"/>
      </bottom>
      <diagonal/>
    </border>
    <border>
      <left style="medium">
        <color indexed="64"/>
      </left>
      <right style="thin">
        <color indexed="8"/>
      </right>
      <top/>
      <bottom/>
      <diagonal/>
    </border>
    <border>
      <left style="medium">
        <color indexed="64"/>
      </left>
      <right style="thin">
        <color indexed="8"/>
      </right>
      <top style="medium">
        <color indexed="64"/>
      </top>
      <bottom/>
      <diagonal/>
    </border>
    <border>
      <left style="thin">
        <color indexed="64"/>
      </left>
      <right/>
      <top/>
      <bottom/>
      <diagonal/>
    </border>
    <border>
      <left style="thin">
        <color auto="1"/>
      </left>
      <right style="thin">
        <color theme="0"/>
      </right>
      <top/>
      <bottom/>
      <diagonal/>
    </border>
    <border>
      <left style="thin">
        <color indexed="64"/>
      </left>
      <right style="thin">
        <color indexed="64"/>
      </right>
      <top/>
      <bottom/>
      <diagonal/>
    </border>
    <border>
      <left style="thin">
        <color auto="1"/>
      </left>
      <right/>
      <top style="thin">
        <color auto="1"/>
      </top>
      <bottom style="thin">
        <color theme="0"/>
      </bottom>
      <diagonal/>
    </border>
    <border>
      <left style="thin">
        <color theme="0"/>
      </left>
      <right style="thin">
        <color theme="0"/>
      </right>
      <top style="thin">
        <color auto="1"/>
      </top>
      <bottom style="thin">
        <color theme="0"/>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ck">
        <color indexed="8"/>
      </bottom>
      <diagonal/>
    </border>
    <border>
      <left style="thin">
        <color indexed="64"/>
      </left>
      <right/>
      <top style="thin">
        <color indexed="64"/>
      </top>
      <bottom/>
      <diagonal/>
    </border>
    <border>
      <left style="thin">
        <color auto="1"/>
      </left>
      <right/>
      <top style="thin">
        <color auto="1"/>
      </top>
      <bottom style="thin">
        <color theme="0"/>
      </bottom>
      <diagonal/>
    </border>
    <border>
      <left/>
      <right style="thin">
        <color indexed="8"/>
      </right>
      <top style="thin">
        <color indexed="8"/>
      </top>
      <bottom style="thin">
        <color indexed="8"/>
      </bottom>
      <diagonal/>
    </border>
    <border>
      <left/>
      <right style="thin">
        <color indexed="8"/>
      </right>
      <top style="thick">
        <color indexed="8"/>
      </top>
      <bottom/>
      <diagonal/>
    </border>
    <border>
      <left/>
      <right style="thin">
        <color indexed="8"/>
      </right>
      <top/>
      <bottom/>
      <diagonal/>
    </border>
    <border>
      <left/>
      <right style="medium">
        <color indexed="64"/>
      </right>
      <top style="medium">
        <color indexed="64"/>
      </top>
      <bottom/>
      <diagonal/>
    </border>
    <border>
      <left/>
      <right style="medium">
        <color indexed="64"/>
      </right>
      <top/>
      <bottom/>
      <diagonal/>
    </border>
    <border>
      <left style="medium">
        <color indexed="64"/>
      </left>
      <right/>
      <top style="thick">
        <color indexed="8"/>
      </top>
      <bottom/>
      <diagonal/>
    </border>
    <border>
      <left/>
      <right style="medium">
        <color indexed="64"/>
      </right>
      <top style="thick">
        <color indexed="8"/>
      </top>
      <bottom/>
      <diagonal/>
    </border>
    <border>
      <left/>
      <right style="medium">
        <color indexed="64"/>
      </right>
      <top/>
      <bottom style="medium">
        <color indexed="64"/>
      </bottom>
      <diagonal/>
    </border>
    <border>
      <left/>
      <right/>
      <top style="medium">
        <color indexed="64"/>
      </top>
      <bottom style="thin">
        <color indexed="8"/>
      </bottom>
      <diagonal/>
    </border>
    <border>
      <left/>
      <right style="thin">
        <color indexed="8"/>
      </right>
      <top/>
      <bottom style="medium">
        <color indexed="64"/>
      </bottom>
      <diagonal/>
    </border>
    <border>
      <left style="thin">
        <color indexed="8"/>
      </left>
      <right/>
      <top style="thick">
        <color indexed="8"/>
      </top>
      <bottom style="thin">
        <color indexed="8"/>
      </bottom>
      <diagonal/>
    </border>
    <border>
      <left/>
      <right/>
      <top style="thick">
        <color indexed="8"/>
      </top>
      <bottom style="thin">
        <color indexed="8"/>
      </bottom>
      <diagonal/>
    </border>
    <border>
      <left/>
      <right style="thin">
        <color indexed="8"/>
      </right>
      <top style="thick">
        <color indexed="8"/>
      </top>
      <bottom style="thin">
        <color indexed="8"/>
      </bottom>
      <diagonal/>
    </border>
    <border>
      <left style="thick">
        <color indexed="8"/>
      </left>
      <right/>
      <top style="thick">
        <color indexed="8"/>
      </top>
      <bottom style="thin">
        <color indexed="8"/>
      </bottom>
      <diagonal/>
    </border>
    <border>
      <left style="thin">
        <color theme="0"/>
      </left>
      <right/>
      <top style="thin">
        <color indexed="64"/>
      </top>
      <bottom style="thin">
        <color theme="0"/>
      </bottom>
      <diagonal/>
    </border>
    <border>
      <left style="thin">
        <color indexed="64"/>
      </left>
      <right style="thin">
        <color indexed="64"/>
      </right>
      <top style="thin">
        <color indexed="64"/>
      </top>
      <bottom/>
      <diagonal/>
    </border>
    <border>
      <left/>
      <right/>
      <top style="thin">
        <color indexed="64"/>
      </top>
      <bottom style="thin">
        <color auto="1"/>
      </bottom>
      <diagonal/>
    </border>
    <border>
      <left/>
      <right style="thin">
        <color auto="1"/>
      </right>
      <top style="thin">
        <color auto="1"/>
      </top>
      <bottom style="thin">
        <color auto="1"/>
      </bottom>
      <diagonal/>
    </border>
    <border>
      <left/>
      <right style="thin">
        <color indexed="64"/>
      </right>
      <top style="medium">
        <color indexed="64"/>
      </top>
      <bottom/>
      <diagonal/>
    </border>
    <border>
      <left style="thin">
        <color theme="0"/>
      </left>
      <right style="thin">
        <color theme="0"/>
      </right>
      <top style="medium">
        <color indexed="64"/>
      </top>
      <bottom/>
      <diagonal/>
    </border>
    <border>
      <left style="thin">
        <color theme="0"/>
      </left>
      <right style="thin">
        <color theme="0"/>
      </right>
      <top/>
      <bottom style="medium">
        <color indexed="64"/>
      </bottom>
      <diagonal/>
    </border>
    <border>
      <left style="thin">
        <color indexed="8"/>
      </left>
      <right/>
      <top/>
      <bottom/>
      <diagonal/>
    </border>
    <border>
      <left/>
      <right style="medium">
        <color indexed="64"/>
      </right>
      <top style="thin">
        <color indexed="8"/>
      </top>
      <bottom style="thin">
        <color indexed="8"/>
      </bottom>
      <diagonal/>
    </border>
    <border>
      <left/>
      <right style="medium">
        <color indexed="64"/>
      </right>
      <top style="thin">
        <color indexed="8"/>
      </top>
      <bottom style="thick">
        <color indexed="8"/>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n">
        <color theme="0"/>
      </left>
      <right style="thin">
        <color auto="1"/>
      </right>
      <top/>
      <bottom style="thin">
        <color auto="1"/>
      </bottom>
      <diagonal/>
    </border>
    <border>
      <left/>
      <right style="thin">
        <color theme="0"/>
      </right>
      <top style="thin">
        <color auto="1"/>
      </top>
      <bottom style="thin">
        <color theme="0"/>
      </bottom>
      <diagonal/>
    </border>
    <border>
      <left/>
      <right/>
      <top style="thin">
        <color auto="1"/>
      </top>
      <bottom style="thin">
        <color theme="0"/>
      </bottom>
      <diagonal/>
    </border>
    <border>
      <left/>
      <right style="thin">
        <color indexed="64"/>
      </right>
      <top style="thin">
        <color indexed="64"/>
      </top>
      <bottom style="thin">
        <color theme="0"/>
      </bottom>
      <diagonal/>
    </border>
    <border>
      <left style="thin">
        <color indexed="64"/>
      </left>
      <right/>
      <top/>
      <bottom/>
      <diagonal/>
    </border>
    <border>
      <left style="thin">
        <color auto="1"/>
      </left>
      <right style="thin">
        <color theme="0"/>
      </right>
      <top/>
      <bottom/>
      <diagonal/>
    </border>
    <border>
      <left style="thin">
        <color indexed="64"/>
      </left>
      <right style="thin">
        <color indexed="64"/>
      </right>
      <top/>
      <bottom/>
      <diagonal/>
    </border>
    <border>
      <left style="thin">
        <color indexed="8"/>
      </left>
      <right style="thin">
        <color indexed="8"/>
      </right>
      <top/>
      <bottom/>
      <diagonal/>
    </border>
    <border>
      <left style="thin">
        <color indexed="8"/>
      </left>
      <right style="thick">
        <color indexed="8"/>
      </right>
      <top/>
      <bottom/>
      <diagonal/>
    </border>
    <border>
      <left style="thin">
        <color theme="1"/>
      </left>
      <right style="thin">
        <color theme="0"/>
      </right>
      <top/>
      <bottom style="thin">
        <color indexed="64"/>
      </bottom>
      <diagonal/>
    </border>
    <border>
      <left style="thin">
        <color indexed="64"/>
      </left>
      <right/>
      <top style="thin">
        <color indexed="64"/>
      </top>
      <bottom/>
      <diagonal/>
    </border>
    <border>
      <left/>
      <right style="thin">
        <color theme="0"/>
      </right>
      <top style="thin">
        <color indexed="64"/>
      </top>
      <bottom/>
      <diagonal/>
    </border>
    <border>
      <left style="thin">
        <color theme="0"/>
      </left>
      <right style="thin">
        <color theme="0"/>
      </right>
      <top style="thin">
        <color indexed="64"/>
      </top>
      <bottom style="thin">
        <color theme="1"/>
      </bottom>
      <diagonal/>
    </border>
    <border>
      <left/>
      <right style="thin">
        <color indexed="64"/>
      </right>
      <top style="thin">
        <color indexed="64"/>
      </top>
      <bottom style="thin">
        <color theme="1"/>
      </bottom>
      <diagonal/>
    </border>
    <border>
      <left/>
      <right style="thin">
        <color indexed="64"/>
      </right>
      <top/>
      <bottom/>
      <diagonal/>
    </border>
    <border>
      <left style="thin">
        <color indexed="64"/>
      </left>
      <right/>
      <top/>
      <bottom style="thin">
        <color indexed="64"/>
      </bottom>
      <diagonal/>
    </border>
    <border>
      <left/>
      <right style="thin">
        <color theme="0"/>
      </right>
      <top/>
      <bottom style="thin">
        <color indexed="64"/>
      </bottom>
      <diagonal/>
    </border>
    <border>
      <left style="thin">
        <color theme="0"/>
      </left>
      <right style="thin">
        <color theme="0"/>
      </right>
      <top style="thin">
        <color theme="1"/>
      </top>
      <bottom style="thin">
        <color indexed="64"/>
      </bottom>
      <diagonal/>
    </border>
    <border>
      <left/>
      <right style="thin">
        <color indexed="64"/>
      </right>
      <top style="thin">
        <color theme="1"/>
      </top>
      <bottom style="thin">
        <color indexed="64"/>
      </bottom>
      <diagonal/>
    </border>
    <border>
      <left style="thin">
        <color theme="0"/>
      </left>
      <right style="thin">
        <color indexed="64"/>
      </right>
      <top style="thin">
        <color theme="1"/>
      </top>
      <bottom style="thin">
        <color indexed="64"/>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top/>
      <bottom style="thin">
        <color indexed="8"/>
      </bottom>
      <diagonal/>
    </border>
    <border>
      <left style="thin">
        <color theme="0"/>
      </left>
      <right/>
      <top style="thin">
        <color auto="1"/>
      </top>
      <bottom/>
      <diagonal/>
    </border>
    <border>
      <left style="thin">
        <color auto="1"/>
      </left>
      <right style="thin">
        <color theme="0"/>
      </right>
      <top style="thin">
        <color auto="1"/>
      </top>
      <bottom/>
      <diagonal/>
    </border>
    <border>
      <left style="thin">
        <color theme="0"/>
      </left>
      <right style="thin">
        <color theme="0"/>
      </right>
      <top style="thin">
        <color auto="1"/>
      </top>
      <bottom/>
      <diagonal/>
    </border>
    <border>
      <left style="thin">
        <color theme="0"/>
      </left>
      <right style="thin">
        <color indexed="64"/>
      </right>
      <top style="thin">
        <color indexed="64"/>
      </top>
      <bottom/>
      <diagonal/>
    </border>
    <border>
      <left style="thin">
        <color theme="0"/>
      </left>
      <right style="thin">
        <color theme="0"/>
      </right>
      <top/>
      <bottom style="thin">
        <color auto="1"/>
      </bottom>
      <diagonal/>
    </border>
    <border>
      <left style="thin">
        <color theme="0"/>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9847407452621"/>
      </left>
      <right/>
      <top style="thin">
        <color theme="0" tint="-0.14999847407452621"/>
      </top>
      <bottom/>
      <diagonal/>
    </border>
    <border>
      <left/>
      <right/>
      <top style="thin">
        <color theme="0" tint="-0.14999847407452621"/>
      </top>
      <bottom/>
      <diagonal/>
    </border>
    <border>
      <left/>
      <right style="thin">
        <color theme="0" tint="-0.14999847407452621"/>
      </right>
      <top style="thin">
        <color theme="0" tint="-0.14999847407452621"/>
      </top>
      <bottom/>
      <diagonal/>
    </border>
    <border>
      <left style="thin">
        <color theme="0" tint="-0.14999847407452621"/>
      </left>
      <right/>
      <top/>
      <bottom/>
      <diagonal/>
    </border>
    <border>
      <left/>
      <right style="thin">
        <color theme="0" tint="-0.14999847407452621"/>
      </right>
      <top/>
      <bottom/>
      <diagonal/>
    </border>
    <border>
      <left/>
      <right/>
      <top/>
      <bottom style="thin">
        <color theme="0" tint="-0.14999847407452621"/>
      </bottom>
      <diagonal/>
    </border>
    <border>
      <left style="thick">
        <color indexed="8"/>
      </left>
      <right style="thin">
        <color indexed="8"/>
      </right>
      <top style="thick">
        <color indexed="8"/>
      </top>
      <bottom style="thin">
        <color indexed="8"/>
      </bottom>
      <diagonal/>
    </border>
    <border>
      <left style="thin">
        <color indexed="8"/>
      </left>
      <right style="thick">
        <color indexed="8"/>
      </right>
      <top style="thick">
        <color indexed="8"/>
      </top>
      <bottom style="thin">
        <color indexed="8"/>
      </bottom>
      <diagonal/>
    </border>
    <border>
      <left style="thin">
        <color indexed="64"/>
      </left>
      <right style="thin">
        <color indexed="64"/>
      </right>
      <top style="thin">
        <color indexed="64"/>
      </top>
      <bottom style="thin">
        <color indexed="64"/>
      </bottom>
      <diagonal/>
    </border>
    <border>
      <left style="thin">
        <color theme="0"/>
      </left>
      <right/>
      <top style="thin">
        <color auto="1"/>
      </top>
      <bottom style="thin">
        <color theme="0"/>
      </bottom>
      <diagonal/>
    </border>
    <border>
      <left/>
      <right style="thin">
        <color theme="0"/>
      </right>
      <top style="medium">
        <color indexed="64"/>
      </top>
      <bottom/>
      <diagonal/>
    </border>
    <border>
      <left/>
      <right/>
      <top style="thin">
        <color auto="1"/>
      </top>
      <bottom style="thin">
        <color theme="0"/>
      </bottom>
      <diagonal/>
    </border>
    <border>
      <left/>
      <right/>
      <top style="thin">
        <color indexed="64"/>
      </top>
      <bottom/>
      <diagonal/>
    </border>
    <border>
      <left/>
      <right/>
      <top/>
      <bottom style="thin">
        <color theme="0"/>
      </bottom>
      <diagonal/>
    </border>
    <border>
      <left/>
      <right style="thin">
        <color indexed="64"/>
      </right>
      <top style="thin">
        <color auto="1"/>
      </top>
      <bottom/>
      <diagonal/>
    </border>
    <border>
      <left/>
      <right/>
      <top/>
      <bottom style="thin">
        <color indexed="8"/>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auto="1"/>
      </left>
      <right style="thin">
        <color indexed="64"/>
      </right>
      <top/>
      <bottom style="thin">
        <color indexed="64"/>
      </bottom>
      <diagonal/>
    </border>
    <border>
      <left style="thin">
        <color theme="0"/>
      </left>
      <right style="thin">
        <color indexed="64"/>
      </right>
      <top style="thin">
        <color auto="1"/>
      </top>
      <bottom style="thin">
        <color theme="0"/>
      </bottom>
      <diagonal/>
    </border>
    <border>
      <left style="thin">
        <color theme="0"/>
      </left>
      <right style="thin">
        <color indexed="64"/>
      </right>
      <top style="medium">
        <color indexed="64"/>
      </top>
      <bottom/>
      <diagonal/>
    </border>
    <border>
      <left style="thin">
        <color indexed="64"/>
      </left>
      <right/>
      <top/>
      <bottom style="thin">
        <color indexed="64"/>
      </bottom>
      <diagonal/>
    </border>
    <border>
      <left style="thin">
        <color theme="0"/>
      </left>
      <right/>
      <top/>
      <bottom style="thin">
        <color theme="1"/>
      </bottom>
      <diagonal/>
    </border>
    <border>
      <left style="thin">
        <color theme="0"/>
      </left>
      <right style="thin">
        <color theme="0"/>
      </right>
      <top/>
      <bottom style="thin">
        <color theme="1"/>
      </bottom>
      <diagonal/>
    </border>
    <border>
      <left style="thin">
        <color theme="0" tint="-0.14999847407452621"/>
      </left>
      <right/>
      <top/>
      <bottom style="thin">
        <color theme="0" tint="-0.14999847407452621"/>
      </bottom>
      <diagonal/>
    </border>
    <border>
      <left/>
      <right style="thin">
        <color theme="0" tint="-0.14999847407452621"/>
      </right>
      <top/>
      <bottom style="thin">
        <color theme="0" tint="-0.14999847407452621"/>
      </bottom>
      <diagonal/>
    </border>
    <border>
      <left style="thin">
        <color theme="0"/>
      </left>
      <right style="thin">
        <color indexed="64"/>
      </right>
      <top style="thin">
        <color indexed="64"/>
      </top>
      <bottom style="thin">
        <color theme="0"/>
      </bottom>
      <diagonal/>
    </border>
    <border>
      <left style="thin">
        <color indexed="64"/>
      </left>
      <right style="thin">
        <color indexed="64"/>
      </right>
      <top style="thin">
        <color indexed="64"/>
      </top>
      <bottom/>
      <diagonal/>
    </border>
    <border>
      <left style="thin">
        <color indexed="64"/>
      </left>
      <right/>
      <top style="thin">
        <color indexed="64"/>
      </top>
      <bottom style="thin">
        <color theme="0"/>
      </bottom>
      <diagonal/>
    </border>
    <border>
      <left style="thin">
        <color auto="1"/>
      </left>
      <right style="thin">
        <color theme="0"/>
      </right>
      <top style="thin">
        <color auto="1"/>
      </top>
      <bottom style="thin">
        <color theme="0"/>
      </bottom>
      <diagonal/>
    </border>
    <border>
      <left style="thick">
        <color indexed="8"/>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right style="thin">
        <color indexed="8"/>
      </right>
      <top style="medium">
        <color indexed="64"/>
      </top>
      <bottom/>
      <diagonal/>
    </border>
    <border>
      <left style="thin">
        <color indexed="8"/>
      </left>
      <right style="medium">
        <color indexed="64"/>
      </right>
      <top/>
      <bottom/>
      <diagonal/>
    </border>
    <border>
      <left style="thick">
        <color indexed="8"/>
      </left>
      <right/>
      <top/>
      <bottom style="medium">
        <color indexed="64"/>
      </bottom>
      <diagonal/>
    </border>
    <border>
      <left style="thin">
        <color indexed="8"/>
      </left>
      <right style="thick">
        <color indexed="8"/>
      </right>
      <top/>
      <bottom style="medium">
        <color indexed="64"/>
      </bottom>
      <diagonal/>
    </border>
    <border>
      <left style="thin">
        <color theme="0"/>
      </left>
      <right style="thin">
        <color auto="1"/>
      </right>
      <top style="thin">
        <color auto="1"/>
      </top>
      <bottom style="thin">
        <color theme="0"/>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ck">
        <color indexed="8"/>
      </bottom>
      <diagonal/>
    </border>
    <border>
      <left style="thin">
        <color indexed="8"/>
      </left>
      <right style="thin">
        <color indexed="64"/>
      </right>
      <top style="thick">
        <color indexed="8"/>
      </top>
      <bottom/>
      <diagonal/>
    </border>
    <border>
      <left style="thin">
        <color indexed="8"/>
      </left>
      <right style="thin">
        <color indexed="64"/>
      </right>
      <top/>
      <bottom style="medium">
        <color indexed="64"/>
      </bottom>
      <diagonal/>
    </border>
    <border>
      <left/>
      <right/>
      <top style="thin">
        <color auto="1"/>
      </top>
      <bottom/>
      <diagonal/>
    </border>
    <border>
      <left/>
      <right/>
      <top/>
      <bottom style="thin">
        <color indexed="8"/>
      </bottom>
      <diagonal/>
    </border>
    <border>
      <left style="thin">
        <color theme="0"/>
      </left>
      <right style="thin">
        <color theme="0"/>
      </right>
      <top style="thin">
        <color auto="1"/>
      </top>
      <bottom style="thin">
        <color theme="0"/>
      </bottom>
      <diagonal/>
    </border>
    <border>
      <left style="thin">
        <color theme="0"/>
      </left>
      <right style="thin">
        <color theme="0"/>
      </right>
      <top/>
      <bottom style="thin">
        <color auto="1"/>
      </bottom>
      <diagonal/>
    </border>
    <border>
      <left style="thin">
        <color theme="0"/>
      </left>
      <right/>
      <top/>
      <bottom style="thin">
        <color indexed="64"/>
      </bottom>
      <diagonal/>
    </border>
    <border>
      <left/>
      <right/>
      <top style="thin">
        <color auto="1"/>
      </top>
      <bottom style="thin">
        <color auto="1"/>
      </bottom>
      <diagonal/>
    </border>
    <border>
      <left style="thin">
        <color theme="0"/>
      </left>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ck">
        <color indexed="8"/>
      </bottom>
      <diagonal/>
    </border>
    <border>
      <left style="thin">
        <color indexed="8"/>
      </left>
      <right/>
      <top style="thin">
        <color indexed="8"/>
      </top>
      <bottom style="thin">
        <color indexed="8"/>
      </bottom>
      <diagonal/>
    </border>
    <border>
      <left style="thin">
        <color auto="1"/>
      </left>
      <right/>
      <top/>
      <bottom style="thin">
        <color auto="1"/>
      </bottom>
      <diagonal/>
    </border>
    <border>
      <left style="thin">
        <color auto="1"/>
      </left>
      <right style="thin">
        <color theme="0"/>
      </right>
      <top/>
      <bottom style="thin">
        <color auto="1"/>
      </bottom>
      <diagonal/>
    </border>
    <border>
      <left style="thin">
        <color auto="1"/>
      </left>
      <right/>
      <top style="thin">
        <color auto="1"/>
      </top>
      <bottom/>
      <diagonal/>
    </border>
    <border>
      <left/>
      <right style="thin">
        <color theme="0"/>
      </right>
      <top/>
      <bottom style="thin">
        <color indexed="64"/>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style="thin">
        <color auto="1"/>
      </left>
      <right/>
      <top/>
      <bottom style="thin">
        <color theme="1"/>
      </bottom>
      <diagonal/>
    </border>
    <border>
      <left style="thin">
        <color auto="1"/>
      </left>
      <right style="thin">
        <color auto="1"/>
      </right>
      <top style="thin">
        <color auto="1"/>
      </top>
      <bottom style="thin">
        <color theme="1"/>
      </bottom>
      <diagonal/>
    </border>
    <border>
      <left/>
      <right style="thin">
        <color indexed="64"/>
      </right>
      <top/>
      <bottom style="thin">
        <color theme="1"/>
      </bottom>
      <diagonal/>
    </border>
    <border>
      <left style="thin">
        <color indexed="8"/>
      </left>
      <right style="thin">
        <color indexed="8"/>
      </right>
      <top/>
      <bottom/>
      <diagonal/>
    </border>
    <border>
      <left style="thin">
        <color indexed="8"/>
      </left>
      <right style="thick">
        <color indexed="8"/>
      </right>
      <top/>
      <bottom/>
      <diagonal/>
    </border>
    <border>
      <left style="thin">
        <color auto="1"/>
      </left>
      <right/>
      <top/>
      <bottom/>
      <diagonal/>
    </border>
    <border>
      <left/>
      <right style="thin">
        <color indexed="8"/>
      </right>
      <top style="thin">
        <color indexed="8"/>
      </top>
      <bottom style="thin">
        <color indexed="8"/>
      </bottom>
      <diagonal/>
    </border>
    <border>
      <left/>
      <right style="thin">
        <color indexed="8"/>
      </right>
      <top style="thin">
        <color indexed="8"/>
      </top>
      <bottom style="thick">
        <color indexed="8"/>
      </bottom>
      <diagonal/>
    </border>
    <border>
      <left style="medium">
        <color indexed="64"/>
      </left>
      <right/>
      <top style="medium">
        <color indexed="64"/>
      </top>
      <bottom style="thin">
        <color indexed="8"/>
      </bottom>
      <diagonal/>
    </border>
    <border>
      <left/>
      <right style="medium">
        <color indexed="64"/>
      </right>
      <top style="medium">
        <color indexed="64"/>
      </top>
      <bottom style="thin">
        <color indexed="8"/>
      </bottom>
      <diagonal/>
    </border>
    <border>
      <left style="medium">
        <color indexed="64"/>
      </left>
      <right style="thin">
        <color indexed="8"/>
      </right>
      <top style="thin">
        <color indexed="8"/>
      </top>
      <bottom style="thin">
        <color indexed="8"/>
      </bottom>
      <diagonal/>
    </border>
    <border>
      <left style="medium">
        <color indexed="64"/>
      </left>
      <right style="thin">
        <color indexed="8"/>
      </right>
      <top style="thin">
        <color indexed="8"/>
      </top>
      <bottom style="thick">
        <color indexed="8"/>
      </bottom>
      <diagonal/>
    </border>
    <border>
      <left style="thin">
        <color theme="0"/>
      </left>
      <right style="thin">
        <color theme="0"/>
      </right>
      <top style="thin">
        <color auto="1"/>
      </top>
      <bottom style="thin">
        <color theme="0"/>
      </bottom>
      <diagonal/>
    </border>
    <border>
      <left/>
      <right/>
      <top style="thick">
        <color indexed="8"/>
      </top>
      <bottom/>
      <diagonal/>
    </border>
    <border>
      <left/>
      <right/>
      <top/>
      <bottom style="thin">
        <color indexed="64"/>
      </bottom>
      <diagonal/>
    </border>
    <border>
      <left style="thin">
        <color indexed="8"/>
      </left>
      <right style="thick">
        <color indexed="8"/>
      </right>
      <top style="thick">
        <color indexed="8"/>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top style="thick">
        <color indexed="8"/>
      </top>
      <bottom/>
      <diagonal/>
    </border>
    <border>
      <left style="thin">
        <color indexed="8"/>
      </left>
      <right/>
      <top style="thin">
        <color indexed="8"/>
      </top>
      <bottom style="thin">
        <color indexed="8"/>
      </bottom>
      <diagonal/>
    </border>
    <border>
      <left style="thin">
        <color indexed="8"/>
      </left>
      <right/>
      <top style="thin">
        <color indexed="8"/>
      </top>
      <bottom style="thick">
        <color indexed="8"/>
      </bottom>
      <diagonal/>
    </border>
    <border>
      <left style="thin">
        <color indexed="8"/>
      </left>
      <right/>
      <top/>
      <bottom style="medium">
        <color indexed="64"/>
      </bottom>
      <diagonal/>
    </border>
    <border>
      <left style="thin">
        <color indexed="64"/>
      </left>
      <right style="thin">
        <color indexed="64"/>
      </right>
      <top style="thin">
        <color indexed="8"/>
      </top>
      <bottom style="thin">
        <color indexed="8"/>
      </bottom>
      <diagonal/>
    </border>
    <border>
      <left style="thin">
        <color indexed="64"/>
      </left>
      <right style="thin">
        <color indexed="64"/>
      </right>
      <top style="thin">
        <color indexed="8"/>
      </top>
      <bottom style="thick">
        <color indexed="8"/>
      </bottom>
      <diagonal/>
    </border>
    <border>
      <left style="thin">
        <color indexed="64"/>
      </left>
      <right style="thin">
        <color indexed="64"/>
      </right>
      <top style="thick">
        <color indexed="8"/>
      </top>
      <bottom/>
      <diagonal/>
    </border>
    <border>
      <left style="thin">
        <color indexed="64"/>
      </left>
      <right style="thin">
        <color indexed="64"/>
      </right>
      <top/>
      <bottom style="medium">
        <color indexed="64"/>
      </bottom>
      <diagonal/>
    </border>
    <border>
      <left/>
      <right/>
      <top style="thin">
        <color auto="1"/>
      </top>
      <bottom/>
      <diagonal/>
    </border>
    <border>
      <left/>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8"/>
      </left>
      <right style="thin">
        <color indexed="8"/>
      </right>
      <top style="thin">
        <color indexed="8"/>
      </top>
      <bottom style="thick">
        <color indexed="8"/>
      </bottom>
      <diagonal/>
    </border>
    <border>
      <left/>
      <right style="medium">
        <color indexed="64"/>
      </right>
      <top style="thin">
        <color indexed="8"/>
      </top>
      <bottom style="thin">
        <color indexed="8"/>
      </bottom>
      <diagonal/>
    </border>
    <border>
      <left/>
      <right style="medium">
        <color indexed="64"/>
      </right>
      <top style="thin">
        <color indexed="8"/>
      </top>
      <bottom style="thick">
        <color indexed="8"/>
      </bottom>
      <diagonal/>
    </border>
    <border>
      <left style="thin">
        <color indexed="8"/>
      </left>
      <right style="thin">
        <color indexed="64"/>
      </right>
      <top style="thin">
        <color indexed="8"/>
      </top>
      <bottom style="thin">
        <color indexed="8"/>
      </bottom>
      <diagonal/>
    </border>
    <border>
      <left style="thin">
        <color indexed="8"/>
      </left>
      <right style="thin">
        <color indexed="64"/>
      </right>
      <top style="thin">
        <color indexed="8"/>
      </top>
      <bottom style="thick">
        <color indexed="8"/>
      </bottom>
      <diagonal/>
    </border>
    <border>
      <left style="thin">
        <color theme="0"/>
      </left>
      <right style="thin">
        <color theme="0"/>
      </right>
      <top style="thin">
        <color auto="1"/>
      </top>
      <bottom style="thin">
        <color theme="0"/>
      </bottom>
      <diagonal/>
    </border>
    <border>
      <left/>
      <right/>
      <top style="thin">
        <color auto="1"/>
      </top>
      <bottom/>
      <diagonal/>
    </border>
    <border>
      <left/>
      <right style="thin">
        <color theme="0"/>
      </right>
      <top/>
      <bottom style="medium">
        <color indexed="64"/>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style="thin">
        <color auto="1"/>
      </bottom>
      <diagonal/>
    </border>
    <border>
      <left style="thin">
        <color indexed="64"/>
      </left>
      <right/>
      <top style="thin">
        <color theme="0"/>
      </top>
      <bottom/>
      <diagonal/>
    </border>
    <border>
      <left/>
      <right style="thin">
        <color theme="0"/>
      </right>
      <top style="thin">
        <color auto="1"/>
      </top>
      <bottom/>
      <diagonal/>
    </border>
    <border>
      <left/>
      <right/>
      <top style="thin">
        <color indexed="8"/>
      </top>
      <bottom style="thin">
        <color indexed="8"/>
      </bottom>
      <diagonal/>
    </border>
    <border>
      <left/>
      <right/>
      <top style="thin">
        <color indexed="8"/>
      </top>
      <bottom style="thick">
        <color indexed="8"/>
      </bottom>
      <diagonal/>
    </border>
    <border>
      <left style="thin">
        <color indexed="8"/>
      </left>
      <right/>
      <top style="thin">
        <color indexed="8"/>
      </top>
      <bottom style="thin">
        <color indexed="8"/>
      </bottom>
      <diagonal/>
    </border>
    <border>
      <left style="thin">
        <color indexed="8"/>
      </left>
      <right/>
      <top style="thin">
        <color indexed="8"/>
      </top>
      <bottom style="thick">
        <color indexed="8"/>
      </bottom>
      <diagonal/>
    </border>
    <border>
      <left/>
      <right/>
      <top style="thin">
        <color auto="1"/>
      </top>
      <bottom style="thin">
        <color theme="0"/>
      </bottom>
      <diagonal/>
    </border>
    <border>
      <left/>
      <right style="thin">
        <color theme="0"/>
      </right>
      <top style="thin">
        <color auto="1"/>
      </top>
      <bottom style="thin">
        <color theme="0"/>
      </bottom>
      <diagonal/>
    </border>
    <border>
      <left style="thin">
        <color theme="0"/>
      </left>
      <right style="thin">
        <color theme="0"/>
      </right>
      <top style="thin">
        <color auto="1"/>
      </top>
      <bottom style="thin">
        <color theme="0"/>
      </bottom>
      <diagonal/>
    </border>
    <border>
      <left style="thin">
        <color theme="0"/>
      </left>
      <right style="thin">
        <color theme="0"/>
      </right>
      <top style="thin">
        <color auto="1"/>
      </top>
      <bottom/>
      <diagonal/>
    </border>
    <border>
      <left style="thin">
        <color theme="0"/>
      </left>
      <right style="thin">
        <color indexed="64"/>
      </right>
      <top style="thin">
        <color indexed="64"/>
      </top>
      <bottom style="thin">
        <color theme="0"/>
      </bottom>
      <diagonal/>
    </border>
    <border>
      <left style="thin">
        <color theme="0"/>
      </left>
      <right style="thin">
        <color indexed="64"/>
      </right>
      <top style="thin">
        <color auto="1"/>
      </top>
      <bottom/>
      <diagonal/>
    </border>
    <border>
      <left/>
      <right style="hair">
        <color theme="0"/>
      </right>
      <top/>
      <bottom/>
      <diagonal/>
    </border>
    <border>
      <left/>
      <right/>
      <top style="thin">
        <color theme="1"/>
      </top>
      <bottom style="thin">
        <color theme="1"/>
      </bottom>
      <diagonal/>
    </border>
    <border>
      <left style="thin">
        <color theme="0"/>
      </left>
      <right style="hair">
        <color theme="0"/>
      </right>
      <top style="thin">
        <color theme="1"/>
      </top>
      <bottom style="thin">
        <color theme="1"/>
      </bottom>
      <diagonal/>
    </border>
    <border>
      <left/>
      <right style="hair">
        <color theme="0"/>
      </right>
      <top style="thin">
        <color indexed="64"/>
      </top>
      <bottom/>
      <diagonal/>
    </border>
    <border>
      <left/>
      <right style="hair">
        <color theme="0"/>
      </right>
      <top/>
      <bottom style="thin">
        <color theme="0"/>
      </bottom>
      <diagonal/>
    </border>
    <border>
      <left/>
      <right style="hair">
        <color theme="0"/>
      </right>
      <top style="thin">
        <color theme="0"/>
      </top>
      <bottom style="thin">
        <color indexed="64"/>
      </bottom>
      <diagonal/>
    </border>
    <border>
      <left/>
      <right style="hair">
        <color theme="0"/>
      </right>
      <top style="thin">
        <color auto="1"/>
      </top>
      <bottom style="thin">
        <color auto="1"/>
      </bottom>
      <diagonal/>
    </border>
    <border>
      <left/>
      <right style="hair">
        <color theme="0"/>
      </right>
      <top/>
      <bottom style="thin">
        <color auto="1"/>
      </bottom>
      <diagonal/>
    </border>
    <border>
      <left/>
      <right style="hair">
        <color theme="0"/>
      </right>
      <top style="thin">
        <color theme="1"/>
      </top>
      <bottom style="thin">
        <color theme="1"/>
      </bottom>
      <diagonal/>
    </border>
    <border>
      <left style="hair">
        <color theme="0"/>
      </left>
      <right style="thin">
        <color indexed="64"/>
      </right>
      <top style="thin">
        <color theme="1"/>
      </top>
      <bottom style="thin">
        <color theme="1"/>
      </bottom>
      <diagonal/>
    </border>
    <border>
      <left style="hair">
        <color theme="0"/>
      </left>
      <right style="thin">
        <color indexed="64"/>
      </right>
      <top style="thin">
        <color auto="1"/>
      </top>
      <bottom/>
      <diagonal/>
    </border>
    <border>
      <left style="hair">
        <color theme="0"/>
      </left>
      <right style="thin">
        <color indexed="64"/>
      </right>
      <top/>
      <bottom/>
      <diagonal/>
    </border>
    <border>
      <left style="hair">
        <color theme="0"/>
      </left>
      <right style="thin">
        <color indexed="64"/>
      </right>
      <top/>
      <bottom style="thin">
        <color theme="0"/>
      </bottom>
      <diagonal/>
    </border>
    <border>
      <left style="hair">
        <color theme="0"/>
      </left>
      <right style="thin">
        <color indexed="64"/>
      </right>
      <top style="thin">
        <color auto="1"/>
      </top>
      <bottom style="thin">
        <color auto="1"/>
      </bottom>
      <diagonal/>
    </border>
    <border>
      <left style="hair">
        <color theme="0"/>
      </left>
      <right style="thin">
        <color indexed="64"/>
      </right>
      <top/>
      <bottom style="thin">
        <color indexed="64"/>
      </bottom>
      <diagonal/>
    </border>
    <border>
      <left style="hair">
        <color theme="0"/>
      </left>
      <right style="hair">
        <color theme="0"/>
      </right>
      <top/>
      <bottom style="thin">
        <color indexed="64"/>
      </bottom>
      <diagonal/>
    </border>
    <border>
      <left style="thin">
        <color theme="0"/>
      </left>
      <right style="hair">
        <color theme="0"/>
      </right>
      <top style="medium">
        <color indexed="64"/>
      </top>
      <bottom style="medium">
        <color indexed="64"/>
      </bottom>
      <diagonal/>
    </border>
    <border>
      <left style="thin">
        <color indexed="8"/>
      </left>
      <right style="thin">
        <color indexed="8"/>
      </right>
      <top style="thin">
        <color indexed="8"/>
      </top>
      <bottom style="thin">
        <color indexed="8"/>
      </bottom>
      <diagonal/>
    </border>
    <border>
      <left style="hair">
        <color theme="0"/>
      </left>
      <right style="hair">
        <color theme="0"/>
      </right>
      <top/>
      <bottom style="thin">
        <color theme="0"/>
      </bottom>
      <diagonal/>
    </border>
    <border>
      <left style="thin">
        <color indexed="8"/>
      </left>
      <right style="thin">
        <color indexed="8"/>
      </right>
      <top/>
      <bottom/>
      <diagonal/>
    </border>
    <border>
      <left style="hair">
        <color theme="0"/>
      </left>
      <right style="hair">
        <color theme="0"/>
      </right>
      <top/>
      <bottom/>
      <diagonal/>
    </border>
    <border>
      <left/>
      <right/>
      <top style="thin">
        <color indexed="8"/>
      </top>
      <bottom style="thin">
        <color indexed="8"/>
      </bottom>
      <diagonal/>
    </border>
    <border>
      <left/>
      <right/>
      <top style="thin">
        <color indexed="8"/>
      </top>
      <bottom style="thick">
        <color indexed="8"/>
      </bottom>
      <diagonal/>
    </border>
    <border>
      <left style="thin">
        <color indexed="8"/>
      </left>
      <right style="thin">
        <color indexed="8"/>
      </right>
      <top style="thin">
        <color indexed="8"/>
      </top>
      <bottom style="thick">
        <color indexed="8"/>
      </bottom>
      <diagonal/>
    </border>
    <border>
      <left style="thin">
        <color theme="0"/>
      </left>
      <right style="thin">
        <color theme="0"/>
      </right>
      <top style="thin">
        <color auto="1"/>
      </top>
      <bottom style="thin">
        <color theme="0"/>
      </bottom>
      <diagonal/>
    </border>
    <border>
      <left style="thin">
        <color theme="0"/>
      </left>
      <right/>
      <top style="thin">
        <color auto="1"/>
      </top>
      <bottom style="thin">
        <color theme="0"/>
      </bottom>
      <diagonal/>
    </border>
    <border>
      <left/>
      <right style="thin">
        <color indexed="64"/>
      </right>
      <top style="thin">
        <color indexed="8"/>
      </top>
      <bottom style="thin">
        <color indexed="8"/>
      </bottom>
      <diagonal/>
    </border>
    <border>
      <left/>
      <right style="thin">
        <color indexed="64"/>
      </right>
      <top/>
      <bottom style="medium">
        <color indexed="64"/>
      </bottom>
      <diagonal/>
    </border>
    <border>
      <left style="thin">
        <color indexed="64"/>
      </left>
      <right style="thin">
        <color indexed="64"/>
      </right>
      <top style="thin">
        <color indexed="8"/>
      </top>
      <bottom style="thin">
        <color indexed="8"/>
      </bottom>
      <diagonal/>
    </border>
    <border>
      <left/>
      <right style="thin">
        <color auto="1"/>
      </right>
      <top/>
      <bottom style="thin">
        <color auto="1"/>
      </bottom>
      <diagonal/>
    </border>
    <border>
      <left/>
      <right/>
      <top/>
      <bottom style="thin">
        <color indexed="64"/>
      </bottom>
      <diagonal/>
    </border>
    <border>
      <left style="thin">
        <color theme="0"/>
      </left>
      <right style="thin">
        <color theme="0"/>
      </right>
      <top/>
      <bottom style="thin">
        <color auto="1"/>
      </bottom>
      <diagonal/>
    </border>
    <border>
      <left style="thin">
        <color auto="1"/>
      </left>
      <right style="thin">
        <color theme="0"/>
      </right>
      <top style="thin">
        <color auto="1"/>
      </top>
      <bottom/>
      <diagonal/>
    </border>
    <border>
      <left style="thin">
        <color auto="1"/>
      </left>
      <right style="thin">
        <color theme="0"/>
      </right>
      <top/>
      <bottom style="thin">
        <color auto="1"/>
      </bottom>
      <diagonal/>
    </border>
    <border>
      <left style="thin">
        <color auto="1"/>
      </left>
      <right style="thin">
        <color auto="1"/>
      </right>
      <top/>
      <bottom style="thin">
        <color auto="1"/>
      </bottom>
      <diagonal/>
    </border>
    <border>
      <left/>
      <right style="thin">
        <color theme="0"/>
      </right>
      <top/>
      <bottom style="thin">
        <color indexed="64"/>
      </bottom>
      <diagonal/>
    </border>
    <border>
      <left style="thin">
        <color theme="0"/>
      </left>
      <right style="thin">
        <color auto="1"/>
      </right>
      <top/>
      <bottom style="thin">
        <color auto="1"/>
      </bottom>
      <diagonal/>
    </border>
    <border>
      <left style="thin">
        <color auto="1"/>
      </left>
      <right/>
      <top/>
      <bottom style="thin">
        <color auto="1"/>
      </bottom>
      <diagonal/>
    </border>
    <border>
      <left style="thin">
        <color theme="0"/>
      </left>
      <right/>
      <top/>
      <bottom style="thin">
        <color indexed="64"/>
      </bottom>
      <diagonal/>
    </border>
    <border>
      <left/>
      <right style="thin">
        <color indexed="64"/>
      </right>
      <top style="thin">
        <color auto="1"/>
      </top>
      <bottom style="thin">
        <color theme="0"/>
      </bottom>
      <diagonal/>
    </border>
    <border>
      <left style="thin">
        <color auto="1"/>
      </left>
      <right style="thin">
        <color auto="1"/>
      </right>
      <top style="thin">
        <color auto="1"/>
      </top>
      <bottom style="thin">
        <color auto="1"/>
      </bottom>
      <diagonal/>
    </border>
    <border>
      <left/>
      <right/>
      <top style="thin">
        <color indexed="61"/>
      </top>
      <bottom style="thin">
        <color indexed="63"/>
      </bottom>
      <diagonal/>
    </border>
    <border>
      <left/>
      <right/>
      <top style="thin">
        <color indexed="63"/>
      </top>
      <bottom style="thin">
        <color indexed="63"/>
      </bottom>
      <diagonal/>
    </border>
    <border>
      <left/>
      <right/>
      <top style="thin">
        <color indexed="63"/>
      </top>
      <bottom style="thin">
        <color indexed="61"/>
      </bottom>
      <diagonal/>
    </border>
    <border>
      <left style="thin">
        <color auto="1"/>
      </left>
      <right style="thin">
        <color theme="0"/>
      </right>
      <top/>
      <bottom/>
      <diagonal/>
    </border>
    <border>
      <left style="thin">
        <color indexed="64"/>
      </left>
      <right style="thin">
        <color indexed="64"/>
      </right>
      <top/>
      <bottom/>
      <diagonal/>
    </border>
    <border>
      <left/>
      <right style="thin">
        <color auto="1"/>
      </right>
      <top/>
      <bottom style="thin">
        <color auto="1"/>
      </bottom>
      <diagonal/>
    </border>
    <border>
      <left style="thin">
        <color theme="0"/>
      </left>
      <right style="thin">
        <color theme="0"/>
      </right>
      <top/>
      <bottom style="thin">
        <color auto="1"/>
      </bottom>
      <diagonal/>
    </border>
    <border>
      <left/>
      <right style="thin">
        <color theme="0"/>
      </right>
      <top/>
      <bottom style="thin">
        <color indexed="64"/>
      </bottom>
      <diagonal/>
    </border>
    <border>
      <left style="thin">
        <color theme="0"/>
      </left>
      <right style="thin">
        <color auto="1"/>
      </right>
      <top/>
      <bottom style="thin">
        <color auto="1"/>
      </bottom>
      <diagonal/>
    </border>
    <border>
      <left/>
      <right/>
      <top/>
      <bottom style="thin">
        <color indexed="64"/>
      </bottom>
      <diagonal/>
    </border>
    <border>
      <left style="thin">
        <color theme="0"/>
      </left>
      <right/>
      <top/>
      <bottom style="thin">
        <color indexed="64"/>
      </bottom>
      <diagonal/>
    </border>
    <border>
      <left style="thin">
        <color indexed="64"/>
      </left>
      <right/>
      <top/>
      <bottom style="thin">
        <color indexed="64"/>
      </bottom>
      <diagonal/>
    </border>
    <border>
      <left style="thin">
        <color auto="1"/>
      </left>
      <right style="thin">
        <color theme="0"/>
      </right>
      <top/>
      <bottom style="thin">
        <color auto="1"/>
      </bottom>
      <diagonal/>
    </border>
    <border>
      <left style="thin">
        <color indexed="8"/>
      </left>
      <right/>
      <top/>
      <bottom/>
      <diagonal/>
    </border>
    <border>
      <left style="thin">
        <color indexed="8"/>
      </left>
      <right style="thin">
        <color indexed="8"/>
      </right>
      <top/>
      <bottom/>
      <diagonal/>
    </border>
    <border>
      <left style="thin">
        <color indexed="8"/>
      </left>
      <right style="thin">
        <color indexed="64"/>
      </right>
      <top/>
      <bottom/>
      <diagonal/>
    </border>
    <border>
      <left style="thin">
        <color auto="1"/>
      </left>
      <right style="thin">
        <color theme="0"/>
      </right>
      <top style="thin">
        <color auto="1"/>
      </top>
      <bottom style="thin">
        <color theme="0"/>
      </bottom>
      <diagonal/>
    </border>
    <border>
      <left style="thin">
        <color auto="1"/>
      </left>
      <right/>
      <top style="thin">
        <color auto="1"/>
      </top>
      <bottom style="thin">
        <color theme="0"/>
      </bottom>
      <diagonal/>
    </border>
    <border>
      <left style="thin">
        <color theme="0"/>
      </left>
      <right/>
      <top style="thin">
        <color auto="1"/>
      </top>
      <bottom style="thin">
        <color auto="1"/>
      </bottom>
      <diagonal/>
    </border>
    <border>
      <left style="thin">
        <color theme="0"/>
      </left>
      <right style="thin">
        <color auto="1"/>
      </right>
      <top style="thin">
        <color auto="1"/>
      </top>
      <bottom style="thin">
        <color theme="0"/>
      </bottom>
      <diagonal/>
    </border>
    <border>
      <left style="thin">
        <color auto="1"/>
      </left>
      <right style="thin">
        <color auto="1"/>
      </right>
      <top style="thin">
        <color auto="1"/>
      </top>
      <bottom style="thin">
        <color theme="0"/>
      </bottom>
      <diagonal/>
    </border>
    <border>
      <left style="thin">
        <color indexed="64"/>
      </left>
      <right/>
      <top/>
      <bottom/>
      <diagonal/>
    </border>
    <border>
      <left style="thin">
        <color auto="1"/>
      </left>
      <right style="thin">
        <color theme="0"/>
      </right>
      <top/>
      <bottom/>
      <diagonal/>
    </border>
    <border>
      <left style="thin">
        <color indexed="64"/>
      </left>
      <right style="thin">
        <color indexed="64"/>
      </right>
      <top/>
      <bottom/>
      <diagonal/>
    </border>
    <border>
      <left style="thin">
        <color indexed="64"/>
      </left>
      <right/>
      <top/>
      <bottom/>
      <diagonal/>
    </border>
    <border>
      <left style="thin">
        <color indexed="64"/>
      </left>
      <right style="thin">
        <color indexed="64"/>
      </right>
      <top/>
      <bottom style="thin">
        <color theme="0"/>
      </bottom>
      <diagonal/>
    </border>
    <border>
      <left style="thin">
        <color theme="0"/>
      </left>
      <right style="thin">
        <color indexed="64"/>
      </right>
      <top style="thin">
        <color auto="1"/>
      </top>
      <bottom style="thin">
        <color indexed="64"/>
      </bottom>
      <diagonal/>
    </border>
    <border>
      <left style="thick">
        <color indexed="8"/>
      </left>
      <right style="thin">
        <color indexed="8"/>
      </right>
      <top style="thin">
        <color indexed="8"/>
      </top>
      <bottom style="thin">
        <color indexed="8"/>
      </bottom>
      <diagonal/>
    </border>
    <border>
      <left style="thin">
        <color indexed="8"/>
      </left>
      <right style="thick">
        <color indexed="8"/>
      </right>
      <top style="thin">
        <color indexed="8"/>
      </top>
      <bottom style="thin">
        <color indexed="8"/>
      </bottom>
      <diagonal/>
    </border>
    <border>
      <left style="thick">
        <color indexed="8"/>
      </left>
      <right style="thin">
        <color indexed="8"/>
      </right>
      <top style="thin">
        <color indexed="8"/>
      </top>
      <bottom style="thick">
        <color indexed="8"/>
      </bottom>
      <diagonal/>
    </border>
    <border>
      <left style="thin">
        <color indexed="8"/>
      </left>
      <right style="thick">
        <color indexed="8"/>
      </right>
      <top style="thin">
        <color indexed="8"/>
      </top>
      <bottom style="thick">
        <color indexed="8"/>
      </bottom>
      <diagonal/>
    </border>
    <border>
      <left style="thick">
        <color indexed="8"/>
      </left>
      <right style="thin">
        <color indexed="8"/>
      </right>
      <top/>
      <bottom style="thick">
        <color indexed="8"/>
      </bottom>
      <diagonal/>
    </border>
    <border>
      <left style="thin">
        <color indexed="8"/>
      </left>
      <right style="thin">
        <color indexed="8"/>
      </right>
      <top/>
      <bottom style="thick">
        <color indexed="8"/>
      </bottom>
      <diagonal/>
    </border>
    <border>
      <left style="thin">
        <color indexed="8"/>
      </left>
      <right style="thick">
        <color indexed="8"/>
      </right>
      <top/>
      <bottom style="thick">
        <color indexed="8"/>
      </bottom>
      <diagonal/>
    </border>
    <border>
      <left style="thin">
        <color indexed="64"/>
      </left>
      <right/>
      <top/>
      <bottom/>
      <diagonal/>
    </border>
    <border>
      <left style="thin">
        <color indexed="8"/>
      </left>
      <right style="thin">
        <color indexed="8"/>
      </right>
      <top/>
      <bottom/>
      <diagonal/>
    </border>
    <border>
      <left style="thin">
        <color indexed="64"/>
      </left>
      <right style="thin">
        <color indexed="64"/>
      </right>
      <top/>
      <bottom/>
      <diagonal/>
    </border>
    <border>
      <left style="thin">
        <color indexed="8"/>
      </left>
      <right style="thin">
        <color indexed="64"/>
      </right>
      <top/>
      <bottom/>
      <diagonal/>
    </border>
    <border>
      <left style="thin">
        <color indexed="64"/>
      </left>
      <right/>
      <top/>
      <bottom/>
      <diagonal/>
    </border>
    <border>
      <left style="thin">
        <color auto="1"/>
      </left>
      <right style="thin">
        <color theme="0"/>
      </right>
      <top/>
      <bottom/>
      <diagonal/>
    </border>
    <border>
      <left/>
      <right style="thin">
        <color indexed="8"/>
      </right>
      <top style="thin">
        <color indexed="8"/>
      </top>
      <bottom/>
      <diagonal/>
    </border>
    <border>
      <left style="thin">
        <color indexed="8"/>
      </left>
      <right style="thin">
        <color indexed="8"/>
      </right>
      <top style="thin">
        <color indexed="8"/>
      </top>
      <bottom/>
      <diagonal/>
    </border>
    <border>
      <left style="thin">
        <color indexed="8"/>
      </left>
      <right style="thin">
        <color indexed="64"/>
      </right>
      <top style="thin">
        <color indexed="8"/>
      </top>
      <bottom/>
      <diagonal/>
    </border>
    <border>
      <left/>
      <right style="thin">
        <color indexed="64"/>
      </right>
      <top style="thin">
        <color indexed="8"/>
      </top>
      <bottom/>
      <diagonal/>
    </border>
    <border>
      <left style="thin">
        <color indexed="64"/>
      </left>
      <right style="thin">
        <color indexed="64"/>
      </right>
      <top style="thin">
        <color indexed="8"/>
      </top>
      <bottom/>
      <diagonal/>
    </border>
    <border>
      <left/>
      <right/>
      <top style="thin">
        <color indexed="8"/>
      </top>
      <bottom/>
      <diagonal/>
    </border>
    <border>
      <left style="medium">
        <color theme="0"/>
      </left>
      <right style="thin">
        <color indexed="8"/>
      </right>
      <top/>
      <bottom/>
      <diagonal/>
    </border>
    <border>
      <left style="medium">
        <color theme="0"/>
      </left>
      <right style="thin">
        <color indexed="8"/>
      </right>
      <top style="medium">
        <color indexed="64"/>
      </top>
      <bottom/>
      <diagonal/>
    </border>
    <border>
      <left style="thin">
        <color indexed="8"/>
      </left>
      <right style="thin">
        <color indexed="64"/>
      </right>
      <top style="medium">
        <color indexed="64"/>
      </top>
      <bottom/>
      <diagonal/>
    </border>
    <border>
      <left style="thin">
        <color indexed="64"/>
      </left>
      <right style="thin">
        <color indexed="64"/>
      </right>
      <top style="medium">
        <color indexed="64"/>
      </top>
      <bottom/>
      <diagonal/>
    </border>
    <border>
      <left style="medium">
        <color theme="0"/>
      </left>
      <right style="thin">
        <color indexed="8"/>
      </right>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thin">
        <color indexed="8"/>
      </left>
      <right style="thin">
        <color indexed="8"/>
      </right>
      <top/>
      <bottom/>
      <diagonal/>
    </border>
    <border>
      <left style="thin">
        <color indexed="8"/>
      </left>
      <right style="thin">
        <color indexed="64"/>
      </right>
      <top/>
      <bottom/>
      <diagonal/>
    </border>
    <border>
      <left style="thin">
        <color indexed="64"/>
      </left>
      <right style="thin">
        <color indexed="64"/>
      </right>
      <top/>
      <bottom/>
      <diagonal/>
    </border>
    <border>
      <left style="thin">
        <color indexed="8"/>
      </left>
      <right style="medium">
        <color indexed="64"/>
      </right>
      <top/>
      <bottom/>
      <diagonal/>
    </border>
    <border>
      <left style="thin">
        <color indexed="64"/>
      </left>
      <right style="medium">
        <color indexed="64"/>
      </right>
      <top/>
      <bottom style="medium">
        <color indexed="64"/>
      </bottom>
      <diagonal/>
    </border>
    <border>
      <left style="thin">
        <color indexed="64"/>
      </left>
      <right/>
      <top/>
      <bottom/>
      <diagonal/>
    </border>
    <border>
      <left style="thin">
        <color theme="1"/>
      </left>
      <right style="thin">
        <color theme="0"/>
      </right>
      <top/>
      <bottom style="thin">
        <color theme="1"/>
      </bottom>
      <diagonal/>
    </border>
    <border>
      <left style="thin">
        <color theme="0"/>
      </left>
      <right style="thin">
        <color indexed="64"/>
      </right>
      <top/>
      <bottom style="thin">
        <color theme="1"/>
      </bottom>
      <diagonal/>
    </border>
    <border>
      <left style="thin">
        <color auto="1"/>
      </left>
      <right style="thin">
        <color theme="0"/>
      </right>
      <top/>
      <bottom/>
      <diagonal/>
    </border>
    <border>
      <left style="thin">
        <color indexed="8"/>
      </left>
      <right style="thin">
        <color indexed="8"/>
      </right>
      <top/>
      <bottom/>
      <diagonal/>
    </border>
    <border>
      <left style="thin">
        <color indexed="8"/>
      </left>
      <right style="thick">
        <color indexed="8"/>
      </right>
      <top/>
      <bottom/>
      <diagonal/>
    </border>
    <border>
      <left style="thin">
        <color theme="0"/>
      </left>
      <right style="thin">
        <color theme="0"/>
      </right>
      <top/>
      <bottom style="thin">
        <color auto="1"/>
      </bottom>
      <diagonal/>
    </border>
    <border>
      <left style="thin">
        <color indexed="64"/>
      </left>
      <right/>
      <top/>
      <bottom/>
      <diagonal/>
    </border>
    <border>
      <left style="thin">
        <color auto="1"/>
      </left>
      <right/>
      <top/>
      <bottom style="thin">
        <color auto="1"/>
      </bottom>
      <diagonal/>
    </border>
    <border>
      <left/>
      <right style="thin">
        <color theme="0"/>
      </right>
      <top/>
      <bottom style="thin">
        <color indexed="64"/>
      </bottom>
      <diagonal/>
    </border>
    <border>
      <left/>
      <right style="thin">
        <color auto="1"/>
      </right>
      <top/>
      <bottom style="thin">
        <color auto="1"/>
      </bottom>
      <diagonal/>
    </border>
    <border>
      <left style="thin">
        <color theme="0"/>
      </left>
      <right/>
      <top/>
      <bottom style="thin">
        <color indexed="64"/>
      </bottom>
      <diagonal/>
    </border>
    <border>
      <left style="thin">
        <color theme="0"/>
      </left>
      <right style="thin">
        <color auto="1"/>
      </right>
      <top/>
      <bottom style="thin">
        <color auto="1"/>
      </bottom>
      <diagonal/>
    </border>
    <border>
      <left style="thin">
        <color auto="1"/>
      </left>
      <right style="thin">
        <color theme="0"/>
      </right>
      <top/>
      <bottom style="thin">
        <color auto="1"/>
      </bottom>
      <diagonal/>
    </border>
  </borders>
  <cellStyleXfs count="66">
    <xf numFmtId="0" fontId="0" fillId="0" borderId="0" applyNumberFormat="0" applyFill="0" applyBorder="0" applyAlignment="0" applyProtection="0"/>
    <xf numFmtId="0" fontId="23" fillId="0" borderId="0" applyNumberFormat="0" applyFill="0" applyBorder="0" applyAlignment="0" applyProtection="0"/>
    <xf numFmtId="0" fontId="21" fillId="0" borderId="0"/>
    <xf numFmtId="9" fontId="23" fillId="0" borderId="0" applyFont="0" applyFill="0" applyBorder="0" applyAlignment="0" applyProtection="0"/>
    <xf numFmtId="0" fontId="20" fillId="0" borderId="0"/>
    <xf numFmtId="0" fontId="19" fillId="0" borderId="0"/>
    <xf numFmtId="9" fontId="43" fillId="0" borderId="0" applyFont="0" applyFill="0" applyBorder="0" applyAlignment="0" applyProtection="0"/>
    <xf numFmtId="9" fontId="18" fillId="0" borderId="0" applyFont="0" applyFill="0" applyBorder="0" applyAlignment="0" applyProtection="0"/>
    <xf numFmtId="0" fontId="18" fillId="0" borderId="0"/>
    <xf numFmtId="0" fontId="23" fillId="0" borderId="0"/>
    <xf numFmtId="0" fontId="23" fillId="0" borderId="0"/>
    <xf numFmtId="0" fontId="17" fillId="0" borderId="0"/>
    <xf numFmtId="9" fontId="17" fillId="0" borderId="0" applyFont="0" applyFill="0" applyBorder="0" applyAlignment="0" applyProtection="0"/>
    <xf numFmtId="0" fontId="16" fillId="0" borderId="0"/>
    <xf numFmtId="9" fontId="16" fillId="0" borderId="0" applyFont="0" applyFill="0" applyBorder="0" applyAlignment="0" applyProtection="0"/>
    <xf numFmtId="0" fontId="23" fillId="0" borderId="0"/>
    <xf numFmtId="0" fontId="15" fillId="0" borderId="0"/>
    <xf numFmtId="9" fontId="15" fillId="0" borderId="0" applyFont="0" applyFill="0" applyBorder="0" applyAlignment="0" applyProtection="0"/>
    <xf numFmtId="0" fontId="57" fillId="0" borderId="0"/>
    <xf numFmtId="0" fontId="23" fillId="0" borderId="0"/>
    <xf numFmtId="0" fontId="23" fillId="0" borderId="0"/>
    <xf numFmtId="0" fontId="60" fillId="0" borderId="0"/>
    <xf numFmtId="0" fontId="14" fillId="0" borderId="0"/>
    <xf numFmtId="0" fontId="64" fillId="0" borderId="0"/>
    <xf numFmtId="0" fontId="66" fillId="0" borderId="0"/>
    <xf numFmtId="0" fontId="23" fillId="0" borderId="0"/>
    <xf numFmtId="0" fontId="67" fillId="0" borderId="0"/>
    <xf numFmtId="0" fontId="69" fillId="0" borderId="0" applyNumberFormat="0" applyFill="0" applyBorder="0" applyAlignment="0" applyProtection="0"/>
    <xf numFmtId="0" fontId="23" fillId="0" borderId="0" applyNumberFormat="0" applyFill="0" applyBorder="0" applyAlignment="0" applyProtection="0"/>
    <xf numFmtId="0" fontId="7" fillId="0" borderId="0"/>
    <xf numFmtId="0" fontId="23" fillId="0" borderId="0"/>
    <xf numFmtId="0" fontId="23" fillId="0" borderId="0"/>
    <xf numFmtId="0" fontId="5" fillId="0" borderId="0"/>
    <xf numFmtId="0" fontId="7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1661">
    <xf numFmtId="0" fontId="0" fillId="0" borderId="0" xfId="0"/>
    <xf numFmtId="0" fontId="22" fillId="0" borderId="0" xfId="0" applyFont="1" applyAlignment="1">
      <alignment horizontal="center" vertical="center"/>
    </xf>
    <xf numFmtId="0" fontId="22" fillId="0" borderId="0" xfId="0" applyFont="1" applyAlignment="1">
      <alignment horizontal="left" vertical="center" indent="4"/>
    </xf>
    <xf numFmtId="0" fontId="23" fillId="0" borderId="0" xfId="0" applyFont="1"/>
    <xf numFmtId="0" fontId="24" fillId="0" borderId="0" xfId="0" applyFont="1" applyAlignment="1">
      <alignment horizontal="center"/>
    </xf>
    <xf numFmtId="0" fontId="22" fillId="0" borderId="0" xfId="0" applyFont="1" applyAlignment="1">
      <alignment horizontal="left" vertical="center" indent="9"/>
    </xf>
    <xf numFmtId="0" fontId="0" fillId="0" borderId="0" xfId="0" applyAlignment="1">
      <alignment horizontal="center" vertical="center"/>
    </xf>
    <xf numFmtId="0" fontId="30" fillId="0" borderId="0" xfId="0" applyFont="1" applyAlignment="1">
      <alignment horizontal="left" vertical="center" indent="9"/>
    </xf>
    <xf numFmtId="0" fontId="31" fillId="0" borderId="0" xfId="0" applyFont="1" applyAlignment="1">
      <alignment horizontal="center" vertical="center"/>
    </xf>
    <xf numFmtId="0" fontId="31" fillId="0" borderId="0" xfId="0" applyFont="1"/>
    <xf numFmtId="0" fontId="31" fillId="0" borderId="0" xfId="0" applyFont="1" applyBorder="1" applyAlignment="1">
      <alignment horizontal="center" vertical="center"/>
    </xf>
    <xf numFmtId="0" fontId="31" fillId="0" borderId="0" xfId="0" applyFont="1" applyBorder="1"/>
    <xf numFmtId="0" fontId="0" fillId="0" borderId="0" xfId="0" applyBorder="1"/>
    <xf numFmtId="0" fontId="23" fillId="0" borderId="0" xfId="0" applyFont="1" applyBorder="1" applyAlignment="1">
      <alignment vertical="center"/>
    </xf>
    <xf numFmtId="0" fontId="0" fillId="0" borderId="0" xfId="0" applyBorder="1" applyAlignment="1">
      <alignment horizontal="center" vertical="center"/>
    </xf>
    <xf numFmtId="0" fontId="34" fillId="0" borderId="0" xfId="0" applyFont="1" applyAlignment="1">
      <alignment horizontal="center" vertical="center"/>
    </xf>
    <xf numFmtId="0" fontId="34" fillId="0" borderId="0" xfId="0" applyFont="1" applyAlignment="1">
      <alignment horizontal="center" vertical="center" textRotation="90"/>
    </xf>
    <xf numFmtId="3" fontId="35" fillId="0" borderId="0" xfId="0" applyNumberFormat="1" applyFont="1" applyBorder="1" applyAlignment="1">
      <alignment horizontal="center" vertical="center"/>
    </xf>
    <xf numFmtId="3" fontId="35" fillId="0" borderId="0" xfId="0" applyNumberFormat="1" applyFont="1" applyAlignment="1">
      <alignment horizontal="center" vertical="center"/>
    </xf>
    <xf numFmtId="0" fontId="35" fillId="0" borderId="0" xfId="0" applyFont="1" applyAlignment="1">
      <alignment horizontal="center" vertical="center" textRotation="90"/>
    </xf>
    <xf numFmtId="9" fontId="23" fillId="0" borderId="0" xfId="0" applyNumberFormat="1" applyFont="1" applyBorder="1" applyAlignment="1">
      <alignment horizontal="center" vertical="center"/>
    </xf>
    <xf numFmtId="9" fontId="23" fillId="0" borderId="0" xfId="0" applyNumberFormat="1" applyFont="1" applyAlignment="1">
      <alignment horizontal="center" vertical="center"/>
    </xf>
    <xf numFmtId="0" fontId="27" fillId="0" borderId="0" xfId="0" applyFont="1" applyAlignment="1">
      <alignment horizontal="center" vertical="center"/>
    </xf>
    <xf numFmtId="9" fontId="27" fillId="4" borderId="21" xfId="3" applyFont="1" applyFill="1" applyBorder="1" applyAlignment="1">
      <alignment horizontal="center" vertical="center"/>
    </xf>
    <xf numFmtId="9" fontId="0" fillId="0" borderId="24" xfId="0" applyNumberFormat="1" applyBorder="1" applyAlignment="1">
      <alignment horizontal="center" vertical="center"/>
    </xf>
    <xf numFmtId="9" fontId="0" fillId="0" borderId="25" xfId="0" applyNumberFormat="1" applyBorder="1" applyAlignment="1">
      <alignment horizontal="center" vertical="center"/>
    </xf>
    <xf numFmtId="9" fontId="0" fillId="0" borderId="17" xfId="0" applyNumberFormat="1" applyBorder="1" applyAlignment="1">
      <alignment horizontal="center" vertical="center"/>
    </xf>
    <xf numFmtId="9" fontId="0" fillId="0" borderId="0" xfId="0" applyNumberFormat="1" applyAlignment="1">
      <alignment horizontal="center" vertical="center"/>
    </xf>
    <xf numFmtId="9" fontId="39" fillId="5" borderId="28" xfId="0" applyNumberFormat="1" applyFont="1" applyFill="1" applyBorder="1" applyAlignment="1">
      <alignment horizontal="center" vertical="center"/>
    </xf>
    <xf numFmtId="0" fontId="39" fillId="5" borderId="12" xfId="0" applyFont="1" applyFill="1" applyBorder="1"/>
    <xf numFmtId="0" fontId="39" fillId="5" borderId="12" xfId="0" applyFont="1" applyFill="1" applyBorder="1" applyAlignment="1">
      <alignment horizontal="left" vertical="center"/>
    </xf>
    <xf numFmtId="9" fontId="39" fillId="5" borderId="29" xfId="0" applyNumberFormat="1" applyFont="1" applyFill="1" applyBorder="1" applyAlignment="1">
      <alignment horizontal="center" vertical="center"/>
    </xf>
    <xf numFmtId="9" fontId="39" fillId="5" borderId="13" xfId="0" applyNumberFormat="1" applyFont="1" applyFill="1" applyBorder="1" applyAlignment="1">
      <alignment horizontal="center" vertical="center"/>
    </xf>
    <xf numFmtId="0" fontId="39" fillId="5" borderId="0" xfId="0" applyFont="1" applyFill="1" applyBorder="1"/>
    <xf numFmtId="0" fontId="39" fillId="5" borderId="0" xfId="0" applyFont="1" applyFill="1" applyBorder="1" applyAlignment="1">
      <alignment horizontal="left" vertical="center"/>
    </xf>
    <xf numFmtId="9" fontId="39" fillId="5" borderId="30" xfId="0" applyNumberFormat="1" applyFont="1" applyFill="1" applyBorder="1" applyAlignment="1">
      <alignment horizontal="center" vertical="center"/>
    </xf>
    <xf numFmtId="9" fontId="39" fillId="5" borderId="32" xfId="0" applyNumberFormat="1" applyFont="1" applyFill="1" applyBorder="1" applyAlignment="1">
      <alignment horizontal="center" vertical="center"/>
    </xf>
    <xf numFmtId="0" fontId="39" fillId="5" borderId="33" xfId="0" applyFont="1" applyFill="1" applyBorder="1"/>
    <xf numFmtId="0" fontId="39" fillId="5" borderId="33" xfId="0" applyFont="1" applyFill="1" applyBorder="1" applyAlignment="1">
      <alignment horizontal="left" vertical="center"/>
    </xf>
    <xf numFmtId="9" fontId="39" fillId="5" borderId="34" xfId="0" applyNumberFormat="1" applyFont="1" applyFill="1" applyBorder="1" applyAlignment="1">
      <alignment horizontal="center" vertical="center"/>
    </xf>
    <xf numFmtId="9" fontId="39" fillId="5" borderId="40" xfId="0" applyNumberFormat="1" applyFont="1" applyFill="1" applyBorder="1" applyAlignment="1">
      <alignment horizontal="center" vertical="center"/>
    </xf>
    <xf numFmtId="9" fontId="39" fillId="5" borderId="26" xfId="0" applyNumberFormat="1" applyFont="1" applyFill="1" applyBorder="1" applyAlignment="1">
      <alignment horizontal="center" vertical="center"/>
    </xf>
    <xf numFmtId="9" fontId="0" fillId="0" borderId="0" xfId="0" applyNumberFormat="1" applyBorder="1" applyAlignment="1">
      <alignment horizontal="center" vertical="center"/>
    </xf>
    <xf numFmtId="0" fontId="0" fillId="0" borderId="0" xfId="0" applyAlignment="1">
      <alignment horizontal="left" vertical="center"/>
    </xf>
    <xf numFmtId="0" fontId="40" fillId="0" borderId="0" xfId="0" applyFont="1" applyAlignment="1">
      <alignment horizontal="left" vertical="center"/>
    </xf>
    <xf numFmtId="9" fontId="41" fillId="5" borderId="0" xfId="0" applyNumberFormat="1" applyFont="1" applyFill="1" applyAlignment="1">
      <alignment horizontal="center" vertical="center"/>
    </xf>
    <xf numFmtId="9" fontId="41" fillId="5" borderId="0" xfId="0" applyNumberFormat="1" applyFont="1" applyFill="1" applyAlignment="1">
      <alignment horizontal="left" vertical="center"/>
    </xf>
    <xf numFmtId="0" fontId="22" fillId="0" borderId="0" xfId="1" applyFont="1" applyAlignment="1">
      <alignment horizontal="center" vertical="center"/>
    </xf>
    <xf numFmtId="0" fontId="23" fillId="0" borderId="0" xfId="1"/>
    <xf numFmtId="0" fontId="22" fillId="0" borderId="0" xfId="1" applyFont="1" applyAlignment="1">
      <alignment horizontal="left" vertical="center"/>
    </xf>
    <xf numFmtId="3" fontId="23" fillId="0" borderId="0" xfId="1" applyNumberFormat="1"/>
    <xf numFmtId="164" fontId="23" fillId="0" borderId="0" xfId="1" applyNumberFormat="1"/>
    <xf numFmtId="1" fontId="23" fillId="0" borderId="0" xfId="1" applyNumberFormat="1"/>
    <xf numFmtId="9" fontId="23" fillId="0" borderId="24" xfId="0" applyNumberFormat="1" applyFont="1" applyBorder="1" applyAlignment="1">
      <alignment horizontal="center" vertical="center"/>
    </xf>
    <xf numFmtId="0" fontId="22" fillId="0" borderId="0" xfId="0" applyFont="1" applyAlignment="1">
      <alignment horizontal="left" vertical="center"/>
    </xf>
    <xf numFmtId="0" fontId="30" fillId="0" borderId="0" xfId="0" applyFont="1" applyAlignment="1">
      <alignment horizontal="left" vertical="center"/>
    </xf>
    <xf numFmtId="0" fontId="22" fillId="0" borderId="0" xfId="0" applyFont="1" applyFill="1" applyAlignment="1">
      <alignment horizontal="center" vertical="center"/>
    </xf>
    <xf numFmtId="0" fontId="0" fillId="0" borderId="0" xfId="0" applyFill="1" applyAlignment="1">
      <alignment horizontal="center" vertical="center"/>
    </xf>
    <xf numFmtId="0" fontId="23" fillId="0" borderId="0" xfId="0" applyFont="1" applyFill="1" applyBorder="1" applyAlignment="1">
      <alignment vertical="center"/>
    </xf>
    <xf numFmtId="3" fontId="35" fillId="0" borderId="0" xfId="0" applyNumberFormat="1" applyFont="1" applyFill="1" applyBorder="1" applyAlignment="1">
      <alignment horizontal="center" vertical="center"/>
    </xf>
    <xf numFmtId="9" fontId="23" fillId="0" borderId="0" xfId="0" applyNumberFormat="1" applyFont="1" applyFill="1" applyBorder="1" applyAlignment="1">
      <alignment horizontal="center" vertical="center"/>
    </xf>
    <xf numFmtId="9" fontId="0" fillId="0" borderId="24" xfId="0" applyNumberFormat="1" applyFill="1" applyBorder="1" applyAlignment="1">
      <alignment horizontal="center" vertical="center"/>
    </xf>
    <xf numFmtId="9" fontId="0" fillId="0" borderId="17" xfId="0" applyNumberFormat="1" applyFill="1" applyBorder="1" applyAlignment="1">
      <alignment horizontal="center" vertical="center"/>
    </xf>
    <xf numFmtId="0" fontId="0" fillId="0" borderId="0" xfId="0" applyFill="1"/>
    <xf numFmtId="9" fontId="39" fillId="0" borderId="29" xfId="0" applyNumberFormat="1" applyFont="1" applyFill="1" applyBorder="1" applyAlignment="1">
      <alignment horizontal="center" vertical="center"/>
    </xf>
    <xf numFmtId="9" fontId="39" fillId="0" borderId="30" xfId="0" applyNumberFormat="1" applyFont="1" applyFill="1" applyBorder="1" applyAlignment="1">
      <alignment horizontal="center" vertical="center"/>
    </xf>
    <xf numFmtId="9" fontId="39" fillId="0" borderId="34" xfId="0" applyNumberFormat="1" applyFont="1" applyFill="1" applyBorder="1" applyAlignment="1">
      <alignment horizontal="center" vertical="center"/>
    </xf>
    <xf numFmtId="9" fontId="23" fillId="0" borderId="24" xfId="0" applyNumberFormat="1" applyFont="1" applyFill="1" applyBorder="1" applyAlignment="1">
      <alignment horizontal="center" vertical="center"/>
    </xf>
    <xf numFmtId="9" fontId="41" fillId="0" borderId="0" xfId="0" applyNumberFormat="1" applyFont="1" applyFill="1" applyAlignment="1">
      <alignment horizontal="center" vertical="center"/>
    </xf>
    <xf numFmtId="3" fontId="34" fillId="0" borderId="0" xfId="1" applyNumberFormat="1" applyFont="1" applyFill="1" applyBorder="1" applyAlignment="1">
      <alignment horizontal="center"/>
    </xf>
    <xf numFmtId="165" fontId="34" fillId="0" borderId="0" xfId="1" applyNumberFormat="1" applyFont="1" applyFill="1" applyBorder="1" applyAlignment="1">
      <alignment horizontal="center"/>
    </xf>
    <xf numFmtId="3" fontId="23" fillId="0" borderId="0" xfId="1" applyNumberFormat="1" applyFill="1" applyBorder="1"/>
    <xf numFmtId="0" fontId="23" fillId="0" borderId="0" xfId="1" applyFill="1" applyBorder="1"/>
    <xf numFmtId="9" fontId="0" fillId="7" borderId="24" xfId="0" applyNumberFormat="1" applyFill="1" applyBorder="1" applyAlignment="1">
      <alignment horizontal="center" vertical="center"/>
    </xf>
    <xf numFmtId="9" fontId="0" fillId="7" borderId="25" xfId="0" applyNumberFormat="1" applyFill="1" applyBorder="1" applyAlignment="1">
      <alignment horizontal="center" vertical="center"/>
    </xf>
    <xf numFmtId="9" fontId="23" fillId="7" borderId="24" xfId="0" applyNumberFormat="1" applyFont="1" applyFill="1" applyBorder="1" applyAlignment="1">
      <alignment horizontal="center" vertical="center"/>
    </xf>
    <xf numFmtId="9" fontId="27" fillId="9" borderId="21" xfId="3" applyFont="1" applyFill="1" applyBorder="1" applyAlignment="1">
      <alignment horizontal="center" vertical="center"/>
    </xf>
    <xf numFmtId="9" fontId="27" fillId="9" borderId="1" xfId="3" applyFont="1" applyFill="1" applyBorder="1" applyAlignment="1">
      <alignment horizontal="center" vertical="center"/>
    </xf>
    <xf numFmtId="9" fontId="27" fillId="9" borderId="22" xfId="0" applyNumberFormat="1" applyFont="1" applyFill="1" applyBorder="1" applyAlignment="1">
      <alignment horizontal="center" vertical="center"/>
    </xf>
    <xf numFmtId="9" fontId="27" fillId="9" borderId="36" xfId="0" applyNumberFormat="1" applyFont="1" applyFill="1" applyBorder="1" applyAlignment="1">
      <alignment horizontal="center" vertical="center"/>
    </xf>
    <xf numFmtId="9" fontId="23" fillId="7" borderId="25" xfId="0" applyNumberFormat="1" applyFont="1" applyFill="1" applyBorder="1" applyAlignment="1">
      <alignment horizontal="center" vertical="center"/>
    </xf>
    <xf numFmtId="9" fontId="27" fillId="9" borderId="3" xfId="3" applyFont="1" applyFill="1" applyBorder="1" applyAlignment="1">
      <alignment horizontal="center" vertical="center"/>
    </xf>
    <xf numFmtId="9" fontId="27" fillId="9" borderId="38" xfId="0" applyNumberFormat="1" applyFont="1" applyFill="1" applyBorder="1" applyAlignment="1">
      <alignment horizontal="center" vertical="center"/>
    </xf>
    <xf numFmtId="9" fontId="0" fillId="7" borderId="17" xfId="0" applyNumberFormat="1" applyFill="1" applyBorder="1" applyAlignment="1">
      <alignment horizontal="center" vertical="center"/>
    </xf>
    <xf numFmtId="9" fontId="0" fillId="7" borderId="27" xfId="0" applyNumberFormat="1" applyFill="1" applyBorder="1" applyAlignment="1">
      <alignment horizontal="center" vertical="center"/>
    </xf>
    <xf numFmtId="9" fontId="0" fillId="7" borderId="0" xfId="0" applyNumberFormat="1" applyFill="1" applyBorder="1" applyAlignment="1">
      <alignment horizontal="center" vertical="center"/>
    </xf>
    <xf numFmtId="0" fontId="31" fillId="0" borderId="0" xfId="0" applyFont="1" applyFill="1"/>
    <xf numFmtId="0" fontId="0" fillId="0" borderId="0" xfId="0" applyFill="1" applyBorder="1"/>
    <xf numFmtId="0" fontId="23" fillId="0" borderId="25" xfId="0" applyFont="1" applyBorder="1" applyAlignment="1">
      <alignment vertical="center"/>
    </xf>
    <xf numFmtId="9" fontId="23" fillId="0" borderId="25" xfId="0" applyNumberFormat="1" applyFont="1" applyBorder="1" applyAlignment="1">
      <alignment horizontal="center" vertical="center"/>
    </xf>
    <xf numFmtId="0" fontId="23" fillId="0" borderId="0" xfId="0" applyFont="1" applyAlignment="1">
      <alignment horizontal="center" vertical="center"/>
    </xf>
    <xf numFmtId="9" fontId="0" fillId="0" borderId="0" xfId="6" applyFont="1" applyAlignment="1">
      <alignment horizontal="center" vertical="center"/>
    </xf>
    <xf numFmtId="9" fontId="23" fillId="0" borderId="0" xfId="6" applyFont="1" applyAlignment="1">
      <alignment horizontal="center" vertical="center"/>
    </xf>
    <xf numFmtId="0" fontId="35" fillId="0" borderId="0" xfId="0" applyFont="1" applyBorder="1" applyAlignment="1">
      <alignment horizontal="left" vertical="center" textRotation="90"/>
    </xf>
    <xf numFmtId="0" fontId="0" fillId="0" borderId="12" xfId="0" applyBorder="1"/>
    <xf numFmtId="0" fontId="0" fillId="0" borderId="33" xfId="0" applyBorder="1"/>
    <xf numFmtId="0" fontId="27" fillId="9" borderId="46" xfId="0" applyFont="1" applyFill="1" applyBorder="1" applyAlignment="1">
      <alignment horizontal="left" vertical="center"/>
    </xf>
    <xf numFmtId="9" fontId="27" fillId="9" borderId="58" xfId="0" applyNumberFormat="1" applyFont="1" applyFill="1" applyBorder="1" applyAlignment="1">
      <alignment horizontal="center" vertical="center"/>
    </xf>
    <xf numFmtId="0" fontId="0" fillId="0" borderId="64" xfId="0" applyBorder="1" applyAlignment="1">
      <alignment horizontal="left" vertical="center"/>
    </xf>
    <xf numFmtId="0" fontId="0" fillId="7" borderId="64" xfId="0" applyFill="1" applyBorder="1" applyAlignment="1">
      <alignment horizontal="left" vertical="center"/>
    </xf>
    <xf numFmtId="0" fontId="27" fillId="9" borderId="54" xfId="0" applyFont="1" applyFill="1" applyBorder="1" applyAlignment="1">
      <alignment horizontal="left" vertical="center"/>
    </xf>
    <xf numFmtId="9" fontId="27" fillId="9" borderId="56" xfId="0" applyNumberFormat="1" applyFont="1" applyFill="1" applyBorder="1" applyAlignment="1">
      <alignment horizontal="center" vertical="center"/>
    </xf>
    <xf numFmtId="9" fontId="27" fillId="9" borderId="59" xfId="0" applyNumberFormat="1" applyFont="1" applyFill="1" applyBorder="1" applyAlignment="1">
      <alignment horizontal="center" vertical="center"/>
    </xf>
    <xf numFmtId="9" fontId="0" fillId="0" borderId="64" xfId="0" applyNumberFormat="1" applyBorder="1" applyAlignment="1">
      <alignment horizontal="center" vertical="center"/>
    </xf>
    <xf numFmtId="9" fontId="0" fillId="0" borderId="2" xfId="0" applyNumberFormat="1" applyBorder="1" applyAlignment="1">
      <alignment horizontal="center" vertical="center"/>
    </xf>
    <xf numFmtId="9" fontId="0" fillId="7" borderId="64" xfId="0" applyNumberFormat="1" applyFill="1" applyBorder="1" applyAlignment="1">
      <alignment horizontal="center" vertical="center"/>
    </xf>
    <xf numFmtId="9" fontId="0" fillId="7" borderId="2" xfId="0" applyNumberFormat="1" applyFill="1" applyBorder="1" applyAlignment="1">
      <alignment horizontal="center" vertical="center"/>
    </xf>
    <xf numFmtId="9" fontId="27" fillId="9" borderId="65" xfId="0" applyNumberFormat="1" applyFont="1" applyFill="1" applyBorder="1" applyAlignment="1">
      <alignment horizontal="center" vertical="center"/>
    </xf>
    <xf numFmtId="0" fontId="27" fillId="9" borderId="66" xfId="0" applyFont="1" applyFill="1" applyBorder="1" applyAlignment="1">
      <alignment horizontal="left" vertical="center"/>
    </xf>
    <xf numFmtId="0" fontId="23" fillId="0" borderId="64" xfId="0" applyFont="1" applyBorder="1" applyAlignment="1">
      <alignment horizontal="left" vertical="center"/>
    </xf>
    <xf numFmtId="0" fontId="0" fillId="7" borderId="32" xfId="0" applyFill="1" applyBorder="1" applyAlignment="1">
      <alignment horizontal="left" vertical="center"/>
    </xf>
    <xf numFmtId="9" fontId="0" fillId="7" borderId="32" xfId="0" applyNumberFormat="1" applyFill="1" applyBorder="1" applyAlignment="1">
      <alignment horizontal="center" vertical="center"/>
    </xf>
    <xf numFmtId="9" fontId="0" fillId="7" borderId="4" xfId="0" applyNumberFormat="1" applyFill="1" applyBorder="1" applyAlignment="1">
      <alignment horizontal="center" vertical="center"/>
    </xf>
    <xf numFmtId="9" fontId="0" fillId="0" borderId="32" xfId="0" applyNumberFormat="1" applyBorder="1" applyAlignment="1">
      <alignment horizontal="center" vertical="center"/>
    </xf>
    <xf numFmtId="9" fontId="0" fillId="0" borderId="4" xfId="0" applyNumberFormat="1" applyBorder="1" applyAlignment="1">
      <alignment horizontal="center" vertical="center"/>
    </xf>
    <xf numFmtId="9" fontId="27" fillId="9" borderId="50" xfId="0" applyNumberFormat="1" applyFont="1" applyFill="1" applyBorder="1" applyAlignment="1">
      <alignment horizontal="center" vertical="center"/>
    </xf>
    <xf numFmtId="9" fontId="0" fillId="0" borderId="0" xfId="0" applyNumberFormat="1" applyAlignment="1">
      <alignment horizontal="center"/>
    </xf>
    <xf numFmtId="9" fontId="44" fillId="0" borderId="0" xfId="0" applyNumberFormat="1" applyFont="1" applyAlignment="1">
      <alignment horizontal="center" vertical="center"/>
    </xf>
    <xf numFmtId="0" fontId="23" fillId="8" borderId="0" xfId="1" applyFill="1" applyBorder="1"/>
    <xf numFmtId="9" fontId="34" fillId="0" borderId="0" xfId="6" applyFont="1" applyFill="1" applyBorder="1" applyAlignment="1">
      <alignment horizontal="center"/>
    </xf>
    <xf numFmtId="0" fontId="23" fillId="8" borderId="42" xfId="1" applyFill="1" applyBorder="1"/>
    <xf numFmtId="0" fontId="23" fillId="8" borderId="43" xfId="1" applyFill="1" applyBorder="1"/>
    <xf numFmtId="0" fontId="23" fillId="8" borderId="8" xfId="1" applyFill="1" applyBorder="1"/>
    <xf numFmtId="0" fontId="23" fillId="8" borderId="23" xfId="1" applyFill="1" applyBorder="1"/>
    <xf numFmtId="0" fontId="23" fillId="8" borderId="9" xfId="1" applyFill="1" applyBorder="1"/>
    <xf numFmtId="0" fontId="23" fillId="8" borderId="39" xfId="1" applyFill="1" applyBorder="1"/>
    <xf numFmtId="0" fontId="23" fillId="8" borderId="41" xfId="1" applyFill="1" applyBorder="1"/>
    <xf numFmtId="0" fontId="23" fillId="8" borderId="11" xfId="1" applyFill="1" applyBorder="1"/>
    <xf numFmtId="0" fontId="23" fillId="7" borderId="64" xfId="0" applyFont="1" applyFill="1" applyBorder="1" applyAlignment="1">
      <alignment horizontal="left" vertical="center"/>
    </xf>
    <xf numFmtId="9" fontId="0" fillId="0" borderId="27" xfId="0" applyNumberFormat="1" applyBorder="1" applyAlignment="1">
      <alignment horizontal="center" vertical="center"/>
    </xf>
    <xf numFmtId="9" fontId="23" fillId="0" borderId="17" xfId="0" applyNumberFormat="1" applyFont="1" applyBorder="1" applyAlignment="1">
      <alignment horizontal="center" vertical="center"/>
    </xf>
    <xf numFmtId="0" fontId="23" fillId="0" borderId="32" xfId="0" applyFont="1" applyBorder="1" applyAlignment="1">
      <alignment horizontal="left" vertical="center"/>
    </xf>
    <xf numFmtId="0" fontId="23" fillId="0" borderId="0" xfId="0" applyFont="1" applyBorder="1" applyAlignment="1">
      <alignment horizontal="left" vertical="center"/>
    </xf>
    <xf numFmtId="9" fontId="39" fillId="5" borderId="76" xfId="0" applyNumberFormat="1" applyFont="1" applyFill="1" applyBorder="1" applyAlignment="1">
      <alignment horizontal="center" vertical="center"/>
    </xf>
    <xf numFmtId="0" fontId="39" fillId="5" borderId="77" xfId="0" applyFont="1" applyFill="1" applyBorder="1"/>
    <xf numFmtId="0" fontId="39" fillId="5" borderId="77" xfId="0" applyFont="1" applyFill="1" applyBorder="1" applyAlignment="1">
      <alignment horizontal="left" vertical="center"/>
    </xf>
    <xf numFmtId="9" fontId="39" fillId="5" borderId="78" xfId="0" applyNumberFormat="1" applyFont="1" applyFill="1" applyBorder="1" applyAlignment="1">
      <alignment horizontal="center" vertical="center"/>
    </xf>
    <xf numFmtId="9" fontId="39" fillId="0" borderId="78" xfId="0" applyNumberFormat="1" applyFont="1" applyFill="1" applyBorder="1" applyAlignment="1">
      <alignment horizontal="center" vertical="center"/>
    </xf>
    <xf numFmtId="9" fontId="39" fillId="5" borderId="74" xfId="0" applyNumberFormat="1" applyFont="1" applyFill="1" applyBorder="1" applyAlignment="1">
      <alignment horizontal="center" vertical="center"/>
    </xf>
    <xf numFmtId="9" fontId="39" fillId="5" borderId="75" xfId="0" applyNumberFormat="1" applyFont="1" applyFill="1" applyBorder="1" applyAlignment="1">
      <alignment horizontal="center" vertical="center"/>
    </xf>
    <xf numFmtId="0" fontId="39" fillId="5" borderId="79" xfId="0" applyFont="1" applyFill="1" applyBorder="1"/>
    <xf numFmtId="0" fontId="39" fillId="5" borderId="79" xfId="0" applyFont="1" applyFill="1" applyBorder="1" applyAlignment="1">
      <alignment horizontal="left" vertical="center"/>
    </xf>
    <xf numFmtId="9" fontId="39" fillId="5" borderId="80" xfId="0" applyNumberFormat="1" applyFont="1" applyFill="1" applyBorder="1" applyAlignment="1">
      <alignment horizontal="center" vertical="center"/>
    </xf>
    <xf numFmtId="9" fontId="39" fillId="0" borderId="80" xfId="0" applyNumberFormat="1" applyFont="1" applyFill="1" applyBorder="1" applyAlignment="1">
      <alignment horizontal="center" vertical="center"/>
    </xf>
    <xf numFmtId="0" fontId="23" fillId="8" borderId="0" xfId="1" applyFill="1" applyAlignment="1">
      <alignment horizontal="center" vertical="center"/>
    </xf>
    <xf numFmtId="0" fontId="27" fillId="8" borderId="0" xfId="1" applyFont="1" applyFill="1" applyAlignment="1">
      <alignment horizontal="center" vertical="center"/>
    </xf>
    <xf numFmtId="0" fontId="23" fillId="8" borderId="0" xfId="1" applyFill="1" applyAlignment="1">
      <alignment horizontal="left" vertical="center"/>
    </xf>
    <xf numFmtId="0" fontId="23" fillId="8" borderId="0" xfId="1" applyFill="1"/>
    <xf numFmtId="0" fontId="22" fillId="8" borderId="0" xfId="1" applyFont="1" applyFill="1" applyAlignment="1">
      <alignment horizontal="center" vertical="center"/>
    </xf>
    <xf numFmtId="0" fontId="22" fillId="8" borderId="0" xfId="1" applyFont="1" applyFill="1" applyAlignment="1">
      <alignment horizontal="left" vertical="center" indent="9"/>
    </xf>
    <xf numFmtId="0" fontId="30" fillId="8" borderId="0" xfId="1" applyFont="1" applyFill="1" applyAlignment="1">
      <alignment horizontal="left" vertical="center" indent="9"/>
    </xf>
    <xf numFmtId="0" fontId="31" fillId="8" borderId="0" xfId="1" applyFont="1" applyFill="1" applyAlignment="1">
      <alignment horizontal="center" vertical="center"/>
    </xf>
    <xf numFmtId="0" fontId="49" fillId="8" borderId="0" xfId="1" applyFont="1" applyFill="1" applyAlignment="1">
      <alignment horizontal="center" vertical="center"/>
    </xf>
    <xf numFmtId="0" fontId="31" fillId="8" borderId="0" xfId="1" applyFont="1" applyFill="1" applyBorder="1"/>
    <xf numFmtId="0" fontId="31" fillId="0" borderId="0" xfId="1" applyFont="1" applyFill="1" applyBorder="1"/>
    <xf numFmtId="0" fontId="23" fillId="0" borderId="0" xfId="1" applyFill="1" applyBorder="1" applyAlignment="1">
      <alignment horizontal="center" vertical="center"/>
    </xf>
    <xf numFmtId="0" fontId="27" fillId="0" borderId="0" xfId="1" applyFont="1" applyFill="1" applyBorder="1" applyAlignment="1">
      <alignment horizontal="center" vertical="center"/>
    </xf>
    <xf numFmtId="0" fontId="31" fillId="0" borderId="0" xfId="1" applyFont="1" applyFill="1" applyBorder="1" applyAlignment="1">
      <alignment horizontal="center" vertical="center"/>
    </xf>
    <xf numFmtId="3" fontId="33" fillId="0" borderId="69" xfId="1" applyNumberFormat="1" applyFont="1" applyFill="1" applyBorder="1" applyAlignment="1">
      <alignment horizontal="center" vertical="center" textRotation="90" wrapText="1"/>
    </xf>
    <xf numFmtId="3" fontId="33" fillId="0" borderId="25" xfId="1" applyNumberFormat="1" applyFont="1" applyFill="1" applyBorder="1" applyAlignment="1">
      <alignment horizontal="center" vertical="center" textRotation="90" wrapText="1"/>
    </xf>
    <xf numFmtId="0" fontId="23" fillId="0" borderId="0" xfId="1" applyFill="1" applyBorder="1" applyAlignment="1">
      <alignment vertical="center"/>
    </xf>
    <xf numFmtId="0" fontId="23" fillId="0" borderId="0" xfId="1" applyFill="1"/>
    <xf numFmtId="0" fontId="34" fillId="8" borderId="0" xfId="1" applyFont="1" applyFill="1" applyAlignment="1">
      <alignment horizontal="center" vertical="center"/>
    </xf>
    <xf numFmtId="0" fontId="33" fillId="6" borderId="19" xfId="1" applyFont="1" applyFill="1" applyBorder="1" applyAlignment="1">
      <alignment horizontal="center" vertical="center" wrapText="1"/>
    </xf>
    <xf numFmtId="0" fontId="33" fillId="6" borderId="37" xfId="1" applyFont="1" applyFill="1" applyBorder="1" applyAlignment="1">
      <alignment horizontal="center" vertical="center" wrapText="1"/>
    </xf>
    <xf numFmtId="0" fontId="23" fillId="0" borderId="0" xfId="1" applyBorder="1" applyAlignment="1">
      <alignment wrapText="1"/>
    </xf>
    <xf numFmtId="0" fontId="33" fillId="6" borderId="70" xfId="1" applyFont="1" applyFill="1" applyBorder="1" applyAlignment="1">
      <alignment horizontal="center" vertical="center" wrapText="1"/>
    </xf>
    <xf numFmtId="3" fontId="33" fillId="6" borderId="71" xfId="1" applyNumberFormat="1" applyFont="1" applyFill="1" applyBorder="1" applyAlignment="1">
      <alignment horizontal="center" vertical="center" textRotation="90" wrapText="1"/>
    </xf>
    <xf numFmtId="3" fontId="33" fillId="6" borderId="44" xfId="1" applyNumberFormat="1" applyFont="1" applyFill="1" applyBorder="1" applyAlignment="1">
      <alignment horizontal="center" vertical="center" textRotation="90" wrapText="1"/>
    </xf>
    <xf numFmtId="3" fontId="33" fillId="6" borderId="82" xfId="1" applyNumberFormat="1" applyFont="1" applyFill="1" applyBorder="1" applyAlignment="1">
      <alignment horizontal="center" vertical="center" textRotation="90" wrapText="1"/>
    </xf>
    <xf numFmtId="3" fontId="33" fillId="6" borderId="45" xfId="1" applyNumberFormat="1" applyFont="1" applyFill="1" applyBorder="1" applyAlignment="1">
      <alignment horizontal="center" vertical="center" textRotation="90" wrapText="1"/>
    </xf>
    <xf numFmtId="0" fontId="35" fillId="8" borderId="0" xfId="1" applyFont="1" applyFill="1" applyAlignment="1">
      <alignment horizontal="center" vertical="center" textRotation="90"/>
    </xf>
    <xf numFmtId="0" fontId="50" fillId="8" borderId="0" xfId="1" applyFont="1" applyFill="1" applyAlignment="1">
      <alignment horizontal="center" vertical="center" textRotation="90" wrapText="1"/>
    </xf>
    <xf numFmtId="0" fontId="23" fillId="8" borderId="0" xfId="1" applyFill="1" applyAlignment="1">
      <alignment horizontal="center" vertical="center" wrapText="1"/>
    </xf>
    <xf numFmtId="0" fontId="23" fillId="8" borderId="0" xfId="1" applyFill="1" applyBorder="1" applyAlignment="1">
      <alignment wrapText="1"/>
    </xf>
    <xf numFmtId="0" fontId="35" fillId="8" borderId="0" xfId="1" applyFont="1" applyFill="1" applyBorder="1" applyAlignment="1">
      <alignment horizontal="left" vertical="center" textRotation="90" wrapText="1"/>
    </xf>
    <xf numFmtId="3" fontId="35" fillId="8" borderId="0" xfId="1" applyNumberFormat="1" applyFont="1" applyFill="1" applyBorder="1" applyAlignment="1">
      <alignment horizontal="center" vertical="center"/>
    </xf>
    <xf numFmtId="3" fontId="35" fillId="8" borderId="0" xfId="1" applyNumberFormat="1" applyFont="1" applyFill="1" applyAlignment="1">
      <alignment horizontal="center" vertical="center"/>
    </xf>
    <xf numFmtId="0" fontId="38" fillId="6" borderId="44" xfId="1" applyFont="1" applyFill="1" applyBorder="1" applyAlignment="1">
      <alignment horizontal="center" vertical="center" textRotation="90" wrapText="1"/>
    </xf>
    <xf numFmtId="0" fontId="38" fillId="6" borderId="63" xfId="1" applyFont="1" applyFill="1" applyBorder="1" applyAlignment="1">
      <alignment horizontal="center" vertical="center" wrapText="1"/>
    </xf>
    <xf numFmtId="9" fontId="51" fillId="0" borderId="28" xfId="1" applyNumberFormat="1" applyFont="1" applyFill="1" applyBorder="1" applyAlignment="1">
      <alignment horizontal="center" vertical="center"/>
    </xf>
    <xf numFmtId="9" fontId="51" fillId="0" borderId="12" xfId="1" applyNumberFormat="1" applyFont="1" applyFill="1" applyBorder="1" applyAlignment="1">
      <alignment horizontal="center" vertical="center"/>
    </xf>
    <xf numFmtId="9" fontId="51" fillId="0" borderId="87" xfId="1" applyNumberFormat="1" applyFont="1" applyFill="1" applyBorder="1" applyAlignment="1">
      <alignment horizontal="center" vertical="center"/>
    </xf>
    <xf numFmtId="9" fontId="51" fillId="7" borderId="0" xfId="1" applyNumberFormat="1" applyFont="1" applyFill="1" applyBorder="1" applyAlignment="1">
      <alignment horizontal="center" vertical="center"/>
    </xf>
    <xf numFmtId="9" fontId="51" fillId="7" borderId="25" xfId="1" applyNumberFormat="1" applyFont="1" applyFill="1" applyBorder="1" applyAlignment="1">
      <alignment horizontal="center" vertical="center"/>
    </xf>
    <xf numFmtId="9" fontId="51" fillId="7" borderId="30" xfId="1" applyNumberFormat="1" applyFont="1" applyFill="1" applyBorder="1" applyAlignment="1">
      <alignment horizontal="center" vertical="center"/>
    </xf>
    <xf numFmtId="9" fontId="51" fillId="0" borderId="0" xfId="1" applyNumberFormat="1" applyFont="1" applyFill="1" applyBorder="1" applyAlignment="1">
      <alignment horizontal="center" vertical="center"/>
    </xf>
    <xf numFmtId="9" fontId="51" fillId="7" borderId="24" xfId="1" applyNumberFormat="1" applyFont="1" applyFill="1" applyBorder="1" applyAlignment="1">
      <alignment horizontal="center" vertical="center"/>
    </xf>
    <xf numFmtId="9" fontId="51" fillId="7" borderId="31" xfId="1" applyNumberFormat="1" applyFont="1" applyFill="1" applyBorder="1" applyAlignment="1">
      <alignment horizontal="center" vertical="center"/>
    </xf>
    <xf numFmtId="9" fontId="51" fillId="8" borderId="0" xfId="1" applyNumberFormat="1" applyFont="1" applyFill="1" applyBorder="1" applyAlignment="1">
      <alignment horizontal="center" vertical="center"/>
    </xf>
    <xf numFmtId="0" fontId="38" fillId="0" borderId="0" xfId="1" applyFont="1" applyFill="1" applyBorder="1" applyAlignment="1">
      <alignment horizontal="center" vertical="center" textRotation="90" wrapText="1"/>
    </xf>
    <xf numFmtId="0" fontId="38" fillId="0" borderId="0" xfId="1" applyFont="1" applyFill="1" applyBorder="1" applyAlignment="1">
      <alignment horizontal="center" vertical="center" wrapText="1"/>
    </xf>
    <xf numFmtId="0" fontId="23" fillId="0" borderId="0" xfId="1" applyFill="1" applyBorder="1" applyAlignment="1">
      <alignment wrapText="1"/>
    </xf>
    <xf numFmtId="0" fontId="36" fillId="0" borderId="0" xfId="1" applyFont="1" applyFill="1" applyBorder="1" applyAlignment="1">
      <alignment horizontal="center" vertical="center" wrapText="1"/>
    </xf>
    <xf numFmtId="9" fontId="51" fillId="0" borderId="33" xfId="1" applyNumberFormat="1" applyFont="1" applyFill="1" applyBorder="1" applyAlignment="1">
      <alignment horizontal="center" vertical="center"/>
    </xf>
    <xf numFmtId="9" fontId="51" fillId="8" borderId="73" xfId="1" applyNumberFormat="1" applyFont="1" applyFill="1" applyBorder="1" applyAlignment="1">
      <alignment horizontal="center" vertical="center"/>
    </xf>
    <xf numFmtId="9" fontId="51" fillId="8" borderId="72" xfId="1" applyNumberFormat="1" applyFont="1" applyFill="1" applyBorder="1" applyAlignment="1">
      <alignment horizontal="center" vertical="center"/>
    </xf>
    <xf numFmtId="9" fontId="51" fillId="8" borderId="5" xfId="1" applyNumberFormat="1" applyFont="1" applyFill="1" applyBorder="1" applyAlignment="1">
      <alignment horizontal="center" vertical="center"/>
    </xf>
    <xf numFmtId="0" fontId="36" fillId="0" borderId="0" xfId="1" applyFont="1" applyFill="1" applyBorder="1" applyAlignment="1">
      <alignment horizontal="center" vertical="center"/>
    </xf>
    <xf numFmtId="0" fontId="40" fillId="0" borderId="0" xfId="1" applyFont="1" applyFill="1" applyBorder="1" applyAlignment="1">
      <alignment horizontal="left" vertical="center"/>
    </xf>
    <xf numFmtId="0" fontId="27" fillId="0" borderId="0" xfId="1" applyFont="1" applyAlignment="1">
      <alignment horizontal="center" vertical="center"/>
    </xf>
    <xf numFmtId="0" fontId="23" fillId="0" borderId="0" xfId="1" applyBorder="1"/>
    <xf numFmtId="0" fontId="38" fillId="6" borderId="58" xfId="1" applyFont="1" applyFill="1" applyBorder="1" applyAlignment="1">
      <alignment horizontal="center" vertical="center" wrapText="1"/>
    </xf>
    <xf numFmtId="3" fontId="33" fillId="6" borderId="88" xfId="1" applyNumberFormat="1" applyFont="1" applyFill="1" applyBorder="1" applyAlignment="1">
      <alignment horizontal="center" vertical="center" textRotation="90" wrapText="1"/>
    </xf>
    <xf numFmtId="3" fontId="33" fillId="0" borderId="0" xfId="1" applyNumberFormat="1" applyFont="1" applyFill="1" applyBorder="1" applyAlignment="1">
      <alignment horizontal="center" vertical="center" textRotation="90" wrapText="1"/>
    </xf>
    <xf numFmtId="9" fontId="51" fillId="0" borderId="25" xfId="1" applyNumberFormat="1" applyFont="1" applyFill="1" applyBorder="1" applyAlignment="1">
      <alignment horizontal="center" vertical="center"/>
    </xf>
    <xf numFmtId="9" fontId="51" fillId="0" borderId="30" xfId="1" applyNumberFormat="1" applyFont="1" applyFill="1" applyBorder="1" applyAlignment="1">
      <alignment horizontal="center" vertical="center"/>
    </xf>
    <xf numFmtId="9" fontId="51" fillId="0" borderId="24" xfId="1" applyNumberFormat="1" applyFont="1" applyFill="1" applyBorder="1" applyAlignment="1">
      <alignment horizontal="center" vertical="center"/>
    </xf>
    <xf numFmtId="9" fontId="51" fillId="0" borderId="31" xfId="1" applyNumberFormat="1" applyFont="1" applyFill="1" applyBorder="1" applyAlignment="1">
      <alignment horizontal="center" vertical="center"/>
    </xf>
    <xf numFmtId="9" fontId="36" fillId="7" borderId="90" xfId="0" applyNumberFormat="1" applyFont="1" applyFill="1" applyBorder="1" applyAlignment="1">
      <alignment horizontal="center" vertical="center"/>
    </xf>
    <xf numFmtId="9" fontId="36" fillId="7" borderId="91" xfId="0" applyNumberFormat="1" applyFont="1" applyFill="1" applyBorder="1" applyAlignment="1">
      <alignment horizontal="center" vertical="center"/>
    </xf>
    <xf numFmtId="9" fontId="36" fillId="7" borderId="92" xfId="0" applyNumberFormat="1" applyFont="1" applyFill="1" applyBorder="1" applyAlignment="1">
      <alignment horizontal="center" vertical="center"/>
    </xf>
    <xf numFmtId="0" fontId="36" fillId="7" borderId="83" xfId="0" applyFont="1" applyFill="1" applyBorder="1" applyAlignment="1">
      <alignment horizontal="center" vertical="center"/>
    </xf>
    <xf numFmtId="3" fontId="52" fillId="0" borderId="24" xfId="1" applyNumberFormat="1" applyFont="1" applyBorder="1" applyAlignment="1">
      <alignment horizontal="center" vertical="center"/>
    </xf>
    <xf numFmtId="3" fontId="52" fillId="7" borderId="24" xfId="1" applyNumberFormat="1" applyFont="1" applyFill="1" applyBorder="1" applyAlignment="1">
      <alignment horizontal="center" vertical="center"/>
    </xf>
    <xf numFmtId="3" fontId="52" fillId="7" borderId="93" xfId="1" applyNumberFormat="1" applyFont="1" applyFill="1" applyBorder="1" applyAlignment="1">
      <alignment vertical="center"/>
    </xf>
    <xf numFmtId="3" fontId="52" fillId="7" borderId="31" xfId="1" applyNumberFormat="1" applyFont="1" applyFill="1" applyBorder="1" applyAlignment="1">
      <alignment horizontal="center" vertical="center"/>
    </xf>
    <xf numFmtId="0" fontId="23" fillId="0" borderId="0" xfId="0" applyFont="1" applyAlignment="1">
      <alignment horizontal="left" vertical="center"/>
    </xf>
    <xf numFmtId="9" fontId="0" fillId="0" borderId="0" xfId="0" applyNumberFormat="1" applyFill="1" applyAlignment="1">
      <alignment horizontal="center"/>
    </xf>
    <xf numFmtId="9" fontId="51" fillId="7" borderId="89" xfId="1" applyNumberFormat="1" applyFont="1" applyFill="1" applyBorder="1" applyAlignment="1">
      <alignment horizontal="center" vertical="center"/>
    </xf>
    <xf numFmtId="9" fontId="51" fillId="7" borderId="100" xfId="1" applyNumberFormat="1" applyFont="1" applyFill="1" applyBorder="1" applyAlignment="1">
      <alignment horizontal="center" vertical="center"/>
    </xf>
    <xf numFmtId="9" fontId="51" fillId="0" borderId="89" xfId="1" applyNumberFormat="1" applyFont="1" applyFill="1" applyBorder="1" applyAlignment="1">
      <alignment horizontal="center" vertical="center"/>
    </xf>
    <xf numFmtId="9" fontId="51" fillId="0" borderId="100" xfId="1" applyNumberFormat="1" applyFont="1" applyFill="1" applyBorder="1" applyAlignment="1">
      <alignment horizontal="center" vertical="center"/>
    </xf>
    <xf numFmtId="9" fontId="51" fillId="0" borderId="106" xfId="1" applyNumberFormat="1" applyFont="1" applyFill="1" applyBorder="1" applyAlignment="1">
      <alignment horizontal="center" vertical="center"/>
    </xf>
    <xf numFmtId="9" fontId="51" fillId="0" borderId="104" xfId="1" applyNumberFormat="1" applyFont="1" applyFill="1" applyBorder="1" applyAlignment="1">
      <alignment horizontal="center" vertical="center"/>
    </xf>
    <xf numFmtId="9" fontId="51" fillId="0" borderId="107" xfId="1" applyNumberFormat="1" applyFont="1" applyFill="1" applyBorder="1" applyAlignment="1">
      <alignment horizontal="center" vertical="center"/>
    </xf>
    <xf numFmtId="9" fontId="51" fillId="0" borderId="105" xfId="1" applyNumberFormat="1" applyFont="1" applyFill="1" applyBorder="1" applyAlignment="1">
      <alignment horizontal="center" vertical="center"/>
    </xf>
    <xf numFmtId="9" fontId="35" fillId="8" borderId="24" xfId="6" applyFont="1" applyFill="1" applyBorder="1" applyAlignment="1">
      <alignment horizontal="center" vertical="center"/>
    </xf>
    <xf numFmtId="9" fontId="35" fillId="7" borderId="24" xfId="6" applyFont="1" applyFill="1" applyBorder="1" applyAlignment="1">
      <alignment horizontal="center" vertical="center"/>
    </xf>
    <xf numFmtId="0" fontId="25" fillId="0" borderId="0" xfId="0" applyFont="1" applyFill="1" applyBorder="1" applyAlignment="1">
      <alignment horizontal="center" vertical="center"/>
    </xf>
    <xf numFmtId="0" fontId="23" fillId="0" borderId="0" xfId="0" applyFont="1" applyFill="1" applyBorder="1" applyAlignment="1">
      <alignment horizontal="center" vertical="center"/>
    </xf>
    <xf numFmtId="0" fontId="44" fillId="0" borderId="0" xfId="0" applyFont="1" applyFill="1" applyBorder="1" applyAlignment="1">
      <alignment horizontal="center" vertical="center"/>
    </xf>
    <xf numFmtId="0" fontId="56" fillId="0" borderId="0" xfId="0" applyFont="1" applyAlignment="1">
      <alignment horizontal="center" vertical="center"/>
    </xf>
    <xf numFmtId="0" fontId="44" fillId="0" borderId="0" xfId="0" applyFont="1" applyAlignment="1">
      <alignment horizontal="center" vertical="center"/>
    </xf>
    <xf numFmtId="0" fontId="38" fillId="6" borderId="112" xfId="1" applyFont="1" applyFill="1" applyBorder="1" applyAlignment="1">
      <alignment horizontal="center" vertical="center" wrapText="1"/>
    </xf>
    <xf numFmtId="9" fontId="51" fillId="8" borderId="89" xfId="1" applyNumberFormat="1" applyFont="1" applyFill="1" applyBorder="1" applyAlignment="1">
      <alignment horizontal="center" vertical="center"/>
    </xf>
    <xf numFmtId="9" fontId="51" fillId="8" borderId="25" xfId="1" applyNumberFormat="1" applyFont="1" applyFill="1" applyBorder="1" applyAlignment="1">
      <alignment horizontal="center" vertical="center"/>
    </xf>
    <xf numFmtId="9" fontId="51" fillId="8" borderId="30" xfId="1" applyNumberFormat="1" applyFont="1" applyFill="1" applyBorder="1" applyAlignment="1">
      <alignment horizontal="center" vertical="center"/>
    </xf>
    <xf numFmtId="9" fontId="51" fillId="8" borderId="100" xfId="1" applyNumberFormat="1" applyFont="1" applyFill="1" applyBorder="1" applyAlignment="1">
      <alignment horizontal="center" vertical="center"/>
    </xf>
    <xf numFmtId="9" fontId="51" fillId="8" borderId="24" xfId="1" applyNumberFormat="1" applyFont="1" applyFill="1" applyBorder="1" applyAlignment="1">
      <alignment horizontal="center" vertical="center"/>
    </xf>
    <xf numFmtId="9" fontId="51" fillId="8" borderId="31" xfId="1" applyNumberFormat="1" applyFont="1" applyFill="1" applyBorder="1" applyAlignment="1">
      <alignment horizontal="center" vertical="center"/>
    </xf>
    <xf numFmtId="0" fontId="15" fillId="0" borderId="0" xfId="16" applyAlignment="1">
      <alignment wrapText="1"/>
    </xf>
    <xf numFmtId="0" fontId="27" fillId="9" borderId="59" xfId="0" applyFont="1" applyFill="1" applyBorder="1" applyAlignment="1">
      <alignment horizontal="left" vertical="center"/>
    </xf>
    <xf numFmtId="0" fontId="37" fillId="6" borderId="113" xfId="0" applyFont="1" applyFill="1" applyBorder="1" applyAlignment="1">
      <alignment horizontal="left" vertical="center"/>
    </xf>
    <xf numFmtId="0" fontId="27" fillId="9" borderId="65" xfId="0" applyFont="1" applyFill="1" applyBorder="1" applyAlignment="1">
      <alignment horizontal="left" vertical="center"/>
    </xf>
    <xf numFmtId="0" fontId="27" fillId="9" borderId="113" xfId="0" applyFont="1" applyFill="1" applyBorder="1" applyAlignment="1">
      <alignment horizontal="left" vertical="center"/>
    </xf>
    <xf numFmtId="0" fontId="44" fillId="0" borderId="0" xfId="0" applyFont="1" applyAlignment="1">
      <alignment horizontal="left" vertical="center"/>
    </xf>
    <xf numFmtId="9" fontId="23" fillId="0" borderId="0" xfId="6" applyFont="1"/>
    <xf numFmtId="9" fontId="23" fillId="0" borderId="0" xfId="6" applyFont="1" applyAlignment="1">
      <alignment horizontal="left" vertical="center"/>
    </xf>
    <xf numFmtId="9" fontId="44" fillId="0" borderId="0" xfId="6" applyFont="1" applyAlignment="1">
      <alignment horizontal="left" vertical="center"/>
    </xf>
    <xf numFmtId="3" fontId="33" fillId="6" borderId="121" xfId="0" applyNumberFormat="1" applyFont="1" applyFill="1" applyBorder="1" applyAlignment="1">
      <alignment horizontal="center" vertical="center" textRotation="90" wrapText="1"/>
    </xf>
    <xf numFmtId="9" fontId="51" fillId="8" borderId="122" xfId="1" applyNumberFormat="1" applyFont="1" applyFill="1" applyBorder="1" applyAlignment="1">
      <alignment horizontal="center" vertical="center"/>
    </xf>
    <xf numFmtId="3" fontId="35" fillId="8" borderId="30" xfId="1" applyNumberFormat="1" applyFont="1" applyFill="1" applyBorder="1" applyAlignment="1">
      <alignment horizontal="center" vertical="center"/>
    </xf>
    <xf numFmtId="9" fontId="51" fillId="0" borderId="119" xfId="1" applyNumberFormat="1" applyFont="1" applyFill="1" applyBorder="1" applyAlignment="1">
      <alignment horizontal="center" vertical="center"/>
    </xf>
    <xf numFmtId="9" fontId="51" fillId="8" borderId="123" xfId="1" applyNumberFormat="1" applyFont="1" applyFill="1" applyBorder="1" applyAlignment="1">
      <alignment horizontal="center" vertical="center"/>
    </xf>
    <xf numFmtId="9" fontId="51" fillId="8" borderId="120" xfId="1" applyNumberFormat="1" applyFont="1" applyFill="1" applyBorder="1" applyAlignment="1">
      <alignment horizontal="center" vertical="center"/>
    </xf>
    <xf numFmtId="9" fontId="51" fillId="8" borderId="115" xfId="1" applyNumberFormat="1" applyFont="1" applyFill="1" applyBorder="1" applyAlignment="1">
      <alignment horizontal="center" vertical="center"/>
    </xf>
    <xf numFmtId="0" fontId="23" fillId="0" borderId="0" xfId="19"/>
    <xf numFmtId="9" fontId="23" fillId="8" borderId="0" xfId="1" applyNumberFormat="1" applyFill="1"/>
    <xf numFmtId="9" fontId="0" fillId="7" borderId="137" xfId="0" applyNumberFormat="1" applyFill="1" applyBorder="1" applyAlignment="1">
      <alignment horizontal="center" vertical="center"/>
    </xf>
    <xf numFmtId="9" fontId="0" fillId="0" borderId="137" xfId="0" applyNumberFormat="1" applyBorder="1" applyAlignment="1">
      <alignment horizontal="center" vertical="center"/>
    </xf>
    <xf numFmtId="0" fontId="23" fillId="0" borderId="0" xfId="20"/>
    <xf numFmtId="9" fontId="0" fillId="0" borderId="136" xfId="0" applyNumberFormat="1" applyBorder="1" applyAlignment="1">
      <alignment horizontal="center" vertical="center"/>
    </xf>
    <xf numFmtId="9" fontId="0" fillId="0" borderId="115" xfId="0" applyNumberFormat="1" applyBorder="1" applyAlignment="1">
      <alignment horizontal="center" vertical="center"/>
    </xf>
    <xf numFmtId="9" fontId="51" fillId="7" borderId="136" xfId="1" applyNumberFormat="1" applyFont="1" applyFill="1" applyBorder="1" applyAlignment="1">
      <alignment horizontal="center" vertical="center"/>
    </xf>
    <xf numFmtId="9" fontId="51" fillId="7" borderId="115" xfId="1" applyNumberFormat="1" applyFont="1" applyFill="1" applyBorder="1" applyAlignment="1">
      <alignment horizontal="center" vertical="center"/>
    </xf>
    <xf numFmtId="9" fontId="51" fillId="7" borderId="149" xfId="1" applyNumberFormat="1" applyFont="1" applyFill="1" applyBorder="1" applyAlignment="1">
      <alignment horizontal="center" vertical="center"/>
    </xf>
    <xf numFmtId="10" fontId="0" fillId="0" borderId="0" xfId="0" applyNumberFormat="1" applyAlignment="1">
      <alignment horizontal="center" vertical="center"/>
    </xf>
    <xf numFmtId="9" fontId="51" fillId="0" borderId="136" xfId="1" applyNumberFormat="1" applyFont="1" applyFill="1" applyBorder="1" applyAlignment="1">
      <alignment horizontal="center" vertical="center"/>
    </xf>
    <xf numFmtId="9" fontId="51" fillId="0" borderId="115" xfId="1" applyNumberFormat="1" applyFont="1" applyFill="1" applyBorder="1" applyAlignment="1">
      <alignment horizontal="center" vertical="center"/>
    </xf>
    <xf numFmtId="9" fontId="51" fillId="0" borderId="149" xfId="1" applyNumberFormat="1" applyFont="1" applyFill="1" applyBorder="1" applyAlignment="1">
      <alignment horizontal="center" vertical="center"/>
    </xf>
    <xf numFmtId="9" fontId="51" fillId="7" borderId="156" xfId="1" applyNumberFormat="1" applyFont="1" applyFill="1" applyBorder="1" applyAlignment="1">
      <alignment horizontal="center" vertical="center"/>
    </xf>
    <xf numFmtId="9" fontId="51" fillId="7" borderId="157" xfId="1" applyNumberFormat="1" applyFont="1" applyFill="1" applyBorder="1" applyAlignment="1">
      <alignment horizontal="center" vertical="center"/>
    </xf>
    <xf numFmtId="0" fontId="37" fillId="10" borderId="44" xfId="0" applyFont="1" applyFill="1" applyBorder="1" applyAlignment="1">
      <alignment horizontal="left" vertical="center"/>
    </xf>
    <xf numFmtId="0" fontId="23" fillId="7" borderId="32" xfId="0" applyFont="1" applyFill="1" applyBorder="1" applyAlignment="1">
      <alignment horizontal="left" vertical="center"/>
    </xf>
    <xf numFmtId="3" fontId="33" fillId="10" borderId="44" xfId="0" applyNumberFormat="1" applyFont="1" applyFill="1" applyBorder="1" applyAlignment="1">
      <alignment horizontal="center" vertical="center" textRotation="90" wrapText="1"/>
    </xf>
    <xf numFmtId="3" fontId="33" fillId="10" borderId="53" xfId="0" applyNumberFormat="1" applyFont="1" applyFill="1" applyBorder="1" applyAlignment="1">
      <alignment horizontal="center" vertical="center" textRotation="90" wrapText="1"/>
    </xf>
    <xf numFmtId="3" fontId="33" fillId="10" borderId="45" xfId="0" applyNumberFormat="1" applyFont="1" applyFill="1" applyBorder="1" applyAlignment="1">
      <alignment horizontal="center" vertical="center" textRotation="90" wrapText="1"/>
    </xf>
    <xf numFmtId="3" fontId="33" fillId="10" borderId="16" xfId="0" applyNumberFormat="1" applyFont="1" applyFill="1" applyBorder="1" applyAlignment="1">
      <alignment horizontal="center" vertical="center"/>
    </xf>
    <xf numFmtId="3" fontId="33" fillId="10" borderId="17" xfId="0" applyNumberFormat="1" applyFont="1" applyFill="1" applyBorder="1" applyAlignment="1">
      <alignment horizontal="center" vertical="center"/>
    </xf>
    <xf numFmtId="3" fontId="33" fillId="10" borderId="18" xfId="0" applyNumberFormat="1" applyFont="1" applyFill="1" applyBorder="1" applyAlignment="1">
      <alignment horizontal="center" vertical="center"/>
    </xf>
    <xf numFmtId="3" fontId="33" fillId="10" borderId="138" xfId="0" applyNumberFormat="1" applyFont="1" applyFill="1" applyBorder="1" applyAlignment="1">
      <alignment horizontal="center" vertical="center" textRotation="90" wrapText="1"/>
    </xf>
    <xf numFmtId="3" fontId="33" fillId="10" borderId="55" xfId="0" applyNumberFormat="1" applyFont="1" applyFill="1" applyBorder="1" applyAlignment="1">
      <alignment horizontal="center" vertical="center"/>
    </xf>
    <xf numFmtId="9" fontId="38" fillId="10" borderId="35" xfId="0" applyNumberFormat="1" applyFont="1" applyFill="1" applyBorder="1" applyAlignment="1">
      <alignment horizontal="center" vertical="center"/>
    </xf>
    <xf numFmtId="9" fontId="38" fillId="10" borderId="63" xfId="0" applyNumberFormat="1" applyFont="1" applyFill="1" applyBorder="1" applyAlignment="1">
      <alignment horizontal="center" vertical="center"/>
    </xf>
    <xf numFmtId="9" fontId="38" fillId="10" borderId="57" xfId="0" applyNumberFormat="1" applyFont="1" applyFill="1" applyBorder="1" applyAlignment="1">
      <alignment horizontal="center" vertical="center"/>
    </xf>
    <xf numFmtId="9" fontId="37" fillId="10" borderId="20" xfId="3" applyFont="1" applyFill="1" applyBorder="1" applyAlignment="1">
      <alignment horizontal="center" vertical="center"/>
    </xf>
    <xf numFmtId="9" fontId="51" fillId="0" borderId="116" xfId="1" applyNumberFormat="1" applyFont="1" applyFill="1" applyBorder="1" applyAlignment="1">
      <alignment horizontal="center" vertical="center"/>
    </xf>
    <xf numFmtId="0" fontId="60" fillId="0" borderId="0" xfId="21"/>
    <xf numFmtId="0" fontId="32" fillId="6" borderId="83" xfId="1" applyFont="1" applyFill="1" applyBorder="1" applyAlignment="1">
      <alignment vertical="center"/>
    </xf>
    <xf numFmtId="0" fontId="32" fillId="6" borderId="86" xfId="1" applyFont="1" applyFill="1" applyBorder="1" applyAlignment="1">
      <alignment vertical="center"/>
    </xf>
    <xf numFmtId="0" fontId="33" fillId="6" borderId="159" xfId="1" applyFont="1" applyFill="1" applyBorder="1" applyAlignment="1">
      <alignment horizontal="center" vertical="center" wrapText="1"/>
    </xf>
    <xf numFmtId="3" fontId="33" fillId="6" borderId="160" xfId="1" applyNumberFormat="1" applyFont="1" applyFill="1" applyBorder="1" applyAlignment="1">
      <alignment horizontal="center" vertical="center" textRotation="90" wrapText="1"/>
    </xf>
    <xf numFmtId="3" fontId="33" fillId="6" borderId="152" xfId="1" applyNumberFormat="1" applyFont="1" applyFill="1" applyBorder="1" applyAlignment="1">
      <alignment horizontal="center" vertical="center" textRotation="90" wrapText="1"/>
    </xf>
    <xf numFmtId="3" fontId="33" fillId="6" borderId="161" xfId="1" applyNumberFormat="1" applyFont="1" applyFill="1" applyBorder="1" applyAlignment="1">
      <alignment horizontal="center" vertical="center" textRotation="90" wrapText="1"/>
    </xf>
    <xf numFmtId="0" fontId="38" fillId="6" borderId="160" xfId="1" applyFont="1" applyFill="1" applyBorder="1" applyAlignment="1">
      <alignment horizontal="center" vertical="center" textRotation="90" wrapText="1"/>
    </xf>
    <xf numFmtId="0" fontId="38" fillId="6" borderId="162" xfId="1" applyFont="1" applyFill="1" applyBorder="1" applyAlignment="1">
      <alignment horizontal="center" vertical="center" wrapText="1"/>
    </xf>
    <xf numFmtId="9" fontId="51" fillId="0" borderId="124" xfId="1" applyNumberFormat="1" applyFont="1" applyFill="1" applyBorder="1" applyAlignment="1">
      <alignment horizontal="center" vertical="center"/>
    </xf>
    <xf numFmtId="9" fontId="51" fillId="0" borderId="110" xfId="1" applyNumberFormat="1" applyFont="1" applyFill="1" applyBorder="1" applyAlignment="1">
      <alignment horizontal="center" vertical="center"/>
    </xf>
    <xf numFmtId="9" fontId="51" fillId="8" borderId="136" xfId="1" applyNumberFormat="1" applyFont="1" applyFill="1" applyBorder="1" applyAlignment="1">
      <alignment horizontal="center" vertical="center"/>
    </xf>
    <xf numFmtId="9" fontId="51" fillId="8" borderId="149" xfId="1" applyNumberFormat="1" applyFont="1" applyFill="1" applyBorder="1" applyAlignment="1">
      <alignment horizontal="center" vertical="center"/>
    </xf>
    <xf numFmtId="9" fontId="51" fillId="8" borderId="108" xfId="1" applyNumberFormat="1" applyFont="1" applyFill="1" applyBorder="1" applyAlignment="1">
      <alignment horizontal="center" vertical="center"/>
    </xf>
    <xf numFmtId="9" fontId="51" fillId="8" borderId="109" xfId="1" applyNumberFormat="1" applyFont="1" applyFill="1" applyBorder="1" applyAlignment="1">
      <alignment horizontal="center" vertical="center"/>
    </xf>
    <xf numFmtId="0" fontId="38" fillId="6" borderId="0" xfId="1" applyFont="1" applyFill="1" applyBorder="1" applyAlignment="1">
      <alignment horizontal="center" vertical="center" wrapText="1"/>
    </xf>
    <xf numFmtId="0" fontId="14" fillId="0" borderId="0" xfId="22"/>
    <xf numFmtId="0" fontId="14" fillId="0" borderId="135" xfId="22" applyBorder="1"/>
    <xf numFmtId="0" fontId="36" fillId="8" borderId="150" xfId="1" applyFont="1" applyFill="1" applyBorder="1" applyAlignment="1">
      <alignment vertical="center"/>
    </xf>
    <xf numFmtId="9" fontId="36" fillId="8" borderId="0" xfId="1" applyNumberFormat="1" applyFont="1" applyFill="1" applyBorder="1" applyAlignment="1">
      <alignment vertical="center"/>
    </xf>
    <xf numFmtId="0" fontId="36" fillId="8" borderId="97" xfId="1" applyFont="1" applyFill="1" applyBorder="1" applyAlignment="1">
      <alignment vertical="center"/>
    </xf>
    <xf numFmtId="0" fontId="36" fillId="8" borderId="0" xfId="1" applyFont="1" applyFill="1" applyBorder="1" applyAlignment="1">
      <alignment vertical="center"/>
    </xf>
    <xf numFmtId="0" fontId="14" fillId="0" borderId="0" xfId="22" applyAlignment="1">
      <alignment horizontal="center" vertical="center"/>
    </xf>
    <xf numFmtId="0" fontId="62" fillId="0" borderId="135" xfId="22" applyFont="1" applyBorder="1" applyAlignment="1">
      <alignment horizontal="center" vertical="center"/>
    </xf>
    <xf numFmtId="9" fontId="14" fillId="0" borderId="0" xfId="22" applyNumberFormat="1" applyAlignment="1">
      <alignment horizontal="center" vertical="center"/>
    </xf>
    <xf numFmtId="0" fontId="14" fillId="0" borderId="0" xfId="22" applyAlignment="1">
      <alignment horizontal="center"/>
    </xf>
    <xf numFmtId="0" fontId="61" fillId="0" borderId="135" xfId="22" applyFont="1" applyBorder="1"/>
    <xf numFmtId="0" fontId="61" fillId="0" borderId="150" xfId="22" applyFont="1" applyBorder="1"/>
    <xf numFmtId="0" fontId="61" fillId="0" borderId="135" xfId="22" applyFont="1" applyBorder="1" applyAlignment="1">
      <alignment horizontal="center"/>
    </xf>
    <xf numFmtId="0" fontId="14" fillId="11" borderId="135" xfId="22" applyFill="1" applyBorder="1"/>
    <xf numFmtId="9" fontId="14" fillId="0" borderId="135" xfId="22" applyNumberFormat="1" applyBorder="1" applyAlignment="1">
      <alignment horizontal="center"/>
    </xf>
    <xf numFmtId="9" fontId="14" fillId="0" borderId="150" xfId="22" applyNumberFormat="1" applyBorder="1" applyAlignment="1">
      <alignment horizontal="center"/>
    </xf>
    <xf numFmtId="9" fontId="14" fillId="0" borderId="135" xfId="22" applyNumberFormat="1" applyBorder="1"/>
    <xf numFmtId="9" fontId="14" fillId="0" borderId="0" xfId="22" applyNumberFormat="1"/>
    <xf numFmtId="9" fontId="51" fillId="8" borderId="156" xfId="1" applyNumberFormat="1" applyFont="1" applyFill="1" applyBorder="1" applyAlignment="1">
      <alignment horizontal="center" vertical="center"/>
    </xf>
    <xf numFmtId="9" fontId="51" fillId="8" borderId="157" xfId="1" applyNumberFormat="1" applyFont="1" applyFill="1" applyBorder="1" applyAlignment="1">
      <alignment horizontal="center" vertical="center"/>
    </xf>
    <xf numFmtId="3" fontId="33" fillId="10" borderId="152" xfId="0" applyNumberFormat="1" applyFont="1" applyFill="1" applyBorder="1" applyAlignment="1">
      <alignment horizontal="center" vertical="center" textRotation="90" wrapText="1"/>
    </xf>
    <xf numFmtId="0" fontId="13" fillId="0" borderId="135" xfId="22" applyFont="1" applyBorder="1"/>
    <xf numFmtId="9" fontId="51" fillId="8" borderId="167" xfId="1" applyNumberFormat="1" applyFont="1" applyFill="1" applyBorder="1" applyAlignment="1">
      <alignment horizontal="center" vertical="center"/>
    </xf>
    <xf numFmtId="9" fontId="0" fillId="0" borderId="25" xfId="0" applyNumberFormat="1" applyFill="1" applyBorder="1" applyAlignment="1">
      <alignment horizontal="center" vertical="center"/>
    </xf>
    <xf numFmtId="9" fontId="0" fillId="0" borderId="0" xfId="6" applyFont="1" applyFill="1" applyAlignment="1">
      <alignment horizontal="center" vertical="center"/>
    </xf>
    <xf numFmtId="0" fontId="0" fillId="0" borderId="64" xfId="0" applyFill="1" applyBorder="1" applyAlignment="1">
      <alignment horizontal="left" vertical="center"/>
    </xf>
    <xf numFmtId="0" fontId="23" fillId="0" borderId="64" xfId="0" applyFont="1" applyFill="1" applyBorder="1" applyAlignment="1">
      <alignment horizontal="left" vertical="center"/>
    </xf>
    <xf numFmtId="9" fontId="0" fillId="0" borderId="64" xfId="0" applyNumberFormat="1" applyFill="1" applyBorder="1" applyAlignment="1">
      <alignment horizontal="center" vertical="center"/>
    </xf>
    <xf numFmtId="9" fontId="0" fillId="0" borderId="2" xfId="0" applyNumberFormat="1" applyFill="1" applyBorder="1" applyAlignment="1">
      <alignment horizontal="center" vertical="center"/>
    </xf>
    <xf numFmtId="9" fontId="51" fillId="0" borderId="94" xfId="1" applyNumberFormat="1" applyFont="1" applyFill="1" applyBorder="1" applyAlignment="1">
      <alignment horizontal="center" vertical="center"/>
    </xf>
    <xf numFmtId="9" fontId="51" fillId="0" borderId="34" xfId="1" applyNumberFormat="1" applyFont="1" applyFill="1" applyBorder="1" applyAlignment="1">
      <alignment horizontal="center" vertical="center"/>
    </xf>
    <xf numFmtId="9" fontId="51" fillId="0" borderId="117" xfId="1" applyNumberFormat="1" applyFont="1" applyFill="1" applyBorder="1" applyAlignment="1">
      <alignment horizontal="center" vertical="center"/>
    </xf>
    <xf numFmtId="0" fontId="65" fillId="0" borderId="172" xfId="23" applyFont="1" applyBorder="1" applyAlignment="1">
      <alignment horizontal="center" wrapText="1"/>
    </xf>
    <xf numFmtId="0" fontId="65" fillId="0" borderId="145" xfId="23" applyFont="1" applyBorder="1" applyAlignment="1">
      <alignment horizontal="center" wrapText="1"/>
    </xf>
    <xf numFmtId="167" fontId="65" fillId="0" borderId="168" xfId="23" applyNumberFormat="1" applyFont="1" applyBorder="1" applyAlignment="1">
      <alignment horizontal="right" vertical="top"/>
    </xf>
    <xf numFmtId="167" fontId="45" fillId="0" borderId="168" xfId="23" applyNumberFormat="1" applyFont="1" applyBorder="1" applyAlignment="1">
      <alignment horizontal="right" vertical="top"/>
    </xf>
    <xf numFmtId="9" fontId="51" fillId="0" borderId="175" xfId="1" applyNumberFormat="1" applyFont="1" applyFill="1" applyBorder="1" applyAlignment="1">
      <alignment horizontal="center" vertical="center"/>
    </xf>
    <xf numFmtId="9" fontId="51" fillId="0" borderId="176" xfId="1" applyNumberFormat="1" applyFont="1" applyFill="1" applyBorder="1" applyAlignment="1">
      <alignment horizontal="center" vertical="center"/>
    </xf>
    <xf numFmtId="9" fontId="51" fillId="8" borderId="175" xfId="1" applyNumberFormat="1" applyFont="1" applyFill="1" applyBorder="1" applyAlignment="1">
      <alignment horizontal="center" vertical="center"/>
    </xf>
    <xf numFmtId="9" fontId="51" fillId="8" borderId="176" xfId="1" applyNumberFormat="1" applyFont="1" applyFill="1" applyBorder="1" applyAlignment="1">
      <alignment horizontal="center" vertical="center"/>
    </xf>
    <xf numFmtId="9" fontId="51" fillId="7" borderId="175" xfId="1" applyNumberFormat="1" applyFont="1" applyFill="1" applyBorder="1" applyAlignment="1">
      <alignment horizontal="center" vertical="center"/>
    </xf>
    <xf numFmtId="9" fontId="51" fillId="7" borderId="176" xfId="1" applyNumberFormat="1" applyFont="1" applyFill="1" applyBorder="1" applyAlignment="1">
      <alignment horizontal="center" vertical="center"/>
    </xf>
    <xf numFmtId="0" fontId="22" fillId="0" borderId="0" xfId="1" applyFont="1" applyAlignment="1">
      <alignment horizontal="center" vertical="center" wrapText="1"/>
    </xf>
    <xf numFmtId="0" fontId="22" fillId="0" borderId="0" xfId="1" applyFont="1" applyAlignment="1">
      <alignment horizontal="left" vertical="center" indent="21"/>
    </xf>
    <xf numFmtId="0" fontId="23" fillId="0" borderId="0" xfId="1" applyAlignment="1">
      <alignment horizontal="center" vertical="center" wrapText="1"/>
    </xf>
    <xf numFmtId="0" fontId="23" fillId="0" borderId="0" xfId="1" applyAlignment="1">
      <alignment horizontal="center" vertical="center"/>
    </xf>
    <xf numFmtId="0" fontId="30" fillId="0" borderId="0" xfId="1" applyFont="1" applyAlignment="1">
      <alignment horizontal="left" vertical="center" indent="21"/>
    </xf>
    <xf numFmtId="0" fontId="23" fillId="0" borderId="0" xfId="1" applyAlignment="1">
      <alignment vertical="center"/>
    </xf>
    <xf numFmtId="0" fontId="31" fillId="0" borderId="0" xfId="1" applyFont="1" applyAlignment="1">
      <alignment horizontal="center" vertical="center"/>
    </xf>
    <xf numFmtId="0" fontId="23" fillId="0" borderId="0" xfId="1" applyBorder="1" applyAlignment="1">
      <alignment horizontal="center" vertical="center" wrapText="1"/>
    </xf>
    <xf numFmtId="0" fontId="23" fillId="0" borderId="25" xfId="1" applyBorder="1" applyAlignment="1">
      <alignment horizontal="center" vertical="center" wrapText="1"/>
    </xf>
    <xf numFmtId="0" fontId="34" fillId="0" borderId="0" xfId="1" applyFont="1" applyAlignment="1">
      <alignment horizontal="center" vertical="center"/>
    </xf>
    <xf numFmtId="3" fontId="33" fillId="10" borderId="118" xfId="1" applyNumberFormat="1" applyFont="1" applyFill="1" applyBorder="1" applyAlignment="1">
      <alignment horizontal="center" vertical="center" wrapText="1"/>
    </xf>
    <xf numFmtId="3" fontId="33" fillId="10" borderId="61" xfId="1" applyNumberFormat="1" applyFont="1" applyFill="1" applyBorder="1" applyAlignment="1">
      <alignment horizontal="center" vertical="center" wrapText="1"/>
    </xf>
    <xf numFmtId="0" fontId="34" fillId="0" borderId="0" xfId="1" applyFont="1" applyAlignment="1">
      <alignment horizontal="center" vertical="center" textRotation="90"/>
    </xf>
    <xf numFmtId="0" fontId="38" fillId="10" borderId="46" xfId="1" applyFont="1" applyFill="1" applyBorder="1" applyAlignment="1">
      <alignment horizontal="center" vertical="center"/>
    </xf>
    <xf numFmtId="0" fontId="38" fillId="10" borderId="66" xfId="1" applyFont="1" applyFill="1" applyBorder="1" applyAlignment="1">
      <alignment horizontal="center" vertical="center"/>
    </xf>
    <xf numFmtId="0" fontId="23" fillId="0" borderId="0" xfId="1" applyAlignment="1">
      <alignment horizontal="center" vertical="center" textRotation="90"/>
    </xf>
    <xf numFmtId="0" fontId="27" fillId="9" borderId="46" xfId="1" applyFont="1" applyFill="1" applyBorder="1" applyAlignment="1">
      <alignment horizontal="left" vertical="center"/>
    </xf>
    <xf numFmtId="0" fontId="23" fillId="0" borderId="24" xfId="1" applyFill="1" applyBorder="1" applyAlignment="1">
      <alignment horizontal="center" vertical="center" wrapText="1"/>
    </xf>
    <xf numFmtId="0" fontId="23" fillId="0" borderId="30" xfId="1" applyFill="1" applyBorder="1" applyAlignment="1">
      <alignment horizontal="center" vertical="center" wrapText="1"/>
    </xf>
    <xf numFmtId="0" fontId="23" fillId="0" borderId="25" xfId="1" applyFill="1" applyBorder="1" applyAlignment="1">
      <alignment horizontal="center" vertical="center" wrapText="1"/>
    </xf>
    <xf numFmtId="0" fontId="23" fillId="0" borderId="31" xfId="1" applyFill="1" applyBorder="1" applyAlignment="1">
      <alignment horizontal="center" vertical="center" wrapText="1"/>
    </xf>
    <xf numFmtId="0" fontId="23" fillId="0" borderId="0" xfId="1" applyFill="1" applyAlignment="1">
      <alignment horizontal="center" vertical="center"/>
    </xf>
    <xf numFmtId="0" fontId="23" fillId="7" borderId="24" xfId="1" applyFill="1" applyBorder="1" applyAlignment="1">
      <alignment horizontal="center" vertical="center" wrapText="1"/>
    </xf>
    <xf numFmtId="0" fontId="23" fillId="7" borderId="30" xfId="1" applyFill="1" applyBorder="1" applyAlignment="1">
      <alignment horizontal="center" vertical="center" wrapText="1"/>
    </xf>
    <xf numFmtId="0" fontId="23" fillId="7" borderId="25" xfId="1" applyFill="1" applyBorder="1" applyAlignment="1">
      <alignment horizontal="center" vertical="center" wrapText="1"/>
    </xf>
    <xf numFmtId="0" fontId="23" fillId="7" borderId="31" xfId="1" applyFill="1" applyBorder="1" applyAlignment="1">
      <alignment horizontal="center" vertical="center" wrapText="1"/>
    </xf>
    <xf numFmtId="0" fontId="23" fillId="0" borderId="24" xfId="1" applyBorder="1" applyAlignment="1">
      <alignment horizontal="center" vertical="center" wrapText="1"/>
    </xf>
    <xf numFmtId="0" fontId="23" fillId="0" borderId="30" xfId="1" applyBorder="1" applyAlignment="1">
      <alignment horizontal="center" vertical="center" wrapText="1"/>
    </xf>
    <xf numFmtId="0" fontId="23" fillId="0" borderId="31" xfId="1" applyBorder="1" applyAlignment="1">
      <alignment horizontal="center" vertical="center" wrapText="1"/>
    </xf>
    <xf numFmtId="9" fontId="27" fillId="9" borderId="47" xfId="1" applyNumberFormat="1" applyFont="1" applyFill="1" applyBorder="1" applyAlignment="1">
      <alignment horizontal="center" vertical="center" wrapText="1"/>
    </xf>
    <xf numFmtId="9" fontId="27" fillId="9" borderId="49" xfId="1" applyNumberFormat="1" applyFont="1" applyFill="1" applyBorder="1" applyAlignment="1">
      <alignment horizontal="center" vertical="center" wrapText="1"/>
    </xf>
    <xf numFmtId="0" fontId="37" fillId="10" borderId="66" xfId="1" applyFont="1" applyFill="1" applyBorder="1" applyAlignment="1">
      <alignment horizontal="left" vertical="center"/>
    </xf>
    <xf numFmtId="0" fontId="27" fillId="9" borderId="54" xfId="1" applyFont="1" applyFill="1" applyBorder="1" applyAlignment="1">
      <alignment horizontal="left" vertical="center" wrapText="1"/>
    </xf>
    <xf numFmtId="0" fontId="27" fillId="9" borderId="66" xfId="1" applyFont="1" applyFill="1" applyBorder="1" applyAlignment="1">
      <alignment horizontal="left" vertical="center"/>
    </xf>
    <xf numFmtId="9" fontId="38" fillId="10" borderId="68" xfId="1" applyNumberFormat="1" applyFont="1" applyFill="1" applyBorder="1" applyAlignment="1">
      <alignment horizontal="center" vertical="center" wrapText="1"/>
    </xf>
    <xf numFmtId="9" fontId="38" fillId="10" borderId="69" xfId="1" applyNumberFormat="1" applyFont="1" applyFill="1" applyBorder="1" applyAlignment="1">
      <alignment horizontal="center" vertical="center" wrapText="1"/>
    </xf>
    <xf numFmtId="9" fontId="38" fillId="10" borderId="38" xfId="1" applyNumberFormat="1" applyFont="1" applyFill="1" applyBorder="1" applyAlignment="1">
      <alignment horizontal="center" vertical="center" wrapText="1"/>
    </xf>
    <xf numFmtId="9" fontId="38" fillId="10" borderId="67" xfId="1" applyNumberFormat="1" applyFont="1" applyFill="1" applyBorder="1" applyAlignment="1">
      <alignment horizontal="center" vertical="center" wrapText="1"/>
    </xf>
    <xf numFmtId="0" fontId="40" fillId="0" borderId="0" xfId="1" applyFont="1" applyAlignment="1">
      <alignment horizontal="left" vertical="center"/>
    </xf>
    <xf numFmtId="0" fontId="23" fillId="0" borderId="0" xfId="1" applyAlignment="1">
      <alignment horizontal="left" vertical="center"/>
    </xf>
    <xf numFmtId="0" fontId="23" fillId="0" borderId="0" xfId="1" applyAlignment="1"/>
    <xf numFmtId="0" fontId="22" fillId="0" borderId="0" xfId="1" applyFont="1" applyAlignment="1">
      <alignment horizontal="left" vertical="center" indent="14"/>
    </xf>
    <xf numFmtId="3" fontId="33" fillId="10" borderId="50" xfId="1" applyNumberFormat="1" applyFont="1" applyFill="1" applyBorder="1" applyAlignment="1">
      <alignment horizontal="center" vertical="center" wrapText="1"/>
    </xf>
    <xf numFmtId="3" fontId="33" fillId="10" borderId="58" xfId="1" applyNumberFormat="1" applyFont="1" applyFill="1" applyBorder="1" applyAlignment="1">
      <alignment horizontal="center" vertical="center" wrapText="1"/>
    </xf>
    <xf numFmtId="0" fontId="38" fillId="10" borderId="65" xfId="1" applyFont="1" applyFill="1" applyBorder="1" applyAlignment="1">
      <alignment horizontal="center" vertical="center"/>
    </xf>
    <xf numFmtId="0" fontId="35" fillId="0" borderId="0" xfId="1" applyFont="1" applyAlignment="1">
      <alignment horizontal="center" vertical="center" textRotation="90"/>
    </xf>
    <xf numFmtId="9" fontId="27" fillId="9" borderId="22" xfId="1" applyNumberFormat="1" applyFont="1" applyFill="1" applyBorder="1" applyAlignment="1">
      <alignment vertical="center" wrapText="1"/>
    </xf>
    <xf numFmtId="9" fontId="27" fillId="9" borderId="48" xfId="1" applyNumberFormat="1" applyFont="1" applyFill="1" applyBorder="1" applyAlignment="1">
      <alignment vertical="center" wrapText="1"/>
    </xf>
    <xf numFmtId="0" fontId="23" fillId="8" borderId="61" xfId="1" applyFill="1" applyBorder="1" applyAlignment="1">
      <alignment horizontal="center" vertical="center" wrapText="1"/>
    </xf>
    <xf numFmtId="0" fontId="23" fillId="8" borderId="102" xfId="1" applyFill="1" applyBorder="1" applyAlignment="1">
      <alignment horizontal="center" vertical="center" wrapText="1"/>
    </xf>
    <xf numFmtId="0" fontId="23" fillId="8" borderId="24" xfId="1" applyFill="1" applyBorder="1" applyAlignment="1">
      <alignment horizontal="center" vertical="center" wrapText="1"/>
    </xf>
    <xf numFmtId="0" fontId="23" fillId="8" borderId="31" xfId="1" applyFill="1" applyBorder="1" applyAlignment="1">
      <alignment horizontal="center" vertical="center" wrapText="1"/>
    </xf>
    <xf numFmtId="0" fontId="30" fillId="0" borderId="0" xfId="1" applyFont="1" applyAlignment="1">
      <alignment horizontal="left" vertical="center"/>
    </xf>
    <xf numFmtId="0" fontId="31" fillId="0" borderId="0" xfId="1" applyFont="1"/>
    <xf numFmtId="0" fontId="34" fillId="0" borderId="0" xfId="1" applyFont="1" applyBorder="1" applyAlignment="1">
      <alignment horizontal="center" vertical="center"/>
    </xf>
    <xf numFmtId="0" fontId="33" fillId="3" borderId="0" xfId="1" applyFont="1" applyFill="1" applyBorder="1" applyAlignment="1">
      <alignment horizontal="center" vertical="center"/>
    </xf>
    <xf numFmtId="0" fontId="38" fillId="3" borderId="0" xfId="1" applyFont="1" applyFill="1" applyBorder="1" applyAlignment="1">
      <alignment horizontal="center" vertical="center"/>
    </xf>
    <xf numFmtId="0" fontId="38" fillId="10" borderId="114" xfId="1" applyFont="1" applyFill="1" applyBorder="1" applyAlignment="1">
      <alignment horizontal="center" vertical="center"/>
    </xf>
    <xf numFmtId="0" fontId="35" fillId="0" borderId="0" xfId="1" applyFont="1" applyBorder="1" applyAlignment="1">
      <alignment horizontal="left" vertical="center" textRotation="90"/>
    </xf>
    <xf numFmtId="3" fontId="35" fillId="0" borderId="0" xfId="1" applyNumberFormat="1" applyFont="1" applyBorder="1" applyAlignment="1">
      <alignment horizontal="center" vertical="center" wrapText="1"/>
    </xf>
    <xf numFmtId="3" fontId="35" fillId="0" borderId="25" xfId="1" applyNumberFormat="1" applyFont="1" applyBorder="1" applyAlignment="1">
      <alignment horizontal="center" vertical="center" wrapText="1"/>
    </xf>
    <xf numFmtId="9" fontId="27" fillId="9" borderId="47" xfId="1" applyNumberFormat="1" applyFont="1" applyFill="1" applyBorder="1" applyAlignment="1">
      <alignment vertical="center" wrapText="1"/>
    </xf>
    <xf numFmtId="9" fontId="27" fillId="9" borderId="49" xfId="1" applyNumberFormat="1" applyFont="1" applyFill="1" applyBorder="1" applyAlignment="1">
      <alignment vertical="center" wrapText="1"/>
    </xf>
    <xf numFmtId="4" fontId="23" fillId="0" borderId="0" xfId="1" applyNumberFormat="1" applyAlignment="1">
      <alignment horizontal="center" vertical="center"/>
    </xf>
    <xf numFmtId="3" fontId="23" fillId="0" borderId="0" xfId="1" applyNumberFormat="1" applyAlignment="1">
      <alignment horizontal="center" vertical="center"/>
    </xf>
    <xf numFmtId="0" fontId="23" fillId="8" borderId="25" xfId="1" applyFill="1" applyBorder="1" applyAlignment="1">
      <alignment horizontal="center" vertical="center" wrapText="1"/>
    </xf>
    <xf numFmtId="164" fontId="23" fillId="0" borderId="0" xfId="1" applyNumberFormat="1" applyAlignment="1">
      <alignment horizontal="center" vertical="center"/>
    </xf>
    <xf numFmtId="165" fontId="23" fillId="0" borderId="0" xfId="1" applyNumberFormat="1" applyFill="1" applyAlignment="1">
      <alignment horizontal="center" vertical="center"/>
    </xf>
    <xf numFmtId="165" fontId="23" fillId="0" borderId="0" xfId="1" applyNumberFormat="1" applyAlignment="1">
      <alignment horizontal="center" vertical="center"/>
    </xf>
    <xf numFmtId="3" fontId="33" fillId="10" borderId="179" xfId="0" applyNumberFormat="1" applyFont="1" applyFill="1" applyBorder="1" applyAlignment="1">
      <alignment horizontal="center" vertical="center" textRotation="90" wrapText="1"/>
    </xf>
    <xf numFmtId="0" fontId="65" fillId="0" borderId="180" xfId="23" applyFont="1" applyBorder="1" applyAlignment="1">
      <alignment horizontal="center" wrapText="1"/>
    </xf>
    <xf numFmtId="0" fontId="65" fillId="0" borderId="181" xfId="23" applyFont="1" applyBorder="1" applyAlignment="1">
      <alignment horizontal="center" wrapText="1"/>
    </xf>
    <xf numFmtId="0" fontId="0" fillId="7" borderId="134" xfId="0" applyFill="1" applyBorder="1" applyAlignment="1">
      <alignment horizontal="left" vertical="center"/>
    </xf>
    <xf numFmtId="0" fontId="0" fillId="0" borderId="175" xfId="0" applyBorder="1" applyAlignment="1">
      <alignment horizontal="left" vertical="center"/>
    </xf>
    <xf numFmtId="0" fontId="0" fillId="7" borderId="175" xfId="0" applyFill="1" applyBorder="1" applyAlignment="1">
      <alignment horizontal="left" vertical="center"/>
    </xf>
    <xf numFmtId="0" fontId="23" fillId="7" borderId="175" xfId="0" applyFont="1" applyFill="1" applyBorder="1" applyAlignment="1">
      <alignment horizontal="left" vertical="center"/>
    </xf>
    <xf numFmtId="0" fontId="23" fillId="0" borderId="175" xfId="0" applyFont="1" applyBorder="1" applyAlignment="1">
      <alignment horizontal="left" vertical="center"/>
    </xf>
    <xf numFmtId="0" fontId="27" fillId="9" borderId="175" xfId="0" applyFont="1" applyFill="1" applyBorder="1" applyAlignment="1">
      <alignment horizontal="left" vertical="center"/>
    </xf>
    <xf numFmtId="0" fontId="37" fillId="6" borderId="178" xfId="0" applyFont="1" applyFill="1" applyBorder="1" applyAlignment="1">
      <alignment horizontal="left" vertical="center"/>
    </xf>
    <xf numFmtId="0" fontId="23" fillId="0" borderId="134" xfId="0" applyFont="1" applyBorder="1" applyAlignment="1">
      <alignment horizontal="left" vertical="center"/>
    </xf>
    <xf numFmtId="0" fontId="37" fillId="6" borderId="182" xfId="0" applyFont="1" applyFill="1" applyBorder="1" applyAlignment="1">
      <alignment horizontal="left" vertical="center"/>
    </xf>
    <xf numFmtId="0" fontId="37" fillId="6" borderId="183" xfId="0" applyFont="1" applyFill="1" applyBorder="1" applyAlignment="1">
      <alignment horizontal="left" vertical="center"/>
    </xf>
    <xf numFmtId="0" fontId="0" fillId="0" borderId="134" xfId="0" applyBorder="1" applyAlignment="1">
      <alignment horizontal="left" vertical="center"/>
    </xf>
    <xf numFmtId="0" fontId="65" fillId="0" borderId="184" xfId="23" applyFont="1" applyBorder="1" applyAlignment="1">
      <alignment horizontal="center" wrapText="1"/>
    </xf>
    <xf numFmtId="167" fontId="45" fillId="0" borderId="186" xfId="23" applyNumberFormat="1" applyFont="1" applyBorder="1" applyAlignment="1">
      <alignment horizontal="right" vertical="top"/>
    </xf>
    <xf numFmtId="167" fontId="45" fillId="0" borderId="126" xfId="23" applyNumberFormat="1" applyFont="1" applyBorder="1" applyAlignment="1">
      <alignment horizontal="right" vertical="top"/>
    </xf>
    <xf numFmtId="3" fontId="54" fillId="6" borderId="24" xfId="0" applyNumberFormat="1" applyFont="1" applyFill="1" applyBorder="1" applyAlignment="1">
      <alignment horizontal="center" vertical="center" wrapText="1"/>
    </xf>
    <xf numFmtId="3" fontId="33" fillId="6" borderId="30" xfId="0" applyNumberFormat="1" applyFont="1" applyFill="1" applyBorder="1" applyAlignment="1">
      <alignment horizontal="center" vertical="center" textRotation="90" wrapText="1"/>
    </xf>
    <xf numFmtId="0" fontId="45" fillId="0" borderId="140" xfId="20" applyFont="1" applyBorder="1" applyAlignment="1">
      <alignment horizontal="left" vertical="top" wrapText="1"/>
    </xf>
    <xf numFmtId="0" fontId="45" fillId="0" borderId="142" xfId="20" applyFont="1" applyBorder="1" applyAlignment="1">
      <alignment horizontal="left" vertical="top" wrapText="1"/>
    </xf>
    <xf numFmtId="0" fontId="45" fillId="0" borderId="144" xfId="20" applyFont="1" applyBorder="1" applyAlignment="1">
      <alignment horizontal="left" vertical="top" wrapText="1"/>
    </xf>
    <xf numFmtId="0" fontId="23" fillId="8" borderId="81" xfId="1" applyFill="1" applyBorder="1" applyAlignment="1">
      <alignment horizontal="center" vertical="center" wrapText="1"/>
    </xf>
    <xf numFmtId="0" fontId="23" fillId="0" borderId="0" xfId="1" applyFill="1" applyAlignment="1"/>
    <xf numFmtId="167" fontId="45" fillId="7" borderId="147" xfId="23" applyNumberFormat="1" applyFont="1" applyFill="1" applyBorder="1" applyAlignment="1">
      <alignment horizontal="right" vertical="top"/>
    </xf>
    <xf numFmtId="167" fontId="45" fillId="7" borderId="186" xfId="23" applyNumberFormat="1" applyFont="1" applyFill="1" applyBorder="1" applyAlignment="1">
      <alignment horizontal="right" vertical="top"/>
    </xf>
    <xf numFmtId="0" fontId="45" fillId="2" borderId="180" xfId="23" applyFont="1" applyFill="1" applyBorder="1" applyAlignment="1">
      <alignment horizontal="center" wrapText="1"/>
    </xf>
    <xf numFmtId="0" fontId="65" fillId="2" borderId="181" xfId="23" applyFont="1" applyFill="1" applyBorder="1" applyAlignment="1">
      <alignment horizontal="center" wrapText="1"/>
    </xf>
    <xf numFmtId="167" fontId="45" fillId="2" borderId="147" xfId="23" applyNumberFormat="1" applyFont="1" applyFill="1" applyBorder="1" applyAlignment="1">
      <alignment horizontal="right" vertical="top"/>
    </xf>
    <xf numFmtId="167" fontId="45" fillId="2" borderId="126" xfId="23" applyNumberFormat="1" applyFont="1" applyFill="1" applyBorder="1" applyAlignment="1">
      <alignment horizontal="right" vertical="top"/>
    </xf>
    <xf numFmtId="0" fontId="15" fillId="2" borderId="0" xfId="16" applyFill="1" applyAlignment="1">
      <alignment wrapText="1"/>
    </xf>
    <xf numFmtId="0" fontId="65" fillId="2" borderId="180" xfId="23" applyFont="1" applyFill="1" applyBorder="1" applyAlignment="1">
      <alignment horizontal="center" wrapText="1"/>
    </xf>
    <xf numFmtId="9" fontId="34" fillId="8" borderId="0" xfId="1" applyNumberFormat="1" applyFont="1" applyFill="1"/>
    <xf numFmtId="0" fontId="38" fillId="6" borderId="111" xfId="1" applyFont="1" applyFill="1" applyBorder="1" applyAlignment="1">
      <alignment horizontal="center" vertical="center" textRotation="90" wrapText="1"/>
    </xf>
    <xf numFmtId="0" fontId="38" fillId="6" borderId="50" xfId="1" applyFont="1" applyFill="1" applyBorder="1" applyAlignment="1">
      <alignment horizontal="center" vertical="center" wrapText="1"/>
    </xf>
    <xf numFmtId="0" fontId="36" fillId="8" borderId="199" xfId="1" applyFont="1" applyFill="1" applyBorder="1" applyAlignment="1">
      <alignment vertical="center" wrapText="1"/>
    </xf>
    <xf numFmtId="0" fontId="36" fillId="8" borderId="177" xfId="1" applyFont="1" applyFill="1" applyBorder="1" applyAlignment="1">
      <alignment vertical="center" wrapText="1"/>
    </xf>
    <xf numFmtId="0" fontId="23" fillId="0" borderId="0" xfId="1" applyBorder="1" applyAlignment="1">
      <alignment vertical="center" wrapText="1"/>
    </xf>
    <xf numFmtId="0" fontId="23" fillId="0" borderId="0" xfId="1" applyFill="1" applyBorder="1" applyAlignment="1">
      <alignment vertical="center" wrapText="1"/>
    </xf>
    <xf numFmtId="0" fontId="38" fillId="6" borderId="46" xfId="1" applyFont="1" applyFill="1" applyBorder="1" applyAlignment="1">
      <alignment horizontal="center" vertical="center" textRotation="90" wrapText="1"/>
    </xf>
    <xf numFmtId="2" fontId="0" fillId="0" borderId="0" xfId="0" applyNumberFormat="1" applyAlignment="1">
      <alignment horizontal="center" vertical="center"/>
    </xf>
    <xf numFmtId="9" fontId="51" fillId="8" borderId="200" xfId="1" applyNumberFormat="1" applyFont="1" applyFill="1" applyBorder="1" applyAlignment="1">
      <alignment horizontal="center" vertical="center"/>
    </xf>
    <xf numFmtId="9" fontId="51" fillId="8" borderId="201" xfId="1" applyNumberFormat="1" applyFont="1" applyFill="1" applyBorder="1" applyAlignment="1">
      <alignment horizontal="center" vertical="center"/>
    </xf>
    <xf numFmtId="0" fontId="12" fillId="0" borderId="135" xfId="22" applyFont="1" applyBorder="1"/>
    <xf numFmtId="0" fontId="12" fillId="0" borderId="0" xfId="22" applyFont="1"/>
    <xf numFmtId="9" fontId="36" fillId="7" borderId="155" xfId="0" applyNumberFormat="1" applyFont="1" applyFill="1" applyBorder="1" applyAlignment="1">
      <alignment horizontal="center" vertical="center"/>
    </xf>
    <xf numFmtId="9" fontId="27" fillId="9" borderId="49" xfId="0" applyNumberFormat="1" applyFont="1" applyFill="1" applyBorder="1" applyAlignment="1">
      <alignment horizontal="center" vertical="center"/>
    </xf>
    <xf numFmtId="9" fontId="27" fillId="9" borderId="52" xfId="0" applyNumberFormat="1" applyFont="1" applyFill="1" applyBorder="1" applyAlignment="1">
      <alignment horizontal="center" vertical="center"/>
    </xf>
    <xf numFmtId="9" fontId="39" fillId="5" borderId="202" xfId="0" applyNumberFormat="1" applyFont="1" applyFill="1" applyBorder="1" applyAlignment="1">
      <alignment horizontal="center" vertical="center"/>
    </xf>
    <xf numFmtId="9" fontId="27" fillId="9" borderId="103" xfId="0" applyNumberFormat="1" applyFont="1" applyFill="1" applyBorder="1" applyAlignment="1">
      <alignment horizontal="center" vertical="center"/>
    </xf>
    <xf numFmtId="0" fontId="0" fillId="0" borderId="25" xfId="0" applyBorder="1"/>
    <xf numFmtId="9" fontId="39" fillId="5" borderId="104" xfId="0" applyNumberFormat="1" applyFont="1" applyFill="1" applyBorder="1" applyAlignment="1">
      <alignment horizontal="center" vertical="center"/>
    </xf>
    <xf numFmtId="9" fontId="39" fillId="5" borderId="24" xfId="0" applyNumberFormat="1" applyFont="1" applyFill="1" applyBorder="1" applyAlignment="1">
      <alignment horizontal="center" vertical="center"/>
    </xf>
    <xf numFmtId="9" fontId="39" fillId="5" borderId="137" xfId="0" applyNumberFormat="1" applyFont="1" applyFill="1" applyBorder="1" applyAlignment="1">
      <alignment horizontal="center" vertical="center"/>
    </xf>
    <xf numFmtId="9" fontId="23" fillId="0" borderId="118" xfId="0" applyNumberFormat="1" applyFont="1" applyBorder="1" applyAlignment="1">
      <alignment horizontal="center" vertical="center"/>
    </xf>
    <xf numFmtId="9" fontId="27" fillId="9" borderId="55" xfId="0" applyNumberFormat="1" applyFont="1" applyFill="1" applyBorder="1" applyAlignment="1">
      <alignment horizontal="center" vertical="center"/>
    </xf>
    <xf numFmtId="9" fontId="39" fillId="5" borderId="203" xfId="0" applyNumberFormat="1" applyFont="1" applyFill="1" applyBorder="1" applyAlignment="1">
      <alignment horizontal="center" vertical="center"/>
    </xf>
    <xf numFmtId="9" fontId="39" fillId="5" borderId="204" xfId="0" applyNumberFormat="1" applyFont="1" applyFill="1" applyBorder="1" applyAlignment="1">
      <alignment horizontal="center" vertical="center"/>
    </xf>
    <xf numFmtId="9" fontId="27" fillId="9" borderId="69" xfId="0" applyNumberFormat="1" applyFont="1" applyFill="1" applyBorder="1" applyAlignment="1">
      <alignment horizontal="center" vertical="center"/>
    </xf>
    <xf numFmtId="0" fontId="65" fillId="0" borderId="0" xfId="23" applyFont="1" applyAlignment="1">
      <alignment horizontal="center" wrapText="1"/>
    </xf>
    <xf numFmtId="3" fontId="33" fillId="10" borderId="48" xfId="1" applyNumberFormat="1" applyFont="1" applyFill="1" applyBorder="1" applyAlignment="1">
      <alignment horizontal="center" vertical="center" wrapText="1"/>
    </xf>
    <xf numFmtId="0" fontId="45" fillId="0" borderId="206" xfId="23" applyFont="1" applyBorder="1" applyAlignment="1">
      <alignment horizontal="center" wrapText="1"/>
    </xf>
    <xf numFmtId="0" fontId="65" fillId="0" borderId="207" xfId="23" applyFont="1" applyBorder="1" applyAlignment="1">
      <alignment horizontal="center" wrapText="1"/>
    </xf>
    <xf numFmtId="167" fontId="45" fillId="7" borderId="190" xfId="23" applyNumberFormat="1" applyFont="1" applyFill="1" applyBorder="1" applyAlignment="1">
      <alignment horizontal="right" vertical="top"/>
    </xf>
    <xf numFmtId="167" fontId="45" fillId="7" borderId="188" xfId="23" applyNumberFormat="1" applyFont="1" applyFill="1" applyBorder="1" applyAlignment="1">
      <alignment horizontal="right" vertical="top"/>
    </xf>
    <xf numFmtId="167" fontId="45" fillId="0" borderId="188" xfId="23" applyNumberFormat="1" applyFont="1" applyBorder="1" applyAlignment="1">
      <alignment horizontal="right" vertical="top"/>
    </xf>
    <xf numFmtId="0" fontId="23" fillId="0" borderId="0" xfId="1" applyAlignment="1">
      <alignment wrapText="1"/>
    </xf>
    <xf numFmtId="10" fontId="51" fillId="7" borderId="0" xfId="1" applyNumberFormat="1" applyFont="1" applyFill="1" applyBorder="1" applyAlignment="1">
      <alignment horizontal="center" vertical="center"/>
    </xf>
    <xf numFmtId="0" fontId="23" fillId="0" borderId="0" xfId="1" applyAlignment="1">
      <alignment horizontal="center" vertical="center" textRotation="90" wrapText="1"/>
    </xf>
    <xf numFmtId="0" fontId="11" fillId="0" borderId="135" xfId="22" applyFont="1" applyBorder="1"/>
    <xf numFmtId="0" fontId="11" fillId="0" borderId="0" xfId="22" applyFont="1"/>
    <xf numFmtId="0" fontId="68" fillId="0" borderId="208" xfId="26" applyFont="1" applyBorder="1" applyAlignment="1">
      <alignment horizontal="center" wrapText="1"/>
    </xf>
    <xf numFmtId="0" fontId="68" fillId="0" borderId="209" xfId="26" applyFont="1" applyBorder="1" applyAlignment="1">
      <alignment horizontal="center" wrapText="1"/>
    </xf>
    <xf numFmtId="0" fontId="68" fillId="0" borderId="210" xfId="26" applyFont="1" applyBorder="1" applyAlignment="1">
      <alignment horizontal="center" wrapText="1"/>
    </xf>
    <xf numFmtId="0" fontId="68" fillId="0" borderId="211" xfId="26" applyFont="1" applyBorder="1" applyAlignment="1">
      <alignment horizontal="center" wrapText="1"/>
    </xf>
    <xf numFmtId="0" fontId="68" fillId="0" borderId="212" xfId="26" applyFont="1" applyBorder="1" applyAlignment="1">
      <alignment horizontal="center" wrapText="1"/>
    </xf>
    <xf numFmtId="0" fontId="68" fillId="0" borderId="213" xfId="26" applyFont="1" applyBorder="1" applyAlignment="1">
      <alignment horizontal="center" wrapText="1"/>
    </xf>
    <xf numFmtId="9" fontId="51" fillId="8" borderId="218" xfId="1" applyNumberFormat="1" applyFont="1" applyFill="1" applyBorder="1" applyAlignment="1">
      <alignment horizontal="center" vertical="center"/>
    </xf>
    <xf numFmtId="9" fontId="51" fillId="8" borderId="219" xfId="1" applyNumberFormat="1" applyFont="1" applyFill="1" applyBorder="1" applyAlignment="1">
      <alignment horizontal="center" vertical="center"/>
    </xf>
    <xf numFmtId="9" fontId="51" fillId="7" borderId="219" xfId="1" applyNumberFormat="1" applyFont="1" applyFill="1" applyBorder="1" applyAlignment="1">
      <alignment horizontal="center" vertical="center"/>
    </xf>
    <xf numFmtId="9" fontId="51" fillId="7" borderId="218" xfId="1" applyNumberFormat="1" applyFont="1" applyFill="1" applyBorder="1" applyAlignment="1">
      <alignment horizontal="center" vertical="center"/>
    </xf>
    <xf numFmtId="3" fontId="52" fillId="8" borderId="93" xfId="1" applyNumberFormat="1" applyFont="1" applyFill="1" applyBorder="1" applyAlignment="1">
      <alignment vertical="center"/>
    </xf>
    <xf numFmtId="3" fontId="52" fillId="8" borderId="31" xfId="1" applyNumberFormat="1" applyFont="1" applyFill="1" applyBorder="1" applyAlignment="1">
      <alignment horizontal="center" vertical="center"/>
    </xf>
    <xf numFmtId="0" fontId="0" fillId="0" borderId="0" xfId="0" applyAlignment="1"/>
    <xf numFmtId="3" fontId="37" fillId="10" borderId="226" xfId="1" applyNumberFormat="1" applyFont="1" applyFill="1" applyBorder="1" applyAlignment="1">
      <alignment horizontal="center" vertical="center"/>
    </xf>
    <xf numFmtId="3" fontId="37" fillId="10" borderId="227" xfId="1" applyNumberFormat="1" applyFont="1" applyFill="1" applyBorder="1" applyAlignment="1">
      <alignment horizontal="center" vertical="center"/>
    </xf>
    <xf numFmtId="9" fontId="52" fillId="0" borderId="228" xfId="6" applyFont="1" applyBorder="1" applyAlignment="1">
      <alignment horizontal="center" vertical="center"/>
    </xf>
    <xf numFmtId="9" fontId="52" fillId="7" borderId="228" xfId="6" applyFont="1" applyFill="1" applyBorder="1" applyAlignment="1">
      <alignment horizontal="center" vertical="center"/>
    </xf>
    <xf numFmtId="3" fontId="37" fillId="10" borderId="231" xfId="1" applyNumberFormat="1" applyFont="1" applyFill="1" applyBorder="1" applyAlignment="1">
      <alignment horizontal="center" vertical="center"/>
    </xf>
    <xf numFmtId="9" fontId="37" fillId="10" borderId="232" xfId="6" applyFont="1" applyFill="1" applyBorder="1" applyAlignment="1">
      <alignment horizontal="center" vertical="center"/>
    </xf>
    <xf numFmtId="3" fontId="37" fillId="10" borderId="233" xfId="1" applyNumberFormat="1" applyFont="1" applyFill="1" applyBorder="1" applyAlignment="1">
      <alignment horizontal="center" vertical="center"/>
    </xf>
    <xf numFmtId="9" fontId="51" fillId="8" borderId="228" xfId="1" applyNumberFormat="1" applyFont="1" applyFill="1" applyBorder="1" applyAlignment="1">
      <alignment horizontal="center" vertical="center"/>
    </xf>
    <xf numFmtId="0" fontId="38" fillId="6" borderId="56" xfId="1" applyFont="1" applyFill="1" applyBorder="1" applyAlignment="1">
      <alignment horizontal="center" vertical="center" wrapText="1"/>
    </xf>
    <xf numFmtId="0" fontId="44" fillId="0" borderId="0" xfId="1" applyFont="1"/>
    <xf numFmtId="9" fontId="44" fillId="0" borderId="0" xfId="1" applyNumberFormat="1" applyFont="1"/>
    <xf numFmtId="0" fontId="54" fillId="13" borderId="50" xfId="0" applyFont="1" applyFill="1" applyBorder="1" applyAlignment="1">
      <alignment horizontal="center" vertical="center" wrapText="1"/>
    </xf>
    <xf numFmtId="0" fontId="70" fillId="13" borderId="50" xfId="0" applyFont="1" applyFill="1" applyBorder="1" applyAlignment="1">
      <alignment horizontal="left" vertical="center" wrapText="1"/>
    </xf>
    <xf numFmtId="49" fontId="23" fillId="0" borderId="0" xfId="1" applyNumberFormat="1"/>
    <xf numFmtId="9" fontId="51" fillId="14" borderId="50" xfId="1" applyNumberFormat="1" applyFont="1" applyFill="1" applyBorder="1" applyAlignment="1">
      <alignment horizontal="center" vertical="center"/>
    </xf>
    <xf numFmtId="0" fontId="54" fillId="15" borderId="50" xfId="0" applyFont="1" applyFill="1" applyBorder="1" applyAlignment="1">
      <alignment horizontal="center" vertical="center" wrapText="1"/>
    </xf>
    <xf numFmtId="0" fontId="70" fillId="15" borderId="50" xfId="0" applyFont="1" applyFill="1" applyBorder="1" applyAlignment="1">
      <alignment horizontal="left" vertical="center" wrapText="1"/>
    </xf>
    <xf numFmtId="9" fontId="51" fillId="12" borderId="50" xfId="1" applyNumberFormat="1" applyFont="1" applyFill="1" applyBorder="1" applyAlignment="1">
      <alignment horizontal="center" vertical="center"/>
    </xf>
    <xf numFmtId="167" fontId="65" fillId="16" borderId="168" xfId="23" applyNumberFormat="1" applyFont="1" applyFill="1" applyBorder="1" applyAlignment="1">
      <alignment horizontal="right" vertical="top"/>
    </xf>
    <xf numFmtId="0" fontId="45" fillId="16" borderId="180" xfId="23" applyFont="1" applyFill="1" applyBorder="1" applyAlignment="1">
      <alignment horizontal="center" wrapText="1"/>
    </xf>
    <xf numFmtId="167" fontId="45" fillId="16" borderId="168" xfId="23" applyNumberFormat="1" applyFont="1" applyFill="1" applyBorder="1" applyAlignment="1">
      <alignment horizontal="right" vertical="top"/>
    </xf>
    <xf numFmtId="167" fontId="45" fillId="16" borderId="147" xfId="23" applyNumberFormat="1" applyFont="1" applyFill="1" applyBorder="1" applyAlignment="1">
      <alignment horizontal="right" vertical="top"/>
    </xf>
    <xf numFmtId="167" fontId="65" fillId="16" borderId="147" xfId="23" applyNumberFormat="1" applyFont="1" applyFill="1" applyBorder="1" applyAlignment="1">
      <alignment horizontal="right" vertical="top"/>
    </xf>
    <xf numFmtId="0" fontId="10" fillId="0" borderId="0" xfId="22" applyFont="1"/>
    <xf numFmtId="0" fontId="54" fillId="10" borderId="239" xfId="0" applyFont="1" applyFill="1" applyBorder="1" applyAlignment="1">
      <alignment horizontal="center" vertical="center"/>
    </xf>
    <xf numFmtId="0" fontId="54" fillId="10" borderId="238" xfId="0" applyFont="1" applyFill="1" applyBorder="1" applyAlignment="1">
      <alignment horizontal="center" vertical="center"/>
    </xf>
    <xf numFmtId="0" fontId="35" fillId="8" borderId="175" xfId="0" applyFont="1" applyFill="1" applyBorder="1" applyAlignment="1">
      <alignment horizontal="left" vertical="center"/>
    </xf>
    <xf numFmtId="0" fontId="35" fillId="7" borderId="175" xfId="0" applyFont="1" applyFill="1" applyBorder="1" applyAlignment="1">
      <alignment horizontal="left" vertical="center"/>
    </xf>
    <xf numFmtId="0" fontId="25" fillId="0" borderId="245" xfId="0" applyFont="1" applyBorder="1" applyAlignment="1">
      <alignment horizontal="center" vertical="center"/>
    </xf>
    <xf numFmtId="0" fontId="0" fillId="0" borderId="0" xfId="0" applyFill="1" applyBorder="1" applyAlignment="1">
      <alignment horizontal="center" vertical="center"/>
    </xf>
    <xf numFmtId="0" fontId="0" fillId="0" borderId="247" xfId="0" applyBorder="1"/>
    <xf numFmtId="0" fontId="0" fillId="0" borderId="248" xfId="0" applyBorder="1" applyAlignment="1">
      <alignment horizontal="left" vertical="center"/>
    </xf>
    <xf numFmtId="0" fontId="0" fillId="0" borderId="248" xfId="0" applyBorder="1" applyAlignment="1">
      <alignment horizontal="center" vertical="center"/>
    </xf>
    <xf numFmtId="0" fontId="0" fillId="0" borderId="248" xfId="0" applyFill="1" applyBorder="1" applyAlignment="1">
      <alignment horizontal="center" vertical="center"/>
    </xf>
    <xf numFmtId="0" fontId="0" fillId="0" borderId="249" xfId="0" applyBorder="1" applyAlignment="1">
      <alignment horizontal="center" vertical="center"/>
    </xf>
    <xf numFmtId="0" fontId="0" fillId="0" borderId="250" xfId="0" applyBorder="1"/>
    <xf numFmtId="0" fontId="0" fillId="0" borderId="251" xfId="0" applyBorder="1" applyAlignment="1">
      <alignment horizontal="center" vertical="center"/>
    </xf>
    <xf numFmtId="0" fontId="23" fillId="0" borderId="250" xfId="0" applyFont="1" applyBorder="1"/>
    <xf numFmtId="0" fontId="0" fillId="0" borderId="252" xfId="0" applyBorder="1" applyAlignment="1">
      <alignment horizontal="center" vertical="center"/>
    </xf>
    <xf numFmtId="0" fontId="54" fillId="10" borderId="240" xfId="0" applyFont="1" applyFill="1" applyBorder="1" applyAlignment="1">
      <alignment horizontal="center" vertical="center"/>
    </xf>
    <xf numFmtId="9" fontId="55" fillId="8" borderId="177" xfId="1" applyNumberFormat="1" applyFont="1" applyFill="1" applyBorder="1" applyAlignment="1">
      <alignment horizontal="center" vertical="center"/>
    </xf>
    <xf numFmtId="9" fontId="0" fillId="0" borderId="0" xfId="6" applyFont="1" applyBorder="1" applyAlignment="1">
      <alignment horizontal="center" vertical="center"/>
    </xf>
    <xf numFmtId="9" fontId="54" fillId="10" borderId="242" xfId="6" applyFont="1" applyFill="1" applyBorder="1" applyAlignment="1">
      <alignment horizontal="center" vertical="center"/>
    </xf>
    <xf numFmtId="0" fontId="0" fillId="0" borderId="0" xfId="0" applyBorder="1" applyAlignment="1">
      <alignment horizontal="left" vertical="center"/>
    </xf>
    <xf numFmtId="0" fontId="58" fillId="0" borderId="0" xfId="0" applyFont="1" applyBorder="1" applyAlignment="1">
      <alignment horizontal="center" vertical="center"/>
    </xf>
    <xf numFmtId="0" fontId="0" fillId="0" borderId="252" xfId="0" applyBorder="1" applyAlignment="1">
      <alignment horizontal="left" vertical="center"/>
    </xf>
    <xf numFmtId="0" fontId="0" fillId="0" borderId="251" xfId="0" applyBorder="1"/>
    <xf numFmtId="0" fontId="50" fillId="18" borderId="50" xfId="0" applyFont="1" applyFill="1" applyBorder="1" applyAlignment="1">
      <alignment horizontal="center" vertical="center" wrapText="1"/>
    </xf>
    <xf numFmtId="0" fontId="35" fillId="18" borderId="50" xfId="0" applyFont="1" applyFill="1" applyBorder="1" applyAlignment="1">
      <alignment horizontal="left" vertical="center" wrapText="1"/>
    </xf>
    <xf numFmtId="9" fontId="51" fillId="17" borderId="50" xfId="1" applyNumberFormat="1" applyFont="1" applyFill="1" applyBorder="1" applyAlignment="1">
      <alignment horizontal="center" vertical="center"/>
    </xf>
    <xf numFmtId="0" fontId="54" fillId="4" borderId="50" xfId="0" applyFont="1" applyFill="1" applyBorder="1" applyAlignment="1">
      <alignment horizontal="center" vertical="center" wrapText="1"/>
    </xf>
    <xf numFmtId="0" fontId="70" fillId="4" borderId="50" xfId="0" applyFont="1" applyFill="1" applyBorder="1" applyAlignment="1">
      <alignment horizontal="left" vertical="center" wrapText="1"/>
    </xf>
    <xf numFmtId="9" fontId="51" fillId="7" borderId="50" xfId="1" applyNumberFormat="1" applyFont="1" applyFill="1" applyBorder="1" applyAlignment="1">
      <alignment horizontal="center" vertical="center"/>
    </xf>
    <xf numFmtId="0" fontId="68" fillId="11" borderId="209" xfId="26" applyFont="1" applyFill="1" applyBorder="1" applyAlignment="1">
      <alignment horizontal="center" wrapText="1"/>
    </xf>
    <xf numFmtId="167" fontId="45" fillId="19" borderId="168" xfId="23" applyNumberFormat="1" applyFont="1" applyFill="1" applyBorder="1" applyAlignment="1">
      <alignment horizontal="right" vertical="top"/>
    </xf>
    <xf numFmtId="0" fontId="9" fillId="0" borderId="0" xfId="22" applyFont="1"/>
    <xf numFmtId="0" fontId="23" fillId="0" borderId="0" xfId="0" applyFont="1" applyAlignment="1">
      <alignment vertical="center" wrapText="1"/>
    </xf>
    <xf numFmtId="0" fontId="8" fillId="0" borderId="0" xfId="22" applyFont="1"/>
    <xf numFmtId="0" fontId="10" fillId="0" borderId="255" xfId="22" applyFont="1" applyBorder="1"/>
    <xf numFmtId="9" fontId="0" fillId="0" borderId="0" xfId="0" applyNumberFormat="1" applyFill="1" applyBorder="1" applyAlignment="1">
      <alignment horizontal="center" vertical="center"/>
    </xf>
    <xf numFmtId="9" fontId="23" fillId="7" borderId="0" xfId="0" applyNumberFormat="1" applyFont="1" applyFill="1" applyBorder="1" applyAlignment="1">
      <alignment horizontal="center" vertical="center"/>
    </xf>
    <xf numFmtId="9" fontId="39" fillId="5" borderId="0" xfId="0" applyNumberFormat="1" applyFont="1" applyFill="1" applyBorder="1" applyAlignment="1">
      <alignment horizontal="center" vertical="center"/>
    </xf>
    <xf numFmtId="9" fontId="27" fillId="9" borderId="48" xfId="0" applyNumberFormat="1" applyFont="1" applyFill="1" applyBorder="1" applyAlignment="1">
      <alignment horizontal="center" vertical="center"/>
    </xf>
    <xf numFmtId="9" fontId="27" fillId="9" borderId="51" xfId="0" applyNumberFormat="1" applyFont="1" applyFill="1" applyBorder="1" applyAlignment="1">
      <alignment horizontal="center" vertical="center"/>
    </xf>
    <xf numFmtId="9" fontId="39" fillId="5" borderId="225" xfId="0" applyNumberFormat="1" applyFont="1" applyFill="1" applyBorder="1" applyAlignment="1">
      <alignment horizontal="center" vertical="center"/>
    </xf>
    <xf numFmtId="9" fontId="39" fillId="5" borderId="230" xfId="0" applyNumberFormat="1" applyFont="1" applyFill="1" applyBorder="1" applyAlignment="1">
      <alignment horizontal="center" vertical="center"/>
    </xf>
    <xf numFmtId="9" fontId="38" fillId="10" borderId="215" xfId="0" applyNumberFormat="1" applyFont="1" applyFill="1" applyBorder="1" applyAlignment="1">
      <alignment horizontal="center" vertical="center"/>
    </xf>
    <xf numFmtId="9" fontId="0" fillId="0" borderId="30" xfId="0" applyNumberFormat="1" applyBorder="1" applyAlignment="1">
      <alignment horizontal="center" vertical="center"/>
    </xf>
    <xf numFmtId="9" fontId="38" fillId="10" borderId="256" xfId="0" applyNumberFormat="1" applyFont="1" applyFill="1" applyBorder="1" applyAlignment="1">
      <alignment horizontal="center" vertical="center"/>
    </xf>
    <xf numFmtId="9" fontId="0" fillId="7" borderId="30" xfId="0" applyNumberFormat="1" applyFill="1" applyBorder="1" applyAlignment="1">
      <alignment horizontal="center" vertical="center"/>
    </xf>
    <xf numFmtId="9" fontId="0" fillId="7" borderId="235" xfId="0" applyNumberFormat="1" applyFill="1" applyBorder="1" applyAlignment="1">
      <alignment horizontal="center" vertical="center"/>
    </xf>
    <xf numFmtId="9" fontId="0" fillId="7" borderId="230" xfId="0" applyNumberFormat="1" applyFill="1" applyBorder="1" applyAlignment="1">
      <alignment horizontal="center" vertical="center"/>
    </xf>
    <xf numFmtId="9" fontId="36" fillId="7" borderId="85" xfId="0" applyNumberFormat="1" applyFont="1" applyFill="1" applyBorder="1" applyAlignment="1">
      <alignment horizontal="center" vertical="center"/>
    </xf>
    <xf numFmtId="9" fontId="39" fillId="5" borderId="25" xfId="0" applyNumberFormat="1" applyFont="1" applyFill="1" applyBorder="1" applyAlignment="1">
      <alignment horizontal="center" vertical="center"/>
    </xf>
    <xf numFmtId="9" fontId="23" fillId="0" borderId="62" xfId="0" applyNumberFormat="1" applyFont="1" applyBorder="1" applyAlignment="1">
      <alignment horizontal="center" vertical="center"/>
    </xf>
    <xf numFmtId="9" fontId="39" fillId="5" borderId="257" xfId="0" applyNumberFormat="1" applyFont="1" applyFill="1" applyBorder="1" applyAlignment="1">
      <alignment horizontal="center" vertical="center"/>
    </xf>
    <xf numFmtId="9" fontId="27" fillId="9" borderId="68" xfId="0" applyNumberFormat="1" applyFont="1" applyFill="1" applyBorder="1" applyAlignment="1">
      <alignment horizontal="center" vertical="center"/>
    </xf>
    <xf numFmtId="9" fontId="0" fillId="0" borderId="230" xfId="0" applyNumberFormat="1" applyBorder="1" applyAlignment="1">
      <alignment horizontal="center" vertical="center"/>
    </xf>
    <xf numFmtId="9" fontId="36" fillId="7" borderId="84" xfId="0" applyNumberFormat="1" applyFont="1" applyFill="1" applyBorder="1" applyAlignment="1">
      <alignment horizontal="center" vertical="center"/>
    </xf>
    <xf numFmtId="9" fontId="38" fillId="10" borderId="258" xfId="0" applyNumberFormat="1" applyFont="1" applyFill="1" applyBorder="1" applyAlignment="1">
      <alignment horizontal="center" vertical="center"/>
    </xf>
    <xf numFmtId="9" fontId="27" fillId="9" borderId="47" xfId="0" applyNumberFormat="1" applyFont="1" applyFill="1" applyBorder="1" applyAlignment="1">
      <alignment horizontal="center" vertical="center"/>
    </xf>
    <xf numFmtId="9" fontId="39" fillId="5" borderId="259" xfId="0" applyNumberFormat="1" applyFont="1" applyFill="1" applyBorder="1" applyAlignment="1">
      <alignment horizontal="center" vertical="center"/>
    </xf>
    <xf numFmtId="9" fontId="39" fillId="5" borderId="235" xfId="0" applyNumberFormat="1" applyFont="1" applyFill="1" applyBorder="1" applyAlignment="1">
      <alignment horizontal="center" vertical="center"/>
    </xf>
    <xf numFmtId="9" fontId="38" fillId="10" borderId="198" xfId="0" applyNumberFormat="1" applyFont="1" applyFill="1" applyBorder="1" applyAlignment="1">
      <alignment horizontal="center" vertical="center"/>
    </xf>
    <xf numFmtId="9" fontId="27" fillId="9" borderId="60" xfId="0" applyNumberFormat="1" applyFont="1" applyFill="1" applyBorder="1" applyAlignment="1">
      <alignment horizontal="center" vertical="center"/>
    </xf>
    <xf numFmtId="9" fontId="39" fillId="5" borderId="77" xfId="0" applyNumberFormat="1" applyFont="1" applyFill="1" applyBorder="1" applyAlignment="1">
      <alignment horizontal="center" vertical="center"/>
    </xf>
    <xf numFmtId="9" fontId="38" fillId="10" borderId="216" xfId="0" applyNumberFormat="1" applyFont="1" applyFill="1" applyBorder="1" applyAlignment="1">
      <alignment horizontal="center" vertical="center"/>
    </xf>
    <xf numFmtId="9" fontId="27" fillId="9" borderId="260" xfId="0" applyNumberFormat="1" applyFont="1" applyFill="1" applyBorder="1" applyAlignment="1">
      <alignment horizontal="center" vertical="center"/>
    </xf>
    <xf numFmtId="9" fontId="0" fillId="0" borderId="235" xfId="0" applyNumberFormat="1" applyBorder="1" applyAlignment="1">
      <alignment horizontal="center" vertical="center"/>
    </xf>
    <xf numFmtId="9" fontId="38" fillId="10" borderId="217" xfId="0" applyNumberFormat="1" applyFont="1" applyFill="1" applyBorder="1" applyAlignment="1">
      <alignment horizontal="center" vertical="center"/>
    </xf>
    <xf numFmtId="9" fontId="0" fillId="0" borderId="228" xfId="0" applyNumberFormat="1" applyBorder="1" applyAlignment="1">
      <alignment horizontal="center" vertical="center"/>
    </xf>
    <xf numFmtId="9" fontId="0" fillId="7" borderId="228" xfId="0" applyNumberFormat="1" applyFill="1" applyBorder="1" applyAlignment="1">
      <alignment horizontal="center" vertical="center"/>
    </xf>
    <xf numFmtId="9" fontId="0" fillId="0" borderId="228" xfId="0" applyNumberFormat="1" applyFill="1" applyBorder="1" applyAlignment="1">
      <alignment horizontal="center" vertical="center"/>
    </xf>
    <xf numFmtId="9" fontId="23" fillId="0" borderId="228" xfId="0" applyNumberFormat="1" applyFont="1" applyBorder="1" applyAlignment="1">
      <alignment horizontal="center" vertical="center"/>
    </xf>
    <xf numFmtId="9" fontId="23" fillId="7" borderId="228" xfId="0" applyNumberFormat="1" applyFont="1" applyFill="1" applyBorder="1" applyAlignment="1">
      <alignment horizontal="center" vertical="center"/>
    </xf>
    <xf numFmtId="9" fontId="0" fillId="7" borderId="236" xfId="0" applyNumberFormat="1" applyFill="1" applyBorder="1" applyAlignment="1">
      <alignment horizontal="center" vertical="center"/>
    </xf>
    <xf numFmtId="0" fontId="0" fillId="0" borderId="228" xfId="0" applyBorder="1"/>
    <xf numFmtId="9" fontId="39" fillId="5" borderId="261" xfId="0" applyNumberFormat="1" applyFont="1" applyFill="1" applyBorder="1" applyAlignment="1">
      <alignment horizontal="center" vertical="center"/>
    </xf>
    <xf numFmtId="9" fontId="39" fillId="5" borderId="228" xfId="0" applyNumberFormat="1" applyFont="1" applyFill="1" applyBorder="1" applyAlignment="1">
      <alignment horizontal="center" vertical="center"/>
    </xf>
    <xf numFmtId="9" fontId="39" fillId="5" borderId="236" xfId="0" applyNumberFormat="1" applyFont="1" applyFill="1" applyBorder="1" applyAlignment="1">
      <alignment horizontal="center" vertical="center"/>
    </xf>
    <xf numFmtId="9" fontId="23" fillId="0" borderId="102" xfId="0" applyNumberFormat="1" applyFont="1" applyBorder="1" applyAlignment="1">
      <alignment horizontal="center" vertical="center"/>
    </xf>
    <xf numFmtId="9" fontId="0" fillId="0" borderId="236" xfId="0" applyNumberFormat="1" applyBorder="1" applyAlignment="1">
      <alignment horizontal="center" vertical="center"/>
    </xf>
    <xf numFmtId="9" fontId="51" fillId="0" borderId="259" xfId="1" applyNumberFormat="1" applyFont="1" applyFill="1" applyBorder="1" applyAlignment="1">
      <alignment horizontal="center" vertical="center"/>
    </xf>
    <xf numFmtId="9" fontId="51" fillId="8" borderId="245" xfId="1" applyNumberFormat="1" applyFont="1" applyFill="1" applyBorder="1" applyAlignment="1">
      <alignment horizontal="center" vertical="center"/>
    </xf>
    <xf numFmtId="9" fontId="51" fillId="0" borderId="261" xfId="1" applyNumberFormat="1" applyFont="1" applyFill="1" applyBorder="1" applyAlignment="1">
      <alignment horizontal="center" vertical="center"/>
    </xf>
    <xf numFmtId="9" fontId="51" fillId="7" borderId="228" xfId="1" applyNumberFormat="1" applyFont="1" applyFill="1" applyBorder="1" applyAlignment="1">
      <alignment horizontal="center" vertical="center"/>
    </xf>
    <xf numFmtId="9" fontId="51" fillId="0" borderId="228" xfId="1" applyNumberFormat="1" applyFont="1" applyFill="1" applyBorder="1" applyAlignment="1">
      <alignment horizontal="center" vertical="center"/>
    </xf>
    <xf numFmtId="9" fontId="51" fillId="8" borderId="246" xfId="1" applyNumberFormat="1" applyFont="1" applyFill="1" applyBorder="1" applyAlignment="1">
      <alignment horizontal="center" vertical="center"/>
    </xf>
    <xf numFmtId="9" fontId="51" fillId="8" borderId="116" xfId="1" applyNumberFormat="1" applyFont="1" applyFill="1" applyBorder="1" applyAlignment="1">
      <alignment horizontal="center" vertical="center"/>
    </xf>
    <xf numFmtId="9" fontId="51" fillId="8" borderId="33" xfId="1" applyNumberFormat="1" applyFont="1" applyFill="1" applyBorder="1" applyAlignment="1">
      <alignment horizontal="center" vertical="center"/>
    </xf>
    <xf numFmtId="9" fontId="51" fillId="8" borderId="4" xfId="1" applyNumberFormat="1" applyFont="1" applyFill="1" applyBorder="1" applyAlignment="1">
      <alignment horizontal="center" vertical="center"/>
    </xf>
    <xf numFmtId="0" fontId="0" fillId="8" borderId="0" xfId="0" applyFill="1"/>
    <xf numFmtId="9" fontId="51" fillId="8" borderId="94" xfId="1" applyNumberFormat="1" applyFont="1" applyFill="1" applyBorder="1" applyAlignment="1">
      <alignment horizontal="center" vertical="center"/>
    </xf>
    <xf numFmtId="0" fontId="45" fillId="0" borderId="125" xfId="20" applyFont="1" applyBorder="1" applyAlignment="1">
      <alignment horizontal="left" vertical="top" wrapText="1"/>
    </xf>
    <xf numFmtId="167" fontId="45" fillId="0" borderId="221" xfId="23" applyNumberFormat="1" applyFont="1" applyBorder="1" applyAlignment="1">
      <alignment horizontal="right" vertical="top"/>
    </xf>
    <xf numFmtId="167" fontId="65" fillId="0" borderId="221" xfId="23" applyNumberFormat="1" applyFont="1" applyBorder="1" applyAlignment="1">
      <alignment horizontal="right" vertical="top"/>
    </xf>
    <xf numFmtId="9" fontId="51" fillId="8" borderId="267" xfId="1" applyNumberFormat="1" applyFont="1" applyFill="1" applyBorder="1" applyAlignment="1">
      <alignment horizontal="center" vertical="center"/>
    </xf>
    <xf numFmtId="9" fontId="51" fillId="8" borderId="266" xfId="1" applyNumberFormat="1" applyFont="1" applyFill="1" applyBorder="1" applyAlignment="1">
      <alignment horizontal="center" vertical="center"/>
    </xf>
    <xf numFmtId="9" fontId="51" fillId="8" borderId="263" xfId="1" applyNumberFormat="1" applyFont="1" applyFill="1" applyBorder="1" applyAlignment="1">
      <alignment horizontal="center" vertical="center"/>
    </xf>
    <xf numFmtId="0" fontId="38" fillId="6" borderId="54" xfId="1" applyFont="1" applyFill="1" applyBorder="1" applyAlignment="1">
      <alignment horizontal="center" vertical="center" textRotation="90" wrapText="1"/>
    </xf>
    <xf numFmtId="9" fontId="51" fillId="8" borderId="151" xfId="1" applyNumberFormat="1" applyFont="1" applyFill="1" applyBorder="1" applyAlignment="1">
      <alignment horizontal="center" vertical="center"/>
    </xf>
    <xf numFmtId="9" fontId="51" fillId="8" borderId="128" xfId="1" applyNumberFormat="1" applyFont="1" applyFill="1" applyBorder="1" applyAlignment="1">
      <alignment horizontal="center" vertical="center"/>
    </xf>
    <xf numFmtId="9" fontId="51" fillId="8" borderId="132" xfId="1" applyNumberFormat="1" applyFont="1" applyFill="1" applyBorder="1" applyAlignment="1">
      <alignment horizontal="center" vertical="center"/>
    </xf>
    <xf numFmtId="9" fontId="51" fillId="8" borderId="137" xfId="1" applyNumberFormat="1" applyFont="1" applyFill="1" applyBorder="1" applyAlignment="1">
      <alignment horizontal="center" vertical="center"/>
    </xf>
    <xf numFmtId="9" fontId="51" fillId="8" borderId="129" xfId="1" applyNumberFormat="1" applyFont="1" applyFill="1" applyBorder="1" applyAlignment="1">
      <alignment horizontal="center" vertical="center"/>
    </xf>
    <xf numFmtId="9" fontId="51" fillId="0" borderId="263" xfId="1" applyNumberFormat="1" applyFont="1" applyFill="1" applyBorder="1" applyAlignment="1">
      <alignment horizontal="center" vertical="center"/>
    </xf>
    <xf numFmtId="9" fontId="38" fillId="10" borderId="269" xfId="0" applyNumberFormat="1" applyFont="1" applyFill="1" applyBorder="1" applyAlignment="1">
      <alignment horizontal="center" vertical="center"/>
    </xf>
    <xf numFmtId="9" fontId="0" fillId="0" borderId="31" xfId="0" applyNumberFormat="1" applyBorder="1" applyAlignment="1">
      <alignment horizontal="center" vertical="center"/>
    </xf>
    <xf numFmtId="9" fontId="0" fillId="7" borderId="31" xfId="0" applyNumberFormat="1" applyFill="1" applyBorder="1" applyAlignment="1">
      <alignment horizontal="center" vertical="center"/>
    </xf>
    <xf numFmtId="9" fontId="0" fillId="7" borderId="214" xfId="0" applyNumberFormat="1" applyFill="1" applyBorder="1" applyAlignment="1">
      <alignment horizontal="center" vertical="center"/>
    </xf>
    <xf numFmtId="9" fontId="39" fillId="5" borderId="241" xfId="0" applyNumberFormat="1" applyFont="1" applyFill="1" applyBorder="1" applyAlignment="1">
      <alignment horizontal="center" vertical="center"/>
    </xf>
    <xf numFmtId="9" fontId="39" fillId="5" borderId="214" xfId="0" applyNumberFormat="1" applyFont="1" applyFill="1" applyBorder="1" applyAlignment="1">
      <alignment horizontal="center" vertical="center"/>
    </xf>
    <xf numFmtId="9" fontId="27" fillId="9" borderId="67" xfId="0" applyNumberFormat="1" applyFont="1" applyFill="1" applyBorder="1" applyAlignment="1">
      <alignment horizontal="center" vertical="center"/>
    </xf>
    <xf numFmtId="9" fontId="23" fillId="0" borderId="31" xfId="0" applyNumberFormat="1" applyFont="1" applyBorder="1" applyAlignment="1">
      <alignment horizontal="center" vertical="center"/>
    </xf>
    <xf numFmtId="9" fontId="23" fillId="7" borderId="31" xfId="0" applyNumberFormat="1" applyFont="1" applyFill="1" applyBorder="1" applyAlignment="1">
      <alignment horizontal="center" vertical="center"/>
    </xf>
    <xf numFmtId="9" fontId="0" fillId="0" borderId="214" xfId="0" applyNumberFormat="1" applyBorder="1" applyAlignment="1">
      <alignment horizontal="center" vertical="center"/>
    </xf>
    <xf numFmtId="9" fontId="39" fillId="5" borderId="270" xfId="0" applyNumberFormat="1" applyFont="1" applyFill="1" applyBorder="1" applyAlignment="1">
      <alignment horizontal="center" vertical="center"/>
    </xf>
    <xf numFmtId="9" fontId="39" fillId="5" borderId="31" xfId="0" applyNumberFormat="1" applyFont="1" applyFill="1" applyBorder="1" applyAlignment="1">
      <alignment horizontal="center" vertical="center"/>
    </xf>
    <xf numFmtId="9" fontId="0" fillId="0" borderId="31" xfId="0" applyNumberFormat="1" applyFill="1" applyBorder="1" applyAlignment="1">
      <alignment horizontal="center" vertical="center"/>
    </xf>
    <xf numFmtId="9" fontId="51" fillId="0" borderId="218" xfId="1" applyNumberFormat="1" applyFont="1" applyFill="1" applyBorder="1" applyAlignment="1">
      <alignment horizontal="center" vertical="center"/>
    </xf>
    <xf numFmtId="9" fontId="51" fillId="0" borderId="219" xfId="1" applyNumberFormat="1" applyFont="1" applyFill="1" applyBorder="1" applyAlignment="1">
      <alignment horizontal="center" vertical="center"/>
    </xf>
    <xf numFmtId="9" fontId="51" fillId="7" borderId="94" xfId="1" applyNumberFormat="1" applyFont="1" applyFill="1" applyBorder="1" applyAlignment="1">
      <alignment horizontal="center" vertical="center"/>
    </xf>
    <xf numFmtId="9" fontId="51" fillId="7" borderId="33" xfId="1" applyNumberFormat="1" applyFont="1" applyFill="1" applyBorder="1" applyAlignment="1">
      <alignment horizontal="center" vertical="center"/>
    </xf>
    <xf numFmtId="9" fontId="51" fillId="7" borderId="116" xfId="1" applyNumberFormat="1" applyFont="1" applyFill="1" applyBorder="1" applyAlignment="1">
      <alignment horizontal="center" vertical="center"/>
    </xf>
    <xf numFmtId="9" fontId="51" fillId="7" borderId="34" xfId="1" applyNumberFormat="1" applyFont="1" applyFill="1" applyBorder="1" applyAlignment="1">
      <alignment horizontal="center" vertical="center"/>
    </xf>
    <xf numFmtId="9" fontId="51" fillId="7" borderId="18" xfId="1" applyNumberFormat="1" applyFont="1" applyFill="1" applyBorder="1" applyAlignment="1">
      <alignment horizontal="center" vertical="center"/>
    </xf>
    <xf numFmtId="9" fontId="51" fillId="7" borderId="101" xfId="1" applyNumberFormat="1" applyFont="1" applyFill="1" applyBorder="1" applyAlignment="1">
      <alignment horizontal="center" vertical="center"/>
    </xf>
    <xf numFmtId="9" fontId="51" fillId="7" borderId="17" xfId="1" applyNumberFormat="1" applyFont="1" applyFill="1" applyBorder="1" applyAlignment="1">
      <alignment horizontal="center" vertical="center"/>
    </xf>
    <xf numFmtId="9" fontId="51" fillId="7" borderId="4" xfId="1" applyNumberFormat="1" applyFont="1" applyFill="1" applyBorder="1" applyAlignment="1">
      <alignment horizontal="center" vertical="center"/>
    </xf>
    <xf numFmtId="0" fontId="23" fillId="0" borderId="0" xfId="6" applyNumberFormat="1" applyFont="1" applyAlignment="1">
      <alignment horizontal="center" vertical="center"/>
    </xf>
    <xf numFmtId="3" fontId="54" fillId="6" borderId="273" xfId="1" applyNumberFormat="1" applyFont="1" applyFill="1" applyBorder="1" applyAlignment="1">
      <alignment horizontal="center" vertical="center" wrapText="1"/>
    </xf>
    <xf numFmtId="3" fontId="54" fillId="6" borderId="137" xfId="0" applyNumberFormat="1" applyFont="1" applyFill="1" applyBorder="1" applyAlignment="1">
      <alignment horizontal="center" vertical="center" wrapText="1"/>
    </xf>
    <xf numFmtId="3" fontId="54" fillId="6" borderId="272" xfId="1" applyNumberFormat="1" applyFont="1" applyFill="1" applyBorder="1" applyAlignment="1">
      <alignment horizontal="center" vertical="center" wrapText="1"/>
    </xf>
    <xf numFmtId="0" fontId="23" fillId="0" borderId="0" xfId="0" applyFont="1" applyFill="1" applyBorder="1" applyAlignment="1">
      <alignment horizontal="left" vertical="center"/>
    </xf>
    <xf numFmtId="9" fontId="0" fillId="7" borderId="264" xfId="0" applyNumberFormat="1" applyFill="1" applyBorder="1" applyAlignment="1">
      <alignment horizontal="center" vertical="center"/>
    </xf>
    <xf numFmtId="9" fontId="0" fillId="7" borderId="271" xfId="0" applyNumberFormat="1" applyFill="1" applyBorder="1" applyAlignment="1">
      <alignment horizontal="center" vertical="center"/>
    </xf>
    <xf numFmtId="9" fontId="0" fillId="7" borderId="263" xfId="0" applyNumberFormat="1" applyFill="1" applyBorder="1" applyAlignment="1">
      <alignment horizontal="center" vertical="center"/>
    </xf>
    <xf numFmtId="0" fontId="23" fillId="7" borderId="271" xfId="0" applyFont="1" applyFill="1" applyBorder="1" applyAlignment="1">
      <alignment horizontal="left" vertical="center"/>
    </xf>
    <xf numFmtId="0" fontId="36" fillId="8" borderId="220" xfId="1" applyFont="1" applyFill="1" applyBorder="1" applyAlignment="1">
      <alignment vertical="center" wrapText="1"/>
    </xf>
    <xf numFmtId="9" fontId="51" fillId="7" borderId="27" xfId="1" applyNumberFormat="1" applyFont="1" applyFill="1" applyBorder="1" applyAlignment="1">
      <alignment horizontal="center" vertical="center"/>
    </xf>
    <xf numFmtId="9" fontId="51" fillId="7" borderId="263" xfId="1" applyNumberFormat="1" applyFont="1" applyFill="1" applyBorder="1" applyAlignment="1">
      <alignment horizontal="center" vertical="center"/>
    </xf>
    <xf numFmtId="9" fontId="51" fillId="7" borderId="264" xfId="1" applyNumberFormat="1" applyFont="1" applyFill="1" applyBorder="1" applyAlignment="1">
      <alignment horizontal="center" vertical="center"/>
    </xf>
    <xf numFmtId="167" fontId="45" fillId="7" borderId="185" xfId="23" applyNumberFormat="1" applyFont="1" applyFill="1" applyBorder="1" applyAlignment="1">
      <alignment horizontal="right" vertical="top"/>
    </xf>
    <xf numFmtId="0" fontId="23" fillId="7" borderId="0" xfId="1" applyFill="1" applyBorder="1" applyAlignment="1">
      <alignment horizontal="center" vertical="center" wrapText="1"/>
    </xf>
    <xf numFmtId="0" fontId="23" fillId="0" borderId="0" xfId="1" applyFill="1" applyBorder="1" applyAlignment="1">
      <alignment horizontal="center" vertical="center" wrapText="1"/>
    </xf>
    <xf numFmtId="0" fontId="35" fillId="0" borderId="218" xfId="0" applyFont="1" applyFill="1" applyBorder="1" applyAlignment="1">
      <alignment horizontal="left" vertical="center"/>
    </xf>
    <xf numFmtId="9" fontId="35" fillId="0" borderId="24" xfId="6" applyFont="1" applyFill="1" applyBorder="1" applyAlignment="1">
      <alignment horizontal="center" vertical="center"/>
    </xf>
    <xf numFmtId="9" fontId="35" fillId="0" borderId="30" xfId="6" applyFont="1" applyFill="1" applyBorder="1" applyAlignment="1">
      <alignment horizontal="center" vertical="center"/>
    </xf>
    <xf numFmtId="0" fontId="0" fillId="0" borderId="0" xfId="0" applyBorder="1" applyAlignment="1">
      <alignment horizontal="center"/>
    </xf>
    <xf numFmtId="0" fontId="0" fillId="0" borderId="274" xfId="0" applyBorder="1"/>
    <xf numFmtId="0" fontId="0" fillId="0" borderId="252" xfId="0" applyFill="1" applyBorder="1" applyAlignment="1">
      <alignment horizontal="center" vertical="center"/>
    </xf>
    <xf numFmtId="0" fontId="0" fillId="0" borderId="275" xfId="0" applyBorder="1" applyAlignment="1">
      <alignment horizontal="center" vertical="center"/>
    </xf>
    <xf numFmtId="0" fontId="38" fillId="6" borderId="276" xfId="1" applyFont="1" applyFill="1" applyBorder="1" applyAlignment="1">
      <alignment horizontal="center" vertical="center" wrapText="1"/>
    </xf>
    <xf numFmtId="0" fontId="38" fillId="6" borderId="219" xfId="1" applyFont="1" applyFill="1" applyBorder="1" applyAlignment="1">
      <alignment horizontal="center" vertical="center" textRotation="90" wrapText="1"/>
    </xf>
    <xf numFmtId="0" fontId="38" fillId="6" borderId="31" xfId="1" applyFont="1" applyFill="1" applyBorder="1" applyAlignment="1">
      <alignment horizontal="center" vertical="center" wrapText="1"/>
    </xf>
    <xf numFmtId="0" fontId="38" fillId="6" borderId="279" xfId="1" applyFont="1" applyFill="1" applyBorder="1" applyAlignment="1">
      <alignment horizontal="center" vertical="center" textRotation="90" wrapText="1"/>
    </xf>
    <xf numFmtId="0" fontId="45" fillId="0" borderId="76" xfId="0" applyFont="1" applyBorder="1" applyAlignment="1">
      <alignment vertical="top"/>
    </xf>
    <xf numFmtId="0" fontId="45" fillId="0" borderId="174" xfId="0" applyFont="1" applyFill="1" applyBorder="1" applyAlignment="1">
      <alignment horizontal="center" wrapText="1"/>
    </xf>
    <xf numFmtId="0" fontId="45" fillId="0" borderId="165" xfId="0" applyFont="1" applyFill="1" applyBorder="1" applyAlignment="1">
      <alignment horizontal="center" wrapText="1"/>
    </xf>
    <xf numFmtId="0" fontId="45" fillId="0" borderId="166" xfId="0" applyFont="1" applyFill="1" applyBorder="1" applyAlignment="1">
      <alignment horizontal="center" wrapText="1"/>
    </xf>
    <xf numFmtId="0" fontId="45" fillId="0" borderId="286" xfId="0" applyFont="1" applyFill="1" applyBorder="1" applyAlignment="1">
      <alignment horizontal="center" wrapText="1"/>
    </xf>
    <xf numFmtId="0" fontId="45" fillId="0" borderId="74" xfId="0" applyFont="1" applyBorder="1" applyAlignment="1">
      <alignment vertical="top"/>
    </xf>
    <xf numFmtId="0" fontId="45" fillId="0" borderId="173" xfId="31" applyFont="1" applyBorder="1" applyAlignment="1">
      <alignment horizontal="center" wrapText="1"/>
    </xf>
    <xf numFmtId="166" fontId="45" fillId="0" borderId="221" xfId="0" applyNumberFormat="1" applyFont="1" applyFill="1" applyBorder="1" applyAlignment="1">
      <alignment horizontal="right" vertical="center"/>
    </xf>
    <xf numFmtId="166" fontId="45" fillId="0" borderId="287" xfId="0" applyNumberFormat="1" applyFont="1" applyFill="1" applyBorder="1" applyAlignment="1">
      <alignment horizontal="right" vertical="center"/>
    </xf>
    <xf numFmtId="166" fontId="45" fillId="0" borderId="173" xfId="0" applyNumberFormat="1" applyFont="1" applyFill="1" applyBorder="1" applyAlignment="1">
      <alignment horizontal="right" vertical="center"/>
    </xf>
    <xf numFmtId="166" fontId="45" fillId="0" borderId="186" xfId="0" applyNumberFormat="1" applyFont="1" applyFill="1" applyBorder="1" applyAlignment="1">
      <alignment horizontal="right" vertical="center"/>
    </xf>
    <xf numFmtId="0" fontId="45" fillId="0" borderId="75" xfId="0" applyFont="1" applyBorder="1" applyAlignment="1">
      <alignment vertical="top"/>
    </xf>
    <xf numFmtId="166" fontId="45" fillId="0" borderId="154" xfId="0" applyNumberFormat="1" applyFont="1" applyFill="1" applyBorder="1" applyAlignment="1">
      <alignment horizontal="right" vertical="center"/>
    </xf>
    <xf numFmtId="166" fontId="45" fillId="0" borderId="126" xfId="0" applyNumberFormat="1" applyFont="1" applyFill="1" applyBorder="1" applyAlignment="1">
      <alignment horizontal="right" vertical="center"/>
    </xf>
    <xf numFmtId="166" fontId="45" fillId="0" borderId="127" xfId="0" applyNumberFormat="1" applyFont="1" applyFill="1" applyBorder="1" applyAlignment="1">
      <alignment horizontal="right" vertical="center"/>
    </xf>
    <xf numFmtId="166" fontId="45" fillId="0" borderId="193" xfId="0" applyNumberFormat="1" applyFont="1" applyFill="1" applyBorder="1" applyAlignment="1">
      <alignment horizontal="right" vertical="center"/>
    </xf>
    <xf numFmtId="0" fontId="45" fillId="0" borderId="125" xfId="0" applyFont="1" applyBorder="1" applyAlignment="1">
      <alignment vertical="top"/>
    </xf>
    <xf numFmtId="166" fontId="45" fillId="0" borderId="222" xfId="0" applyNumberFormat="1" applyFont="1" applyFill="1" applyBorder="1" applyAlignment="1">
      <alignment horizontal="right" vertical="center"/>
    </xf>
    <xf numFmtId="0" fontId="45" fillId="0" borderId="288" xfId="0" applyFont="1" applyBorder="1" applyAlignment="1">
      <alignment vertical="top"/>
    </xf>
    <xf numFmtId="166" fontId="45" fillId="0" borderId="289" xfId="0" applyNumberFormat="1" applyFont="1" applyFill="1" applyBorder="1" applyAlignment="1">
      <alignment horizontal="right" vertical="center"/>
    </xf>
    <xf numFmtId="166" fontId="45" fillId="0" borderId="173" xfId="31" applyNumberFormat="1" applyFont="1" applyBorder="1" applyAlignment="1">
      <alignment horizontal="right" vertical="center"/>
    </xf>
    <xf numFmtId="0" fontId="45" fillId="0" borderId="288" xfId="0" applyFont="1" applyBorder="1" applyAlignment="1">
      <alignment horizontal="left" vertical="top"/>
    </xf>
    <xf numFmtId="166" fontId="45" fillId="0" borderId="154" xfId="31" applyNumberFormat="1" applyFont="1" applyBorder="1" applyAlignment="1">
      <alignment horizontal="right" vertical="center"/>
    </xf>
    <xf numFmtId="0" fontId="71" fillId="10" borderId="280" xfId="30" applyFont="1" applyFill="1" applyBorder="1" applyAlignment="1">
      <alignment horizontal="center" wrapText="1"/>
    </xf>
    <xf numFmtId="0" fontId="71" fillId="10" borderId="281" xfId="30" applyFont="1" applyFill="1" applyBorder="1" applyAlignment="1">
      <alignment horizontal="center" wrapText="1"/>
    </xf>
    <xf numFmtId="0" fontId="71" fillId="10" borderId="282" xfId="30" applyFont="1" applyFill="1" applyBorder="1" applyAlignment="1">
      <alignment horizontal="center" wrapText="1"/>
    </xf>
    <xf numFmtId="0" fontId="71" fillId="10" borderId="283" xfId="30" applyFont="1" applyFill="1" applyBorder="1" applyAlignment="1">
      <alignment horizontal="center" wrapText="1"/>
    </xf>
    <xf numFmtId="0" fontId="71" fillId="10" borderId="284" xfId="30" applyFont="1" applyFill="1" applyBorder="1" applyAlignment="1">
      <alignment horizontal="center" wrapText="1"/>
    </xf>
    <xf numFmtId="0" fontId="71" fillId="10" borderId="285" xfId="30" applyFont="1" applyFill="1" applyBorder="1" applyAlignment="1">
      <alignment horizontal="center" wrapText="1"/>
    </xf>
    <xf numFmtId="0" fontId="23" fillId="7" borderId="64" xfId="0" applyFont="1" applyFill="1" applyBorder="1" applyAlignment="1">
      <alignment horizontal="left" vertical="center" wrapText="1"/>
    </xf>
    <xf numFmtId="0" fontId="45" fillId="21" borderId="288" xfId="0" applyFont="1" applyFill="1" applyBorder="1" applyAlignment="1">
      <alignment vertical="top"/>
    </xf>
    <xf numFmtId="166" fontId="45" fillId="21" borderId="154" xfId="0" applyNumberFormat="1" applyFont="1" applyFill="1" applyBorder="1" applyAlignment="1">
      <alignment horizontal="right" vertical="center"/>
    </xf>
    <xf numFmtId="166" fontId="45" fillId="21" borderId="126" xfId="0" applyNumberFormat="1" applyFont="1" applyFill="1" applyBorder="1" applyAlignment="1">
      <alignment horizontal="right" vertical="center"/>
    </xf>
    <xf numFmtId="166" fontId="45" fillId="21" borderId="127" xfId="0" applyNumberFormat="1" applyFont="1" applyFill="1" applyBorder="1" applyAlignment="1">
      <alignment horizontal="right" vertical="center"/>
    </xf>
    <xf numFmtId="166" fontId="45" fillId="21" borderId="193" xfId="0" applyNumberFormat="1" applyFont="1" applyFill="1" applyBorder="1" applyAlignment="1">
      <alignment horizontal="right" vertical="center"/>
    </xf>
    <xf numFmtId="166" fontId="45" fillId="21" borderId="289" xfId="0" applyNumberFormat="1" applyFont="1" applyFill="1" applyBorder="1" applyAlignment="1">
      <alignment horizontal="right" vertical="center"/>
    </xf>
    <xf numFmtId="0" fontId="36" fillId="0" borderId="255" xfId="1" applyFont="1" applyFill="1" applyBorder="1" applyAlignment="1">
      <alignment horizontal="left" vertical="center"/>
    </xf>
    <xf numFmtId="0" fontId="36" fillId="0" borderId="291" xfId="1" applyFont="1" applyFill="1" applyBorder="1" applyAlignment="1">
      <alignment horizontal="left" vertical="center"/>
    </xf>
    <xf numFmtId="0" fontId="45" fillId="0" borderId="292" xfId="23" applyFont="1" applyBorder="1" applyAlignment="1">
      <alignment horizontal="center" wrapText="1"/>
    </xf>
    <xf numFmtId="0" fontId="68" fillId="0" borderId="293" xfId="26" applyFont="1" applyBorder="1" applyAlignment="1">
      <alignment horizontal="center" wrapText="1"/>
    </xf>
    <xf numFmtId="3" fontId="33" fillId="10" borderId="298" xfId="0" applyNumberFormat="1" applyFont="1" applyFill="1" applyBorder="1" applyAlignment="1">
      <alignment horizontal="center" vertical="center" textRotation="90" wrapText="1"/>
    </xf>
    <xf numFmtId="9" fontId="51" fillId="0" borderId="296" xfId="1" applyNumberFormat="1" applyFont="1" applyFill="1" applyBorder="1" applyAlignment="1">
      <alignment horizontal="center" vertical="center"/>
    </xf>
    <xf numFmtId="9" fontId="51" fillId="8" borderId="301" xfId="1" applyNumberFormat="1" applyFont="1" applyFill="1" applyBorder="1" applyAlignment="1">
      <alignment horizontal="center" vertical="center"/>
    </xf>
    <xf numFmtId="3" fontId="33" fillId="6" borderId="302" xfId="1" applyNumberFormat="1" applyFont="1" applyFill="1" applyBorder="1" applyAlignment="1">
      <alignment horizontal="center" vertical="center" textRotation="90" wrapText="1"/>
    </xf>
    <xf numFmtId="3" fontId="33" fillId="6" borderId="300" xfId="1" applyNumberFormat="1" applyFont="1" applyFill="1" applyBorder="1" applyAlignment="1">
      <alignment horizontal="center" vertical="center" textRotation="90" wrapText="1"/>
    </xf>
    <xf numFmtId="3" fontId="33" fillId="6" borderId="299" xfId="1" applyNumberFormat="1" applyFont="1" applyFill="1" applyBorder="1" applyAlignment="1">
      <alignment horizontal="center" vertical="center" textRotation="90" wrapText="1"/>
    </xf>
    <xf numFmtId="0" fontId="6" fillId="0" borderId="0" xfId="22" applyFont="1"/>
    <xf numFmtId="2" fontId="14" fillId="0" borderId="0" xfId="22" applyNumberFormat="1"/>
    <xf numFmtId="9" fontId="38" fillId="10" borderId="0" xfId="1" applyNumberFormat="1" applyFont="1" applyFill="1" applyBorder="1" applyAlignment="1">
      <alignment horizontal="center" vertical="center" wrapText="1"/>
    </xf>
    <xf numFmtId="0" fontId="23" fillId="8" borderId="62" xfId="1" applyFill="1" applyBorder="1" applyAlignment="1">
      <alignment horizontal="center" vertical="center" wrapText="1"/>
    </xf>
    <xf numFmtId="0" fontId="38" fillId="10" borderId="50" xfId="1" applyFont="1" applyFill="1" applyBorder="1" applyAlignment="1">
      <alignment horizontal="center"/>
    </xf>
    <xf numFmtId="9" fontId="27" fillId="0" borderId="312" xfId="0" applyNumberFormat="1" applyFont="1" applyFill="1" applyBorder="1" applyAlignment="1">
      <alignment horizontal="center" vertical="center"/>
    </xf>
    <xf numFmtId="0" fontId="27" fillId="0" borderId="312" xfId="32" applyFont="1" applyBorder="1" applyAlignment="1">
      <alignment vertical="center"/>
    </xf>
    <xf numFmtId="9" fontId="27" fillId="0" borderId="228" xfId="0" applyNumberFormat="1" applyFont="1" applyFill="1" applyBorder="1" applyAlignment="1">
      <alignment horizontal="center" vertical="center"/>
    </xf>
    <xf numFmtId="0" fontId="27" fillId="0" borderId="228" xfId="32" applyFont="1" applyBorder="1" applyAlignment="1">
      <alignment vertical="center"/>
    </xf>
    <xf numFmtId="9" fontId="27" fillId="0" borderId="314" xfId="0" applyNumberFormat="1" applyFont="1" applyFill="1" applyBorder="1" applyAlignment="1">
      <alignment horizontal="center" vertical="center"/>
    </xf>
    <xf numFmtId="0" fontId="27" fillId="0" borderId="314" xfId="32" applyFont="1" applyBorder="1" applyAlignment="1">
      <alignment vertical="center"/>
    </xf>
    <xf numFmtId="0" fontId="27" fillId="0" borderId="310" xfId="0" applyFont="1" applyFill="1" applyBorder="1" applyAlignment="1">
      <alignment horizontal="center" vertical="center" wrapText="1"/>
    </xf>
    <xf numFmtId="0" fontId="27" fillId="0" borderId="310" xfId="32" applyFont="1" applyBorder="1" applyAlignment="1">
      <alignment vertical="center"/>
    </xf>
    <xf numFmtId="9" fontId="28" fillId="0" borderId="311" xfId="0" applyNumberFormat="1" applyFont="1" applyFill="1" applyBorder="1" applyAlignment="1">
      <alignment horizontal="center" vertical="center"/>
    </xf>
    <xf numFmtId="9" fontId="27" fillId="0" borderId="311" xfId="0" applyNumberFormat="1" applyFont="1" applyFill="1" applyBorder="1" applyAlignment="1">
      <alignment horizontal="center" vertical="center"/>
    </xf>
    <xf numFmtId="0" fontId="23" fillId="0" borderId="0" xfId="0" applyFont="1" applyFill="1"/>
    <xf numFmtId="9" fontId="27" fillId="0" borderId="220" xfId="0" applyNumberFormat="1" applyFont="1" applyFill="1" applyBorder="1" applyAlignment="1">
      <alignment horizontal="center" vertical="center"/>
    </xf>
    <xf numFmtId="0" fontId="27" fillId="0" borderId="220" xfId="32" applyFont="1" applyBorder="1" applyAlignment="1">
      <alignment vertical="center"/>
    </xf>
    <xf numFmtId="9" fontId="27" fillId="0" borderId="313" xfId="0" applyNumberFormat="1" applyFont="1" applyFill="1" applyBorder="1" applyAlignment="1">
      <alignment horizontal="center" vertical="center"/>
    </xf>
    <xf numFmtId="9" fontId="27" fillId="0" borderId="308" xfId="0" applyNumberFormat="1" applyFont="1" applyFill="1" applyBorder="1" applyAlignment="1">
      <alignment horizontal="center" vertical="center"/>
    </xf>
    <xf numFmtId="9" fontId="27" fillId="0" borderId="218" xfId="0" applyNumberFormat="1" applyFont="1" applyFill="1" applyBorder="1" applyAlignment="1">
      <alignment horizontal="center" vertical="center"/>
    </xf>
    <xf numFmtId="0" fontId="27" fillId="0" borderId="311" xfId="32" applyFont="1" applyBorder="1" applyAlignment="1">
      <alignment vertical="center"/>
    </xf>
    <xf numFmtId="0" fontId="27" fillId="0" borderId="313" xfId="32" applyFont="1" applyBorder="1" applyAlignment="1">
      <alignment vertical="center"/>
    </xf>
    <xf numFmtId="0" fontId="24" fillId="0" borderId="0" xfId="0" applyFont="1" applyFill="1" applyAlignment="1">
      <alignment horizontal="center"/>
    </xf>
    <xf numFmtId="0" fontId="24" fillId="0" borderId="0" xfId="0" applyFont="1" applyFill="1" applyAlignment="1">
      <alignment horizontal="center" wrapText="1"/>
    </xf>
    <xf numFmtId="0" fontId="48" fillId="0" borderId="0" xfId="0" applyFont="1" applyFill="1" applyAlignment="1">
      <alignment horizontal="center"/>
    </xf>
    <xf numFmtId="9" fontId="27" fillId="0" borderId="0" xfId="0" applyNumberFormat="1" applyFont="1" applyFill="1" applyBorder="1" applyAlignment="1">
      <alignment horizontal="center" vertical="center"/>
    </xf>
    <xf numFmtId="0" fontId="29" fillId="0" borderId="314" xfId="32" applyFont="1" applyBorder="1" applyAlignment="1">
      <alignment vertical="center"/>
    </xf>
    <xf numFmtId="0" fontId="27" fillId="0" borderId="228" xfId="32" applyFont="1" applyBorder="1" applyAlignment="1">
      <alignment vertical="center" wrapText="1"/>
    </xf>
    <xf numFmtId="9" fontId="28" fillId="0" borderId="310" xfId="0" applyNumberFormat="1" applyFont="1" applyFill="1" applyBorder="1" applyAlignment="1">
      <alignment horizontal="center" vertical="center"/>
    </xf>
    <xf numFmtId="9" fontId="27" fillId="0" borderId="315" xfId="0" applyNumberFormat="1" applyFont="1" applyFill="1" applyBorder="1" applyAlignment="1">
      <alignment horizontal="center" vertical="center"/>
    </xf>
    <xf numFmtId="0" fontId="27" fillId="0" borderId="228" xfId="0" applyFont="1" applyFill="1" applyBorder="1"/>
    <xf numFmtId="0" fontId="27" fillId="0" borderId="318" xfId="32" applyFont="1" applyBorder="1" applyAlignment="1">
      <alignment vertical="center"/>
    </xf>
    <xf numFmtId="9" fontId="0" fillId="7" borderId="218" xfId="0" applyNumberFormat="1" applyFill="1" applyBorder="1" applyAlignment="1">
      <alignment horizontal="center" vertical="center"/>
    </xf>
    <xf numFmtId="0" fontId="23" fillId="0" borderId="64" xfId="0" applyFont="1" applyBorder="1" applyAlignment="1">
      <alignment horizontal="left" vertical="center" wrapText="1"/>
    </xf>
    <xf numFmtId="0" fontId="23" fillId="0" borderId="218" xfId="0" applyFont="1" applyBorder="1" applyAlignment="1">
      <alignment horizontal="left" vertical="center" wrapText="1"/>
    </xf>
    <xf numFmtId="9" fontId="23" fillId="0" borderId="30" xfId="0" applyNumberFormat="1" applyFont="1" applyBorder="1" applyAlignment="1">
      <alignment horizontal="center" vertical="center"/>
    </xf>
    <xf numFmtId="9" fontId="0" fillId="0" borderId="30" xfId="0" applyNumberFormat="1" applyFill="1" applyBorder="1" applyAlignment="1">
      <alignment horizontal="center" vertical="center"/>
    </xf>
    <xf numFmtId="9" fontId="23" fillId="0" borderId="30" xfId="0" applyNumberFormat="1" applyFont="1" applyFill="1" applyBorder="1" applyAlignment="1">
      <alignment horizontal="center" vertical="center"/>
    </xf>
    <xf numFmtId="9" fontId="0" fillId="0" borderId="218" xfId="0" applyNumberFormat="1" applyBorder="1" applyAlignment="1">
      <alignment horizontal="center" vertical="center"/>
    </xf>
    <xf numFmtId="9" fontId="0" fillId="0" borderId="0" xfId="0" applyNumberFormat="1" applyFill="1" applyAlignment="1">
      <alignment horizontal="center" vertical="center"/>
    </xf>
    <xf numFmtId="9" fontId="23" fillId="0" borderId="25" xfId="0" applyNumberFormat="1" applyFont="1" applyFill="1" applyBorder="1" applyAlignment="1">
      <alignment horizontal="center" vertical="center"/>
    </xf>
    <xf numFmtId="9" fontId="23" fillId="0" borderId="31" xfId="0" applyNumberFormat="1" applyFont="1" applyFill="1" applyBorder="1" applyAlignment="1">
      <alignment horizontal="center" vertical="center"/>
    </xf>
    <xf numFmtId="9" fontId="23" fillId="0" borderId="228" xfId="0" applyNumberFormat="1" applyFont="1" applyFill="1" applyBorder="1" applyAlignment="1">
      <alignment horizontal="center" vertical="center"/>
    </xf>
    <xf numFmtId="0" fontId="23" fillId="0" borderId="134" xfId="0" applyFont="1" applyFill="1" applyBorder="1" applyAlignment="1">
      <alignment horizontal="left" vertical="center"/>
    </xf>
    <xf numFmtId="9" fontId="0" fillId="0" borderId="137" xfId="0" applyNumberFormat="1" applyFill="1" applyBorder="1" applyAlignment="1">
      <alignment horizontal="center" vertical="center"/>
    </xf>
    <xf numFmtId="9" fontId="23" fillId="0" borderId="137" xfId="0" applyNumberFormat="1" applyFont="1" applyFill="1" applyBorder="1" applyAlignment="1">
      <alignment horizontal="center" vertical="center"/>
    </xf>
    <xf numFmtId="9" fontId="0" fillId="0" borderId="4" xfId="0" applyNumberFormat="1" applyFill="1" applyBorder="1" applyAlignment="1">
      <alignment horizontal="center" vertical="center"/>
    </xf>
    <xf numFmtId="9" fontId="0" fillId="0" borderId="235" xfId="0" applyNumberFormat="1" applyFill="1" applyBorder="1" applyAlignment="1">
      <alignment horizontal="center" vertical="center"/>
    </xf>
    <xf numFmtId="9" fontId="0" fillId="0" borderId="230" xfId="0" applyNumberFormat="1" applyFill="1" applyBorder="1" applyAlignment="1">
      <alignment horizontal="center" vertical="center"/>
    </xf>
    <xf numFmtId="9" fontId="0" fillId="0" borderId="214" xfId="0" applyNumberFormat="1" applyFill="1" applyBorder="1" applyAlignment="1">
      <alignment horizontal="center" vertical="center"/>
    </xf>
    <xf numFmtId="9" fontId="0" fillId="0" borderId="236" xfId="0" applyNumberFormat="1" applyFill="1" applyBorder="1" applyAlignment="1">
      <alignment horizontal="center" vertical="center"/>
    </xf>
    <xf numFmtId="9" fontId="0" fillId="0" borderId="134" xfId="0" applyNumberFormat="1" applyFill="1" applyBorder="1" applyAlignment="1">
      <alignment horizontal="center" vertical="center"/>
    </xf>
    <xf numFmtId="9" fontId="0" fillId="0" borderId="116" xfId="0" applyNumberFormat="1" applyFill="1" applyBorder="1" applyAlignment="1">
      <alignment horizontal="center" vertical="center"/>
    </xf>
    <xf numFmtId="0" fontId="0" fillId="7" borderId="218" xfId="0" applyFill="1" applyBorder="1" applyAlignment="1">
      <alignment horizontal="left" vertical="center"/>
    </xf>
    <xf numFmtId="0" fontId="23" fillId="7" borderId="218" xfId="0" applyFont="1" applyFill="1" applyBorder="1" applyAlignment="1">
      <alignment horizontal="left" vertical="center" wrapText="1"/>
    </xf>
    <xf numFmtId="9" fontId="23" fillId="7" borderId="30" xfId="0" applyNumberFormat="1" applyFont="1" applyFill="1" applyBorder="1" applyAlignment="1">
      <alignment horizontal="center" vertical="center"/>
    </xf>
    <xf numFmtId="0" fontId="0" fillId="8" borderId="0" xfId="0" applyFill="1" applyAlignment="1">
      <alignment horizontal="center" vertical="center"/>
    </xf>
    <xf numFmtId="9" fontId="0" fillId="8" borderId="0" xfId="6" applyFont="1" applyFill="1" applyAlignment="1">
      <alignment horizontal="center" vertical="center"/>
    </xf>
    <xf numFmtId="0" fontId="0" fillId="0" borderId="156" xfId="0" applyBorder="1" applyAlignment="1">
      <alignment horizontal="left" vertical="center"/>
    </xf>
    <xf numFmtId="9" fontId="0" fillId="0" borderId="156" xfId="0" applyNumberFormat="1" applyBorder="1" applyAlignment="1">
      <alignment horizontal="center" vertical="center"/>
    </xf>
    <xf numFmtId="167" fontId="65" fillId="0" borderId="319" xfId="23" applyNumberFormat="1" applyFont="1" applyBorder="1" applyAlignment="1">
      <alignment horizontal="right" vertical="top"/>
    </xf>
    <xf numFmtId="167" fontId="65" fillId="16" borderId="319" xfId="23" applyNumberFormat="1" applyFont="1" applyFill="1" applyBorder="1" applyAlignment="1">
      <alignment horizontal="right" vertical="top"/>
    </xf>
    <xf numFmtId="167" fontId="45" fillId="16" borderId="319" xfId="23" applyNumberFormat="1" applyFont="1" applyFill="1" applyBorder="1" applyAlignment="1">
      <alignment horizontal="right" vertical="top"/>
    </xf>
    <xf numFmtId="0" fontId="37" fillId="6" borderId="321" xfId="0" applyFont="1" applyFill="1" applyBorder="1" applyAlignment="1">
      <alignment horizontal="left" vertical="center"/>
    </xf>
    <xf numFmtId="49" fontId="38" fillId="6" borderId="112" xfId="1" applyNumberFormat="1" applyFont="1" applyFill="1" applyBorder="1" applyAlignment="1">
      <alignment horizontal="center" vertical="center"/>
    </xf>
    <xf numFmtId="9" fontId="27" fillId="4" borderId="0" xfId="3" applyFont="1" applyFill="1" applyBorder="1" applyAlignment="1">
      <alignment horizontal="center" vertical="center"/>
    </xf>
    <xf numFmtId="9" fontId="27" fillId="8" borderId="0" xfId="3" applyFont="1" applyFill="1" applyBorder="1" applyAlignment="1">
      <alignment horizontal="center" vertical="center"/>
    </xf>
    <xf numFmtId="0" fontId="23" fillId="8" borderId="0" xfId="1" applyFill="1" applyAlignment="1"/>
    <xf numFmtId="0" fontId="65" fillId="0" borderId="305" xfId="23" applyFont="1" applyBorder="1" applyAlignment="1">
      <alignment horizontal="center" wrapText="1"/>
    </xf>
    <xf numFmtId="0" fontId="65" fillId="0" borderId="322" xfId="23" applyFont="1" applyBorder="1" applyAlignment="1">
      <alignment horizontal="center" wrapText="1"/>
    </xf>
    <xf numFmtId="0" fontId="65" fillId="0" borderId="323" xfId="23" applyFont="1" applyBorder="1" applyAlignment="1">
      <alignment horizontal="center" wrapText="1"/>
    </xf>
    <xf numFmtId="0" fontId="65" fillId="0" borderId="326" xfId="23" applyFont="1" applyBorder="1" applyAlignment="1">
      <alignment horizontal="center" wrapText="1"/>
    </xf>
    <xf numFmtId="0" fontId="65" fillId="0" borderId="303" xfId="23" applyFont="1" applyBorder="1" applyAlignment="1">
      <alignment horizontal="center" wrapText="1"/>
    </xf>
    <xf numFmtId="0" fontId="65" fillId="2" borderId="303" xfId="23" applyFont="1" applyFill="1" applyBorder="1" applyAlignment="1">
      <alignment horizontal="center" wrapText="1"/>
    </xf>
    <xf numFmtId="0" fontId="45" fillId="0" borderId="303" xfId="23" applyFont="1" applyBorder="1" applyAlignment="1">
      <alignment horizontal="center" wrapText="1"/>
    </xf>
    <xf numFmtId="0" fontId="65" fillId="0" borderId="327" xfId="23" applyFont="1" applyBorder="1" applyAlignment="1">
      <alignment horizontal="center" wrapText="1"/>
    </xf>
    <xf numFmtId="0" fontId="65" fillId="0" borderId="304" xfId="23" applyFont="1" applyBorder="1" applyAlignment="1">
      <alignment horizontal="center" wrapText="1"/>
    </xf>
    <xf numFmtId="0" fontId="65" fillId="2" borderId="304" xfId="23" applyFont="1" applyFill="1" applyBorder="1" applyAlignment="1">
      <alignment horizontal="center" wrapText="1"/>
    </xf>
    <xf numFmtId="167" fontId="45" fillId="0" borderId="319" xfId="23" applyNumberFormat="1" applyFont="1" applyBorder="1" applyAlignment="1">
      <alignment horizontal="right" vertical="top"/>
    </xf>
    <xf numFmtId="9" fontId="51" fillId="8" borderId="321" xfId="1" applyNumberFormat="1" applyFont="1" applyFill="1" applyBorder="1" applyAlignment="1">
      <alignment horizontal="center" vertical="center"/>
    </xf>
    <xf numFmtId="9" fontId="51" fillId="7" borderId="321" xfId="1" applyNumberFormat="1" applyFont="1" applyFill="1" applyBorder="1" applyAlignment="1">
      <alignment horizontal="center" vertical="center"/>
    </xf>
    <xf numFmtId="9" fontId="51" fillId="0" borderId="321" xfId="1" applyNumberFormat="1" applyFont="1" applyFill="1" applyBorder="1" applyAlignment="1">
      <alignment horizontal="center" vertical="center"/>
    </xf>
    <xf numFmtId="0" fontId="65" fillId="0" borderId="192" xfId="23" applyFont="1" applyBorder="1" applyAlignment="1">
      <alignment horizontal="center" wrapText="1"/>
    </xf>
    <xf numFmtId="0" fontId="23" fillId="0" borderId="0" xfId="1" applyBorder="1" applyAlignment="1">
      <alignment vertical="center"/>
    </xf>
    <xf numFmtId="0" fontId="23" fillId="0" borderId="25" xfId="1" applyBorder="1" applyAlignment="1">
      <alignment vertical="center"/>
    </xf>
    <xf numFmtId="0" fontId="68" fillId="0" borderId="304" xfId="26" applyFont="1" applyBorder="1" applyAlignment="1">
      <alignment horizontal="center" wrapText="1"/>
    </xf>
    <xf numFmtId="3" fontId="33" fillId="10" borderId="328" xfId="0" applyNumberFormat="1" applyFont="1" applyFill="1" applyBorder="1" applyAlignment="1">
      <alignment horizontal="center" vertical="center" textRotation="90" wrapText="1"/>
    </xf>
    <xf numFmtId="0" fontId="4" fillId="0" borderId="0" xfId="22" applyFont="1"/>
    <xf numFmtId="0" fontId="4" fillId="0" borderId="135" xfId="22" applyFont="1" applyBorder="1"/>
    <xf numFmtId="9" fontId="34" fillId="0" borderId="0" xfId="1" applyNumberFormat="1" applyFont="1" applyFill="1"/>
    <xf numFmtId="0" fontId="3" fillId="0" borderId="135" xfId="22" applyFont="1" applyBorder="1"/>
    <xf numFmtId="9" fontId="51" fillId="7" borderId="330" xfId="1" applyNumberFormat="1" applyFont="1" applyFill="1" applyBorder="1" applyAlignment="1">
      <alignment horizontal="center" vertical="center"/>
    </xf>
    <xf numFmtId="3" fontId="33" fillId="6" borderId="24" xfId="1" applyNumberFormat="1" applyFont="1" applyFill="1" applyBorder="1" applyAlignment="1">
      <alignment horizontal="center" vertical="center" textRotation="90" wrapText="1"/>
    </xf>
    <xf numFmtId="3" fontId="37" fillId="10" borderId="290" xfId="1" applyNumberFormat="1" applyFont="1" applyFill="1" applyBorder="1" applyAlignment="1">
      <alignment horizontal="center" vertical="center"/>
    </xf>
    <xf numFmtId="0" fontId="38" fillId="6" borderId="157" xfId="1" applyFont="1" applyFill="1" applyBorder="1" applyAlignment="1">
      <alignment horizontal="center" vertical="center" textRotation="90" wrapText="1"/>
    </xf>
    <xf numFmtId="9" fontId="51" fillId="0" borderId="157" xfId="1" applyNumberFormat="1" applyFont="1" applyFill="1" applyBorder="1" applyAlignment="1">
      <alignment horizontal="center" vertical="center"/>
    </xf>
    <xf numFmtId="0" fontId="36" fillId="8" borderId="158" xfId="1" applyFont="1" applyFill="1" applyBorder="1" applyAlignment="1">
      <alignment vertical="center" wrapText="1"/>
    </xf>
    <xf numFmtId="0" fontId="36" fillId="0" borderId="332" xfId="1" applyFont="1" applyFill="1" applyBorder="1" applyAlignment="1">
      <alignment horizontal="left" vertical="center"/>
    </xf>
    <xf numFmtId="168" fontId="77" fillId="0" borderId="146" xfId="33" applyNumberFormat="1" applyFont="1" applyBorder="1" applyAlignment="1">
      <alignment horizontal="right" vertical="top"/>
    </xf>
    <xf numFmtId="168" fontId="77" fillId="0" borderId="147" xfId="33" applyNumberFormat="1" applyFont="1" applyBorder="1" applyAlignment="1">
      <alignment horizontal="right" vertical="top"/>
    </xf>
    <xf numFmtId="168" fontId="77" fillId="0" borderId="331" xfId="33" applyNumberFormat="1" applyFont="1" applyBorder="1" applyAlignment="1">
      <alignment horizontal="right" vertical="top"/>
    </xf>
    <xf numFmtId="168" fontId="77" fillId="0" borderId="148" xfId="33" applyNumberFormat="1" applyFont="1" applyBorder="1" applyAlignment="1">
      <alignment horizontal="right" vertical="top"/>
    </xf>
    <xf numFmtId="168" fontId="77" fillId="0" borderId="319" xfId="33" applyNumberFormat="1" applyFont="1" applyBorder="1" applyAlignment="1">
      <alignment horizontal="right" vertical="top"/>
    </xf>
    <xf numFmtId="168" fontId="77" fillId="0" borderId="320" xfId="33" applyNumberFormat="1" applyFont="1" applyBorder="1" applyAlignment="1">
      <alignment horizontal="right" vertical="top"/>
    </xf>
    <xf numFmtId="0" fontId="45" fillId="0" borderId="303" xfId="26" applyFont="1" applyBorder="1" applyAlignment="1">
      <alignment horizontal="center" wrapText="1"/>
    </xf>
    <xf numFmtId="0" fontId="0" fillId="8" borderId="0" xfId="0" applyFill="1" applyBorder="1"/>
    <xf numFmtId="0" fontId="38" fillId="6" borderId="60" xfId="1" applyFont="1" applyFill="1" applyBorder="1" applyAlignment="1">
      <alignment horizontal="center" vertical="center" wrapText="1"/>
    </xf>
    <xf numFmtId="0" fontId="23" fillId="0" borderId="60" xfId="1" applyBorder="1" applyAlignment="1">
      <alignment vertical="center" wrapText="1"/>
    </xf>
    <xf numFmtId="0" fontId="36" fillId="8" borderId="21" xfId="1" applyFont="1" applyFill="1" applyBorder="1" applyAlignment="1">
      <alignment vertical="center" wrapText="1"/>
    </xf>
    <xf numFmtId="0" fontId="0" fillId="0" borderId="321" xfId="0" applyBorder="1" applyAlignment="1">
      <alignment horizontal="left" vertical="center"/>
    </xf>
    <xf numFmtId="0" fontId="0" fillId="0" borderId="218" xfId="0" applyBorder="1" applyAlignment="1">
      <alignment horizontal="left" vertical="center"/>
    </xf>
    <xf numFmtId="0" fontId="23" fillId="0" borderId="64" xfId="0" applyFont="1" applyFill="1" applyBorder="1" applyAlignment="1">
      <alignment horizontal="left" vertical="center" wrapText="1"/>
    </xf>
    <xf numFmtId="9" fontId="51" fillId="7" borderId="113" xfId="1" applyNumberFormat="1" applyFont="1" applyFill="1" applyBorder="1" applyAlignment="1">
      <alignment horizontal="center" vertical="center"/>
    </xf>
    <xf numFmtId="9" fontId="51" fillId="7" borderId="260" xfId="1" applyNumberFormat="1" applyFont="1" applyFill="1" applyBorder="1" applyAlignment="1">
      <alignment horizontal="center" vertical="center"/>
    </xf>
    <xf numFmtId="9" fontId="51" fillId="7" borderId="38" xfId="1" applyNumberFormat="1" applyFont="1" applyFill="1" applyBorder="1" applyAlignment="1">
      <alignment horizontal="center" vertical="center"/>
    </xf>
    <xf numFmtId="9" fontId="51" fillId="7" borderId="103" xfId="1" applyNumberFormat="1" applyFont="1" applyFill="1" applyBorder="1" applyAlignment="1">
      <alignment horizontal="center" vertical="center"/>
    </xf>
    <xf numFmtId="9" fontId="51" fillId="7" borderId="66" xfId="1" applyNumberFormat="1" applyFont="1" applyFill="1" applyBorder="1" applyAlignment="1">
      <alignment horizontal="center" vertical="center"/>
    </xf>
    <xf numFmtId="9" fontId="51" fillId="7" borderId="69" xfId="1" applyNumberFormat="1" applyFont="1" applyFill="1" applyBorder="1" applyAlignment="1">
      <alignment horizontal="center" vertical="center"/>
    </xf>
    <xf numFmtId="9" fontId="51" fillId="7" borderId="67" xfId="1" applyNumberFormat="1" applyFont="1" applyFill="1" applyBorder="1" applyAlignment="1">
      <alignment horizontal="center" vertical="center"/>
    </xf>
    <xf numFmtId="9" fontId="51" fillId="7" borderId="158" xfId="1" applyNumberFormat="1" applyFont="1" applyFill="1" applyBorder="1" applyAlignment="1">
      <alignment horizontal="center" vertical="center"/>
    </xf>
    <xf numFmtId="0" fontId="36" fillId="0" borderId="333" xfId="1" applyFont="1" applyFill="1" applyBorder="1" applyAlignment="1">
      <alignment horizontal="left" vertical="center"/>
    </xf>
    <xf numFmtId="9" fontId="51" fillId="8" borderId="158" xfId="1" applyNumberFormat="1" applyFont="1" applyFill="1" applyBorder="1" applyAlignment="1">
      <alignment horizontal="center" vertical="center"/>
    </xf>
    <xf numFmtId="0" fontId="68" fillId="0" borderId="336" xfId="26" applyFont="1" applyBorder="1" applyAlignment="1">
      <alignment horizontal="center" wrapText="1"/>
    </xf>
    <xf numFmtId="168" fontId="77" fillId="0" borderId="334" xfId="33" applyNumberFormat="1" applyFont="1" applyBorder="1" applyAlignment="1">
      <alignment horizontal="right" vertical="top"/>
    </xf>
    <xf numFmtId="168" fontId="77" fillId="0" borderId="205" xfId="33" applyNumberFormat="1" applyFont="1" applyBorder="1" applyAlignment="1">
      <alignment horizontal="right" vertical="top"/>
    </xf>
    <xf numFmtId="0" fontId="45" fillId="0" borderId="335" xfId="26" applyFont="1" applyBorder="1" applyAlignment="1">
      <alignment horizontal="center" wrapText="1"/>
    </xf>
    <xf numFmtId="0" fontId="65" fillId="0" borderId="335" xfId="23" applyFont="1" applyBorder="1" applyAlignment="1">
      <alignment horizontal="center" wrapText="1"/>
    </xf>
    <xf numFmtId="0" fontId="65" fillId="0" borderId="336" xfId="23" applyFont="1" applyBorder="1" applyAlignment="1">
      <alignment horizontal="center" wrapText="1"/>
    </xf>
    <xf numFmtId="0" fontId="45" fillId="0" borderId="338" xfId="23" applyFont="1" applyBorder="1" applyAlignment="1">
      <alignment horizontal="center" wrapText="1"/>
    </xf>
    <xf numFmtId="0" fontId="65" fillId="0" borderId="339" xfId="23" applyFont="1" applyBorder="1" applyAlignment="1">
      <alignment horizontal="center" wrapText="1"/>
    </xf>
    <xf numFmtId="167" fontId="65" fillId="7" borderId="220" xfId="23" applyNumberFormat="1" applyFont="1" applyFill="1" applyBorder="1" applyAlignment="1">
      <alignment horizontal="right" vertical="top"/>
    </xf>
    <xf numFmtId="167" fontId="65" fillId="0" borderId="220" xfId="23" applyNumberFormat="1" applyFont="1" applyBorder="1" applyAlignment="1">
      <alignment horizontal="right" vertical="top"/>
    </xf>
    <xf numFmtId="167" fontId="45" fillId="7" borderId="220" xfId="23" applyNumberFormat="1" applyFont="1" applyFill="1" applyBorder="1" applyAlignment="1">
      <alignment horizontal="right" vertical="top"/>
    </xf>
    <xf numFmtId="167" fontId="45" fillId="0" borderId="220" xfId="23" applyNumberFormat="1" applyFont="1" applyBorder="1" applyAlignment="1">
      <alignment horizontal="right" vertical="top"/>
    </xf>
    <xf numFmtId="9" fontId="51" fillId="0" borderId="342" xfId="1" applyNumberFormat="1" applyFont="1" applyFill="1" applyBorder="1" applyAlignment="1">
      <alignment horizontal="center" vertical="center"/>
    </xf>
    <xf numFmtId="9" fontId="51" fillId="8" borderId="343" xfId="1" applyNumberFormat="1" applyFont="1" applyFill="1" applyBorder="1" applyAlignment="1">
      <alignment horizontal="center" vertical="center"/>
    </xf>
    <xf numFmtId="0" fontId="2" fillId="0" borderId="0" xfId="22" applyFont="1"/>
    <xf numFmtId="9" fontId="38" fillId="10" borderId="25" xfId="1" applyNumberFormat="1" applyFont="1" applyFill="1" applyBorder="1" applyAlignment="1">
      <alignment horizontal="center" vertical="center" wrapText="1"/>
    </xf>
    <xf numFmtId="0" fontId="45" fillId="0" borderId="344" xfId="23" applyFont="1" applyBorder="1" applyAlignment="1">
      <alignment horizontal="center" wrapText="1"/>
    </xf>
    <xf numFmtId="0" fontId="68" fillId="0" borderId="345" xfId="26" applyFont="1" applyBorder="1" applyAlignment="1">
      <alignment horizontal="center" wrapText="1"/>
    </xf>
    <xf numFmtId="0" fontId="45" fillId="0" borderId="346" xfId="23" applyFont="1" applyBorder="1" applyAlignment="1">
      <alignment horizontal="center" wrapText="1"/>
    </xf>
    <xf numFmtId="0" fontId="65" fillId="0" borderId="347" xfId="23" applyFont="1" applyBorder="1" applyAlignment="1">
      <alignment horizontal="center" wrapText="1"/>
    </xf>
    <xf numFmtId="167" fontId="65" fillId="7" borderId="188" xfId="23" applyNumberFormat="1" applyFont="1" applyFill="1" applyBorder="1" applyAlignment="1">
      <alignment horizontal="right" vertical="top"/>
    </xf>
    <xf numFmtId="167" fontId="65" fillId="0" borderId="188" xfId="23" applyNumberFormat="1" applyFont="1" applyBorder="1" applyAlignment="1">
      <alignment horizontal="right" vertical="top"/>
    </xf>
    <xf numFmtId="0" fontId="45" fillId="0" borderId="348" xfId="23" applyFont="1" applyBorder="1" applyAlignment="1">
      <alignment horizontal="center" wrapText="1"/>
    </xf>
    <xf numFmtId="0" fontId="65" fillId="0" borderId="349" xfId="23" applyFont="1" applyBorder="1" applyAlignment="1">
      <alignment horizontal="center" wrapText="1"/>
    </xf>
    <xf numFmtId="167" fontId="45" fillId="7" borderId="294" xfId="23" applyNumberFormat="1" applyFont="1" applyFill="1" applyBorder="1" applyAlignment="1">
      <alignment horizontal="right" vertical="top"/>
    </xf>
    <xf numFmtId="3" fontId="33" fillId="10" borderId="350" xfId="0" applyNumberFormat="1" applyFont="1" applyFill="1" applyBorder="1" applyAlignment="1">
      <alignment horizontal="center" vertical="center" textRotation="90" wrapText="1"/>
    </xf>
    <xf numFmtId="9" fontId="51" fillId="0" borderId="351" xfId="1" applyNumberFormat="1" applyFont="1" applyFill="1" applyBorder="1" applyAlignment="1">
      <alignment horizontal="center" vertical="center"/>
    </xf>
    <xf numFmtId="9" fontId="51" fillId="7" borderId="314" xfId="1" applyNumberFormat="1" applyFont="1" applyFill="1" applyBorder="1" applyAlignment="1">
      <alignment horizontal="center" vertical="center"/>
    </xf>
    <xf numFmtId="9" fontId="51" fillId="7" borderId="306" xfId="1" applyNumberFormat="1" applyFont="1" applyFill="1" applyBorder="1" applyAlignment="1">
      <alignment horizontal="center" vertical="center"/>
    </xf>
    <xf numFmtId="9" fontId="51" fillId="0" borderId="330" xfId="1" applyNumberFormat="1" applyFont="1" applyFill="1" applyBorder="1" applyAlignment="1">
      <alignment horizontal="center" vertical="center"/>
    </xf>
    <xf numFmtId="9" fontId="51" fillId="0" borderId="4" xfId="1" applyNumberFormat="1" applyFont="1" applyFill="1" applyBorder="1" applyAlignment="1">
      <alignment horizontal="center" vertical="center"/>
    </xf>
    <xf numFmtId="9" fontId="51" fillId="0" borderId="264" xfId="1" applyNumberFormat="1" applyFont="1" applyFill="1" applyBorder="1" applyAlignment="1">
      <alignment horizontal="center" vertical="center"/>
    </xf>
    <xf numFmtId="9" fontId="51" fillId="0" borderId="101" xfId="1" applyNumberFormat="1" applyFont="1" applyFill="1" applyBorder="1" applyAlignment="1">
      <alignment horizontal="center" vertical="center"/>
    </xf>
    <xf numFmtId="9" fontId="51" fillId="0" borderId="17" xfId="1" applyNumberFormat="1" applyFont="1" applyFill="1" applyBorder="1" applyAlignment="1">
      <alignment horizontal="center" vertical="center"/>
    </xf>
    <xf numFmtId="9" fontId="51" fillId="0" borderId="18" xfId="1" applyNumberFormat="1" applyFont="1" applyFill="1" applyBorder="1" applyAlignment="1">
      <alignment horizontal="center" vertical="center"/>
    </xf>
    <xf numFmtId="9" fontId="51" fillId="0" borderId="27" xfId="1" applyNumberFormat="1" applyFont="1" applyFill="1" applyBorder="1" applyAlignment="1">
      <alignment horizontal="center" vertical="center"/>
    </xf>
    <xf numFmtId="9" fontId="51" fillId="8" borderId="353" xfId="1" applyNumberFormat="1" applyFont="1" applyFill="1" applyBorder="1" applyAlignment="1">
      <alignment horizontal="center" vertical="center"/>
    </xf>
    <xf numFmtId="0" fontId="2" fillId="0" borderId="135" xfId="22" applyFont="1" applyBorder="1"/>
    <xf numFmtId="9" fontId="51" fillId="8" borderId="113" xfId="1" applyNumberFormat="1" applyFont="1" applyFill="1" applyBorder="1" applyAlignment="1">
      <alignment horizontal="center" vertical="center"/>
    </xf>
    <xf numFmtId="9" fontId="51" fillId="8" borderId="260" xfId="1" applyNumberFormat="1" applyFont="1" applyFill="1" applyBorder="1" applyAlignment="1">
      <alignment horizontal="center" vertical="center"/>
    </xf>
    <xf numFmtId="9" fontId="51" fillId="8" borderId="38" xfId="1" applyNumberFormat="1" applyFont="1" applyFill="1" applyBorder="1" applyAlignment="1">
      <alignment horizontal="center" vertical="center"/>
    </xf>
    <xf numFmtId="9" fontId="51" fillId="8" borderId="103" xfId="1" applyNumberFormat="1" applyFont="1" applyFill="1" applyBorder="1" applyAlignment="1">
      <alignment horizontal="center" vertical="center"/>
    </xf>
    <xf numFmtId="9" fontId="51" fillId="8" borderId="66" xfId="1" applyNumberFormat="1" applyFont="1" applyFill="1" applyBorder="1" applyAlignment="1">
      <alignment horizontal="center" vertical="center"/>
    </xf>
    <xf numFmtId="9" fontId="51" fillId="8" borderId="69" xfId="1" applyNumberFormat="1" applyFont="1" applyFill="1" applyBorder="1" applyAlignment="1">
      <alignment horizontal="center" vertical="center"/>
    </xf>
    <xf numFmtId="9" fontId="51" fillId="8" borderId="67" xfId="1" applyNumberFormat="1" applyFont="1" applyFill="1" applyBorder="1" applyAlignment="1">
      <alignment horizontal="center" vertical="center"/>
    </xf>
    <xf numFmtId="0" fontId="61" fillId="0" borderId="354" xfId="22" applyFont="1" applyBorder="1"/>
    <xf numFmtId="3" fontId="52" fillId="0" borderId="218" xfId="1" applyNumberFormat="1" applyFont="1" applyBorder="1" applyAlignment="1">
      <alignment horizontal="left" vertical="center"/>
    </xf>
    <xf numFmtId="3" fontId="52" fillId="0" borderId="25" xfId="1" applyNumberFormat="1" applyFont="1" applyBorder="1" applyAlignment="1">
      <alignment horizontal="left" vertical="center"/>
    </xf>
    <xf numFmtId="3" fontId="52" fillId="7" borderId="218" xfId="1" applyNumberFormat="1" applyFont="1" applyFill="1" applyBorder="1" applyAlignment="1">
      <alignment horizontal="left" vertical="center"/>
    </xf>
    <xf numFmtId="3" fontId="52" fillId="7" borderId="25" xfId="1" applyNumberFormat="1" applyFont="1" applyFill="1" applyBorder="1" applyAlignment="1">
      <alignment horizontal="left" vertical="center"/>
    </xf>
    <xf numFmtId="0" fontId="37" fillId="10" borderId="355" xfId="1" applyFont="1" applyFill="1" applyBorder="1" applyAlignment="1">
      <alignment horizontal="left" vertical="center"/>
    </xf>
    <xf numFmtId="0" fontId="35" fillId="0" borderId="356" xfId="1" applyFont="1" applyBorder="1" applyAlignment="1">
      <alignment horizontal="left" vertical="center" textRotation="90"/>
    </xf>
    <xf numFmtId="3" fontId="35" fillId="0" borderId="356" xfId="1" applyNumberFormat="1" applyFont="1" applyBorder="1" applyAlignment="1">
      <alignment horizontal="center" vertical="center" wrapText="1"/>
    </xf>
    <xf numFmtId="0" fontId="27" fillId="22" borderId="228" xfId="32" applyFont="1" applyFill="1" applyBorder="1" applyAlignment="1">
      <alignment vertical="center"/>
    </xf>
    <xf numFmtId="0" fontId="27" fillId="11" borderId="228" xfId="32" applyFont="1" applyFill="1" applyBorder="1" applyAlignment="1">
      <alignment vertical="center"/>
    </xf>
    <xf numFmtId="3" fontId="52" fillId="7" borderId="223" xfId="1" applyNumberFormat="1" applyFont="1" applyFill="1" applyBorder="1" applyAlignment="1">
      <alignment vertical="center"/>
    </xf>
    <xf numFmtId="3" fontId="52" fillId="7" borderId="214" xfId="1" applyNumberFormat="1" applyFont="1" applyFill="1" applyBorder="1" applyAlignment="1">
      <alignment horizontal="center" vertical="center"/>
    </xf>
    <xf numFmtId="3" fontId="52" fillId="7" borderId="25" xfId="1" applyNumberFormat="1" applyFont="1" applyFill="1" applyBorder="1" applyAlignment="1">
      <alignment vertical="center"/>
    </xf>
    <xf numFmtId="9" fontId="51" fillId="7" borderId="220" xfId="1" applyNumberFormat="1" applyFont="1" applyFill="1" applyBorder="1" applyAlignment="1">
      <alignment horizontal="center" vertical="center"/>
    </xf>
    <xf numFmtId="9" fontId="51" fillId="0" borderId="306" xfId="1" applyNumberFormat="1" applyFont="1" applyFill="1" applyBorder="1" applyAlignment="1">
      <alignment horizontal="center" vertical="center"/>
    </xf>
    <xf numFmtId="9" fontId="51" fillId="0" borderId="314" xfId="1" applyNumberFormat="1" applyFont="1" applyFill="1" applyBorder="1" applyAlignment="1">
      <alignment horizontal="center" vertical="center"/>
    </xf>
    <xf numFmtId="9" fontId="51" fillId="8" borderId="330" xfId="1" applyNumberFormat="1" applyFont="1" applyFill="1" applyBorder="1" applyAlignment="1">
      <alignment horizontal="center" vertical="center"/>
    </xf>
    <xf numFmtId="9" fontId="51" fillId="7" borderId="307" xfId="1" applyNumberFormat="1" applyFont="1" applyFill="1" applyBorder="1" applyAlignment="1">
      <alignment horizontal="center" vertical="center"/>
    </xf>
    <xf numFmtId="9" fontId="51" fillId="7" borderId="137" xfId="1" applyNumberFormat="1" applyFont="1" applyFill="1" applyBorder="1" applyAlignment="1">
      <alignment horizontal="center" vertical="center"/>
    </xf>
    <xf numFmtId="9" fontId="51" fillId="7" borderId="214" xfId="1" applyNumberFormat="1" applyFont="1" applyFill="1" applyBorder="1" applyAlignment="1">
      <alignment horizontal="center" vertical="center"/>
    </xf>
    <xf numFmtId="9" fontId="51" fillId="0" borderId="309" xfId="1" applyNumberFormat="1" applyFont="1" applyFill="1" applyBorder="1" applyAlignment="1">
      <alignment horizontal="center" vertical="center"/>
    </xf>
    <xf numFmtId="9" fontId="51" fillId="0" borderId="300" xfId="1" applyNumberFormat="1" applyFont="1" applyFill="1" applyBorder="1" applyAlignment="1">
      <alignment horizontal="center" vertical="center"/>
    </xf>
    <xf numFmtId="9" fontId="51" fillId="0" borderId="307" xfId="1" applyNumberFormat="1" applyFont="1" applyFill="1" applyBorder="1" applyAlignment="1">
      <alignment horizontal="center" vertical="center"/>
    </xf>
    <xf numFmtId="9" fontId="51" fillId="0" borderId="137" xfId="1" applyNumberFormat="1" applyFont="1" applyFill="1" applyBorder="1" applyAlignment="1">
      <alignment horizontal="center" vertical="center"/>
    </xf>
    <xf numFmtId="9" fontId="51" fillId="0" borderId="214" xfId="1" applyNumberFormat="1" applyFont="1" applyFill="1" applyBorder="1" applyAlignment="1">
      <alignment horizontal="center" vertical="center"/>
    </xf>
    <xf numFmtId="167" fontId="65" fillId="7" borderId="126" xfId="23" applyNumberFormat="1" applyFont="1" applyFill="1" applyBorder="1" applyAlignment="1">
      <alignment horizontal="right" vertical="top"/>
    </xf>
    <xf numFmtId="167" fontId="65" fillId="7" borderId="295" xfId="23" applyNumberFormat="1" applyFont="1" applyFill="1" applyBorder="1" applyAlignment="1">
      <alignment horizontal="right" vertical="top"/>
    </xf>
    <xf numFmtId="167" fontId="65" fillId="7" borderId="191" xfId="23" applyNumberFormat="1" applyFont="1" applyFill="1" applyBorder="1" applyAlignment="1">
      <alignment horizontal="right" vertical="top"/>
    </xf>
    <xf numFmtId="167" fontId="65" fillId="7" borderId="337" xfId="23" applyNumberFormat="1" applyFont="1" applyFill="1" applyBorder="1" applyAlignment="1">
      <alignment horizontal="right" vertical="top"/>
    </xf>
    <xf numFmtId="167" fontId="65" fillId="7" borderId="341" xfId="23" applyNumberFormat="1" applyFont="1" applyFill="1" applyBorder="1" applyAlignment="1">
      <alignment horizontal="right" vertical="top"/>
    </xf>
    <xf numFmtId="167" fontId="45" fillId="7" borderId="191" xfId="23" applyNumberFormat="1" applyFont="1" applyFill="1" applyBorder="1" applyAlignment="1">
      <alignment horizontal="right" vertical="top"/>
    </xf>
    <xf numFmtId="167" fontId="45" fillId="16" borderId="126" xfId="23" applyNumberFormat="1" applyFont="1" applyFill="1" applyBorder="1" applyAlignment="1">
      <alignment horizontal="right" vertical="top"/>
    </xf>
    <xf numFmtId="0" fontId="45" fillId="0" borderId="359" xfId="23" applyFont="1" applyBorder="1" applyAlignment="1">
      <alignment horizontal="center" wrapText="1"/>
    </xf>
    <xf numFmtId="0" fontId="65" fillId="0" borderId="360" xfId="23" applyFont="1" applyBorder="1" applyAlignment="1">
      <alignment horizontal="center" wrapText="1"/>
    </xf>
    <xf numFmtId="167" fontId="45" fillId="7" borderId="329" xfId="23" applyNumberFormat="1" applyFont="1" applyFill="1" applyBorder="1" applyAlignment="1">
      <alignment horizontal="right" vertical="top"/>
    </xf>
    <xf numFmtId="167" fontId="45" fillId="7" borderId="79" xfId="23" applyNumberFormat="1" applyFont="1" applyFill="1" applyBorder="1" applyAlignment="1">
      <alignment horizontal="right" vertical="top"/>
    </xf>
    <xf numFmtId="0" fontId="45" fillId="0" borderId="0" xfId="23" applyFont="1" applyAlignment="1">
      <alignment horizontal="center" wrapText="1"/>
    </xf>
    <xf numFmtId="0" fontId="68" fillId="0" borderId="361" xfId="26" applyFont="1" applyBorder="1" applyAlignment="1">
      <alignment horizontal="center" wrapText="1"/>
    </xf>
    <xf numFmtId="0" fontId="68" fillId="0" borderId="362" xfId="26" applyFont="1" applyBorder="1" applyAlignment="1">
      <alignment horizontal="center" wrapText="1"/>
    </xf>
    <xf numFmtId="4" fontId="23" fillId="0" borderId="0" xfId="1" applyNumberFormat="1" applyFill="1" applyAlignment="1">
      <alignment horizontal="center" vertical="center"/>
    </xf>
    <xf numFmtId="3" fontId="23" fillId="0" borderId="0" xfId="1" applyNumberFormat="1" applyFill="1" applyAlignment="1">
      <alignment horizontal="center" vertical="center"/>
    </xf>
    <xf numFmtId="0" fontId="23" fillId="7" borderId="321" xfId="0" applyFont="1" applyFill="1" applyBorder="1" applyAlignment="1">
      <alignment horizontal="left" vertical="center" wrapText="1"/>
    </xf>
    <xf numFmtId="9" fontId="0" fillId="7" borderId="321" xfId="0" applyNumberFormat="1" applyFill="1" applyBorder="1" applyAlignment="1">
      <alignment horizontal="center" vertical="center"/>
    </xf>
    <xf numFmtId="0" fontId="0" fillId="0" borderId="64" xfId="0" applyFill="1" applyBorder="1" applyAlignment="1">
      <alignment horizontal="left" vertical="center" wrapText="1"/>
    </xf>
    <xf numFmtId="0" fontId="32" fillId="10" borderId="24" xfId="0" applyFont="1" applyFill="1" applyBorder="1" applyAlignment="1">
      <alignment horizontal="center" vertical="center"/>
    </xf>
    <xf numFmtId="9" fontId="38" fillId="10" borderId="364" xfId="0" applyNumberFormat="1" applyFont="1" applyFill="1" applyBorder="1" applyAlignment="1">
      <alignment horizontal="center" vertical="center"/>
    </xf>
    <xf numFmtId="9" fontId="0" fillId="0" borderId="309" xfId="0" applyNumberFormat="1" applyBorder="1" applyAlignment="1">
      <alignment horizontal="center" vertical="center"/>
    </xf>
    <xf numFmtId="9" fontId="0" fillId="7" borderId="309" xfId="0" applyNumberFormat="1" applyFill="1" applyBorder="1" applyAlignment="1">
      <alignment horizontal="center" vertical="center"/>
    </xf>
    <xf numFmtId="9" fontId="39" fillId="5" borderId="358" xfId="0" applyNumberFormat="1" applyFont="1" applyFill="1" applyBorder="1" applyAlignment="1">
      <alignment horizontal="center" vertical="center"/>
    </xf>
    <xf numFmtId="9" fontId="39" fillId="5" borderId="309" xfId="0" applyNumberFormat="1" applyFont="1" applyFill="1" applyBorder="1" applyAlignment="1">
      <alignment horizontal="center" vertical="center"/>
    </xf>
    <xf numFmtId="9" fontId="39" fillId="5" borderId="352" xfId="0" applyNumberFormat="1" applyFont="1" applyFill="1" applyBorder="1" applyAlignment="1">
      <alignment horizontal="center" vertical="center"/>
    </xf>
    <xf numFmtId="9" fontId="38" fillId="10" borderId="365" xfId="0" applyNumberFormat="1" applyFont="1" applyFill="1" applyBorder="1" applyAlignment="1">
      <alignment horizontal="center" vertical="center"/>
    </xf>
    <xf numFmtId="9" fontId="0" fillId="0" borderId="309" xfId="0" applyNumberFormat="1" applyFill="1" applyBorder="1" applyAlignment="1">
      <alignment horizontal="center" vertical="center"/>
    </xf>
    <xf numFmtId="0" fontId="0" fillId="0" borderId="24" xfId="0" applyBorder="1"/>
    <xf numFmtId="9" fontId="39" fillId="5" borderId="366" xfId="0" applyNumberFormat="1" applyFont="1" applyFill="1" applyBorder="1" applyAlignment="1">
      <alignment horizontal="center" vertical="center"/>
    </xf>
    <xf numFmtId="3" fontId="33" fillId="10" borderId="364" xfId="0" applyNumberFormat="1" applyFont="1" applyFill="1" applyBorder="1" applyAlignment="1">
      <alignment horizontal="center" vertical="center" textRotation="90" wrapText="1"/>
    </xf>
    <xf numFmtId="3" fontId="33" fillId="10" borderId="51" xfId="0" applyNumberFormat="1" applyFont="1" applyFill="1" applyBorder="1" applyAlignment="1">
      <alignment horizontal="center" vertical="center"/>
    </xf>
    <xf numFmtId="3" fontId="33" fillId="10" borderId="367" xfId="0" applyNumberFormat="1" applyFont="1" applyFill="1" applyBorder="1" applyAlignment="1">
      <alignment horizontal="center" vertical="center" textRotation="90" wrapText="1"/>
    </xf>
    <xf numFmtId="3" fontId="33" fillId="10" borderId="56" xfId="0" applyNumberFormat="1" applyFont="1" applyFill="1" applyBorder="1" applyAlignment="1">
      <alignment horizontal="center" vertical="center"/>
    </xf>
    <xf numFmtId="9" fontId="38" fillId="10" borderId="367" xfId="0" applyNumberFormat="1" applyFont="1" applyFill="1" applyBorder="1" applyAlignment="1">
      <alignment horizontal="center" vertical="center"/>
    </xf>
    <xf numFmtId="0" fontId="0" fillId="0" borderId="31" xfId="0" applyBorder="1"/>
    <xf numFmtId="9" fontId="39" fillId="5" borderId="368" xfId="0" applyNumberFormat="1" applyFont="1" applyFill="1" applyBorder="1" applyAlignment="1">
      <alignment horizontal="center" vertical="center"/>
    </xf>
    <xf numFmtId="9" fontId="38" fillId="10" borderId="363" xfId="1" applyNumberFormat="1" applyFont="1" applyFill="1" applyBorder="1" applyAlignment="1">
      <alignment vertical="center" wrapText="1"/>
    </xf>
    <xf numFmtId="0" fontId="27" fillId="23" borderId="0" xfId="20" applyFont="1" applyFill="1" applyAlignment="1">
      <alignment wrapText="1"/>
    </xf>
    <xf numFmtId="9" fontId="0" fillId="7" borderId="306" xfId="0" applyNumberFormat="1" applyFill="1" applyBorder="1" applyAlignment="1">
      <alignment horizontal="center" vertical="center"/>
    </xf>
    <xf numFmtId="9" fontId="23" fillId="7" borderId="309" xfId="0" applyNumberFormat="1" applyFont="1" applyFill="1" applyBorder="1" applyAlignment="1">
      <alignment horizontal="center" vertical="center"/>
    </xf>
    <xf numFmtId="9" fontId="0" fillId="7" borderId="314" xfId="0" applyNumberFormat="1" applyFill="1" applyBorder="1" applyAlignment="1">
      <alignment horizontal="center" vertical="center"/>
    </xf>
    <xf numFmtId="0" fontId="32" fillId="6" borderId="155" xfId="1" applyFont="1" applyFill="1" applyBorder="1" applyAlignment="1">
      <alignment horizontal="center" vertical="center"/>
    </xf>
    <xf numFmtId="3" fontId="33" fillId="6" borderId="370" xfId="1" applyNumberFormat="1" applyFont="1" applyFill="1" applyBorder="1" applyAlignment="1">
      <alignment horizontal="center" vertical="center" textRotation="90" wrapText="1"/>
    </xf>
    <xf numFmtId="0" fontId="23" fillId="8" borderId="369" xfId="1" applyFill="1" applyBorder="1" applyAlignment="1">
      <alignment horizontal="center" vertical="center"/>
    </xf>
    <xf numFmtId="0" fontId="22" fillId="8" borderId="369" xfId="1" applyFont="1" applyFill="1" applyBorder="1" applyAlignment="1">
      <alignment horizontal="center" vertical="center"/>
    </xf>
    <xf numFmtId="0" fontId="23" fillId="8" borderId="369" xfId="1" applyFill="1" applyBorder="1"/>
    <xf numFmtId="0" fontId="23" fillId="0" borderId="369" xfId="1" applyFill="1" applyBorder="1" applyAlignment="1">
      <alignment vertical="center"/>
    </xf>
    <xf numFmtId="3" fontId="33" fillId="6" borderId="371" xfId="1" applyNumberFormat="1" applyFont="1" applyFill="1" applyBorder="1" applyAlignment="1">
      <alignment horizontal="center" vertical="center" textRotation="90" wrapText="1"/>
    </xf>
    <xf numFmtId="3" fontId="35" fillId="8" borderId="369" xfId="1" applyNumberFormat="1" applyFont="1" applyFill="1" applyBorder="1" applyAlignment="1">
      <alignment horizontal="center" vertical="center"/>
    </xf>
    <xf numFmtId="9" fontId="51" fillId="0" borderId="372" xfId="1" applyNumberFormat="1" applyFont="1" applyFill="1" applyBorder="1" applyAlignment="1">
      <alignment horizontal="center" vertical="center"/>
    </xf>
    <xf numFmtId="9" fontId="51" fillId="7" borderId="369" xfId="1" applyNumberFormat="1" applyFont="1" applyFill="1" applyBorder="1" applyAlignment="1">
      <alignment horizontal="center" vertical="center"/>
    </xf>
    <xf numFmtId="9" fontId="51" fillId="0" borderId="369" xfId="1" applyNumberFormat="1" applyFont="1" applyFill="1" applyBorder="1" applyAlignment="1">
      <alignment horizontal="center" vertical="center"/>
    </xf>
    <xf numFmtId="9" fontId="51" fillId="8" borderId="369" xfId="1" applyNumberFormat="1" applyFont="1" applyFill="1" applyBorder="1" applyAlignment="1">
      <alignment horizontal="center" vertical="center"/>
    </xf>
    <xf numFmtId="9" fontId="51" fillId="7" borderId="373" xfId="1" applyNumberFormat="1" applyFont="1" applyFill="1" applyBorder="1" applyAlignment="1">
      <alignment horizontal="center" vertical="center"/>
    </xf>
    <xf numFmtId="9" fontId="51" fillId="8" borderId="373" xfId="1" applyNumberFormat="1" applyFont="1" applyFill="1" applyBorder="1" applyAlignment="1">
      <alignment horizontal="center" vertical="center"/>
    </xf>
    <xf numFmtId="9" fontId="51" fillId="8" borderId="375" xfId="1" applyNumberFormat="1" applyFont="1" applyFill="1" applyBorder="1" applyAlignment="1">
      <alignment horizontal="center" vertical="center"/>
    </xf>
    <xf numFmtId="0" fontId="23" fillId="0" borderId="369" xfId="1" applyBorder="1"/>
    <xf numFmtId="3" fontId="33" fillId="6" borderId="377" xfId="1" applyNumberFormat="1" applyFont="1" applyFill="1" applyBorder="1" applyAlignment="1">
      <alignment horizontal="center" vertical="center" textRotation="90" wrapText="1"/>
    </xf>
    <xf numFmtId="3" fontId="33" fillId="6" borderId="378" xfId="1" applyNumberFormat="1" applyFont="1" applyFill="1" applyBorder="1" applyAlignment="1">
      <alignment horizontal="center" vertical="center" textRotation="90" wrapText="1"/>
    </xf>
    <xf numFmtId="9" fontId="51" fillId="0" borderId="379" xfId="1" applyNumberFormat="1" applyFont="1" applyFill="1" applyBorder="1" applyAlignment="1">
      <alignment horizontal="center" vertical="center"/>
    </xf>
    <xf numFmtId="9" fontId="51" fillId="7" borderId="380" xfId="1" applyNumberFormat="1" applyFont="1" applyFill="1" applyBorder="1" applyAlignment="1">
      <alignment horizontal="center" vertical="center"/>
    </xf>
    <xf numFmtId="9" fontId="51" fillId="0" borderId="380" xfId="1" applyNumberFormat="1" applyFont="1" applyFill="1" applyBorder="1" applyAlignment="1">
      <alignment horizontal="center" vertical="center"/>
    </xf>
    <xf numFmtId="9" fontId="51" fillId="8" borderId="380" xfId="1" applyNumberFormat="1" applyFont="1" applyFill="1" applyBorder="1" applyAlignment="1">
      <alignment horizontal="center" vertical="center"/>
    </xf>
    <xf numFmtId="9" fontId="51" fillId="7" borderId="381" xfId="1" applyNumberFormat="1" applyFont="1" applyFill="1" applyBorder="1" applyAlignment="1">
      <alignment horizontal="center" vertical="center"/>
    </xf>
    <xf numFmtId="9" fontId="51" fillId="8" borderId="381" xfId="1" applyNumberFormat="1" applyFont="1" applyFill="1" applyBorder="1" applyAlignment="1">
      <alignment horizontal="center" vertical="center"/>
    </xf>
    <xf numFmtId="9" fontId="51" fillId="8" borderId="382" xfId="1" applyNumberFormat="1" applyFont="1" applyFill="1" applyBorder="1" applyAlignment="1">
      <alignment horizontal="center" vertical="center"/>
    </xf>
    <xf numFmtId="0" fontId="54" fillId="10" borderId="119" xfId="0" applyFont="1" applyFill="1" applyBorder="1" applyAlignment="1">
      <alignment horizontal="center" vertical="center"/>
    </xf>
    <xf numFmtId="0" fontId="25" fillId="0" borderId="356" xfId="0" applyFont="1" applyBorder="1" applyAlignment="1">
      <alignment horizontal="center" vertical="center"/>
    </xf>
    <xf numFmtId="0" fontId="32" fillId="6" borderId="385" xfId="1" applyFont="1" applyFill="1" applyBorder="1" applyAlignment="1">
      <alignment horizontal="center" vertical="center"/>
    </xf>
    <xf numFmtId="9" fontId="51" fillId="0" borderId="387" xfId="1" applyNumberFormat="1" applyFont="1" applyFill="1" applyBorder="1" applyAlignment="1">
      <alignment horizontal="center" vertical="center"/>
    </xf>
    <xf numFmtId="9" fontId="51" fillId="0" borderId="381" xfId="1" applyNumberFormat="1" applyFont="1" applyFill="1" applyBorder="1" applyAlignment="1">
      <alignment horizontal="center" vertical="center"/>
    </xf>
    <xf numFmtId="9" fontId="51" fillId="0" borderId="220" xfId="1" applyNumberFormat="1" applyFont="1" applyFill="1" applyBorder="1" applyAlignment="1">
      <alignment horizontal="center" vertical="center"/>
    </xf>
    <xf numFmtId="9" fontId="51" fillId="7" borderId="299" xfId="1" applyNumberFormat="1" applyFont="1" applyFill="1" applyBorder="1" applyAlignment="1">
      <alignment horizontal="center" vertical="center"/>
    </xf>
    <xf numFmtId="9" fontId="51" fillId="0" borderId="299" xfId="1" applyNumberFormat="1" applyFont="1" applyFill="1" applyBorder="1" applyAlignment="1">
      <alignment horizontal="center" vertical="center"/>
    </xf>
    <xf numFmtId="9" fontId="51" fillId="7" borderId="389" xfId="1" applyNumberFormat="1" applyFont="1" applyFill="1" applyBorder="1" applyAlignment="1">
      <alignment horizontal="center" vertical="center"/>
    </xf>
    <xf numFmtId="9" fontId="51" fillId="14" borderId="0" xfId="1" applyNumberFormat="1" applyFont="1" applyFill="1" applyBorder="1" applyAlignment="1">
      <alignment horizontal="center" vertical="center"/>
    </xf>
    <xf numFmtId="9" fontId="51" fillId="12" borderId="0" xfId="1" applyNumberFormat="1" applyFont="1" applyFill="1" applyBorder="1" applyAlignment="1">
      <alignment horizontal="center" vertical="center"/>
    </xf>
    <xf numFmtId="0" fontId="45" fillId="0" borderId="386" xfId="26" applyFont="1" applyBorder="1" applyAlignment="1">
      <alignment horizontal="center" wrapText="1"/>
    </xf>
    <xf numFmtId="0" fontId="68" fillId="0" borderId="392" xfId="26" applyFont="1" applyBorder="1" applyAlignment="1">
      <alignment horizontal="center" wrapText="1"/>
    </xf>
    <xf numFmtId="168" fontId="77" fillId="0" borderId="388" xfId="33" applyNumberFormat="1" applyFont="1" applyBorder="1" applyAlignment="1">
      <alignment horizontal="right" vertical="top"/>
    </xf>
    <xf numFmtId="3" fontId="33" fillId="10" borderId="393" xfId="0" applyNumberFormat="1" applyFont="1" applyFill="1" applyBorder="1" applyAlignment="1">
      <alignment horizontal="center" vertical="center" textRotation="90" wrapText="1"/>
    </xf>
    <xf numFmtId="9" fontId="51" fillId="8" borderId="356" xfId="1" applyNumberFormat="1" applyFont="1" applyFill="1" applyBorder="1" applyAlignment="1">
      <alignment horizontal="center" vertical="center"/>
    </xf>
    <xf numFmtId="0" fontId="45" fillId="0" borderId="209" xfId="26" applyFont="1" applyBorder="1" applyAlignment="1">
      <alignment horizontal="center" wrapText="1"/>
    </xf>
    <xf numFmtId="0" fontId="65" fillId="0" borderId="395" xfId="23" applyFont="1" applyBorder="1" applyAlignment="1">
      <alignment horizontal="center" wrapText="1"/>
    </xf>
    <xf numFmtId="167" fontId="65" fillId="7" borderId="228" xfId="23" applyNumberFormat="1" applyFont="1" applyFill="1" applyBorder="1" applyAlignment="1">
      <alignment horizontal="right" vertical="top"/>
    </xf>
    <xf numFmtId="167" fontId="65" fillId="0" borderId="228" xfId="23" applyNumberFormat="1" applyFont="1" applyBorder="1" applyAlignment="1">
      <alignment horizontal="right" vertical="top"/>
    </xf>
    <xf numFmtId="167" fontId="45" fillId="0" borderId="228" xfId="23" applyNumberFormat="1" applyFont="1" applyBorder="1" applyAlignment="1">
      <alignment horizontal="right" vertical="top"/>
    </xf>
    <xf numFmtId="167" fontId="45" fillId="7" borderId="228" xfId="23" applyNumberFormat="1" applyFont="1" applyFill="1" applyBorder="1" applyAlignment="1">
      <alignment horizontal="right" vertical="top"/>
    </xf>
    <xf numFmtId="167" fontId="65" fillId="7" borderId="396" xfId="23" applyNumberFormat="1" applyFont="1" applyFill="1" applyBorder="1" applyAlignment="1">
      <alignment horizontal="right" vertical="top"/>
    </xf>
    <xf numFmtId="9" fontId="51" fillId="0" borderId="389" xfId="1" applyNumberFormat="1" applyFont="1" applyFill="1" applyBorder="1" applyAlignment="1">
      <alignment horizontal="center" vertical="center"/>
    </xf>
    <xf numFmtId="0" fontId="38" fillId="6" borderId="38" xfId="1" applyFont="1" applyFill="1" applyBorder="1" applyAlignment="1">
      <alignment horizontal="center" vertical="center" wrapText="1"/>
    </xf>
    <xf numFmtId="0" fontId="45" fillId="0" borderId="397" xfId="23" applyFont="1" applyBorder="1" applyAlignment="1">
      <alignment horizontal="center" wrapText="1"/>
    </xf>
    <xf numFmtId="9" fontId="14" fillId="0" borderId="0" xfId="22" applyNumberFormat="1" applyAlignment="1">
      <alignment horizontal="center"/>
    </xf>
    <xf numFmtId="0" fontId="38" fillId="6" borderId="22" xfId="1" applyFont="1" applyFill="1" applyBorder="1" applyAlignment="1">
      <alignment horizontal="center" vertical="center" wrapText="1"/>
    </xf>
    <xf numFmtId="9" fontId="51" fillId="0" borderId="399" xfId="1" applyNumberFormat="1" applyFont="1" applyFill="1" applyBorder="1" applyAlignment="1">
      <alignment horizontal="center" vertical="center"/>
    </xf>
    <xf numFmtId="9" fontId="51" fillId="0" borderId="398" xfId="1" applyNumberFormat="1" applyFont="1" applyFill="1" applyBorder="1" applyAlignment="1">
      <alignment horizontal="center" vertical="center"/>
    </xf>
    <xf numFmtId="9" fontId="51" fillId="7" borderId="399" xfId="1" applyNumberFormat="1" applyFont="1" applyFill="1" applyBorder="1" applyAlignment="1">
      <alignment horizontal="center" vertical="center"/>
    </xf>
    <xf numFmtId="9" fontId="51" fillId="7" borderId="398" xfId="1" applyNumberFormat="1" applyFont="1" applyFill="1" applyBorder="1" applyAlignment="1">
      <alignment horizontal="center" vertical="center"/>
    </xf>
    <xf numFmtId="9" fontId="51" fillId="8" borderId="399" xfId="1" applyNumberFormat="1" applyFont="1" applyFill="1" applyBorder="1" applyAlignment="1">
      <alignment horizontal="center" vertical="center"/>
    </xf>
    <xf numFmtId="9" fontId="54" fillId="10" borderId="243" xfId="6" applyFont="1" applyFill="1" applyBorder="1" applyAlignment="1">
      <alignment horizontal="center" vertical="center"/>
    </xf>
    <xf numFmtId="9" fontId="51" fillId="7" borderId="406" xfId="1" applyNumberFormat="1" applyFont="1" applyFill="1" applyBorder="1" applyAlignment="1">
      <alignment horizontal="center" vertical="center"/>
    </xf>
    <xf numFmtId="9" fontId="51" fillId="7" borderId="402" xfId="1" applyNumberFormat="1" applyFont="1" applyFill="1" applyBorder="1" applyAlignment="1">
      <alignment horizontal="center" vertical="center"/>
    </xf>
    <xf numFmtId="9" fontId="51" fillId="7" borderId="400" xfId="1" applyNumberFormat="1" applyFont="1" applyFill="1" applyBorder="1" applyAlignment="1">
      <alignment horizontal="center" vertical="center"/>
    </xf>
    <xf numFmtId="9" fontId="51" fillId="7" borderId="405" xfId="1" applyNumberFormat="1" applyFont="1" applyFill="1" applyBorder="1" applyAlignment="1">
      <alignment horizontal="center" vertical="center"/>
    </xf>
    <xf numFmtId="9" fontId="51" fillId="0" borderId="406" xfId="1" applyNumberFormat="1" applyFont="1" applyFill="1" applyBorder="1" applyAlignment="1">
      <alignment horizontal="center" vertical="center"/>
    </xf>
    <xf numFmtId="9" fontId="51" fillId="0" borderId="404" xfId="1" applyNumberFormat="1" applyFont="1" applyFill="1" applyBorder="1" applyAlignment="1">
      <alignment horizontal="center" vertical="center"/>
    </xf>
    <xf numFmtId="9" fontId="51" fillId="0" borderId="407" xfId="1" applyNumberFormat="1" applyFont="1" applyFill="1" applyBorder="1" applyAlignment="1">
      <alignment horizontal="center" vertical="center"/>
    </xf>
    <xf numFmtId="9" fontId="51" fillId="0" borderId="402" xfId="1" applyNumberFormat="1" applyFont="1" applyFill="1" applyBorder="1" applyAlignment="1">
      <alignment horizontal="center" vertical="center"/>
    </xf>
    <xf numFmtId="9" fontId="51" fillId="0" borderId="400" xfId="1" applyNumberFormat="1" applyFont="1" applyFill="1" applyBorder="1" applyAlignment="1">
      <alignment horizontal="center" vertical="center"/>
    </xf>
    <xf numFmtId="9" fontId="51" fillId="0" borderId="405" xfId="1" applyNumberFormat="1" applyFont="1" applyFill="1" applyBorder="1" applyAlignment="1">
      <alignment horizontal="center" vertical="center"/>
    </xf>
    <xf numFmtId="17" fontId="23" fillId="0" borderId="0" xfId="1" applyNumberFormat="1"/>
    <xf numFmtId="0" fontId="23" fillId="0" borderId="406" xfId="0" applyFont="1" applyFill="1" applyBorder="1" applyAlignment="1">
      <alignment horizontal="left" vertical="center"/>
    </xf>
    <xf numFmtId="9" fontId="23" fillId="0" borderId="400" xfId="0" applyNumberFormat="1" applyFont="1" applyFill="1" applyBorder="1" applyAlignment="1">
      <alignment horizontal="center" vertical="center"/>
    </xf>
    <xf numFmtId="9" fontId="0" fillId="0" borderId="400" xfId="0" applyNumberFormat="1" applyFill="1" applyBorder="1" applyAlignment="1">
      <alignment horizontal="center" vertical="center"/>
    </xf>
    <xf numFmtId="9" fontId="23" fillId="0" borderId="404" xfId="0" applyNumberFormat="1" applyFont="1" applyFill="1" applyBorder="1" applyAlignment="1">
      <alignment horizontal="center" vertical="center"/>
    </xf>
    <xf numFmtId="9" fontId="23" fillId="0" borderId="405" xfId="0" applyNumberFormat="1" applyFont="1" applyFill="1" applyBorder="1" applyAlignment="1">
      <alignment horizontal="center" vertical="center"/>
    </xf>
    <xf numFmtId="9" fontId="0" fillId="0" borderId="406" xfId="0" applyNumberFormat="1" applyFill="1" applyBorder="1" applyAlignment="1">
      <alignment horizontal="center" vertical="center"/>
    </xf>
    <xf numFmtId="9" fontId="0" fillId="0" borderId="404" xfId="0" applyNumberFormat="1" applyFill="1" applyBorder="1" applyAlignment="1">
      <alignment horizontal="center" vertical="center"/>
    </xf>
    <xf numFmtId="9" fontId="0" fillId="0" borderId="398" xfId="0" applyNumberFormat="1" applyFill="1" applyBorder="1" applyAlignment="1">
      <alignment horizontal="center" vertical="center"/>
    </xf>
    <xf numFmtId="9" fontId="38" fillId="10" borderId="408" xfId="1" applyNumberFormat="1" applyFont="1" applyFill="1" applyBorder="1" applyAlignment="1">
      <alignment vertical="center" wrapText="1"/>
    </xf>
    <xf numFmtId="9" fontId="38" fillId="10" borderId="408" xfId="1" applyNumberFormat="1" applyFont="1" applyFill="1" applyBorder="1" applyAlignment="1">
      <alignment horizontal="center" vertical="center" wrapText="1"/>
    </xf>
    <xf numFmtId="9" fontId="38" fillId="10" borderId="103" xfId="1" applyNumberFormat="1" applyFont="1" applyFill="1" applyBorder="1" applyAlignment="1">
      <alignment horizontal="center" vertical="center" wrapText="1"/>
    </xf>
    <xf numFmtId="0" fontId="45" fillId="2" borderId="390" xfId="23" applyFont="1" applyFill="1" applyBorder="1" applyAlignment="1">
      <alignment horizontal="center" wrapText="1"/>
    </xf>
    <xf numFmtId="0" fontId="65" fillId="2" borderId="391" xfId="23" applyFont="1" applyFill="1" applyBorder="1" applyAlignment="1">
      <alignment horizontal="center" wrapText="1"/>
    </xf>
    <xf numFmtId="9" fontId="51" fillId="7" borderId="383" xfId="1" applyNumberFormat="1" applyFont="1" applyFill="1" applyBorder="1" applyAlignment="1">
      <alignment horizontal="center" vertical="center"/>
    </xf>
    <xf numFmtId="9" fontId="51" fillId="8" borderId="389" xfId="1" applyNumberFormat="1" applyFont="1" applyFill="1" applyBorder="1" applyAlignment="1">
      <alignment horizontal="center" vertical="center"/>
    </xf>
    <xf numFmtId="9" fontId="51" fillId="8" borderId="220" xfId="1" applyNumberFormat="1" applyFont="1" applyFill="1" applyBorder="1" applyAlignment="1">
      <alignment horizontal="center" vertical="center"/>
    </xf>
    <xf numFmtId="9" fontId="51" fillId="7" borderId="117" xfId="1" applyNumberFormat="1" applyFont="1" applyFill="1" applyBorder="1" applyAlignment="1">
      <alignment horizontal="center" vertical="center"/>
    </xf>
    <xf numFmtId="9" fontId="51" fillId="7" borderId="376" xfId="1" applyNumberFormat="1" applyFont="1" applyFill="1" applyBorder="1" applyAlignment="1">
      <alignment horizontal="center" vertical="center"/>
    </xf>
    <xf numFmtId="9" fontId="51" fillId="7" borderId="235" xfId="1" applyNumberFormat="1" applyFont="1" applyFill="1" applyBorder="1" applyAlignment="1">
      <alignment horizontal="center" vertical="center"/>
    </xf>
    <xf numFmtId="9" fontId="51" fillId="7" borderId="236" xfId="1" applyNumberFormat="1" applyFont="1" applyFill="1" applyBorder="1" applyAlignment="1">
      <alignment horizontal="center" vertical="center"/>
    </xf>
    <xf numFmtId="0" fontId="61" fillId="0" borderId="0" xfId="22" applyFont="1" applyAlignment="1">
      <alignment horizontal="center"/>
    </xf>
    <xf numFmtId="0" fontId="61" fillId="0" borderId="409" xfId="22" applyFont="1" applyBorder="1"/>
    <xf numFmtId="0" fontId="78" fillId="24" borderId="411" xfId="20" applyFont="1" applyFill="1" applyBorder="1" applyAlignment="1">
      <alignment horizontal="left" vertical="top" wrapText="1"/>
    </xf>
    <xf numFmtId="0" fontId="2" fillId="0" borderId="0" xfId="16" applyFont="1" applyAlignment="1">
      <alignment wrapText="1"/>
    </xf>
    <xf numFmtId="0" fontId="65" fillId="0" borderId="189" xfId="23" applyFont="1" applyBorder="1" applyAlignment="1">
      <alignment vertical="top" wrapText="1"/>
    </xf>
    <xf numFmtId="0" fontId="65" fillId="0" borderId="74" xfId="23" applyFont="1" applyBorder="1" applyAlignment="1">
      <alignment vertical="top" wrapText="1"/>
    </xf>
    <xf numFmtId="0" fontId="45" fillId="18" borderId="74" xfId="23" applyFont="1" applyFill="1" applyBorder="1" applyAlignment="1">
      <alignment vertical="top" wrapText="1"/>
    </xf>
    <xf numFmtId="0" fontId="45" fillId="0" borderId="74" xfId="23" applyFont="1" applyBorder="1" applyAlignment="1">
      <alignment vertical="top" wrapText="1"/>
    </xf>
    <xf numFmtId="0" fontId="45" fillId="20" borderId="74" xfId="23" applyFont="1" applyFill="1" applyBorder="1" applyAlignment="1">
      <alignment vertical="top" wrapText="1"/>
    </xf>
    <xf numFmtId="0" fontId="65" fillId="20" borderId="74" xfId="23" applyFont="1" applyFill="1" applyBorder="1" applyAlignment="1">
      <alignment vertical="top" wrapText="1"/>
    </xf>
    <xf numFmtId="0" fontId="45" fillId="19" borderId="74" xfId="23" applyFont="1" applyFill="1" applyBorder="1" applyAlignment="1">
      <alignment vertical="top" wrapText="1"/>
    </xf>
    <xf numFmtId="0" fontId="65" fillId="19" borderId="74" xfId="23" applyFont="1" applyFill="1" applyBorder="1" applyAlignment="1">
      <alignment vertical="top" wrapText="1"/>
    </xf>
    <xf numFmtId="0" fontId="45" fillId="0" borderId="0" xfId="23" applyFont="1" applyAlignment="1">
      <alignment vertical="top" wrapText="1"/>
    </xf>
    <xf numFmtId="0" fontId="65" fillId="0" borderId="0" xfId="23" applyFont="1" applyAlignment="1">
      <alignment vertical="top" wrapText="1"/>
    </xf>
    <xf numFmtId="0" fontId="78" fillId="24" borderId="411" xfId="20" applyFont="1" applyFill="1" applyBorder="1" applyAlignment="1">
      <alignment vertical="top" wrapText="1"/>
    </xf>
    <xf numFmtId="0" fontId="78" fillId="24" borderId="412" xfId="20" applyFont="1" applyFill="1" applyBorder="1" applyAlignment="1">
      <alignment vertical="top" wrapText="1"/>
    </xf>
    <xf numFmtId="0" fontId="78" fillId="24" borderId="410" xfId="20" applyFont="1" applyFill="1" applyBorder="1" applyAlignment="1">
      <alignment vertical="top" wrapText="1"/>
    </xf>
    <xf numFmtId="0" fontId="79" fillId="0" borderId="0" xfId="0" applyFont="1"/>
    <xf numFmtId="0" fontId="23" fillId="0" borderId="0" xfId="0" applyFont="1" applyAlignment="1">
      <alignment wrapText="1"/>
    </xf>
    <xf numFmtId="0" fontId="0" fillId="0" borderId="0" xfId="0" applyAlignment="1">
      <alignment wrapText="1"/>
    </xf>
    <xf numFmtId="9" fontId="51" fillId="0" borderId="413" xfId="1" applyNumberFormat="1" applyFont="1" applyFill="1" applyBorder="1" applyAlignment="1">
      <alignment horizontal="center" vertical="center"/>
    </xf>
    <xf numFmtId="9" fontId="51" fillId="8" borderId="413" xfId="1" applyNumberFormat="1" applyFont="1" applyFill="1" applyBorder="1" applyAlignment="1">
      <alignment horizontal="center" vertical="center"/>
    </xf>
    <xf numFmtId="0" fontId="23" fillId="8" borderId="61" xfId="1" applyFill="1" applyBorder="1" applyAlignment="1">
      <alignment horizontal="center" vertical="center"/>
    </xf>
    <xf numFmtId="0" fontId="23" fillId="8" borderId="81" xfId="1" applyFill="1" applyBorder="1" applyAlignment="1">
      <alignment horizontal="center" vertical="center"/>
    </xf>
    <xf numFmtId="0" fontId="23" fillId="8" borderId="30" xfId="1" applyFill="1" applyBorder="1" applyAlignment="1">
      <alignment horizontal="center" vertical="center"/>
    </xf>
    <xf numFmtId="0" fontId="23" fillId="8" borderId="0" xfId="1" applyFill="1" applyBorder="1" applyAlignment="1">
      <alignment horizontal="center" vertical="center"/>
    </xf>
    <xf numFmtId="0" fontId="23" fillId="8" borderId="38" xfId="1" applyFill="1" applyBorder="1" applyAlignment="1">
      <alignment horizontal="center" vertical="center"/>
    </xf>
    <xf numFmtId="0" fontId="23" fillId="8" borderId="260" xfId="1" applyFill="1" applyBorder="1" applyAlignment="1">
      <alignment horizontal="center" vertical="center"/>
    </xf>
    <xf numFmtId="9" fontId="51" fillId="7" borderId="413" xfId="1" applyNumberFormat="1" applyFont="1" applyFill="1" applyBorder="1" applyAlignment="1">
      <alignment horizontal="center" vertical="center"/>
    </xf>
    <xf numFmtId="9" fontId="38" fillId="10" borderId="394" xfId="1" applyNumberFormat="1" applyFont="1" applyFill="1" applyBorder="1" applyAlignment="1">
      <alignment vertical="center" wrapText="1"/>
    </xf>
    <xf numFmtId="9" fontId="38" fillId="10" borderId="364" xfId="1" applyNumberFormat="1" applyFont="1" applyFill="1" applyBorder="1" applyAlignment="1">
      <alignment vertical="center" wrapText="1"/>
    </xf>
    <xf numFmtId="0" fontId="2" fillId="0" borderId="0" xfId="16" applyFont="1"/>
    <xf numFmtId="0" fontId="65" fillId="25" borderId="303" xfId="23" applyFont="1" applyFill="1" applyBorder="1" applyAlignment="1">
      <alignment horizontal="center" wrapText="1"/>
    </xf>
    <xf numFmtId="0" fontId="68" fillId="25" borderId="209" xfId="26" applyFont="1" applyFill="1" applyBorder="1" applyAlignment="1">
      <alignment horizontal="center" wrapText="1"/>
    </xf>
    <xf numFmtId="0" fontId="45" fillId="25" borderId="180" xfId="23" applyFont="1" applyFill="1" applyBorder="1" applyAlignment="1">
      <alignment horizontal="center" wrapText="1"/>
    </xf>
    <xf numFmtId="9" fontId="51" fillId="7" borderId="421" xfId="1" applyNumberFormat="1" applyFont="1" applyFill="1" applyBorder="1" applyAlignment="1">
      <alignment horizontal="center" vertical="center"/>
    </xf>
    <xf numFmtId="9" fontId="51" fillId="7" borderId="419" xfId="1" applyNumberFormat="1" applyFont="1" applyFill="1" applyBorder="1" applyAlignment="1">
      <alignment horizontal="center" vertical="center"/>
    </xf>
    <xf numFmtId="9" fontId="51" fillId="7" borderId="415" xfId="1" applyNumberFormat="1" applyFont="1" applyFill="1" applyBorder="1" applyAlignment="1">
      <alignment horizontal="center" vertical="center"/>
    </xf>
    <xf numFmtId="9" fontId="51" fillId="8" borderId="419" xfId="1" applyNumberFormat="1" applyFont="1" applyFill="1" applyBorder="1" applyAlignment="1">
      <alignment horizontal="center" vertical="center"/>
    </xf>
    <xf numFmtId="9" fontId="51" fillId="7" borderId="422" xfId="1" applyNumberFormat="1" applyFont="1" applyFill="1" applyBorder="1" applyAlignment="1">
      <alignment horizontal="center" vertical="center"/>
    </xf>
    <xf numFmtId="9" fontId="51" fillId="7" borderId="416" xfId="1" applyNumberFormat="1" applyFont="1" applyFill="1" applyBorder="1" applyAlignment="1">
      <alignment horizontal="center" vertical="center"/>
    </xf>
    <xf numFmtId="9" fontId="51" fillId="7" borderId="418" xfId="1" applyNumberFormat="1" applyFont="1" applyFill="1" applyBorder="1" applyAlignment="1">
      <alignment horizontal="center" vertical="center"/>
    </xf>
    <xf numFmtId="9" fontId="51" fillId="0" borderId="421" xfId="1" applyNumberFormat="1" applyFont="1" applyFill="1" applyBorder="1" applyAlignment="1">
      <alignment horizontal="center" vertical="center"/>
    </xf>
    <xf numFmtId="9" fontId="51" fillId="0" borderId="419" xfId="1" applyNumberFormat="1" applyFont="1" applyFill="1" applyBorder="1" applyAlignment="1">
      <alignment horizontal="center" vertical="center"/>
    </xf>
    <xf numFmtId="9" fontId="51" fillId="0" borderId="417" xfId="1" applyNumberFormat="1" applyFont="1" applyFill="1" applyBorder="1" applyAlignment="1">
      <alignment horizontal="center" vertical="center"/>
    </xf>
    <xf numFmtId="9" fontId="51" fillId="0" borderId="420" xfId="1" applyNumberFormat="1" applyFont="1" applyFill="1" applyBorder="1" applyAlignment="1">
      <alignment horizontal="center" vertical="center"/>
    </xf>
    <xf numFmtId="9" fontId="51" fillId="0" borderId="415" xfId="1" applyNumberFormat="1" applyFont="1" applyFill="1" applyBorder="1" applyAlignment="1">
      <alignment horizontal="center" vertical="center"/>
    </xf>
    <xf numFmtId="9" fontId="51" fillId="0" borderId="422" xfId="1" applyNumberFormat="1" applyFont="1" applyFill="1" applyBorder="1" applyAlignment="1">
      <alignment horizontal="center" vertical="center"/>
    </xf>
    <xf numFmtId="9" fontId="51" fillId="0" borderId="416" xfId="1" applyNumberFormat="1" applyFont="1" applyFill="1" applyBorder="1" applyAlignment="1">
      <alignment horizontal="center" vertical="center"/>
    </xf>
    <xf numFmtId="9" fontId="51" fillId="0" borderId="418" xfId="1" applyNumberFormat="1" applyFont="1" applyFill="1" applyBorder="1" applyAlignment="1">
      <alignment horizontal="center" vertical="center"/>
    </xf>
    <xf numFmtId="3" fontId="52" fillId="8" borderId="223" xfId="1" applyNumberFormat="1" applyFont="1" applyFill="1" applyBorder="1" applyAlignment="1">
      <alignment vertical="center"/>
    </xf>
    <xf numFmtId="3" fontId="52" fillId="8" borderId="214" xfId="1" applyNumberFormat="1" applyFont="1" applyFill="1" applyBorder="1" applyAlignment="1">
      <alignment horizontal="center" vertical="center"/>
    </xf>
    <xf numFmtId="3" fontId="52" fillId="8" borderId="25" xfId="1" applyNumberFormat="1" applyFont="1" applyFill="1" applyBorder="1" applyAlignment="1">
      <alignment vertical="center"/>
    </xf>
    <xf numFmtId="49" fontId="38" fillId="6" borderId="112" xfId="1" applyNumberFormat="1" applyFont="1" applyFill="1" applyBorder="1" applyAlignment="1">
      <alignment horizontal="left" vertical="center"/>
    </xf>
    <xf numFmtId="9" fontId="51" fillId="7" borderId="414" xfId="1" applyNumberFormat="1" applyFont="1" applyFill="1" applyBorder="1" applyAlignment="1">
      <alignment horizontal="center" vertical="center"/>
    </xf>
    <xf numFmtId="9" fontId="51" fillId="8" borderId="414" xfId="1" applyNumberFormat="1" applyFont="1" applyFill="1" applyBorder="1" applyAlignment="1">
      <alignment horizontal="center" vertical="center"/>
    </xf>
    <xf numFmtId="0" fontId="36" fillId="8" borderId="414" xfId="1" applyFont="1" applyFill="1" applyBorder="1" applyAlignment="1">
      <alignment vertical="center" wrapText="1"/>
    </xf>
    <xf numFmtId="0" fontId="44" fillId="0" borderId="0" xfId="0" applyFont="1" applyFill="1" applyAlignment="1">
      <alignment horizontal="center" vertical="center"/>
    </xf>
    <xf numFmtId="9" fontId="44" fillId="0" borderId="0" xfId="6" applyFont="1" applyAlignment="1">
      <alignment horizontal="center" vertical="center"/>
    </xf>
    <xf numFmtId="9" fontId="44" fillId="0" borderId="0" xfId="6" applyFont="1" applyFill="1" applyAlignment="1">
      <alignment horizontal="center" vertical="center"/>
    </xf>
    <xf numFmtId="0" fontId="44" fillId="0" borderId="0" xfId="0" applyFont="1" applyFill="1" applyAlignment="1">
      <alignment horizontal="left" vertical="center"/>
    </xf>
    <xf numFmtId="9" fontId="44" fillId="0" borderId="0" xfId="6" applyFont="1" applyFill="1" applyBorder="1" applyAlignment="1">
      <alignment horizontal="center" vertical="center"/>
    </xf>
    <xf numFmtId="0" fontId="70" fillId="0" borderId="0" xfId="0" applyFont="1" applyFill="1" applyBorder="1" applyAlignment="1">
      <alignment horizontal="center" vertical="center"/>
    </xf>
    <xf numFmtId="9" fontId="23" fillId="11" borderId="0" xfId="0" applyNumberFormat="1" applyFont="1" applyFill="1" applyAlignment="1">
      <alignment horizontal="center" vertical="center"/>
    </xf>
    <xf numFmtId="0" fontId="23" fillId="11" borderId="0" xfId="0" applyFont="1" applyFill="1" applyAlignment="1">
      <alignment horizontal="center" vertical="center"/>
    </xf>
    <xf numFmtId="9" fontId="0" fillId="11" borderId="0" xfId="0" applyNumberFormat="1" applyFill="1" applyAlignment="1">
      <alignment horizontal="center" vertical="center"/>
    </xf>
    <xf numFmtId="9" fontId="0" fillId="11" borderId="0" xfId="6" applyFont="1" applyFill="1" applyAlignment="1">
      <alignment horizontal="center" vertical="center"/>
    </xf>
    <xf numFmtId="0" fontId="0" fillId="11" borderId="0" xfId="0" applyFill="1" applyAlignment="1">
      <alignment horizontal="center" vertical="center"/>
    </xf>
    <xf numFmtId="166" fontId="37" fillId="10" borderId="62" xfId="1" applyNumberFormat="1" applyFont="1" applyFill="1" applyBorder="1" applyAlignment="1">
      <alignment horizontal="center" vertical="center" wrapText="1"/>
    </xf>
    <xf numFmtId="166" fontId="38" fillId="10" borderId="51" xfId="15" applyNumberFormat="1" applyFont="1" applyFill="1" applyBorder="1" applyAlignment="1">
      <alignment horizontal="center" vertical="center" wrapText="1"/>
    </xf>
    <xf numFmtId="166" fontId="23" fillId="0" borderId="24" xfId="1" applyNumberFormat="1" applyFill="1" applyBorder="1" applyAlignment="1">
      <alignment horizontal="center" vertical="center" wrapText="1"/>
    </xf>
    <xf numFmtId="166" fontId="23" fillId="7" borderId="24" xfId="1" applyNumberFormat="1" applyFill="1" applyBorder="1" applyAlignment="1">
      <alignment horizontal="center" vertical="center" wrapText="1"/>
    </xf>
    <xf numFmtId="166" fontId="23" fillId="0" borderId="24" xfId="1" applyNumberFormat="1" applyBorder="1" applyAlignment="1">
      <alignment horizontal="center" vertical="center" wrapText="1"/>
    </xf>
    <xf numFmtId="166" fontId="23" fillId="0" borderId="30" xfId="1" applyNumberFormat="1" applyFill="1" applyBorder="1" applyAlignment="1">
      <alignment horizontal="center" vertical="center" wrapText="1"/>
    </xf>
    <xf numFmtId="166" fontId="23" fillId="0" borderId="25" xfId="1" applyNumberFormat="1" applyFill="1" applyBorder="1" applyAlignment="1">
      <alignment horizontal="center" vertical="center" wrapText="1"/>
    </xf>
    <xf numFmtId="166" fontId="23" fillId="7" borderId="30" xfId="1" applyNumberFormat="1" applyFill="1" applyBorder="1" applyAlignment="1">
      <alignment horizontal="center" vertical="center" wrapText="1"/>
    </xf>
    <xf numFmtId="166" fontId="23" fillId="7" borderId="25" xfId="1" applyNumberFormat="1" applyFill="1" applyBorder="1" applyAlignment="1">
      <alignment horizontal="center" vertical="center" wrapText="1"/>
    </xf>
    <xf numFmtId="166" fontId="23" fillId="7" borderId="31" xfId="1" applyNumberFormat="1" applyFill="1" applyBorder="1" applyAlignment="1">
      <alignment horizontal="center" vertical="center" wrapText="1"/>
    </xf>
    <xf numFmtId="166" fontId="23" fillId="0" borderId="25" xfId="1" applyNumberFormat="1" applyBorder="1" applyAlignment="1">
      <alignment horizontal="center" vertical="center" wrapText="1"/>
    </xf>
    <xf numFmtId="166" fontId="23" fillId="0" borderId="30" xfId="1" applyNumberFormat="1" applyBorder="1" applyAlignment="1">
      <alignment horizontal="center" vertical="center" wrapText="1"/>
    </xf>
    <xf numFmtId="166" fontId="23" fillId="0" borderId="0" xfId="1" applyNumberFormat="1" applyBorder="1" applyAlignment="1">
      <alignment horizontal="center" vertical="center" wrapText="1"/>
    </xf>
    <xf numFmtId="166" fontId="23" fillId="0" borderId="118" xfId="1" applyNumberFormat="1" applyBorder="1" applyAlignment="1">
      <alignment horizontal="center" vertical="center" wrapText="1"/>
    </xf>
    <xf numFmtId="166" fontId="23" fillId="8" borderId="24" xfId="1" applyNumberFormat="1" applyFill="1" applyBorder="1" applyAlignment="1">
      <alignment horizontal="center" vertical="center" wrapText="1"/>
    </xf>
    <xf numFmtId="166" fontId="23" fillId="8" borderId="25" xfId="1" applyNumberFormat="1" applyFill="1" applyBorder="1" applyAlignment="1">
      <alignment horizontal="center" vertical="center" wrapText="1"/>
    </xf>
    <xf numFmtId="166" fontId="23" fillId="8" borderId="31" xfId="1" applyNumberFormat="1" applyFill="1" applyBorder="1" applyAlignment="1">
      <alignment horizontal="center" vertical="center" wrapText="1"/>
    </xf>
    <xf numFmtId="166" fontId="23" fillId="0" borderId="31" xfId="1" applyNumberFormat="1" applyBorder="1" applyAlignment="1">
      <alignment horizontal="center" vertical="center" wrapText="1"/>
    </xf>
    <xf numFmtId="166" fontId="23" fillId="7" borderId="0" xfId="1" applyNumberFormat="1" applyFill="1" applyBorder="1" applyAlignment="1">
      <alignment horizontal="center" vertical="center" wrapText="1"/>
    </xf>
    <xf numFmtId="166" fontId="27" fillId="9" borderId="60" xfId="1" applyNumberFormat="1" applyFont="1" applyFill="1" applyBorder="1" applyAlignment="1">
      <alignment horizontal="center" vertical="center" wrapText="1"/>
    </xf>
    <xf numFmtId="166" fontId="27" fillId="9" borderId="36" xfId="1" applyNumberFormat="1" applyFont="1" applyFill="1" applyBorder="1" applyAlignment="1">
      <alignment horizontal="center" vertical="center" wrapText="1"/>
    </xf>
    <xf numFmtId="166" fontId="27" fillId="9" borderId="51" xfId="1" applyNumberFormat="1" applyFont="1" applyFill="1" applyBorder="1" applyAlignment="1">
      <alignment horizontal="center" vertical="center" wrapText="1"/>
    </xf>
    <xf numFmtId="166" fontId="27" fillId="9" borderId="52" xfId="1" applyNumberFormat="1" applyFont="1" applyFill="1" applyBorder="1" applyAlignment="1">
      <alignment horizontal="center" vertical="center" wrapText="1"/>
    </xf>
    <xf numFmtId="166" fontId="23" fillId="0" borderId="31" xfId="1" applyNumberFormat="1" applyFill="1" applyBorder="1" applyAlignment="1">
      <alignment horizontal="center" vertical="center" wrapText="1"/>
    </xf>
    <xf numFmtId="166" fontId="23" fillId="8" borderId="0" xfId="1" applyNumberFormat="1" applyFill="1" applyBorder="1" applyAlignment="1">
      <alignment horizontal="center" vertical="center" wrapText="1"/>
    </xf>
    <xf numFmtId="167" fontId="45" fillId="7" borderId="340" xfId="23" applyNumberFormat="1" applyFont="1" applyFill="1" applyBorder="1" applyAlignment="1">
      <alignment horizontal="right" vertical="top"/>
    </xf>
    <xf numFmtId="167" fontId="45" fillId="7" borderId="334" xfId="23" applyNumberFormat="1" applyFont="1" applyFill="1" applyBorder="1" applyAlignment="1">
      <alignment horizontal="right" vertical="top"/>
    </xf>
    <xf numFmtId="167" fontId="65" fillId="7" borderId="424" xfId="23" applyNumberFormat="1" applyFont="1" applyFill="1" applyBorder="1" applyAlignment="1">
      <alignment horizontal="right" vertical="top"/>
    </xf>
    <xf numFmtId="167" fontId="45" fillId="2" borderId="424" xfId="23" applyNumberFormat="1" applyFont="1" applyFill="1" applyBorder="1" applyAlignment="1">
      <alignment horizontal="right" vertical="top"/>
    </xf>
    <xf numFmtId="167" fontId="65" fillId="7" borderId="425" xfId="23" applyNumberFormat="1" applyFont="1" applyFill="1" applyBorder="1" applyAlignment="1">
      <alignment horizontal="right" vertical="top"/>
    </xf>
    <xf numFmtId="167" fontId="65" fillId="7" borderId="423" xfId="23" applyNumberFormat="1" applyFont="1" applyFill="1" applyBorder="1" applyAlignment="1">
      <alignment horizontal="right" vertical="top"/>
    </xf>
    <xf numFmtId="167" fontId="45" fillId="7" borderId="0" xfId="23" applyNumberFormat="1" applyFont="1" applyFill="1" applyAlignment="1">
      <alignment horizontal="right" vertical="top"/>
    </xf>
    <xf numFmtId="167" fontId="45" fillId="0" borderId="424" xfId="23" applyNumberFormat="1" applyFont="1" applyBorder="1" applyAlignment="1">
      <alignment horizontal="right" vertical="top"/>
    </xf>
    <xf numFmtId="167" fontId="65" fillId="0" borderId="424" xfId="23" applyNumberFormat="1" applyFont="1" applyBorder="1" applyAlignment="1">
      <alignment horizontal="right" vertical="top"/>
    </xf>
    <xf numFmtId="167" fontId="45" fillId="0" borderId="425" xfId="23" applyNumberFormat="1" applyFont="1" applyBorder="1" applyAlignment="1">
      <alignment horizontal="right" vertical="top"/>
    </xf>
    <xf numFmtId="167" fontId="65" fillId="0" borderId="425" xfId="23" applyNumberFormat="1" applyFont="1" applyBorder="1" applyAlignment="1">
      <alignment horizontal="right" vertical="top"/>
    </xf>
    <xf numFmtId="167" fontId="65" fillId="0" borderId="423" xfId="23" applyNumberFormat="1" applyFont="1" applyBorder="1" applyAlignment="1">
      <alignment horizontal="right" vertical="top"/>
    </xf>
    <xf numFmtId="167" fontId="45" fillId="0" borderId="0" xfId="23" applyNumberFormat="1" applyFont="1" applyAlignment="1">
      <alignment horizontal="right" vertical="top"/>
    </xf>
    <xf numFmtId="167" fontId="45" fillId="7" borderId="424" xfId="23" applyNumberFormat="1" applyFont="1" applyFill="1" applyBorder="1" applyAlignment="1">
      <alignment horizontal="right" vertical="top"/>
    </xf>
    <xf numFmtId="167" fontId="45" fillId="7" borderId="425" xfId="23" applyNumberFormat="1" applyFont="1" applyFill="1" applyBorder="1" applyAlignment="1">
      <alignment horizontal="right" vertical="top"/>
    </xf>
    <xf numFmtId="167" fontId="45" fillId="7" borderId="423" xfId="23" applyNumberFormat="1" applyFont="1" applyFill="1" applyBorder="1" applyAlignment="1">
      <alignment horizontal="right" vertical="top"/>
    </xf>
    <xf numFmtId="167" fontId="45" fillId="19" borderId="424" xfId="23" applyNumberFormat="1" applyFont="1" applyFill="1" applyBorder="1" applyAlignment="1">
      <alignment horizontal="right" vertical="top"/>
    </xf>
    <xf numFmtId="167" fontId="45" fillId="7" borderId="193" xfId="23" applyNumberFormat="1" applyFont="1" applyFill="1" applyBorder="1" applyAlignment="1">
      <alignment horizontal="right" vertical="top"/>
    </xf>
    <xf numFmtId="167" fontId="45" fillId="0" borderId="423" xfId="23" applyNumberFormat="1" applyFont="1" applyBorder="1" applyAlignment="1">
      <alignment horizontal="right" vertical="top"/>
    </xf>
    <xf numFmtId="166" fontId="38" fillId="10" borderId="60" xfId="15" applyNumberFormat="1" applyFont="1" applyFill="1" applyBorder="1" applyAlignment="1">
      <alignment horizontal="center" vertical="center" wrapText="1"/>
    </xf>
    <xf numFmtId="166" fontId="38" fillId="10" borderId="55" xfId="15" applyNumberFormat="1" applyFont="1" applyFill="1" applyBorder="1" applyAlignment="1">
      <alignment horizontal="center" vertical="center" wrapText="1"/>
    </xf>
    <xf numFmtId="166" fontId="38" fillId="10" borderId="52" xfId="15" applyNumberFormat="1" applyFont="1" applyFill="1" applyBorder="1" applyAlignment="1">
      <alignment horizontal="center" vertical="center" wrapText="1"/>
    </xf>
    <xf numFmtId="0" fontId="37" fillId="10" borderId="426" xfId="1" applyFont="1" applyFill="1" applyBorder="1" applyAlignment="1">
      <alignment horizontal="left" vertical="center"/>
    </xf>
    <xf numFmtId="0" fontId="37" fillId="10" borderId="427" xfId="1" applyFont="1" applyFill="1" applyBorder="1" applyAlignment="1">
      <alignment horizontal="left" vertical="center"/>
    </xf>
    <xf numFmtId="166" fontId="23" fillId="0" borderId="0" xfId="1" applyNumberFormat="1" applyAlignment="1">
      <alignment horizontal="center" vertical="center"/>
    </xf>
    <xf numFmtId="166" fontId="38" fillId="10" borderId="55" xfId="25" applyNumberFormat="1" applyFont="1" applyFill="1" applyBorder="1" applyAlignment="1">
      <alignment horizontal="center" vertical="center" wrapText="1"/>
    </xf>
    <xf numFmtId="166" fontId="38" fillId="10" borderId="51" xfId="25" applyNumberFormat="1" applyFont="1" applyFill="1" applyBorder="1" applyAlignment="1">
      <alignment horizontal="center" vertical="center" wrapText="1"/>
    </xf>
    <xf numFmtId="166" fontId="38" fillId="10" borderId="60" xfId="25" applyNumberFormat="1" applyFont="1" applyFill="1" applyBorder="1" applyAlignment="1">
      <alignment horizontal="center" vertical="center" wrapText="1"/>
    </xf>
    <xf numFmtId="166" fontId="38" fillId="10" borderId="50" xfId="25" applyNumberFormat="1" applyFont="1" applyFill="1" applyBorder="1" applyAlignment="1">
      <alignment horizontal="center" vertical="center" wrapText="1"/>
    </xf>
    <xf numFmtId="166" fontId="38" fillId="10" borderId="48" xfId="25" applyNumberFormat="1" applyFont="1" applyFill="1" applyBorder="1" applyAlignment="1">
      <alignment horizontal="center" vertical="center" wrapText="1"/>
    </xf>
    <xf numFmtId="166" fontId="38" fillId="10" borderId="58" xfId="25" applyNumberFormat="1" applyFont="1" applyFill="1" applyBorder="1" applyAlignment="1">
      <alignment horizontal="center" vertical="center" wrapText="1"/>
    </xf>
    <xf numFmtId="3" fontId="35" fillId="0" borderId="428" xfId="1" applyNumberFormat="1" applyFont="1" applyBorder="1" applyAlignment="1">
      <alignment horizontal="center" vertical="center" wrapText="1"/>
    </xf>
    <xf numFmtId="166" fontId="27" fillId="9" borderId="50" xfId="1" applyNumberFormat="1" applyFont="1" applyFill="1" applyBorder="1" applyAlignment="1">
      <alignment horizontal="center" vertical="center" wrapText="1"/>
    </xf>
    <xf numFmtId="166" fontId="38" fillId="10" borderId="171" xfId="25" applyNumberFormat="1" applyFont="1" applyFill="1" applyBorder="1" applyAlignment="1">
      <alignment horizontal="center" vertical="center" wrapText="1"/>
    </xf>
    <xf numFmtId="166" fontId="38" fillId="10" borderId="163" xfId="25" applyNumberFormat="1" applyFont="1" applyFill="1" applyBorder="1" applyAlignment="1">
      <alignment horizontal="center" vertical="center" wrapText="1"/>
    </xf>
    <xf numFmtId="166" fontId="38" fillId="10" borderId="164" xfId="25" applyNumberFormat="1" applyFont="1" applyFill="1" applyBorder="1" applyAlignment="1">
      <alignment horizontal="center" vertical="center" wrapText="1"/>
    </xf>
    <xf numFmtId="9" fontId="37" fillId="3" borderId="430" xfId="3" applyFont="1" applyFill="1" applyBorder="1" applyAlignment="1">
      <alignment horizontal="center" vertical="center"/>
    </xf>
    <xf numFmtId="9" fontId="27" fillId="4" borderId="409" xfId="3" applyFont="1" applyFill="1" applyBorder="1" applyAlignment="1">
      <alignment horizontal="center" vertical="center"/>
    </xf>
    <xf numFmtId="9" fontId="27" fillId="0" borderId="409" xfId="3" applyFont="1" applyFill="1" applyBorder="1" applyAlignment="1">
      <alignment horizontal="center" vertical="center"/>
    </xf>
    <xf numFmtId="166" fontId="38" fillId="10" borderId="153" xfId="25" applyNumberFormat="1" applyFont="1" applyFill="1" applyBorder="1" applyAlignment="1">
      <alignment horizontal="center" vertical="center" wrapText="1"/>
    </xf>
    <xf numFmtId="9" fontId="38" fillId="10" borderId="429" xfId="1" applyNumberFormat="1" applyFont="1" applyFill="1" applyBorder="1" applyAlignment="1">
      <alignment vertical="center" wrapText="1"/>
    </xf>
    <xf numFmtId="166" fontId="23" fillId="8" borderId="30" xfId="1" applyNumberFormat="1" applyFill="1" applyBorder="1" applyAlignment="1">
      <alignment horizontal="center" vertical="center" wrapText="1"/>
    </xf>
    <xf numFmtId="0" fontId="38" fillId="6" borderId="111" xfId="1" applyFont="1" applyFill="1" applyBorder="1" applyAlignment="1">
      <alignment horizontal="center" vertical="center" textRotation="90" wrapText="1"/>
    </xf>
    <xf numFmtId="0" fontId="80" fillId="0" borderId="0" xfId="22" applyFont="1" applyAlignment="1">
      <alignment horizontal="center" vertical="center"/>
    </xf>
    <xf numFmtId="0" fontId="80" fillId="0" borderId="0" xfId="22" applyFont="1"/>
    <xf numFmtId="0" fontId="56" fillId="0" borderId="0" xfId="0" applyFont="1" applyFill="1" applyAlignment="1">
      <alignment horizontal="center" vertical="center"/>
    </xf>
    <xf numFmtId="0" fontId="44" fillId="0" borderId="0" xfId="0" applyFont="1" applyFill="1"/>
    <xf numFmtId="9" fontId="44" fillId="0" borderId="0" xfId="6" applyFont="1" applyFill="1"/>
    <xf numFmtId="9" fontId="44" fillId="0" borderId="0" xfId="6" applyFont="1" applyFill="1" applyAlignment="1">
      <alignment horizontal="left" vertical="center"/>
    </xf>
    <xf numFmtId="0" fontId="33" fillId="10" borderId="50" xfId="1" applyFont="1" applyFill="1" applyBorder="1" applyAlignment="1">
      <alignment horizontal="center" vertical="center" wrapText="1"/>
    </xf>
    <xf numFmtId="0" fontId="33" fillId="10" borderId="22" xfId="1" applyFont="1" applyFill="1" applyBorder="1" applyAlignment="1">
      <alignment horizontal="center" vertical="center" wrapText="1"/>
    </xf>
    <xf numFmtId="0" fontId="33" fillId="10" borderId="48" xfId="1" applyFont="1" applyFill="1" applyBorder="1" applyAlignment="1">
      <alignment horizontal="center" vertical="center" wrapText="1"/>
    </xf>
    <xf numFmtId="0" fontId="33" fillId="10" borderId="58" xfId="1" applyFont="1" applyFill="1" applyBorder="1" applyAlignment="1">
      <alignment horizontal="center" vertical="center" wrapText="1"/>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9" fontId="51" fillId="7" borderId="431" xfId="1" applyNumberFormat="1" applyFont="1" applyFill="1" applyBorder="1" applyAlignment="1">
      <alignment horizontal="center" vertical="center"/>
    </xf>
    <xf numFmtId="9" fontId="51" fillId="7" borderId="432" xfId="1" applyNumberFormat="1" applyFont="1" applyFill="1" applyBorder="1" applyAlignment="1">
      <alignment horizontal="center" vertical="center"/>
    </xf>
    <xf numFmtId="9" fontId="51" fillId="8" borderId="432" xfId="1" applyNumberFormat="1" applyFont="1" applyFill="1" applyBorder="1" applyAlignment="1">
      <alignment horizontal="center" vertical="center"/>
    </xf>
    <xf numFmtId="9" fontId="51" fillId="7" borderId="434" xfId="1" applyNumberFormat="1" applyFont="1" applyFill="1" applyBorder="1" applyAlignment="1">
      <alignment horizontal="center" vertical="center"/>
    </xf>
    <xf numFmtId="9" fontId="51" fillId="7" borderId="433" xfId="1" applyNumberFormat="1" applyFont="1" applyFill="1" applyBorder="1" applyAlignment="1">
      <alignment horizontal="center" vertical="center"/>
    </xf>
    <xf numFmtId="9" fontId="51" fillId="0" borderId="434" xfId="1" applyNumberFormat="1" applyFont="1" applyFill="1" applyBorder="1" applyAlignment="1">
      <alignment horizontal="center" vertical="center"/>
    </xf>
    <xf numFmtId="9" fontId="51" fillId="0" borderId="432" xfId="1" applyNumberFormat="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9" fontId="51" fillId="8" borderId="434" xfId="1" applyNumberFormat="1" applyFont="1" applyFill="1" applyBorder="1" applyAlignment="1">
      <alignment horizontal="center" vertical="center"/>
    </xf>
    <xf numFmtId="9" fontId="51" fillId="8" borderId="433" xfId="1" applyNumberFormat="1" applyFont="1" applyFill="1" applyBorder="1" applyAlignment="1">
      <alignment horizontal="center" vertical="center"/>
    </xf>
    <xf numFmtId="0" fontId="23" fillId="0" borderId="0" xfId="1" applyFill="1" applyAlignment="1">
      <alignment horizontal="center" vertical="center" wrapText="1"/>
    </xf>
    <xf numFmtId="166" fontId="23" fillId="0" borderId="0" xfId="1" applyNumberFormat="1" applyAlignment="1">
      <alignment horizontal="center" vertical="center" wrapText="1"/>
    </xf>
    <xf numFmtId="166" fontId="23" fillId="0" borderId="0" xfId="1" applyNumberFormat="1" applyBorder="1" applyAlignment="1">
      <alignment horizontal="center" vertical="center"/>
    </xf>
    <xf numFmtId="166" fontId="23" fillId="0" borderId="25" xfId="1" applyNumberFormat="1" applyBorder="1" applyAlignment="1">
      <alignment horizontal="center" vertical="center"/>
    </xf>
    <xf numFmtId="166" fontId="38" fillId="10" borderId="394" xfId="1" applyNumberFormat="1" applyFont="1" applyFill="1" applyBorder="1" applyAlignment="1">
      <alignment vertical="center" wrapText="1"/>
    </xf>
    <xf numFmtId="166" fontId="38" fillId="10" borderId="364" xfId="1" applyNumberFormat="1" applyFont="1" applyFill="1" applyBorder="1" applyAlignment="1">
      <alignment vertical="center" wrapText="1"/>
    </xf>
    <xf numFmtId="166" fontId="38" fillId="10" borderId="408" xfId="1" applyNumberFormat="1" applyFont="1" applyFill="1" applyBorder="1" applyAlignment="1">
      <alignment vertical="center" wrapText="1"/>
    </xf>
    <xf numFmtId="9" fontId="35" fillId="8" borderId="24" xfId="6" applyNumberFormat="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6" fillId="8" borderId="433" xfId="1" applyFont="1" applyFill="1" applyBorder="1" applyAlignment="1">
      <alignment vertical="center" wrapText="1"/>
    </xf>
    <xf numFmtId="0" fontId="37" fillId="10" borderId="50" xfId="1" applyFont="1" applyFill="1" applyBorder="1" applyAlignment="1">
      <alignment horizontal="center" vertical="center" wrapText="1"/>
    </xf>
    <xf numFmtId="0" fontId="37" fillId="10" borderId="81" xfId="1" applyFont="1" applyFill="1" applyBorder="1" applyAlignment="1">
      <alignment horizontal="center" vertical="center" wrapText="1"/>
    </xf>
    <xf numFmtId="0" fontId="37" fillId="10" borderId="118" xfId="1" applyFont="1" applyFill="1" applyBorder="1" applyAlignment="1">
      <alignment horizontal="center" vertical="center" wrapText="1"/>
    </xf>
    <xf numFmtId="0" fontId="37" fillId="10" borderId="62" xfId="1" applyFont="1" applyFill="1" applyBorder="1" applyAlignment="1">
      <alignment horizontal="center" vertical="center" wrapText="1"/>
    </xf>
    <xf numFmtId="0" fontId="37" fillId="10" borderId="102" xfId="1" applyFont="1" applyFill="1" applyBorder="1" applyAlignment="1">
      <alignment horizontal="center" vertical="center" wrapText="1"/>
    </xf>
    <xf numFmtId="0" fontId="23" fillId="0" borderId="115" xfId="1" applyBorder="1" applyAlignment="1">
      <alignment vertical="center"/>
    </xf>
    <xf numFmtId="166" fontId="23" fillId="0" borderId="115" xfId="1" applyNumberFormat="1" applyFill="1" applyBorder="1" applyAlignment="1">
      <alignment horizontal="center" vertical="center" wrapText="1"/>
    </xf>
    <xf numFmtId="166" fontId="23" fillId="7" borderId="115" xfId="1" applyNumberFormat="1" applyFill="1" applyBorder="1" applyAlignment="1">
      <alignment horizontal="center" vertical="center" wrapText="1"/>
    </xf>
    <xf numFmtId="166" fontId="23" fillId="0" borderId="115" xfId="1" applyNumberFormat="1" applyBorder="1" applyAlignment="1">
      <alignment horizontal="center" vertical="center" wrapText="1"/>
    </xf>
    <xf numFmtId="0" fontId="23" fillId="0" borderId="115" xfId="1" applyBorder="1" applyAlignment="1">
      <alignment horizontal="center" vertical="center" wrapText="1"/>
    </xf>
    <xf numFmtId="0" fontId="23" fillId="7" borderId="115" xfId="1" applyFill="1" applyBorder="1" applyAlignment="1">
      <alignment horizontal="center" vertical="center" wrapText="1"/>
    </xf>
    <xf numFmtId="166" fontId="23" fillId="8" borderId="115" xfId="1" applyNumberFormat="1" applyFill="1" applyBorder="1" applyAlignment="1">
      <alignment horizontal="center" vertical="center" wrapText="1"/>
    </xf>
    <xf numFmtId="0" fontId="23" fillId="0" borderId="115" xfId="1" applyFill="1" applyBorder="1" applyAlignment="1">
      <alignment horizontal="center" vertical="center" wrapText="1"/>
    </xf>
    <xf numFmtId="0" fontId="37" fillId="10" borderId="48" xfId="1" applyFont="1" applyFill="1" applyBorder="1" applyAlignment="1">
      <alignment horizontal="center" vertical="center" wrapText="1"/>
    </xf>
    <xf numFmtId="3" fontId="35" fillId="0" borderId="115" xfId="1" applyNumberFormat="1" applyFont="1" applyBorder="1" applyAlignment="1">
      <alignment horizontal="center" vertical="center" wrapText="1"/>
    </xf>
    <xf numFmtId="9" fontId="38" fillId="10" borderId="115" xfId="1" applyNumberFormat="1" applyFont="1" applyFill="1" applyBorder="1" applyAlignment="1">
      <alignment horizontal="center" vertical="center" wrapText="1"/>
    </xf>
    <xf numFmtId="0" fontId="37" fillId="10" borderId="99" xfId="1" applyFont="1" applyFill="1" applyBorder="1" applyAlignment="1">
      <alignment horizontal="center" vertical="center" wrapText="1"/>
    </xf>
    <xf numFmtId="166" fontId="23" fillId="0" borderId="115" xfId="1" applyNumberFormat="1" applyBorder="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9" fontId="51" fillId="0" borderId="433" xfId="1" applyNumberFormat="1" applyFont="1" applyFill="1" applyBorder="1" applyAlignment="1">
      <alignment horizontal="center" vertical="center"/>
    </xf>
    <xf numFmtId="0" fontId="37" fillId="26" borderId="44" xfId="0" applyFont="1" applyFill="1" applyBorder="1" applyAlignment="1">
      <alignment horizontal="left" vertical="center"/>
    </xf>
    <xf numFmtId="9" fontId="37" fillId="26" borderId="20" xfId="3" applyFont="1" applyFill="1" applyBorder="1" applyAlignment="1">
      <alignment horizontal="center" vertical="center"/>
    </xf>
    <xf numFmtId="9" fontId="38" fillId="26" borderId="35" xfId="0" applyNumberFormat="1" applyFont="1" applyFill="1" applyBorder="1" applyAlignment="1">
      <alignment horizontal="center" vertical="center"/>
    </xf>
    <xf numFmtId="9" fontId="38" fillId="26" borderId="138" xfId="0" applyNumberFormat="1" applyFont="1" applyFill="1" applyBorder="1" applyAlignment="1">
      <alignment horizontal="center" vertical="center"/>
    </xf>
    <xf numFmtId="9" fontId="38" fillId="26" borderId="364" xfId="0" applyNumberFormat="1" applyFont="1" applyFill="1" applyBorder="1" applyAlignment="1">
      <alignment horizontal="center" vertical="center"/>
    </xf>
    <xf numFmtId="9" fontId="38" fillId="26" borderId="365" xfId="0" applyNumberFormat="1" applyFont="1" applyFill="1" applyBorder="1" applyAlignment="1">
      <alignment horizontal="center" vertical="center"/>
    </xf>
    <xf numFmtId="9" fontId="38" fillId="26" borderId="367" xfId="0" applyNumberFormat="1" applyFont="1" applyFill="1" applyBorder="1" applyAlignment="1">
      <alignment horizontal="center" vertical="center"/>
    </xf>
    <xf numFmtId="9" fontId="38" fillId="26" borderId="57" xfId="0" applyNumberFormat="1" applyFont="1" applyFill="1" applyBorder="1" applyAlignment="1">
      <alignment horizontal="center" vertical="center"/>
    </xf>
    <xf numFmtId="9" fontId="38" fillId="26" borderId="63" xfId="0" applyNumberFormat="1" applyFont="1" applyFill="1" applyBorder="1" applyAlignment="1">
      <alignment horizontal="center" vertical="center"/>
    </xf>
    <xf numFmtId="0" fontId="37" fillId="26" borderId="57" xfId="0" applyFont="1" applyFill="1" applyBorder="1" applyAlignment="1">
      <alignment horizontal="left" vertical="center"/>
    </xf>
    <xf numFmtId="0" fontId="37" fillId="26" borderId="28" xfId="0" applyFont="1" applyFill="1" applyBorder="1" applyAlignment="1">
      <alignment horizontal="left" vertical="center"/>
    </xf>
    <xf numFmtId="9" fontId="38" fillId="26" borderId="133" xfId="0" applyNumberFormat="1" applyFont="1" applyFill="1" applyBorder="1" applyAlignment="1">
      <alignment horizontal="center" vertical="center"/>
    </xf>
    <xf numFmtId="9" fontId="38" fillId="26" borderId="152" xfId="0" applyNumberFormat="1" applyFont="1" applyFill="1" applyBorder="1" applyAlignment="1">
      <alignment horizontal="center" vertical="center"/>
    </xf>
    <xf numFmtId="9" fontId="38" fillId="26" borderId="131" xfId="0" applyNumberFormat="1" applyFont="1" applyFill="1" applyBorder="1" applyAlignment="1">
      <alignment horizontal="center" vertical="center"/>
    </xf>
    <xf numFmtId="9" fontId="38" fillId="26" borderId="130" xfId="0" applyNumberFormat="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44" fillId="0" borderId="0" xfId="0" applyFont="1" applyAlignment="1">
      <alignment horizontal="center" vertical="center"/>
    </xf>
    <xf numFmtId="0" fontId="38" fillId="6" borderId="111" xfId="1" applyFont="1" applyFill="1" applyBorder="1" applyAlignment="1">
      <alignment horizontal="center" vertical="center" textRotation="90" wrapText="1"/>
    </xf>
    <xf numFmtId="9" fontId="54" fillId="0" borderId="0" xfId="6" applyFont="1" applyFill="1" applyBorder="1" applyAlignment="1">
      <alignment horizontal="center" vertical="center"/>
    </xf>
    <xf numFmtId="9" fontId="54" fillId="10" borderId="69" xfId="6" applyFont="1" applyFill="1" applyBorder="1" applyAlignment="1">
      <alignment horizontal="center" vertical="center"/>
    </xf>
    <xf numFmtId="9" fontId="54" fillId="10" borderId="67" xfId="6" applyFont="1" applyFill="1" applyBorder="1" applyAlignment="1">
      <alignment horizontal="center" vertical="center"/>
    </xf>
    <xf numFmtId="0" fontId="54" fillId="10" borderId="311" xfId="0" applyFont="1" applyFill="1" applyBorder="1" applyAlignment="1">
      <alignment horizontal="center" vertical="center" wrapText="1"/>
    </xf>
    <xf numFmtId="9" fontId="55" fillId="8" borderId="433" xfId="1" applyNumberFormat="1" applyFont="1" applyFill="1" applyBorder="1" applyAlignment="1">
      <alignment horizontal="center" vertical="center"/>
    </xf>
    <xf numFmtId="9" fontId="55" fillId="7" borderId="433" xfId="1" applyNumberFormat="1" applyFont="1" applyFill="1" applyBorder="1" applyAlignment="1">
      <alignment horizontal="center" vertical="center"/>
    </xf>
    <xf numFmtId="9" fontId="55" fillId="0" borderId="433" xfId="1" applyNumberFormat="1" applyFont="1" applyFill="1" applyBorder="1" applyAlignment="1">
      <alignment horizontal="center" vertical="center"/>
    </xf>
    <xf numFmtId="9" fontId="54" fillId="10" borderId="403" xfId="1" applyNumberFormat="1" applyFont="1" applyFill="1" applyBorder="1" applyAlignment="1">
      <alignment horizontal="center" vertical="center"/>
    </xf>
    <xf numFmtId="0" fontId="54" fillId="0" borderId="434" xfId="0" applyFont="1" applyFill="1" applyBorder="1" applyAlignment="1">
      <alignment horizontal="center" vertical="center"/>
    </xf>
    <xf numFmtId="9" fontId="35" fillId="0" borderId="434" xfId="6" applyFont="1" applyFill="1" applyBorder="1" applyAlignment="1">
      <alignment horizontal="center" vertical="center"/>
    </xf>
    <xf numFmtId="9" fontId="54" fillId="0" borderId="434" xfId="6" applyFont="1" applyFill="1" applyBorder="1" applyAlignment="1">
      <alignment horizontal="center" vertical="center"/>
    </xf>
    <xf numFmtId="9" fontId="50" fillId="0" borderId="435" xfId="1" applyNumberFormat="1" applyFont="1" applyFill="1" applyBorder="1" applyAlignment="1">
      <alignment horizontal="center" vertical="center"/>
    </xf>
    <xf numFmtId="9" fontId="50" fillId="0" borderId="403" xfId="1" applyNumberFormat="1" applyFont="1" applyFill="1" applyBorder="1" applyAlignment="1">
      <alignment horizontal="center" vertical="center"/>
    </xf>
    <xf numFmtId="9" fontId="55" fillId="8" borderId="436" xfId="1" applyNumberFormat="1" applyFont="1" applyFill="1" applyBorder="1" applyAlignment="1">
      <alignment horizontal="center" vertical="center"/>
    </xf>
    <xf numFmtId="0" fontId="44" fillId="0" borderId="0" xfId="0" applyFont="1" applyAlignment="1">
      <alignment horizontal="center" vertical="center"/>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167" fontId="45" fillId="0" borderId="188" xfId="23" applyNumberFormat="1" applyFont="1" applyFill="1" applyBorder="1" applyAlignment="1">
      <alignment horizontal="right" vertical="top"/>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0" fontId="54" fillId="10" borderId="444" xfId="0" applyFont="1" applyFill="1" applyBorder="1" applyAlignment="1">
      <alignment horizontal="center" vertical="center"/>
    </xf>
    <xf numFmtId="0" fontId="54" fillId="10" borderId="54" xfId="0" applyFont="1" applyFill="1" applyBorder="1" applyAlignment="1">
      <alignment horizontal="center" vertical="center"/>
    </xf>
    <xf numFmtId="0" fontId="54" fillId="10" borderId="111" xfId="0" applyFont="1" applyFill="1" applyBorder="1" applyAlignment="1">
      <alignment horizontal="center" vertical="center"/>
    </xf>
    <xf numFmtId="9" fontId="51" fillId="0" borderId="444" xfId="1" applyNumberFormat="1" applyFont="1" applyFill="1" applyBorder="1" applyAlignment="1">
      <alignment horizontal="center" vertical="center"/>
    </xf>
    <xf numFmtId="9" fontId="51" fillId="7" borderId="444" xfId="1" applyNumberFormat="1" applyFont="1" applyFill="1" applyBorder="1" applyAlignment="1">
      <alignment horizontal="center" vertical="center"/>
    </xf>
    <xf numFmtId="9" fontId="0" fillId="0" borderId="419" xfId="0" applyNumberFormat="1" applyBorder="1" applyAlignment="1">
      <alignment horizontal="center" vertical="center"/>
    </xf>
    <xf numFmtId="9" fontId="0" fillId="11" borderId="419" xfId="0" applyNumberFormat="1" applyFill="1" applyBorder="1" applyAlignment="1">
      <alignment horizontal="center" vertical="center"/>
    </xf>
    <xf numFmtId="0" fontId="23" fillId="11" borderId="419" xfId="0" applyFont="1" applyFill="1" applyBorder="1" applyAlignment="1">
      <alignment horizontal="center" vertical="center"/>
    </xf>
    <xf numFmtId="9" fontId="23" fillId="11" borderId="419" xfId="0" applyNumberFormat="1" applyFont="1" applyFill="1" applyBorder="1" applyAlignment="1">
      <alignment horizontal="center" vertical="center"/>
    </xf>
    <xf numFmtId="9" fontId="0" fillId="0" borderId="419" xfId="0" applyNumberFormat="1" applyFill="1" applyBorder="1" applyAlignment="1">
      <alignment horizontal="center" vertical="center"/>
    </xf>
    <xf numFmtId="9" fontId="0" fillId="0" borderId="419" xfId="6" applyFont="1" applyBorder="1" applyAlignment="1">
      <alignment horizontal="center" vertical="center"/>
    </xf>
    <xf numFmtId="0" fontId="65" fillId="0" borderId="192" xfId="23" applyFont="1" applyBorder="1" applyAlignment="1">
      <alignment horizontal="center" wrapText="1"/>
    </xf>
    <xf numFmtId="0" fontId="65" fillId="0" borderId="195" xfId="23" applyFont="1" applyBorder="1" applyAlignment="1">
      <alignment horizontal="center" wrapText="1"/>
    </xf>
    <xf numFmtId="0" fontId="38" fillId="6" borderId="111" xfId="1" applyFont="1" applyFill="1" applyBorder="1" applyAlignment="1">
      <alignment horizontal="center" vertical="center" textRotation="90" wrapText="1"/>
    </xf>
    <xf numFmtId="0" fontId="44" fillId="0" borderId="0" xfId="0" applyFont="1" applyFill="1" applyAlignment="1">
      <alignment horizontal="center" vertical="center"/>
    </xf>
    <xf numFmtId="168" fontId="77" fillId="0" borderId="445" xfId="33" applyNumberFormat="1" applyFont="1" applyBorder="1" applyAlignment="1">
      <alignment horizontal="right" vertical="top"/>
    </xf>
    <xf numFmtId="0" fontId="32" fillId="6" borderId="84" xfId="1" applyFont="1" applyFill="1" applyBorder="1" applyAlignment="1">
      <alignment vertical="center"/>
    </xf>
    <xf numFmtId="0" fontId="1" fillId="0" borderId="135" xfId="22" applyFont="1" applyBorder="1"/>
    <xf numFmtId="0" fontId="38" fillId="6" borderId="413" xfId="1" applyFont="1" applyFill="1" applyBorder="1" applyAlignment="1">
      <alignment vertical="center" textRotation="90" wrapText="1"/>
    </xf>
    <xf numFmtId="9" fontId="51" fillId="0" borderId="448" xfId="1" applyNumberFormat="1" applyFont="1" applyFill="1" applyBorder="1" applyAlignment="1">
      <alignment horizontal="center" vertical="center"/>
    </xf>
    <xf numFmtId="9" fontId="51" fillId="0" borderId="449" xfId="1" applyNumberFormat="1" applyFont="1" applyFill="1" applyBorder="1" applyAlignment="1">
      <alignment horizontal="center" vertical="center"/>
    </xf>
    <xf numFmtId="9" fontId="51" fillId="7" borderId="65" xfId="1" applyNumberFormat="1" applyFont="1" applyFill="1" applyBorder="1" applyAlignment="1">
      <alignment horizontal="center" vertical="center"/>
    </xf>
    <xf numFmtId="9" fontId="51" fillId="7" borderId="60" xfId="1" applyNumberFormat="1" applyFont="1" applyFill="1" applyBorder="1" applyAlignment="1">
      <alignment horizontal="center" vertical="center"/>
    </xf>
    <xf numFmtId="9" fontId="51" fillId="7" borderId="36" xfId="1" applyNumberFormat="1" applyFont="1" applyFill="1" applyBorder="1" applyAlignment="1">
      <alignment horizontal="center" vertical="center"/>
    </xf>
    <xf numFmtId="9" fontId="51" fillId="7" borderId="374" xfId="1" applyNumberFormat="1" applyFont="1" applyFill="1" applyBorder="1" applyAlignment="1">
      <alignment horizontal="center" vertical="center"/>
    </xf>
    <xf numFmtId="9" fontId="51" fillId="7" borderId="384" xfId="1" applyNumberFormat="1" applyFont="1" applyFill="1" applyBorder="1" applyAlignment="1">
      <alignment horizontal="center" vertical="center"/>
    </xf>
    <xf numFmtId="9" fontId="51" fillId="7" borderId="54" xfId="1" applyNumberFormat="1" applyFont="1" applyFill="1" applyBorder="1" applyAlignment="1">
      <alignment horizontal="center" vertical="center"/>
    </xf>
    <xf numFmtId="9" fontId="51" fillId="7" borderId="55" xfId="1" applyNumberFormat="1" applyFont="1" applyFill="1" applyBorder="1" applyAlignment="1">
      <alignment horizontal="center" vertical="center"/>
    </xf>
    <xf numFmtId="9" fontId="51" fillId="7" borderId="56" xfId="1" applyNumberFormat="1" applyFont="1" applyFill="1" applyBorder="1" applyAlignment="1">
      <alignment horizontal="center" vertical="center"/>
    </xf>
    <xf numFmtId="0" fontId="65" fillId="0" borderId="0" xfId="23" applyFont="1" applyBorder="1" applyAlignment="1">
      <alignment horizontal="left" vertical="top" wrapText="1"/>
    </xf>
    <xf numFmtId="0" fontId="65" fillId="19" borderId="0" xfId="23" applyFont="1" applyFill="1" applyBorder="1" applyAlignment="1">
      <alignment horizontal="left" vertical="top" wrapText="1"/>
    </xf>
    <xf numFmtId="167" fontId="65" fillId="7" borderId="186" xfId="23" applyNumberFormat="1" applyFont="1" applyFill="1" applyBorder="1" applyAlignment="1">
      <alignment horizontal="right" vertical="top"/>
    </xf>
    <xf numFmtId="167" fontId="65" fillId="0" borderId="186" xfId="23" applyNumberFormat="1" applyFont="1" applyBorder="1" applyAlignment="1">
      <alignment horizontal="right" vertical="top"/>
    </xf>
    <xf numFmtId="167" fontId="45" fillId="19" borderId="186" xfId="23" applyNumberFormat="1" applyFont="1" applyFill="1" applyBorder="1" applyAlignment="1">
      <alignment horizontal="right" vertical="top"/>
    </xf>
    <xf numFmtId="167" fontId="65" fillId="7" borderId="193" xfId="23" applyNumberFormat="1" applyFont="1" applyFill="1" applyBorder="1" applyAlignment="1">
      <alignment horizontal="right" vertical="top"/>
    </xf>
    <xf numFmtId="0" fontId="65" fillId="0" borderId="450" xfId="23" applyFont="1" applyBorder="1" applyAlignment="1">
      <alignment horizontal="center" wrapText="1"/>
    </xf>
    <xf numFmtId="0" fontId="65" fillId="0" borderId="451" xfId="23" applyFont="1" applyBorder="1" applyAlignment="1">
      <alignment horizontal="center" wrapText="1"/>
    </xf>
    <xf numFmtId="0" fontId="65" fillId="2" borderId="451" xfId="23" applyFont="1" applyFill="1" applyBorder="1" applyAlignment="1">
      <alignment horizontal="center" wrapText="1"/>
    </xf>
    <xf numFmtId="0" fontId="65" fillId="0" borderId="452" xfId="23" applyFont="1" applyBorder="1" applyAlignment="1">
      <alignment horizontal="center" wrapText="1"/>
    </xf>
    <xf numFmtId="0" fontId="65" fillId="0" borderId="453" xfId="23" applyFont="1" applyBorder="1" applyAlignment="1">
      <alignment horizontal="center" wrapText="1"/>
    </xf>
    <xf numFmtId="0" fontId="65" fillId="0" borderId="454" xfId="23" applyFont="1" applyBorder="1" applyAlignment="1">
      <alignment horizontal="center" wrapText="1"/>
    </xf>
    <xf numFmtId="0" fontId="65" fillId="2" borderId="455" xfId="23" applyFont="1" applyFill="1" applyBorder="1" applyAlignment="1">
      <alignment horizontal="center" wrapText="1"/>
    </xf>
    <xf numFmtId="167" fontId="65" fillId="7" borderId="456" xfId="23" applyNumberFormat="1" applyFont="1" applyFill="1" applyBorder="1" applyAlignment="1">
      <alignment horizontal="right" vertical="top"/>
    </xf>
    <xf numFmtId="167" fontId="65" fillId="7" borderId="445" xfId="23" applyNumberFormat="1" applyFont="1" applyFill="1" applyBorder="1" applyAlignment="1">
      <alignment horizontal="right" vertical="top"/>
    </xf>
    <xf numFmtId="167" fontId="45" fillId="2" borderId="445" xfId="23" applyNumberFormat="1" applyFont="1" applyFill="1" applyBorder="1" applyAlignment="1">
      <alignment horizontal="right" vertical="top"/>
    </xf>
    <xf numFmtId="167" fontId="65" fillId="7" borderId="447" xfId="23" applyNumberFormat="1" applyFont="1" applyFill="1" applyBorder="1" applyAlignment="1">
      <alignment horizontal="right" vertical="top"/>
    </xf>
    <xf numFmtId="167" fontId="65" fillId="7" borderId="446" xfId="23" applyNumberFormat="1" applyFont="1" applyFill="1" applyBorder="1" applyAlignment="1">
      <alignment horizontal="right" vertical="top"/>
    </xf>
    <xf numFmtId="167" fontId="45" fillId="0" borderId="456" xfId="23" applyNumberFormat="1" applyFont="1" applyBorder="1" applyAlignment="1">
      <alignment horizontal="right" vertical="top"/>
    </xf>
    <xf numFmtId="167" fontId="65" fillId="0" borderId="456" xfId="23" applyNumberFormat="1" applyFont="1" applyBorder="1" applyAlignment="1">
      <alignment horizontal="right" vertical="top"/>
    </xf>
    <xf numFmtId="167" fontId="45" fillId="7" borderId="456" xfId="23" applyNumberFormat="1" applyFont="1" applyFill="1" applyBorder="1" applyAlignment="1">
      <alignment horizontal="right" vertical="top"/>
    </xf>
    <xf numFmtId="167" fontId="45" fillId="19" borderId="456" xfId="23" applyNumberFormat="1" applyFont="1" applyFill="1" applyBorder="1" applyAlignment="1">
      <alignment horizontal="right" vertical="top"/>
    </xf>
    <xf numFmtId="0" fontId="65" fillId="0" borderId="77" xfId="23" applyFont="1" applyBorder="1" applyAlignment="1">
      <alignment horizontal="left" vertical="top" wrapText="1"/>
    </xf>
    <xf numFmtId="167" fontId="45" fillId="7" borderId="457" xfId="23" applyNumberFormat="1" applyFont="1" applyFill="1" applyBorder="1" applyAlignment="1">
      <alignment horizontal="right" vertical="top"/>
    </xf>
    <xf numFmtId="167" fontId="45" fillId="7" borderId="286" xfId="23" applyNumberFormat="1" applyFont="1" applyFill="1" applyBorder="1" applyAlignment="1">
      <alignment horizontal="right" vertical="top"/>
    </xf>
    <xf numFmtId="167" fontId="45" fillId="2" borderId="165" xfId="23" applyNumberFormat="1" applyFont="1" applyFill="1" applyBorder="1" applyAlignment="1">
      <alignment horizontal="right" vertical="top"/>
    </xf>
    <xf numFmtId="167" fontId="45" fillId="7" borderId="165" xfId="23" applyNumberFormat="1" applyFont="1" applyFill="1" applyBorder="1" applyAlignment="1">
      <alignment horizontal="right" vertical="top"/>
    </xf>
    <xf numFmtId="167" fontId="45" fillId="7" borderId="458" xfId="23" applyNumberFormat="1" applyFont="1" applyFill="1" applyBorder="1" applyAlignment="1">
      <alignment horizontal="right" vertical="top"/>
    </xf>
    <xf numFmtId="167" fontId="45" fillId="7" borderId="202" xfId="23" applyNumberFormat="1" applyFont="1" applyFill="1" applyBorder="1" applyAlignment="1">
      <alignment horizontal="right" vertical="top"/>
    </xf>
    <xf numFmtId="167" fontId="45" fillId="7" borderId="459" xfId="23" applyNumberFormat="1" applyFont="1" applyFill="1" applyBorder="1" applyAlignment="1">
      <alignment horizontal="right" vertical="top"/>
    </xf>
    <xf numFmtId="0" fontId="65" fillId="0" borderId="79" xfId="23" applyFont="1" applyBorder="1" applyAlignment="1">
      <alignment horizontal="left" vertical="top" wrapText="1"/>
    </xf>
    <xf numFmtId="167" fontId="65" fillId="7" borderId="460" xfId="23" applyNumberFormat="1" applyFont="1" applyFill="1" applyBorder="1" applyAlignment="1">
      <alignment horizontal="right" vertical="top"/>
    </xf>
    <xf numFmtId="167" fontId="45" fillId="7" borderId="461" xfId="23" applyNumberFormat="1" applyFont="1" applyFill="1" applyBorder="1" applyAlignment="1">
      <alignment horizontal="right" vertical="top"/>
    </xf>
    <xf numFmtId="167" fontId="65" fillId="7" borderId="462" xfId="23" applyNumberFormat="1" applyFont="1" applyFill="1" applyBorder="1" applyAlignment="1">
      <alignment horizontal="right" vertical="top"/>
    </xf>
    <xf numFmtId="167" fontId="45" fillId="0" borderId="463" xfId="23" applyNumberFormat="1" applyFont="1" applyBorder="1" applyAlignment="1">
      <alignment horizontal="right" vertical="top"/>
    </xf>
    <xf numFmtId="167" fontId="65" fillId="0" borderId="463" xfId="23" applyNumberFormat="1" applyFont="1" applyBorder="1" applyAlignment="1">
      <alignment horizontal="right" vertical="top"/>
    </xf>
    <xf numFmtId="167" fontId="45" fillId="0" borderId="464" xfId="23" applyNumberFormat="1" applyFont="1" applyBorder="1" applyAlignment="1">
      <alignment horizontal="right" vertical="top"/>
    </xf>
    <xf numFmtId="167" fontId="45" fillId="0" borderId="465" xfId="23" applyNumberFormat="1" applyFont="1" applyBorder="1" applyAlignment="1">
      <alignment horizontal="right" vertical="top"/>
    </xf>
    <xf numFmtId="167" fontId="45" fillId="0" borderId="462" xfId="23" applyNumberFormat="1" applyFont="1" applyBorder="1" applyAlignment="1">
      <alignment horizontal="right" vertical="top"/>
    </xf>
    <xf numFmtId="167" fontId="65" fillId="0" borderId="464" xfId="23" applyNumberFormat="1" applyFont="1" applyBorder="1" applyAlignment="1">
      <alignment horizontal="right" vertical="top"/>
    </xf>
    <xf numFmtId="167" fontId="65" fillId="0" borderId="465" xfId="23" applyNumberFormat="1" applyFont="1" applyBorder="1" applyAlignment="1">
      <alignment horizontal="right" vertical="top"/>
    </xf>
    <xf numFmtId="167" fontId="65" fillId="0" borderId="462" xfId="23" applyNumberFormat="1" applyFont="1" applyBorder="1" applyAlignment="1">
      <alignment horizontal="right" vertical="top"/>
    </xf>
    <xf numFmtId="167" fontId="45" fillId="7" borderId="463" xfId="23" applyNumberFormat="1" applyFont="1" applyFill="1" applyBorder="1" applyAlignment="1">
      <alignment horizontal="right" vertical="top"/>
    </xf>
    <xf numFmtId="167" fontId="45" fillId="7" borderId="464" xfId="23" applyNumberFormat="1" applyFont="1" applyFill="1" applyBorder="1" applyAlignment="1">
      <alignment horizontal="right" vertical="top"/>
    </xf>
    <xf numFmtId="167" fontId="45" fillId="7" borderId="465" xfId="23" applyNumberFormat="1" applyFont="1" applyFill="1" applyBorder="1" applyAlignment="1">
      <alignment horizontal="right" vertical="top"/>
    </xf>
    <xf numFmtId="167" fontId="45" fillId="7" borderId="462" xfId="23" applyNumberFormat="1" applyFont="1" applyFill="1" applyBorder="1" applyAlignment="1">
      <alignment horizontal="right" vertical="top"/>
    </xf>
    <xf numFmtId="167" fontId="45" fillId="19" borderId="463" xfId="23" applyNumberFormat="1" applyFont="1" applyFill="1" applyBorder="1" applyAlignment="1">
      <alignment horizontal="right" vertical="top"/>
    </xf>
    <xf numFmtId="167" fontId="45" fillId="19" borderId="466" xfId="23" applyNumberFormat="1" applyFont="1" applyFill="1" applyBorder="1" applyAlignment="1">
      <alignment horizontal="right" vertical="top"/>
    </xf>
    <xf numFmtId="167" fontId="45" fillId="0" borderId="466" xfId="23" applyNumberFormat="1" applyFont="1" applyBorder="1" applyAlignment="1">
      <alignment horizontal="right" vertical="top"/>
    </xf>
    <xf numFmtId="167" fontId="45" fillId="7" borderId="466" xfId="23" applyNumberFormat="1" applyFont="1" applyFill="1" applyBorder="1" applyAlignment="1">
      <alignment horizontal="right" vertical="top"/>
    </xf>
    <xf numFmtId="167" fontId="65" fillId="7" borderId="467" xfId="23" applyNumberFormat="1" applyFont="1" applyFill="1" applyBorder="1" applyAlignment="1">
      <alignment horizontal="right" vertical="top"/>
    </xf>
    <xf numFmtId="3" fontId="33" fillId="10" borderId="62" xfId="1" applyNumberFormat="1" applyFont="1" applyFill="1" applyBorder="1" applyAlignment="1">
      <alignment horizontal="center" vertical="center" wrapText="1"/>
    </xf>
    <xf numFmtId="3" fontId="52" fillId="8" borderId="469" xfId="1" applyNumberFormat="1" applyFont="1" applyFill="1" applyBorder="1" applyAlignment="1">
      <alignment vertical="center"/>
    </xf>
    <xf numFmtId="3" fontId="52" fillId="8" borderId="470" xfId="1" applyNumberFormat="1" applyFont="1" applyFill="1" applyBorder="1" applyAlignment="1">
      <alignment horizontal="center" vertical="center"/>
    </xf>
    <xf numFmtId="9" fontId="51" fillId="8" borderId="468" xfId="1" applyNumberFormat="1" applyFont="1" applyFill="1" applyBorder="1" applyAlignment="1">
      <alignment horizontal="center" vertical="center"/>
    </xf>
    <xf numFmtId="9" fontId="51" fillId="8" borderId="471" xfId="1" applyNumberFormat="1" applyFont="1" applyFill="1" applyBorder="1" applyAlignment="1">
      <alignment horizontal="center" vertical="center"/>
    </xf>
    <xf numFmtId="9" fontId="51" fillId="7" borderId="420" xfId="1" applyNumberFormat="1" applyFont="1" applyFill="1" applyBorder="1" applyAlignment="1">
      <alignment horizontal="center" vertical="center"/>
    </xf>
    <xf numFmtId="9" fontId="51" fillId="0" borderId="468" xfId="1" applyNumberFormat="1" applyFont="1" applyFill="1" applyBorder="1" applyAlignment="1">
      <alignment horizontal="center" vertical="center"/>
    </xf>
    <xf numFmtId="9" fontId="51" fillId="0" borderId="465" xfId="1" applyNumberFormat="1" applyFont="1" applyFill="1" applyBorder="1" applyAlignment="1">
      <alignment horizontal="center" vertical="center"/>
    </xf>
    <xf numFmtId="9" fontId="51" fillId="7" borderId="243" xfId="1" applyNumberFormat="1" applyFont="1" applyFill="1" applyBorder="1" applyAlignment="1">
      <alignment horizontal="center" vertical="center"/>
    </xf>
    <xf numFmtId="9" fontId="51" fillId="7" borderId="313" xfId="1" applyNumberFormat="1" applyFont="1" applyFill="1" applyBorder="1" applyAlignment="1">
      <alignment horizontal="center" vertical="center"/>
    </xf>
    <xf numFmtId="0" fontId="45" fillId="0" borderId="125" xfId="20" applyFont="1" applyBorder="1" applyAlignment="1">
      <alignment horizontal="left" vertical="top" wrapText="1"/>
    </xf>
    <xf numFmtId="0" fontId="36" fillId="8" borderId="465" xfId="1" applyFont="1" applyFill="1" applyBorder="1" applyAlignment="1">
      <alignment vertical="center" wrapText="1"/>
    </xf>
    <xf numFmtId="9" fontId="51" fillId="7" borderId="468" xfId="1" applyNumberFormat="1" applyFont="1" applyFill="1" applyBorder="1" applyAlignment="1">
      <alignment horizontal="center" vertical="center"/>
    </xf>
    <xf numFmtId="9" fontId="51" fillId="7" borderId="471" xfId="1" applyNumberFormat="1" applyFont="1" applyFill="1" applyBorder="1" applyAlignment="1">
      <alignment horizontal="center" vertical="center"/>
    </xf>
    <xf numFmtId="9" fontId="51" fillId="0" borderId="471" xfId="1" applyNumberFormat="1" applyFont="1" applyFill="1" applyBorder="1" applyAlignment="1">
      <alignment horizontal="center" vertical="center"/>
    </xf>
    <xf numFmtId="9" fontId="27" fillId="9" borderId="48" xfId="1" applyNumberFormat="1" applyFont="1" applyFill="1" applyBorder="1" applyAlignment="1">
      <alignment horizontal="center" vertical="center" wrapText="1"/>
    </xf>
    <xf numFmtId="9" fontId="27" fillId="9" borderId="50" xfId="1" applyNumberFormat="1" applyFont="1" applyFill="1" applyBorder="1" applyAlignment="1">
      <alignment horizontal="center" vertical="center" wrapText="1"/>
    </xf>
    <xf numFmtId="9" fontId="27" fillId="9" borderId="22" xfId="1" applyNumberFormat="1" applyFont="1" applyFill="1" applyBorder="1" applyAlignment="1">
      <alignment horizontal="center" vertical="center" wrapText="1"/>
    </xf>
    <xf numFmtId="9" fontId="38" fillId="10" borderId="364" xfId="1" applyNumberFormat="1" applyFont="1" applyFill="1" applyBorder="1" applyAlignment="1">
      <alignment horizontal="center" vertical="center" wrapText="1"/>
    </xf>
    <xf numFmtId="0" fontId="45" fillId="0" borderId="141" xfId="20" applyFont="1" applyBorder="1" applyAlignment="1">
      <alignment horizontal="center" wrapText="1"/>
    </xf>
    <xf numFmtId="0" fontId="45" fillId="0" borderId="254" xfId="20" applyFont="1" applyBorder="1" applyAlignment="1">
      <alignment horizontal="center" wrapText="1"/>
    </xf>
    <xf numFmtId="0" fontId="45" fillId="0" borderId="437" xfId="20" applyFont="1" applyBorder="1" applyAlignment="1">
      <alignment horizontal="center" wrapText="1"/>
    </xf>
    <xf numFmtId="0" fontId="45" fillId="0" borderId="386" xfId="20" applyFont="1" applyBorder="1" applyAlignment="1">
      <alignment horizontal="center" wrapText="1"/>
    </xf>
    <xf numFmtId="0" fontId="45" fillId="0" borderId="386" xfId="20" applyFont="1" applyBorder="1" applyAlignment="1">
      <alignment horizontal="center"/>
    </xf>
    <xf numFmtId="0" fontId="45" fillId="0" borderId="438" xfId="20" applyFont="1" applyBorder="1" applyAlignment="1">
      <alignment horizontal="center" wrapText="1"/>
    </xf>
    <xf numFmtId="0" fontId="45" fillId="0" borderId="439" xfId="20" applyFont="1" applyBorder="1" applyAlignment="1">
      <alignment horizontal="center" wrapText="1"/>
    </xf>
    <xf numFmtId="0" fontId="45" fillId="0" borderId="392" xfId="20" applyFont="1" applyBorder="1" applyAlignment="1">
      <alignment horizontal="center" wrapText="1"/>
    </xf>
    <xf numFmtId="0" fontId="45" fillId="0" borderId="440" xfId="20" applyFont="1" applyBorder="1" applyAlignment="1">
      <alignment horizontal="center" wrapText="1"/>
    </xf>
    <xf numFmtId="167" fontId="45" fillId="0" borderId="146" xfId="20" applyNumberFormat="1" applyFont="1" applyBorder="1" applyAlignment="1">
      <alignment horizontal="right" vertical="top"/>
    </xf>
    <xf numFmtId="167" fontId="45" fillId="0" borderId="147" xfId="20" applyNumberFormat="1" applyFont="1" applyBorder="1" applyAlignment="1">
      <alignment horizontal="right" vertical="top"/>
    </xf>
    <xf numFmtId="167" fontId="45" fillId="0" borderId="331" xfId="20" applyNumberFormat="1" applyFont="1" applyBorder="1" applyAlignment="1">
      <alignment horizontal="right" vertical="top"/>
    </xf>
    <xf numFmtId="167" fontId="45" fillId="0" borderId="148" xfId="20" applyNumberFormat="1" applyFont="1" applyBorder="1" applyAlignment="1">
      <alignment horizontal="right" vertical="top"/>
    </xf>
    <xf numFmtId="167" fontId="45" fillId="0" borderId="472" xfId="20" applyNumberFormat="1" applyFont="1" applyBorder="1" applyAlignment="1">
      <alignment horizontal="right" vertical="top"/>
    </xf>
    <xf numFmtId="167" fontId="45" fillId="0" borderId="473" xfId="20" applyNumberFormat="1" applyFont="1" applyBorder="1" applyAlignment="1">
      <alignment horizontal="right" vertical="top"/>
    </xf>
    <xf numFmtId="167" fontId="45" fillId="0" borderId="441" xfId="20" applyNumberFormat="1" applyFont="1" applyBorder="1" applyAlignment="1">
      <alignment horizontal="right" vertical="top"/>
    </xf>
    <xf numFmtId="167" fontId="45" fillId="0" borderId="442" xfId="20" applyNumberFormat="1" applyFont="1" applyBorder="1" applyAlignment="1">
      <alignment horizontal="right" vertical="top"/>
    </xf>
    <xf numFmtId="167" fontId="45" fillId="0" borderId="443" xfId="20" applyNumberFormat="1" applyFont="1" applyBorder="1" applyAlignment="1">
      <alignment horizontal="right" vertical="top"/>
    </xf>
    <xf numFmtId="0" fontId="45" fillId="21" borderId="386" xfId="26" applyFont="1" applyFill="1" applyBorder="1" applyAlignment="1">
      <alignment horizontal="center" wrapText="1"/>
    </xf>
    <xf numFmtId="166" fontId="37" fillId="10" borderId="81" xfId="1" applyNumberFormat="1" applyFont="1" applyFill="1" applyBorder="1" applyAlignment="1">
      <alignment horizontal="center" vertical="center" wrapText="1"/>
    </xf>
    <xf numFmtId="166" fontId="37" fillId="10" borderId="118" xfId="1" applyNumberFormat="1" applyFont="1" applyFill="1" applyBorder="1" applyAlignment="1">
      <alignment horizontal="center" vertical="center" wrapText="1"/>
    </xf>
    <xf numFmtId="166" fontId="37" fillId="10" borderId="102" xfId="1" applyNumberFormat="1" applyFont="1" applyFill="1" applyBorder="1" applyAlignment="1">
      <alignment horizontal="center" vertical="center" wrapText="1"/>
    </xf>
    <xf numFmtId="0" fontId="38" fillId="10" borderId="481" xfId="1" applyFont="1" applyFill="1" applyBorder="1" applyAlignment="1">
      <alignment horizontal="center" vertical="center" wrapText="1"/>
    </xf>
    <xf numFmtId="0" fontId="23" fillId="0" borderId="475" xfId="1" applyFill="1" applyBorder="1" applyAlignment="1">
      <alignment horizontal="left" vertical="center" wrapText="1"/>
    </xf>
    <xf numFmtId="0" fontId="23" fillId="7" borderId="475" xfId="1" applyFill="1" applyBorder="1" applyAlignment="1">
      <alignment horizontal="left" vertical="center" wrapText="1"/>
    </xf>
    <xf numFmtId="0" fontId="23" fillId="0" borderId="475" xfId="1" applyBorder="1" applyAlignment="1">
      <alignment horizontal="left" vertical="center" wrapText="1"/>
    </xf>
    <xf numFmtId="0" fontId="23" fillId="0" borderId="475" xfId="1" applyFill="1" applyBorder="1" applyAlignment="1">
      <alignment horizontal="left" vertical="center"/>
    </xf>
    <xf numFmtId="0" fontId="23" fillId="7" borderId="475" xfId="1" applyFill="1" applyBorder="1" applyAlignment="1">
      <alignment horizontal="left" vertical="center"/>
    </xf>
    <xf numFmtId="0" fontId="23" fillId="0" borderId="475" xfId="1" applyBorder="1" applyAlignment="1">
      <alignment horizontal="left" vertical="center"/>
    </xf>
    <xf numFmtId="0" fontId="23" fillId="0" borderId="476" xfId="1" applyBorder="1" applyAlignment="1">
      <alignment horizontal="left" vertical="center"/>
    </xf>
    <xf numFmtId="0" fontId="23" fillId="7" borderId="481" xfId="1" applyFill="1" applyBorder="1" applyAlignment="1">
      <alignment horizontal="left" vertical="center" wrapText="1"/>
    </xf>
    <xf numFmtId="9" fontId="38" fillId="10" borderId="138" xfId="1" applyNumberFormat="1" applyFont="1" applyFill="1" applyBorder="1" applyAlignment="1">
      <alignment horizontal="center" vertical="center" wrapText="1"/>
    </xf>
    <xf numFmtId="0" fontId="23" fillId="7" borderId="476" xfId="1" applyFill="1" applyBorder="1" applyAlignment="1">
      <alignment horizontal="left" vertical="center"/>
    </xf>
    <xf numFmtId="0" fontId="23" fillId="8" borderId="475" xfId="1" applyFill="1" applyBorder="1" applyAlignment="1">
      <alignment horizontal="left" vertical="center"/>
    </xf>
    <xf numFmtId="0" fontId="23" fillId="8" borderId="475" xfId="1" applyFill="1" applyBorder="1" applyAlignment="1">
      <alignment horizontal="left" vertical="center" wrapText="1"/>
    </xf>
    <xf numFmtId="0" fontId="23" fillId="7" borderId="476" xfId="1" applyFill="1" applyBorder="1" applyAlignment="1">
      <alignment horizontal="left" vertical="center" wrapText="1"/>
    </xf>
    <xf numFmtId="166" fontId="23" fillId="7" borderId="477" xfId="1" applyNumberFormat="1" applyFill="1" applyBorder="1" applyAlignment="1">
      <alignment horizontal="center" vertical="center" wrapText="1"/>
    </xf>
    <xf numFmtId="166" fontId="23" fillId="7" borderId="474" xfId="1" applyNumberFormat="1" applyFill="1" applyBorder="1" applyAlignment="1">
      <alignment horizontal="center" vertical="center" wrapText="1"/>
    </xf>
    <xf numFmtId="166" fontId="23" fillId="7" borderId="479" xfId="1" applyNumberFormat="1" applyFill="1" applyBorder="1" applyAlignment="1">
      <alignment horizontal="center" vertical="center" wrapText="1"/>
    </xf>
    <xf numFmtId="166" fontId="23" fillId="7" borderId="478" xfId="1" applyNumberFormat="1" applyFill="1" applyBorder="1" applyAlignment="1">
      <alignment horizontal="center" vertical="center" wrapText="1"/>
    </xf>
    <xf numFmtId="166" fontId="37" fillId="10" borderId="50" xfId="1" applyNumberFormat="1" applyFont="1" applyFill="1" applyBorder="1" applyAlignment="1">
      <alignment horizontal="center" vertical="center" wrapText="1"/>
    </xf>
    <xf numFmtId="166" fontId="37" fillId="10" borderId="22" xfId="1" applyNumberFormat="1" applyFont="1" applyFill="1" applyBorder="1" applyAlignment="1">
      <alignment horizontal="center" vertical="center" wrapText="1"/>
    </xf>
    <xf numFmtId="166" fontId="37" fillId="10" borderId="25" xfId="1" applyNumberFormat="1" applyFont="1" applyFill="1" applyBorder="1" applyAlignment="1">
      <alignment horizontal="center" vertical="center" wrapText="1"/>
    </xf>
    <xf numFmtId="166" fontId="37" fillId="10" borderId="48" xfId="1" applyNumberFormat="1" applyFont="1" applyFill="1" applyBorder="1" applyAlignment="1">
      <alignment horizontal="center" vertical="center" wrapText="1"/>
    </xf>
    <xf numFmtId="166" fontId="37" fillId="10" borderId="115" xfId="1" applyNumberFormat="1" applyFont="1" applyFill="1" applyBorder="1" applyAlignment="1">
      <alignment horizontal="center" vertical="center" wrapText="1"/>
    </xf>
    <xf numFmtId="166" fontId="23" fillId="8" borderId="0" xfId="1" applyNumberFormat="1" applyFill="1" applyAlignment="1">
      <alignment horizontal="center" vertical="center"/>
    </xf>
    <xf numFmtId="166" fontId="23" fillId="0" borderId="0" xfId="1" applyNumberFormat="1" applyFill="1" applyAlignment="1">
      <alignment horizontal="center" vertical="center"/>
    </xf>
    <xf numFmtId="166" fontId="23" fillId="8" borderId="474" xfId="1" applyNumberFormat="1" applyFill="1" applyBorder="1" applyAlignment="1">
      <alignment horizontal="center" vertical="center" wrapText="1"/>
    </xf>
    <xf numFmtId="166" fontId="23" fillId="8" borderId="477" xfId="1" applyNumberFormat="1" applyFill="1" applyBorder="1" applyAlignment="1">
      <alignment horizontal="center" vertical="center" wrapText="1"/>
    </xf>
    <xf numFmtId="166" fontId="23" fillId="8" borderId="480" xfId="1" applyNumberFormat="1" applyFill="1" applyBorder="1" applyAlignment="1">
      <alignment horizontal="center" vertical="center" wrapText="1"/>
    </xf>
    <xf numFmtId="166" fontId="23" fillId="7" borderId="480" xfId="1" applyNumberFormat="1" applyFill="1" applyBorder="1" applyAlignment="1">
      <alignment horizontal="center" vertical="center" wrapText="1"/>
    </xf>
    <xf numFmtId="166" fontId="37" fillId="10" borderId="99" xfId="1" applyNumberFormat="1" applyFont="1" applyFill="1" applyBorder="1" applyAlignment="1">
      <alignment horizontal="center" vertical="center" wrapText="1"/>
    </xf>
    <xf numFmtId="0" fontId="23" fillId="8" borderId="477" xfId="1" applyFill="1" applyBorder="1" applyAlignment="1">
      <alignment horizontal="center" vertical="center" wrapText="1"/>
    </xf>
    <xf numFmtId="0" fontId="23" fillId="8" borderId="474" xfId="1" applyFill="1" applyBorder="1" applyAlignment="1">
      <alignment horizontal="center" vertical="center" wrapText="1"/>
    </xf>
    <xf numFmtId="0" fontId="23" fillId="8" borderId="480" xfId="1" applyFill="1" applyBorder="1" applyAlignment="1">
      <alignment horizontal="center" vertical="center" wrapText="1"/>
    </xf>
    <xf numFmtId="0" fontId="46" fillId="8" borderId="0" xfId="1" applyFont="1" applyFill="1" applyBorder="1" applyAlignment="1">
      <alignment horizontal="center" vertical="center" wrapText="1"/>
    </xf>
    <xf numFmtId="49" fontId="47" fillId="8" borderId="0" xfId="1" applyNumberFormat="1" applyFont="1" applyFill="1" applyBorder="1" applyAlignment="1">
      <alignment horizontal="center"/>
    </xf>
    <xf numFmtId="0" fontId="25" fillId="2" borderId="310" xfId="0" applyFont="1" applyFill="1" applyBorder="1" applyAlignment="1">
      <alignment horizontal="center" vertical="center" wrapText="1"/>
    </xf>
    <xf numFmtId="9" fontId="26" fillId="2" borderId="310" xfId="0" applyNumberFormat="1" applyFont="1" applyFill="1" applyBorder="1" applyAlignment="1">
      <alignment horizontal="center" vertical="center" wrapText="1"/>
    </xf>
    <xf numFmtId="0" fontId="27" fillId="0" borderId="311" xfId="0" applyFont="1" applyFill="1" applyBorder="1" applyAlignment="1">
      <alignment horizontal="center" vertical="center"/>
    </xf>
    <xf numFmtId="0" fontId="27" fillId="0" borderId="220" xfId="0" applyFont="1" applyFill="1" applyBorder="1" applyAlignment="1">
      <alignment horizontal="center" vertical="center"/>
    </xf>
    <xf numFmtId="0" fontId="27" fillId="0" borderId="313" xfId="0" applyFont="1" applyFill="1" applyBorder="1" applyAlignment="1">
      <alignment horizontal="center" vertical="center"/>
    </xf>
    <xf numFmtId="9" fontId="28" fillId="0" borderId="311" xfId="0" applyNumberFormat="1" applyFont="1" applyFill="1" applyBorder="1" applyAlignment="1">
      <alignment horizontal="center" vertical="center"/>
    </xf>
    <xf numFmtId="9" fontId="28" fillId="0" borderId="220" xfId="0" applyNumberFormat="1" applyFont="1" applyFill="1" applyBorder="1" applyAlignment="1">
      <alignment horizontal="center" vertical="center"/>
    </xf>
    <xf numFmtId="9" fontId="28" fillId="0" borderId="313" xfId="0" applyNumberFormat="1" applyFont="1" applyFill="1" applyBorder="1" applyAlignment="1">
      <alignment horizontal="center" vertical="center"/>
    </xf>
    <xf numFmtId="0" fontId="27" fillId="0" borderId="311" xfId="0" applyFont="1" applyFill="1" applyBorder="1" applyAlignment="1">
      <alignment horizontal="center" vertical="center" wrapText="1"/>
    </xf>
    <xf numFmtId="0" fontId="27" fillId="0" borderId="220" xfId="0" applyFont="1" applyFill="1" applyBorder="1" applyAlignment="1">
      <alignment horizontal="center" vertical="center" wrapText="1"/>
    </xf>
    <xf numFmtId="0" fontId="27" fillId="0" borderId="313" xfId="0" applyFont="1" applyFill="1" applyBorder="1" applyAlignment="1">
      <alignment horizontal="center" vertical="center" wrapText="1"/>
    </xf>
    <xf numFmtId="0" fontId="25" fillId="2" borderId="311" xfId="0" applyFont="1" applyFill="1" applyBorder="1" applyAlignment="1">
      <alignment horizontal="center" vertical="center" wrapText="1"/>
    </xf>
    <xf numFmtId="0" fontId="25" fillId="2" borderId="220" xfId="0" applyFont="1" applyFill="1" applyBorder="1" applyAlignment="1">
      <alignment horizontal="center" vertical="center" wrapText="1"/>
    </xf>
    <xf numFmtId="0" fontId="25" fillId="2" borderId="313" xfId="0" applyFont="1" applyFill="1" applyBorder="1" applyAlignment="1">
      <alignment horizontal="center" vertical="center" wrapText="1"/>
    </xf>
    <xf numFmtId="9" fontId="26" fillId="2" borderId="311" xfId="0" applyNumberFormat="1" applyFont="1" applyFill="1" applyBorder="1" applyAlignment="1">
      <alignment horizontal="center" vertical="center" wrapText="1"/>
    </xf>
    <xf numFmtId="9" fontId="26" fillId="2" borderId="220" xfId="0" applyNumberFormat="1" applyFont="1" applyFill="1" applyBorder="1" applyAlignment="1">
      <alignment horizontal="center" vertical="center" wrapText="1"/>
    </xf>
    <xf numFmtId="9" fontId="26" fillId="2" borderId="313" xfId="0" applyNumberFormat="1" applyFont="1" applyFill="1" applyBorder="1" applyAlignment="1">
      <alignment horizontal="center" vertical="center" wrapText="1"/>
    </xf>
    <xf numFmtId="0" fontId="25" fillId="2" borderId="310" xfId="0" applyFont="1" applyFill="1" applyBorder="1" applyAlignment="1">
      <alignment horizontal="center" vertical="center"/>
    </xf>
    <xf numFmtId="9" fontId="26" fillId="2" borderId="310" xfId="0" applyNumberFormat="1" applyFont="1" applyFill="1" applyBorder="1" applyAlignment="1">
      <alignment horizontal="center" vertical="center"/>
    </xf>
    <xf numFmtId="0" fontId="25" fillId="2" borderId="311" xfId="0" applyFont="1" applyFill="1" applyBorder="1" applyAlignment="1">
      <alignment horizontal="center" vertical="center"/>
    </xf>
    <xf numFmtId="9" fontId="26" fillId="2" borderId="311" xfId="0" applyNumberFormat="1" applyFont="1" applyFill="1" applyBorder="1" applyAlignment="1">
      <alignment horizontal="center" vertical="center"/>
    </xf>
    <xf numFmtId="0" fontId="27" fillId="0" borderId="10" xfId="0" applyFont="1" applyFill="1" applyBorder="1" applyAlignment="1">
      <alignment horizontal="center" vertical="center"/>
    </xf>
    <xf numFmtId="9" fontId="28" fillId="0" borderId="308" xfId="0" applyNumberFormat="1" applyFont="1" applyFill="1" applyBorder="1" applyAlignment="1">
      <alignment horizontal="center" vertical="center"/>
    </xf>
    <xf numFmtId="9" fontId="28" fillId="0" borderId="218" xfId="0" applyNumberFormat="1" applyFont="1" applyFill="1" applyBorder="1" applyAlignment="1">
      <alignment horizontal="center" vertical="center"/>
    </xf>
    <xf numFmtId="9" fontId="28" fillId="0" borderId="316" xfId="0" applyNumberFormat="1" applyFont="1" applyFill="1" applyBorder="1" applyAlignment="1">
      <alignment horizontal="center" vertical="center"/>
    </xf>
    <xf numFmtId="0" fontId="25" fillId="2" borderId="6" xfId="0" applyFont="1" applyFill="1" applyBorder="1" applyAlignment="1">
      <alignment horizontal="center" vertical="center"/>
    </xf>
    <xf numFmtId="0" fontId="25" fillId="2" borderId="317" xfId="0" applyFont="1" applyFill="1" applyBorder="1" applyAlignment="1">
      <alignment horizontal="center" vertical="center"/>
    </xf>
    <xf numFmtId="9" fontId="26" fillId="2" borderId="6" xfId="0" applyNumberFormat="1" applyFont="1" applyFill="1" applyBorder="1" applyAlignment="1">
      <alignment horizontal="center" vertical="center"/>
    </xf>
    <xf numFmtId="9" fontId="26" fillId="2" borderId="317" xfId="0" applyNumberFormat="1" applyFont="1" applyFill="1" applyBorder="1" applyAlignment="1">
      <alignment horizontal="center" vertical="center"/>
    </xf>
    <xf numFmtId="0" fontId="27" fillId="0" borderId="7" xfId="0" applyFont="1" applyFill="1" applyBorder="1" applyAlignment="1">
      <alignment horizontal="center" vertical="center"/>
    </xf>
    <xf numFmtId="9" fontId="28" fillId="0" borderId="7" xfId="0" applyNumberFormat="1" applyFont="1" applyFill="1" applyBorder="1" applyAlignment="1">
      <alignment horizontal="center" vertical="center"/>
    </xf>
    <xf numFmtId="9" fontId="28" fillId="0" borderId="10" xfId="0" applyNumberFormat="1" applyFont="1" applyFill="1" applyBorder="1" applyAlignment="1">
      <alignment horizontal="center" vertical="center"/>
    </xf>
    <xf numFmtId="3" fontId="37" fillId="10" borderId="229" xfId="1" applyNumberFormat="1" applyFont="1" applyFill="1" applyBorder="1" applyAlignment="1">
      <alignment horizontal="center" vertical="center"/>
    </xf>
    <xf numFmtId="3" fontId="37" fillId="10" borderId="230" xfId="1" applyNumberFormat="1" applyFont="1" applyFill="1" applyBorder="1" applyAlignment="1">
      <alignment horizontal="center" vertical="center"/>
    </xf>
    <xf numFmtId="0" fontId="52" fillId="0" borderId="224" xfId="1" applyFont="1" applyBorder="1" applyAlignment="1">
      <alignment horizontal="left" vertical="center" wrapText="1"/>
    </xf>
    <xf numFmtId="0" fontId="52" fillId="0" borderId="12" xfId="1" applyFont="1" applyBorder="1" applyAlignment="1">
      <alignment horizontal="left" vertical="center" wrapText="1"/>
    </xf>
    <xf numFmtId="0" fontId="52" fillId="0" borderId="234" xfId="1" applyFont="1" applyBorder="1" applyAlignment="1">
      <alignment horizontal="left" vertical="center" wrapText="1"/>
    </xf>
    <xf numFmtId="0" fontId="52" fillId="0" borderId="229" xfId="1" applyFont="1" applyBorder="1" applyAlignment="1">
      <alignment horizontal="left" vertical="center" wrapText="1"/>
    </xf>
    <xf numFmtId="0" fontId="52" fillId="0" borderId="235" xfId="1" applyFont="1" applyBorder="1" applyAlignment="1">
      <alignment horizontal="left" vertical="center" wrapText="1"/>
    </xf>
    <xf numFmtId="0" fontId="52" fillId="0" borderId="236" xfId="1" applyFont="1" applyBorder="1" applyAlignment="1">
      <alignment horizontal="left" vertical="center" wrapText="1"/>
    </xf>
    <xf numFmtId="0" fontId="23" fillId="0" borderId="0" xfId="1" applyAlignment="1">
      <alignment horizontal="center" wrapText="1"/>
    </xf>
    <xf numFmtId="3" fontId="37" fillId="10" borderId="224" xfId="1" applyNumberFormat="1" applyFont="1" applyFill="1" applyBorder="1" applyAlignment="1">
      <alignment horizontal="center" vertical="center"/>
    </xf>
    <xf numFmtId="3" fontId="37" fillId="10" borderId="225" xfId="1" applyNumberFormat="1" applyFont="1" applyFill="1" applyBorder="1" applyAlignment="1">
      <alignment horizontal="center" vertical="center"/>
    </xf>
    <xf numFmtId="3" fontId="52" fillId="0" borderId="218" xfId="1" applyNumberFormat="1" applyFont="1" applyBorder="1" applyAlignment="1">
      <alignment horizontal="left" vertical="center"/>
    </xf>
    <xf numFmtId="3" fontId="52" fillId="0" borderId="25" xfId="1" applyNumberFormat="1" applyFont="1" applyBorder="1" applyAlignment="1">
      <alignment horizontal="left" vertical="center"/>
    </xf>
    <xf numFmtId="3" fontId="52" fillId="7" borderId="218" xfId="1" applyNumberFormat="1" applyFont="1" applyFill="1" applyBorder="1" applyAlignment="1">
      <alignment horizontal="left" vertical="center"/>
    </xf>
    <xf numFmtId="3" fontId="52" fillId="7" borderId="25" xfId="1" applyNumberFormat="1" applyFont="1" applyFill="1" applyBorder="1" applyAlignment="1">
      <alignment horizontal="left" vertical="center"/>
    </xf>
    <xf numFmtId="3" fontId="37" fillId="10" borderId="278" xfId="1" applyNumberFormat="1" applyFont="1" applyFill="1" applyBorder="1" applyAlignment="1">
      <alignment horizontal="center" vertical="center"/>
    </xf>
    <xf numFmtId="3" fontId="37" fillId="10" borderId="215" xfId="1" applyNumberFormat="1" applyFont="1" applyFill="1" applyBorder="1" applyAlignment="1">
      <alignment horizontal="center" vertical="center"/>
    </xf>
    <xf numFmtId="0" fontId="37" fillId="10" borderId="357" xfId="1" applyFont="1" applyFill="1" applyBorder="1" applyAlignment="1">
      <alignment horizontal="center" vertical="center" textRotation="90"/>
    </xf>
    <xf numFmtId="0" fontId="37" fillId="10" borderId="218" xfId="1" applyFont="1" applyFill="1" applyBorder="1" applyAlignment="1">
      <alignment horizontal="center" vertical="center" textRotation="90"/>
    </xf>
    <xf numFmtId="0" fontId="37" fillId="10" borderId="468" xfId="1" applyFont="1" applyFill="1" applyBorder="1" applyAlignment="1">
      <alignment horizontal="center" vertical="center" textRotation="90"/>
    </xf>
    <xf numFmtId="0" fontId="44" fillId="0" borderId="0" xfId="0" applyFont="1" applyAlignment="1">
      <alignment horizontal="center" vertical="center"/>
    </xf>
    <xf numFmtId="0" fontId="53" fillId="0" borderId="244" xfId="0" applyFont="1" applyBorder="1" applyAlignment="1">
      <alignment horizontal="center" vertical="center"/>
    </xf>
    <xf numFmtId="0" fontId="53" fillId="0" borderId="245" xfId="0" applyFont="1" applyBorder="1" applyAlignment="1">
      <alignment horizontal="center" vertical="center"/>
    </xf>
    <xf numFmtId="0" fontId="53" fillId="0" borderId="246" xfId="0" applyFont="1" applyBorder="1" applyAlignment="1">
      <alignment horizontal="center" vertical="center"/>
    </xf>
    <xf numFmtId="0" fontId="25" fillId="0" borderId="0" xfId="0" applyFont="1" applyBorder="1" applyAlignment="1">
      <alignment horizontal="left" vertical="center" wrapText="1"/>
    </xf>
    <xf numFmtId="0" fontId="42" fillId="0" borderId="0" xfId="0" applyFont="1" applyAlignment="1">
      <alignment horizontal="center" vertical="center" textRotation="90" wrapText="1"/>
    </xf>
    <xf numFmtId="0" fontId="32" fillId="10" borderId="30" xfId="0" applyFont="1" applyFill="1" applyBorder="1" applyAlignment="1">
      <alignment horizontal="center" vertical="center"/>
    </xf>
    <xf numFmtId="0" fontId="32" fillId="10" borderId="0" xfId="0" applyFont="1" applyFill="1" applyBorder="1" applyAlignment="1">
      <alignment horizontal="center" vertical="center"/>
    </xf>
    <xf numFmtId="0" fontId="32" fillId="10" borderId="218" xfId="0" applyFont="1" applyFill="1" applyBorder="1" applyAlignment="1">
      <alignment horizontal="center" vertical="center"/>
    </xf>
    <xf numFmtId="0" fontId="32" fillId="10" borderId="25" xfId="0" applyFont="1" applyFill="1" applyBorder="1" applyAlignment="1">
      <alignment horizontal="center" vertical="center"/>
    </xf>
    <xf numFmtId="0" fontId="33" fillId="10" borderId="311" xfId="0" applyFont="1" applyFill="1" applyBorder="1" applyAlignment="1">
      <alignment horizontal="center" vertical="center"/>
    </xf>
    <xf numFmtId="0" fontId="33" fillId="10" borderId="403" xfId="0" applyFont="1" applyFill="1" applyBorder="1" applyAlignment="1">
      <alignment horizontal="center" vertical="center"/>
    </xf>
    <xf numFmtId="0" fontId="33" fillId="10" borderId="401" xfId="0" applyFont="1" applyFill="1" applyBorder="1" applyAlignment="1">
      <alignment horizontal="center" vertical="center"/>
    </xf>
    <xf numFmtId="0" fontId="33" fillId="10" borderId="402" xfId="0" applyFont="1" applyFill="1" applyBorder="1" applyAlignment="1">
      <alignment horizontal="center" vertical="center"/>
    </xf>
    <xf numFmtId="0" fontId="32" fillId="10" borderId="448" xfId="0" applyFont="1" applyFill="1" applyBorder="1" applyAlignment="1">
      <alignment horizontal="center" vertical="center"/>
    </xf>
    <xf numFmtId="9" fontId="38" fillId="10" borderId="138" xfId="1" applyNumberFormat="1" applyFont="1" applyFill="1" applyBorder="1" applyAlignment="1">
      <alignment horizontal="center" vertical="center" wrapText="1"/>
    </xf>
    <xf numFmtId="9" fontId="38" fillId="10" borderId="394" xfId="1" applyNumberFormat="1" applyFont="1" applyFill="1" applyBorder="1" applyAlignment="1">
      <alignment horizontal="center" vertical="center" wrapText="1"/>
    </xf>
    <xf numFmtId="9" fontId="27" fillId="9" borderId="50" xfId="1" applyNumberFormat="1" applyFont="1" applyFill="1" applyBorder="1" applyAlignment="1">
      <alignment horizontal="center" vertical="center" wrapText="1"/>
    </xf>
    <xf numFmtId="9" fontId="27" fillId="9" borderId="48" xfId="1" applyNumberFormat="1" applyFont="1" applyFill="1" applyBorder="1" applyAlignment="1">
      <alignment horizontal="center" vertical="center" wrapText="1"/>
    </xf>
    <xf numFmtId="9" fontId="27" fillId="9" borderId="22" xfId="1" applyNumberFormat="1" applyFont="1" applyFill="1" applyBorder="1" applyAlignment="1">
      <alignment horizontal="center" vertical="center" wrapText="1"/>
    </xf>
    <xf numFmtId="0" fontId="33" fillId="10" borderId="394" xfId="10" applyFont="1" applyFill="1" applyBorder="1" applyAlignment="1">
      <alignment horizontal="center" vertical="center" wrapText="1"/>
    </xf>
    <xf numFmtId="0" fontId="33" fillId="10" borderId="364" xfId="10" applyFont="1" applyFill="1" applyBorder="1" applyAlignment="1">
      <alignment horizontal="center" vertical="center" wrapText="1"/>
    </xf>
    <xf numFmtId="0" fontId="33" fillId="10" borderId="363" xfId="10" applyFont="1" applyFill="1" applyBorder="1" applyAlignment="1">
      <alignment horizontal="center" vertical="center" wrapText="1"/>
    </xf>
    <xf numFmtId="0" fontId="33" fillId="10" borderId="408" xfId="10" applyFont="1" applyFill="1" applyBorder="1" applyAlignment="1">
      <alignment horizontal="center" vertical="center" wrapText="1"/>
    </xf>
    <xf numFmtId="0" fontId="32" fillId="10" borderId="23" xfId="1" applyFont="1" applyFill="1" applyBorder="1" applyAlignment="1">
      <alignment horizontal="center" vertical="center" wrapText="1"/>
    </xf>
    <xf numFmtId="0" fontId="32" fillId="10" borderId="0" xfId="1" applyFont="1" applyFill="1" applyBorder="1" applyAlignment="1">
      <alignment horizontal="center" vertical="center" wrapText="1"/>
    </xf>
    <xf numFmtId="0" fontId="33" fillId="10" borderId="426" xfId="1" applyFont="1" applyFill="1" applyBorder="1" applyAlignment="1">
      <alignment horizontal="center" vertical="center"/>
    </xf>
    <xf numFmtId="0" fontId="33" fillId="10" borderId="46" xfId="1" applyFont="1" applyFill="1" applyBorder="1" applyAlignment="1">
      <alignment horizontal="center" vertical="center"/>
    </xf>
    <xf numFmtId="9" fontId="38" fillId="10" borderId="364" xfId="1" applyNumberFormat="1" applyFont="1" applyFill="1" applyBorder="1" applyAlignment="1">
      <alignment horizontal="center" vertical="center" wrapText="1"/>
    </xf>
    <xf numFmtId="9" fontId="38" fillId="10" borderId="429" xfId="1" applyNumberFormat="1" applyFont="1" applyFill="1" applyBorder="1" applyAlignment="1">
      <alignment horizontal="center" vertical="center" wrapText="1"/>
    </xf>
    <xf numFmtId="9" fontId="27" fillId="9" borderId="58" xfId="1" applyNumberFormat="1" applyFont="1" applyFill="1" applyBorder="1" applyAlignment="1">
      <alignment horizontal="center" vertical="center" wrapText="1"/>
    </xf>
    <xf numFmtId="166" fontId="27" fillId="9" borderId="22" xfId="1" applyNumberFormat="1" applyFont="1" applyFill="1" applyBorder="1" applyAlignment="1">
      <alignment horizontal="center" vertical="center" wrapText="1"/>
    </xf>
    <xf numFmtId="166" fontId="27" fillId="9" borderId="48" xfId="1" applyNumberFormat="1" applyFont="1" applyFill="1" applyBorder="1" applyAlignment="1">
      <alignment horizontal="center" vertical="center" wrapText="1"/>
    </xf>
    <xf numFmtId="166" fontId="27" fillId="9" borderId="49" xfId="1" applyNumberFormat="1" applyFont="1" applyFill="1" applyBorder="1" applyAlignment="1">
      <alignment horizontal="center" vertical="center" wrapText="1"/>
    </xf>
    <xf numFmtId="0" fontId="32" fillId="10" borderId="475" xfId="1" applyFont="1" applyFill="1" applyBorder="1" applyAlignment="1">
      <alignment horizontal="center" vertical="center" wrapText="1"/>
    </xf>
    <xf numFmtId="0" fontId="33" fillId="10" borderId="394" xfId="9" applyFont="1" applyFill="1" applyBorder="1" applyAlignment="1">
      <alignment horizontal="center" vertical="center" wrapText="1"/>
    </xf>
    <xf numFmtId="0" fontId="33" fillId="10" borderId="364" xfId="9" applyFont="1" applyFill="1" applyBorder="1" applyAlignment="1">
      <alignment horizontal="center" vertical="center" wrapText="1"/>
    </xf>
    <xf numFmtId="0" fontId="33" fillId="10" borderId="408" xfId="9" applyFont="1" applyFill="1" applyBorder="1" applyAlignment="1">
      <alignment horizontal="center" vertical="center" wrapText="1"/>
    </xf>
    <xf numFmtId="0" fontId="33" fillId="3" borderId="475" xfId="1" applyFont="1" applyFill="1" applyBorder="1" applyAlignment="1">
      <alignment horizontal="center" vertical="center"/>
    </xf>
    <xf numFmtId="0" fontId="33" fillId="10" borderId="14" xfId="1" applyFont="1" applyFill="1" applyBorder="1" applyAlignment="1">
      <alignment horizontal="center" vertical="center"/>
    </xf>
    <xf numFmtId="0" fontId="33" fillId="10" borderId="98" xfId="1" applyFont="1" applyFill="1" applyBorder="1" applyAlignment="1">
      <alignment horizontal="center" vertical="center"/>
    </xf>
    <xf numFmtId="3" fontId="33" fillId="10" borderId="170" xfId="1" applyNumberFormat="1" applyFont="1" applyFill="1" applyBorder="1" applyAlignment="1">
      <alignment horizontal="center" vertical="center" wrapText="1"/>
    </xf>
    <xf numFmtId="3" fontId="33" fillId="10" borderId="15" xfId="1" applyNumberFormat="1" applyFont="1" applyFill="1" applyBorder="1" applyAlignment="1">
      <alignment horizontal="center" vertical="center" wrapText="1"/>
    </xf>
    <xf numFmtId="3" fontId="33" fillId="10" borderId="169" xfId="1" applyNumberFormat="1" applyFont="1" applyFill="1" applyBorder="1" applyAlignment="1">
      <alignment horizontal="center" vertical="center" wrapText="1"/>
    </xf>
    <xf numFmtId="0" fontId="37" fillId="10" borderId="0" xfId="1" applyFont="1" applyFill="1" applyBorder="1" applyAlignment="1">
      <alignment horizontal="center" vertical="center"/>
    </xf>
    <xf numFmtId="0" fontId="54" fillId="6" borderId="80" xfId="1" applyFont="1" applyFill="1" applyBorder="1" applyAlignment="1">
      <alignment horizontal="center" vertical="center"/>
    </xf>
    <xf numFmtId="0" fontId="54" fillId="6" borderId="79" xfId="1" applyFont="1" applyFill="1" applyBorder="1" applyAlignment="1">
      <alignment horizontal="center" vertical="center"/>
    </xf>
    <xf numFmtId="0" fontId="54" fillId="13" borderId="50" xfId="1" applyFont="1" applyFill="1" applyBorder="1" applyAlignment="1">
      <alignment horizontal="center" vertical="center"/>
    </xf>
    <xf numFmtId="0" fontId="54" fillId="15" borderId="50" xfId="1" applyFont="1" applyFill="1" applyBorder="1" applyAlignment="1">
      <alignment horizontal="center" vertical="center"/>
    </xf>
    <xf numFmtId="0" fontId="54" fillId="4" borderId="50" xfId="1" applyFont="1" applyFill="1" applyBorder="1" applyAlignment="1">
      <alignment horizontal="center" vertical="center"/>
    </xf>
    <xf numFmtId="0" fontId="54" fillId="6" borderId="352" xfId="1" applyFont="1" applyFill="1" applyBorder="1" applyAlignment="1">
      <alignment horizontal="center" vertical="center"/>
    </xf>
    <xf numFmtId="0" fontId="54" fillId="6" borderId="75" xfId="1" applyFont="1" applyFill="1" applyBorder="1" applyAlignment="1">
      <alignment horizontal="center" vertical="center"/>
    </xf>
    <xf numFmtId="0" fontId="50" fillId="18" borderId="50" xfId="1" applyFont="1" applyFill="1" applyBorder="1" applyAlignment="1">
      <alignment horizontal="center" vertical="center"/>
    </xf>
    <xf numFmtId="0" fontId="38" fillId="6" borderId="111" xfId="1" applyFont="1" applyFill="1" applyBorder="1" applyAlignment="1">
      <alignment horizontal="center" vertical="center" textRotation="90" wrapText="1"/>
    </xf>
    <xf numFmtId="0" fontId="38" fillId="6" borderId="219" xfId="1" applyFont="1" applyFill="1" applyBorder="1" applyAlignment="1">
      <alignment horizontal="center" vertical="center" textRotation="90" wrapText="1"/>
    </xf>
    <xf numFmtId="0" fontId="38" fillId="6" borderId="66" xfId="1" applyFont="1" applyFill="1" applyBorder="1" applyAlignment="1">
      <alignment horizontal="center" vertical="center" textRotation="90" wrapText="1"/>
    </xf>
    <xf numFmtId="0" fontId="38" fillId="6" borderId="157" xfId="1" applyFont="1" applyFill="1" applyBorder="1" applyAlignment="1">
      <alignment horizontal="center" vertical="center" textRotation="90" wrapText="1"/>
    </xf>
    <xf numFmtId="0" fontId="38" fillId="6" borderId="176" xfId="1" applyFont="1" applyFill="1" applyBorder="1" applyAlignment="1">
      <alignment horizontal="center" vertical="center" textRotation="90" wrapText="1"/>
    </xf>
    <xf numFmtId="0" fontId="38" fillId="6" borderId="62" xfId="1" applyFont="1" applyFill="1" applyBorder="1" applyAlignment="1">
      <alignment horizontal="center" vertical="center" textRotation="90" wrapText="1"/>
    </xf>
    <xf numFmtId="0" fontId="38" fillId="6" borderId="25" xfId="1" applyFont="1" applyFill="1" applyBorder="1" applyAlignment="1">
      <alignment horizontal="center" vertical="center" textRotation="90" wrapText="1"/>
    </xf>
    <xf numFmtId="0" fontId="38" fillId="6" borderId="413" xfId="1" applyFont="1" applyFill="1" applyBorder="1" applyAlignment="1">
      <alignment horizontal="center" vertical="center" textRotation="90" wrapText="1"/>
    </xf>
    <xf numFmtId="0" fontId="38" fillId="6" borderId="432" xfId="1" applyFont="1" applyFill="1" applyBorder="1" applyAlignment="1">
      <alignment horizontal="center" vertical="center" textRotation="90" wrapText="1"/>
    </xf>
    <xf numFmtId="0" fontId="38" fillId="6" borderId="471" xfId="1" applyFont="1" applyFill="1" applyBorder="1" applyAlignment="1">
      <alignment horizontal="center" vertical="center" textRotation="90" wrapText="1"/>
    </xf>
    <xf numFmtId="0" fontId="36" fillId="0" borderId="277" xfId="1" applyFont="1" applyFill="1" applyBorder="1" applyAlignment="1">
      <alignment horizontal="center" vertical="center" wrapText="1"/>
    </xf>
    <xf numFmtId="0" fontId="36" fillId="0" borderId="220" xfId="1" applyFont="1" applyFill="1" applyBorder="1" applyAlignment="1">
      <alignment horizontal="center" vertical="center" wrapText="1"/>
    </xf>
    <xf numFmtId="0" fontId="36" fillId="0" borderId="177" xfId="1" applyFont="1" applyFill="1" applyBorder="1" applyAlignment="1">
      <alignment horizontal="center" vertical="center" wrapText="1"/>
    </xf>
    <xf numFmtId="0" fontId="36" fillId="0" borderId="158" xfId="1" applyFont="1" applyFill="1" applyBorder="1" applyAlignment="1">
      <alignment horizontal="center" vertical="center" wrapText="1"/>
    </xf>
    <xf numFmtId="0" fontId="36" fillId="0" borderId="414" xfId="1" applyFont="1" applyFill="1" applyBorder="1" applyAlignment="1">
      <alignment horizontal="center" vertical="center" wrapText="1"/>
    </xf>
    <xf numFmtId="0" fontId="36" fillId="0" borderId="268" xfId="1" applyFont="1" applyFill="1" applyBorder="1" applyAlignment="1">
      <alignment horizontal="center" vertical="center" wrapText="1"/>
    </xf>
    <xf numFmtId="0" fontId="38" fillId="6" borderId="73" xfId="1" applyFont="1" applyFill="1" applyBorder="1" applyAlignment="1">
      <alignment horizontal="center" vertical="center" wrapText="1"/>
    </xf>
    <xf numFmtId="0" fontId="38" fillId="6" borderId="72" xfId="1" applyFont="1" applyFill="1" applyBorder="1" applyAlignment="1">
      <alignment horizontal="center" vertical="center" wrapText="1"/>
    </xf>
    <xf numFmtId="0" fontId="38" fillId="6" borderId="5" xfId="1" applyFont="1" applyFill="1" applyBorder="1" applyAlignment="1">
      <alignment horizontal="center" vertical="center" wrapText="1"/>
    </xf>
    <xf numFmtId="0" fontId="38" fillId="6" borderId="68" xfId="1" applyFont="1" applyFill="1" applyBorder="1" applyAlignment="1">
      <alignment horizontal="center" vertical="center" textRotation="90" wrapText="1"/>
    </xf>
    <xf numFmtId="0" fontId="32" fillId="6" borderId="86" xfId="1" applyFont="1" applyFill="1" applyBorder="1" applyAlignment="1">
      <alignment horizontal="center" vertical="center"/>
    </xf>
    <xf numFmtId="0" fontId="32" fillId="6" borderId="84" xfId="1" applyFont="1" applyFill="1" applyBorder="1" applyAlignment="1">
      <alignment horizontal="center" vertical="center"/>
    </xf>
    <xf numFmtId="0" fontId="36" fillId="8" borderId="97" xfId="1" applyFont="1" applyFill="1" applyBorder="1" applyAlignment="1">
      <alignment horizontal="center" vertical="center" wrapText="1"/>
    </xf>
    <xf numFmtId="0" fontId="36" fillId="8" borderId="95" xfId="1" applyFont="1" applyFill="1" applyBorder="1" applyAlignment="1">
      <alignment horizontal="center" vertical="center" wrapText="1"/>
    </xf>
    <xf numFmtId="0" fontId="36" fillId="8" borderId="150" xfId="1" applyFont="1" applyFill="1" applyBorder="1" applyAlignment="1">
      <alignment horizontal="center" vertical="center" wrapText="1"/>
    </xf>
    <xf numFmtId="0" fontId="36" fillId="8" borderId="158" xfId="1" applyFont="1" applyFill="1" applyBorder="1" applyAlignment="1">
      <alignment horizontal="center" vertical="center" wrapText="1"/>
    </xf>
    <xf numFmtId="0" fontId="36" fillId="8" borderId="177" xfId="1" applyFont="1" applyFill="1" applyBorder="1" applyAlignment="1">
      <alignment horizontal="center" vertical="center" wrapText="1"/>
    </xf>
    <xf numFmtId="0" fontId="36" fillId="8" borderId="220" xfId="1" applyFont="1" applyFill="1" applyBorder="1" applyAlignment="1">
      <alignment horizontal="center" vertical="center" wrapText="1"/>
    </xf>
    <xf numFmtId="0" fontId="36" fillId="8" borderId="414" xfId="1" applyFont="1" applyFill="1" applyBorder="1" applyAlignment="1">
      <alignment horizontal="center" vertical="center" wrapText="1"/>
    </xf>
    <xf numFmtId="0" fontId="36" fillId="8" borderId="433" xfId="1" applyFont="1" applyFill="1" applyBorder="1" applyAlignment="1">
      <alignment horizontal="center" vertical="center" wrapText="1"/>
    </xf>
    <xf numFmtId="0" fontId="36" fillId="8" borderId="446" xfId="1" applyFont="1" applyFill="1" applyBorder="1" applyAlignment="1">
      <alignment horizontal="center" vertical="center" wrapText="1"/>
    </xf>
    <xf numFmtId="0" fontId="36" fillId="8" borderId="96" xfId="1" applyFont="1" applyFill="1" applyBorder="1" applyAlignment="1">
      <alignment horizontal="center" vertical="center" wrapText="1"/>
    </xf>
    <xf numFmtId="0" fontId="32" fillId="6" borderId="85" xfId="1" applyFont="1" applyFill="1" applyBorder="1" applyAlignment="1">
      <alignment horizontal="center" vertical="center"/>
    </xf>
    <xf numFmtId="0" fontId="38" fillId="6" borderId="118" xfId="1" applyFont="1" applyFill="1" applyBorder="1" applyAlignment="1">
      <alignment horizontal="center" vertical="center" textRotation="90" wrapText="1"/>
    </xf>
    <xf numFmtId="0" fontId="38" fillId="6" borderId="24" xfId="1" applyFont="1" applyFill="1" applyBorder="1" applyAlignment="1">
      <alignment horizontal="center" vertical="center" textRotation="90" wrapText="1"/>
    </xf>
    <xf numFmtId="0" fontId="38" fillId="6" borderId="69" xfId="1" applyFont="1" applyFill="1" applyBorder="1" applyAlignment="1">
      <alignment horizontal="center" vertical="center" textRotation="90" wrapText="1"/>
    </xf>
    <xf numFmtId="0" fontId="32" fillId="6" borderId="83" xfId="1" applyFont="1" applyFill="1" applyBorder="1" applyAlignment="1">
      <alignment horizontal="center" vertical="center"/>
    </xf>
    <xf numFmtId="0" fontId="32" fillId="10" borderId="0" xfId="1" applyFont="1" applyFill="1" applyBorder="1" applyAlignment="1">
      <alignment horizontal="center" vertical="center"/>
    </xf>
    <xf numFmtId="0" fontId="32" fillId="6" borderId="74" xfId="1" applyFont="1" applyFill="1" applyBorder="1" applyAlignment="1">
      <alignment horizontal="center" vertical="center"/>
    </xf>
    <xf numFmtId="0" fontId="32" fillId="6" borderId="0" xfId="1" applyFont="1" applyFill="1" applyBorder="1" applyAlignment="1">
      <alignment horizontal="center" vertical="center"/>
    </xf>
    <xf numFmtId="0" fontId="36" fillId="8" borderId="465" xfId="1" applyFont="1" applyFill="1" applyBorder="1" applyAlignment="1">
      <alignment horizontal="center" vertical="center" wrapText="1"/>
    </xf>
    <xf numFmtId="0" fontId="36" fillId="8" borderId="321" xfId="1" applyFont="1" applyFill="1" applyBorder="1" applyAlignment="1">
      <alignment horizontal="center" vertical="center" wrapText="1"/>
    </xf>
    <xf numFmtId="0" fontId="36" fillId="8" borderId="218" xfId="1" applyFont="1" applyFill="1" applyBorder="1" applyAlignment="1">
      <alignment horizontal="center" vertical="center" wrapText="1"/>
    </xf>
    <xf numFmtId="0" fontId="36" fillId="8" borderId="434" xfId="1" applyFont="1" applyFill="1" applyBorder="1" applyAlignment="1">
      <alignment horizontal="center" vertical="center" wrapText="1"/>
    </xf>
    <xf numFmtId="0" fontId="36" fillId="8" borderId="444" xfId="1" applyFont="1" applyFill="1" applyBorder="1" applyAlignment="1">
      <alignment horizontal="center" vertical="center" wrapText="1"/>
    </xf>
    <xf numFmtId="0" fontId="36" fillId="8" borderId="468" xfId="1" applyFont="1" applyFill="1" applyBorder="1" applyAlignment="1">
      <alignment horizontal="center" vertical="center" wrapText="1"/>
    </xf>
    <xf numFmtId="0" fontId="36" fillId="8" borderId="306" xfId="1" applyFont="1" applyFill="1" applyBorder="1" applyAlignment="1">
      <alignment horizontal="center" vertical="center" wrapText="1"/>
    </xf>
    <xf numFmtId="0" fontId="38" fillId="6" borderId="449" xfId="1" applyFont="1" applyFill="1" applyBorder="1" applyAlignment="1">
      <alignment horizontal="center" vertical="center" textRotation="90" wrapText="1"/>
    </xf>
    <xf numFmtId="0" fontId="44" fillId="0" borderId="0" xfId="0" applyFont="1" applyFill="1" applyAlignment="1">
      <alignment horizontal="center" vertical="center"/>
    </xf>
    <xf numFmtId="0" fontId="33" fillId="10" borderId="0" xfId="0" applyFont="1" applyFill="1" applyAlignment="1">
      <alignment horizontal="center" vertical="center"/>
    </xf>
    <xf numFmtId="0" fontId="32" fillId="6" borderId="175" xfId="1" applyFont="1" applyFill="1" applyBorder="1" applyAlignment="1">
      <alignment horizontal="center" vertical="center"/>
    </xf>
    <xf numFmtId="0" fontId="38" fillId="6" borderId="108" xfId="1" applyFont="1" applyFill="1" applyBorder="1" applyAlignment="1">
      <alignment horizontal="center" vertical="center" wrapText="1"/>
    </xf>
    <xf numFmtId="0" fontId="38" fillId="6" borderId="122" xfId="1" applyFont="1" applyFill="1" applyBorder="1" applyAlignment="1">
      <alignment horizontal="center" vertical="center" wrapText="1"/>
    </xf>
    <xf numFmtId="0" fontId="38" fillId="6" borderId="109" xfId="1" applyFont="1" applyFill="1" applyBorder="1" applyAlignment="1">
      <alignment horizontal="center" vertical="center" wrapText="1"/>
    </xf>
    <xf numFmtId="0" fontId="38" fillId="6" borderId="265" xfId="1" applyFont="1" applyFill="1" applyBorder="1" applyAlignment="1">
      <alignment horizontal="center" vertical="center" wrapText="1"/>
    </xf>
    <xf numFmtId="0" fontId="38" fillId="6" borderId="266" xfId="1" applyFont="1" applyFill="1" applyBorder="1" applyAlignment="1">
      <alignment horizontal="center" vertical="center" wrapText="1"/>
    </xf>
    <xf numFmtId="0" fontId="38" fillId="6" borderId="267" xfId="1" applyFont="1" applyFill="1" applyBorder="1" applyAlignment="1">
      <alignment horizontal="center" vertical="center" wrapText="1"/>
    </xf>
    <xf numFmtId="0" fontId="14" fillId="0" borderId="116" xfId="22" applyBorder="1" applyAlignment="1">
      <alignment horizontal="center"/>
    </xf>
    <xf numFmtId="0" fontId="63" fillId="0" borderId="135" xfId="22" applyFont="1" applyBorder="1" applyAlignment="1">
      <alignment horizontal="center" vertical="center"/>
    </xf>
    <xf numFmtId="0" fontId="45" fillId="0" borderId="125" xfId="20" applyFont="1" applyBorder="1" applyAlignment="1">
      <alignment horizontal="left" vertical="top" wrapText="1"/>
    </xf>
    <xf numFmtId="0" fontId="45" fillId="0" borderId="139" xfId="20" applyFont="1" applyBorder="1" applyAlignment="1">
      <alignment horizontal="left" wrapText="1"/>
    </xf>
    <xf numFmtId="0" fontId="45" fillId="0" borderId="140" xfId="20" applyFont="1" applyBorder="1" applyAlignment="1">
      <alignment horizontal="left" wrapText="1"/>
    </xf>
    <xf numFmtId="0" fontId="45" fillId="0" borderId="125" xfId="20" applyFont="1" applyBorder="1" applyAlignment="1">
      <alignment horizontal="left" wrapText="1"/>
    </xf>
    <xf numFmtId="0" fontId="45" fillId="0" borderId="142" xfId="20" applyFont="1" applyBorder="1" applyAlignment="1">
      <alignment horizontal="left" wrapText="1"/>
    </xf>
    <xf numFmtId="0" fontId="45" fillId="0" borderId="143" xfId="20" applyFont="1" applyBorder="1" applyAlignment="1">
      <alignment horizontal="left" wrapText="1"/>
    </xf>
    <xf numFmtId="0" fontId="45" fillId="0" borderId="144" xfId="20" applyFont="1" applyBorder="1" applyAlignment="1">
      <alignment horizontal="left" wrapText="1"/>
    </xf>
    <xf numFmtId="0" fontId="45" fillId="0" borderId="253" xfId="20" applyFont="1" applyBorder="1" applyAlignment="1">
      <alignment horizontal="center" wrapText="1"/>
    </xf>
    <xf numFmtId="0" fontId="45" fillId="0" borderId="141" xfId="20" applyFont="1" applyBorder="1" applyAlignment="1">
      <alignment horizontal="center" wrapText="1"/>
    </xf>
    <xf numFmtId="0" fontId="45" fillId="0" borderId="139" xfId="20" applyFont="1" applyBorder="1" applyAlignment="1">
      <alignment horizontal="left" vertical="top" wrapText="1"/>
    </xf>
    <xf numFmtId="0" fontId="45" fillId="20" borderId="74" xfId="23" applyFont="1" applyFill="1" applyBorder="1" applyAlignment="1">
      <alignment horizontal="left" vertical="top" wrapText="1"/>
    </xf>
    <xf numFmtId="0" fontId="65" fillId="20" borderId="74" xfId="23" applyFont="1" applyFill="1" applyBorder="1" applyAlignment="1">
      <alignment horizontal="left" vertical="top" wrapText="1"/>
    </xf>
    <xf numFmtId="0" fontId="65" fillId="0" borderId="76" xfId="23" applyFont="1" applyBorder="1" applyAlignment="1">
      <alignment horizontal="left" vertical="top" wrapText="1"/>
    </xf>
    <xf numFmtId="0" fontId="65" fillId="0" borderId="74" xfId="23" applyFont="1" applyBorder="1" applyAlignment="1">
      <alignment horizontal="left" vertical="top" wrapText="1"/>
    </xf>
    <xf numFmtId="0" fontId="45" fillId="0" borderId="74" xfId="23" applyFont="1" applyBorder="1" applyAlignment="1">
      <alignment horizontal="left" vertical="top" wrapText="1"/>
    </xf>
    <xf numFmtId="0" fontId="45" fillId="18" borderId="74" xfId="23" applyFont="1" applyFill="1" applyBorder="1" applyAlignment="1">
      <alignment horizontal="left" vertical="top" wrapText="1"/>
    </xf>
    <xf numFmtId="0" fontId="45" fillId="0" borderId="74" xfId="23" applyFont="1" applyBorder="1" applyAlignment="1">
      <alignment horizontal="center" vertical="top" wrapText="1"/>
    </xf>
    <xf numFmtId="0" fontId="65" fillId="0" borderId="74" xfId="23" applyFont="1" applyBorder="1" applyAlignment="1">
      <alignment horizontal="center" vertical="top" wrapText="1"/>
    </xf>
    <xf numFmtId="0" fontId="65" fillId="0" borderId="194" xfId="23" applyFont="1" applyBorder="1" applyAlignment="1">
      <alignment horizontal="center"/>
    </xf>
    <xf numFmtId="0" fontId="65" fillId="0" borderId="195" xfId="23" applyFont="1" applyBorder="1" applyAlignment="1">
      <alignment horizontal="center"/>
    </xf>
    <xf numFmtId="0" fontId="65" fillId="0" borderId="196" xfId="23" applyFont="1" applyBorder="1" applyAlignment="1">
      <alignment horizontal="center"/>
    </xf>
    <xf numFmtId="0" fontId="23" fillId="16" borderId="262" xfId="21" applyFont="1" applyFill="1" applyBorder="1" applyAlignment="1">
      <alignment horizontal="center"/>
    </xf>
    <xf numFmtId="0" fontId="65" fillId="0" borderId="197" xfId="23" applyFont="1" applyBorder="1" applyAlignment="1">
      <alignment horizontal="center" wrapText="1"/>
    </xf>
    <xf numFmtId="0" fontId="65" fillId="0" borderId="195" xfId="23" applyFont="1" applyBorder="1" applyAlignment="1">
      <alignment horizontal="center" wrapText="1"/>
    </xf>
    <xf numFmtId="0" fontId="65" fillId="0" borderId="196" xfId="23" applyFont="1" applyBorder="1" applyAlignment="1">
      <alignment horizontal="center" wrapText="1"/>
    </xf>
    <xf numFmtId="0" fontId="45" fillId="18" borderId="125" xfId="20" applyFont="1" applyFill="1" applyBorder="1" applyAlignment="1">
      <alignment horizontal="left" vertical="top" wrapText="1"/>
    </xf>
    <xf numFmtId="0" fontId="65" fillId="0" borderId="141" xfId="23" applyFont="1" applyBorder="1" applyAlignment="1">
      <alignment horizontal="center" wrapText="1"/>
    </xf>
    <xf numFmtId="0" fontId="65" fillId="0" borderId="194" xfId="23" applyFont="1" applyBorder="1" applyAlignment="1">
      <alignment horizontal="center" wrapText="1"/>
    </xf>
    <xf numFmtId="0" fontId="23" fillId="16" borderId="0" xfId="21" applyFont="1" applyFill="1" applyAlignment="1">
      <alignment horizontal="center"/>
    </xf>
    <xf numFmtId="0" fontId="65" fillId="7" borderId="324" xfId="23" applyFont="1" applyFill="1" applyBorder="1" applyAlignment="1">
      <alignment horizontal="center"/>
    </xf>
    <xf numFmtId="0" fontId="65" fillId="7" borderId="192" xfId="23" applyFont="1" applyFill="1" applyBorder="1" applyAlignment="1">
      <alignment horizontal="center"/>
    </xf>
    <xf numFmtId="0" fontId="65" fillId="7" borderId="325" xfId="23" applyFont="1" applyFill="1" applyBorder="1" applyAlignment="1">
      <alignment horizontal="center"/>
    </xf>
    <xf numFmtId="0" fontId="45" fillId="23" borderId="76" xfId="23" applyFont="1" applyFill="1" applyBorder="1" applyAlignment="1">
      <alignment horizontal="left" wrapText="1"/>
    </xf>
    <xf numFmtId="0" fontId="65" fillId="23" borderId="187" xfId="23" applyFont="1" applyFill="1" applyBorder="1" applyAlignment="1">
      <alignment horizontal="left" wrapText="1"/>
    </xf>
    <xf numFmtId="0" fontId="65" fillId="23" borderId="74" xfId="23" applyFont="1" applyFill="1" applyBorder="1" applyAlignment="1">
      <alignment horizontal="left" wrapText="1"/>
    </xf>
    <xf numFmtId="0" fontId="65" fillId="23" borderId="188" xfId="23" applyFont="1" applyFill="1" applyBorder="1" applyAlignment="1">
      <alignment horizontal="left" wrapText="1"/>
    </xf>
    <xf numFmtId="0" fontId="65" fillId="0" borderId="297" xfId="23" applyFont="1" applyBorder="1" applyAlignment="1">
      <alignment horizontal="center" wrapText="1"/>
    </xf>
    <xf numFmtId="0" fontId="65" fillId="0" borderId="237" xfId="23" applyFont="1" applyBorder="1" applyAlignment="1">
      <alignment horizontal="center" wrapText="1"/>
    </xf>
    <xf numFmtId="0" fontId="65" fillId="0" borderId="192" xfId="23" applyFont="1" applyBorder="1" applyAlignment="1">
      <alignment horizontal="center" wrapText="1"/>
    </xf>
    <xf numFmtId="0" fontId="45" fillId="19" borderId="74" xfId="23" applyFont="1" applyFill="1" applyBorder="1" applyAlignment="1">
      <alignment horizontal="left" vertical="top" wrapText="1"/>
    </xf>
    <xf numFmtId="0" fontId="65" fillId="19" borderId="74" xfId="23" applyFont="1" applyFill="1" applyBorder="1" applyAlignment="1">
      <alignment horizontal="left" vertical="top" wrapText="1"/>
    </xf>
    <xf numFmtId="0" fontId="65" fillId="0" borderId="75" xfId="23" applyFont="1" applyBorder="1" applyAlignment="1">
      <alignment horizontal="left" vertical="top" wrapText="1"/>
    </xf>
    <xf numFmtId="0" fontId="45" fillId="0" borderId="143" xfId="20" applyFont="1" applyBorder="1" applyAlignment="1">
      <alignment horizontal="left" vertical="top" wrapText="1"/>
    </xf>
    <xf numFmtId="0" fontId="23" fillId="11" borderId="320" xfId="20" applyFill="1" applyBorder="1" applyAlignment="1">
      <alignment horizontal="center"/>
    </xf>
    <xf numFmtId="0" fontId="65" fillId="18" borderId="0" xfId="23" applyFont="1" applyFill="1" applyAlignment="1">
      <alignment horizontal="left" vertical="top" wrapText="1"/>
    </xf>
    <xf numFmtId="0" fontId="71" fillId="10" borderId="281" xfId="30" applyFont="1" applyFill="1" applyBorder="1" applyAlignment="1">
      <alignment horizontal="center" wrapText="1"/>
    </xf>
    <xf numFmtId="0" fontId="71" fillId="10" borderId="280" xfId="30" applyFont="1" applyFill="1" applyBorder="1" applyAlignment="1">
      <alignment horizontal="center" wrapText="1"/>
    </xf>
    <xf numFmtId="0" fontId="71" fillId="10" borderId="139" xfId="30" applyFont="1" applyFill="1" applyBorder="1" applyAlignment="1">
      <alignment horizontal="left" wrapText="1"/>
    </xf>
    <xf numFmtId="0" fontId="71" fillId="10" borderId="125" xfId="30" applyFont="1" applyFill="1" applyBorder="1" applyAlignment="1">
      <alignment horizontal="left" wrapText="1"/>
    </xf>
    <xf numFmtId="0" fontId="71" fillId="10" borderId="143" xfId="30" applyFont="1" applyFill="1" applyBorder="1" applyAlignment="1">
      <alignment horizontal="left" wrapText="1"/>
    </xf>
    <xf numFmtId="0" fontId="71" fillId="10" borderId="253" xfId="30" applyFont="1" applyFill="1" applyBorder="1" applyAlignment="1">
      <alignment horizontal="center" wrapText="1"/>
    </xf>
    <xf numFmtId="0" fontId="71" fillId="10" borderId="141" xfId="30" applyFont="1" applyFill="1" applyBorder="1" applyAlignment="1">
      <alignment horizontal="center" wrapText="1"/>
    </xf>
    <xf numFmtId="0" fontId="71" fillId="10" borderId="254" xfId="30" applyFont="1" applyFill="1" applyBorder="1" applyAlignment="1">
      <alignment horizontal="center" wrapText="1"/>
    </xf>
    <xf numFmtId="0" fontId="71" fillId="10" borderId="282" xfId="30" applyFont="1" applyFill="1" applyBorder="1" applyAlignment="1">
      <alignment horizontal="center" wrapText="1"/>
    </xf>
  </cellXfs>
  <cellStyles count="66">
    <cellStyle name="Normal" xfId="0" builtinId="0"/>
    <cellStyle name="Normal 10" xfId="18"/>
    <cellStyle name="Normal 10 2" xfId="19"/>
    <cellStyle name="Normal 11" xfId="22"/>
    <cellStyle name="Normal 12" xfId="24"/>
    <cellStyle name="Normal 13" xfId="29"/>
    <cellStyle name="Normal 2" xfId="1"/>
    <cellStyle name="Normal 3" xfId="2"/>
    <cellStyle name="Normal 3 2" xfId="27"/>
    <cellStyle name="Normal 3 2 2" xfId="28"/>
    <cellStyle name="Normal 4" xfId="4"/>
    <cellStyle name="Normal 4 2" xfId="5"/>
    <cellStyle name="Normal 5" xfId="8"/>
    <cellStyle name="Normal 6" xfId="11"/>
    <cellStyle name="Normal 6 2" xfId="32"/>
    <cellStyle name="Normal 7" xfId="13"/>
    <cellStyle name="Normal 8" xfId="15"/>
    <cellStyle name="Normal 9" xfId="16"/>
    <cellStyle name="Normal_Comentarios LPZ" xfId="9"/>
    <cellStyle name="Normal_Comentarios SCZ" xfId="10"/>
    <cellStyle name="Normal_Hoja2 2 2" xfId="25"/>
    <cellStyle name="Normal_Resp abiertas Julio" xfId="31"/>
    <cellStyle name="Normal_Resp abiertas Septiembre" xfId="30"/>
    <cellStyle name="Normal_SHEET" xfId="20"/>
    <cellStyle name="Normal_SHEET_1" xfId="23"/>
    <cellStyle name="Normal_SHEET_2" xfId="21"/>
    <cellStyle name="Normal_SHEET_4" xfId="26"/>
    <cellStyle name="Normal_SHEET_8" xfId="33"/>
    <cellStyle name="Porcentaje" xfId="6" builtinId="5"/>
    <cellStyle name="Porcentaje 2" xfId="3"/>
    <cellStyle name="Porcentaje 3" xfId="7"/>
    <cellStyle name="Porcentaje 4" xfId="12"/>
    <cellStyle name="Porcentaje 5" xfId="14"/>
    <cellStyle name="Porcentaje 6" xfId="17"/>
    <cellStyle name="style1706537120631" xfId="34"/>
    <cellStyle name="style1706537120702" xfId="35"/>
    <cellStyle name="style1709233710490" xfId="56"/>
    <cellStyle name="style1709233710579" xfId="57"/>
    <cellStyle name="style1709233710683" xfId="61"/>
    <cellStyle name="style1709233710780" xfId="62"/>
    <cellStyle name="style1709233711514" xfId="36"/>
    <cellStyle name="style1709233711595" xfId="37"/>
    <cellStyle name="style1709233711667" xfId="41"/>
    <cellStyle name="style1709233711764" xfId="42"/>
    <cellStyle name="style1709233711854" xfId="46"/>
    <cellStyle name="style1709233711947" xfId="47"/>
    <cellStyle name="style1709233712034" xfId="38"/>
    <cellStyle name="style1709233712125" xfId="39"/>
    <cellStyle name="style1709233712217" xfId="40"/>
    <cellStyle name="style1709233712306" xfId="43"/>
    <cellStyle name="style1709233712395" xfId="44"/>
    <cellStyle name="style1709233712502" xfId="45"/>
    <cellStyle name="style1709233712592" xfId="48"/>
    <cellStyle name="style1709233712681" xfId="49"/>
    <cellStyle name="style1709233712781" xfId="50"/>
    <cellStyle name="style1709233712864" xfId="51"/>
    <cellStyle name="style1709233712948" xfId="52"/>
    <cellStyle name="style1709233713127" xfId="53"/>
    <cellStyle name="style1709233713216" xfId="54"/>
    <cellStyle name="style1709233713303" xfId="55"/>
    <cellStyle name="style1709233713387" xfId="58"/>
    <cellStyle name="style1709233713470" xfId="59"/>
    <cellStyle name="style1709233713556" xfId="60"/>
    <cellStyle name="style1709233714187" xfId="63"/>
    <cellStyle name="style1709233714284" xfId="64"/>
    <cellStyle name="style1709233714373" xfId="65"/>
  </cellStyles>
  <dxfs count="282">
    <dxf>
      <font>
        <b val="0"/>
        <i val="0"/>
        <strike val="0"/>
        <condense val="0"/>
        <extend val="0"/>
        <outline val="0"/>
        <shadow val="0"/>
        <u val="none"/>
        <vertAlign val="baseline"/>
        <sz val="7"/>
        <color rgb="FFD2D0CE"/>
        <name val="Courier New"/>
        <scheme val="none"/>
      </font>
    </dxf>
    <dxf>
      <font>
        <b val="0"/>
        <i val="0"/>
        <strike val="0"/>
        <condense val="0"/>
        <extend val="0"/>
        <outline val="0"/>
        <shadow val="0"/>
        <u val="none"/>
        <vertAlign val="baseline"/>
        <sz val="9"/>
        <color indexed="60"/>
        <name val="Arial"/>
        <scheme val="none"/>
      </font>
      <fill>
        <patternFill patternType="solid">
          <fgColor indexed="64"/>
          <bgColor indexed="31"/>
        </patternFill>
      </fill>
      <alignment horizontal="general" vertical="top" textRotation="0" wrapText="1" indent="0" justifyLastLine="0" shrinkToFit="0" readingOrder="0"/>
      <border diagonalUp="0" diagonalDown="0">
        <left/>
        <right/>
        <top style="thin">
          <color indexed="63"/>
        </top>
        <bottom style="thin">
          <color indexed="63"/>
        </bottom>
        <vertical/>
        <horizontal/>
      </border>
    </dxf>
    <dxf>
      <font>
        <b val="0"/>
        <i val="0"/>
        <strike val="0"/>
        <condense val="0"/>
        <extend val="0"/>
        <outline val="0"/>
        <shadow val="0"/>
        <u val="none"/>
        <vertAlign val="baseline"/>
        <sz val="9"/>
        <color indexed="8"/>
        <name val="Arial"/>
        <scheme val="none"/>
      </font>
      <alignment horizontal="general" vertical="top" textRotation="0" wrapText="1" indent="0" justifyLastLine="0" shrinkToFit="0" readingOrder="0"/>
      <border diagonalUp="0" diagonalDown="0">
        <left style="medium">
          <color indexed="64"/>
        </left>
        <right/>
        <top/>
        <bottom/>
        <vertical/>
        <horizontal/>
      </border>
    </dxf>
    <dxf>
      <font>
        <b val="0"/>
        <i val="0"/>
        <strike val="0"/>
        <condense val="0"/>
        <extend val="0"/>
        <outline val="0"/>
        <shadow val="0"/>
        <u val="none"/>
        <vertAlign val="baseline"/>
        <sz val="10"/>
        <color auto="1"/>
        <name val="Arial"/>
        <scheme val="none"/>
      </font>
    </dxf>
    <dxf>
      <font>
        <color rgb="FF9C0006"/>
      </font>
      <fill>
        <patternFill>
          <bgColor rgb="FFFFC7CE"/>
        </patternFill>
      </fill>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fill>
        <patternFill>
          <bgColor theme="4" tint="0.79998168889431442"/>
        </patternFill>
      </fill>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FFCC99"/>
      </font>
    </dxf>
    <dxf>
      <font>
        <b/>
        <i val="0"/>
        <color rgb="FFFFCC99"/>
      </font>
    </dxf>
    <dxf>
      <font>
        <b/>
        <i val="0"/>
        <color rgb="FFFFCC99"/>
      </font>
    </dxf>
    <dxf>
      <font>
        <b/>
        <i val="0"/>
        <color rgb="FFFFCC99"/>
      </font>
    </dxf>
    <dxf>
      <font>
        <b/>
        <i val="0"/>
        <color rgb="FFFFCC99"/>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FF0000"/>
      </font>
    </dxf>
    <dxf>
      <font>
        <b/>
        <i val="0"/>
        <color rgb="FFFFCC99"/>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FFCC99"/>
      </font>
    </dxf>
    <dxf>
      <font>
        <b/>
        <i val="0"/>
        <color rgb="FFC00000"/>
      </font>
    </dxf>
    <dxf>
      <font>
        <b/>
        <i val="0"/>
        <color rgb="FFC00000"/>
      </font>
    </dxf>
    <dxf>
      <font>
        <b/>
        <i val="0"/>
        <color rgb="FFFFCC99"/>
      </font>
    </dxf>
    <dxf>
      <font>
        <b/>
        <i val="0"/>
        <color rgb="FFFFCC99"/>
      </font>
    </dxf>
    <dxf>
      <font>
        <b/>
        <i val="0"/>
        <color rgb="FFC00000"/>
      </font>
    </dxf>
    <dxf>
      <font>
        <b/>
        <i val="0"/>
        <color rgb="FFC00000"/>
      </font>
    </dxf>
    <dxf>
      <font>
        <b/>
        <i val="0"/>
        <color rgb="FFC00000"/>
      </font>
    </dxf>
    <dxf>
      <font>
        <b/>
        <i val="0"/>
        <color rgb="FFFFCC99"/>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FF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C00000"/>
      </font>
    </dxf>
    <dxf>
      <font>
        <b/>
        <i val="0"/>
        <color rgb="FFFFCC99"/>
      </font>
    </dxf>
    <dxf>
      <font>
        <b/>
        <i val="0"/>
        <color rgb="FFFFCC99"/>
      </font>
    </dxf>
    <dxf>
      <font>
        <b/>
        <i val="0"/>
        <color rgb="FFFFCC99"/>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
      <font>
        <b/>
        <i val="0"/>
        <color rgb="FFFF0000"/>
      </font>
    </dxf>
  </dxfs>
  <tableStyles count="0" defaultTableStyle="TableStyleMedium2" defaultPivotStyle="PivotStyleLight16"/>
  <colors>
    <mruColors>
      <color rgb="FF07516B"/>
      <color rgb="FFF6F9FC"/>
      <color rgb="FFFEE300"/>
      <color rgb="FFFFFF85"/>
      <color rgb="FF3DA5C1"/>
      <color rgb="FF8DC9C1"/>
      <color rgb="FF000000"/>
      <color rgb="FF68B8AD"/>
      <color rgb="FFC3D69B"/>
      <color rgb="FFFCF4B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11.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3.xml"/></Relationships>
</file>

<file path=xl/charts/_rels/chart6.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5.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17.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2.xml.rels><?xml version="1.0" encoding="UTF-8" standalone="yes"?>
<Relationships xmlns="http://schemas.openxmlformats.org/package/2006/relationships"><Relationship Id="rId3" Type="http://schemas.openxmlformats.org/officeDocument/2006/relationships/chartUserShapes" Target="../drawings/drawing19.xml"/><Relationship Id="rId2" Type="http://schemas.microsoft.com/office/2011/relationships/chartColorStyle" Target="colors2.xml"/><Relationship Id="rId1" Type="http://schemas.microsoft.com/office/2011/relationships/chartStyle" Target="style2.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138986707122103E-2"/>
          <c:y val="7.407407407407407E-2"/>
          <c:w val="0.96372202658575579"/>
          <c:h val="0.75344123651210271"/>
        </c:manualLayout>
      </c:layout>
      <c:barChart>
        <c:barDir val="col"/>
        <c:grouping val="clustered"/>
        <c:varyColors val="0"/>
        <c:ser>
          <c:idx val="0"/>
          <c:order val="0"/>
          <c:spPr>
            <a:solidFill>
              <a:schemeClr val="accent1">
                <a:lumMod val="20000"/>
                <a:lumOff val="80000"/>
              </a:schemeClr>
            </a:solidFill>
          </c:spPr>
          <c:invertIfNegative val="0"/>
          <c:dPt>
            <c:idx val="0"/>
            <c:invertIfNegative val="0"/>
            <c:bubble3D val="0"/>
            <c:spPr>
              <a:solidFill>
                <a:schemeClr val="tx2">
                  <a:lumMod val="75000"/>
                </a:schemeClr>
              </a:solidFill>
            </c:spPr>
            <c:extLst>
              <c:ext xmlns:c16="http://schemas.microsoft.com/office/drawing/2014/chart" uri="{C3380CC4-5D6E-409C-BE32-E72D297353CC}">
                <c16:uniqueId val="{00000001-E993-4CF8-B2E4-086CD96D0CD5}"/>
              </c:ext>
            </c:extLst>
          </c:dPt>
          <c:dPt>
            <c:idx val="1"/>
            <c:invertIfNegative val="0"/>
            <c:bubble3D val="0"/>
            <c:spPr>
              <a:solidFill>
                <a:schemeClr val="tx2">
                  <a:lumMod val="75000"/>
                </a:schemeClr>
              </a:solidFill>
            </c:spPr>
            <c:extLst>
              <c:ext xmlns:c16="http://schemas.microsoft.com/office/drawing/2014/chart" uri="{C3380CC4-5D6E-409C-BE32-E72D297353CC}">
                <c16:uniqueId val="{00000000-BBAA-4942-A959-78A1C14FF07B}"/>
              </c:ext>
            </c:extLst>
          </c:dPt>
          <c:dPt>
            <c:idx val="2"/>
            <c:invertIfNegative val="0"/>
            <c:bubble3D val="0"/>
            <c:spPr>
              <a:solidFill>
                <a:schemeClr val="tx2">
                  <a:lumMod val="75000"/>
                </a:schemeClr>
              </a:solidFill>
              <a:ln>
                <a:noFill/>
              </a:ln>
            </c:spPr>
            <c:extLst>
              <c:ext xmlns:c16="http://schemas.microsoft.com/office/drawing/2014/chart" uri="{C3380CC4-5D6E-409C-BE32-E72D297353CC}">
                <c16:uniqueId val="{00000001-BBAA-4942-A959-78A1C14FF07B}"/>
              </c:ext>
            </c:extLst>
          </c:dPt>
          <c:dPt>
            <c:idx val="3"/>
            <c:invertIfNegative val="0"/>
            <c:bubble3D val="0"/>
            <c:spPr>
              <a:solidFill>
                <a:schemeClr val="tx2">
                  <a:lumMod val="75000"/>
                </a:schemeClr>
              </a:solidFill>
              <a:ln>
                <a:noFill/>
              </a:ln>
            </c:spPr>
            <c:extLst>
              <c:ext xmlns:c16="http://schemas.microsoft.com/office/drawing/2014/chart" uri="{C3380CC4-5D6E-409C-BE32-E72D297353CC}">
                <c16:uniqueId val="{00000002-BBAA-4942-A959-78A1C14FF07B}"/>
              </c:ext>
            </c:extLst>
          </c:dPt>
          <c:dPt>
            <c:idx val="4"/>
            <c:invertIfNegative val="0"/>
            <c:bubble3D val="0"/>
            <c:spPr>
              <a:solidFill>
                <a:schemeClr val="bg1">
                  <a:lumMod val="75000"/>
                </a:schemeClr>
              </a:solidFill>
              <a:ln>
                <a:noFill/>
              </a:ln>
            </c:spPr>
            <c:extLst>
              <c:ext xmlns:c16="http://schemas.microsoft.com/office/drawing/2014/chart" uri="{C3380CC4-5D6E-409C-BE32-E72D297353CC}">
                <c16:uniqueId val="{00000003-BBAA-4942-A959-78A1C14FF07B}"/>
              </c:ext>
            </c:extLst>
          </c:dPt>
          <c:dPt>
            <c:idx val="5"/>
            <c:invertIfNegative val="0"/>
            <c:bubble3D val="0"/>
            <c:spPr>
              <a:solidFill>
                <a:schemeClr val="accent1">
                  <a:lumMod val="20000"/>
                  <a:lumOff val="80000"/>
                </a:schemeClr>
              </a:solidFill>
              <a:ln>
                <a:noFill/>
              </a:ln>
            </c:spPr>
            <c:extLst>
              <c:ext xmlns:c16="http://schemas.microsoft.com/office/drawing/2014/chart" uri="{C3380CC4-5D6E-409C-BE32-E72D297353CC}">
                <c16:uniqueId val="{00000005-BBAA-4942-A959-78A1C14FF07B}"/>
              </c:ext>
            </c:extLst>
          </c:dPt>
          <c:dPt>
            <c:idx val="6"/>
            <c:invertIfNegative val="0"/>
            <c:bubble3D val="0"/>
            <c:spPr>
              <a:solidFill>
                <a:schemeClr val="accent1">
                  <a:lumMod val="20000"/>
                  <a:lumOff val="80000"/>
                </a:schemeClr>
              </a:solidFill>
              <a:ln>
                <a:noFill/>
              </a:ln>
            </c:spPr>
            <c:extLst>
              <c:ext xmlns:c16="http://schemas.microsoft.com/office/drawing/2014/chart" uri="{C3380CC4-5D6E-409C-BE32-E72D297353CC}">
                <c16:uniqueId val="{00000007-BBAA-4942-A959-78A1C14FF07B}"/>
              </c:ext>
            </c:extLst>
          </c:dPt>
          <c:dLbls>
            <c:dLbl>
              <c:idx val="1"/>
              <c:numFmt formatCode="0%" sourceLinked="0"/>
              <c:spPr/>
              <c:txPr>
                <a:bodyPr/>
                <a:lstStyle/>
                <a:p>
                  <a:pPr>
                    <a:defRPr sz="1000"/>
                  </a:pPr>
                  <a:endParaRPr lang="es-ES"/>
                </a:p>
              </c:txPr>
              <c:showLegendKey val="0"/>
              <c:showVal val="1"/>
              <c:showCatName val="0"/>
              <c:showSerName val="0"/>
              <c:showPercent val="0"/>
              <c:showBubbleSize val="0"/>
              <c:extLst>
                <c:ext xmlns:c16="http://schemas.microsoft.com/office/drawing/2014/chart" uri="{C3380CC4-5D6E-409C-BE32-E72D297353CC}">
                  <c16:uniqueId val="{00000000-BBAA-4942-A959-78A1C14FF07B}"/>
                </c:ext>
              </c:extLst>
            </c:dLbl>
            <c:spPr>
              <a:noFill/>
              <a:ln>
                <a:noFill/>
              </a:ln>
              <a:effectLst/>
            </c:spPr>
            <c:txPr>
              <a:bodyPr/>
              <a:lstStyle/>
              <a:p>
                <a:pPr>
                  <a:defRPr sz="1000"/>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'Reporte General'!$B$21:$B$27</c:f>
              <c:strCache>
                <c:ptCount val="7"/>
                <c:pt idx="0">
                  <c:v>Delivery</c:v>
                </c:pt>
                <c:pt idx="1">
                  <c:v>Devolución</c:v>
                </c:pt>
                <c:pt idx="2">
                  <c:v>Ambiente de la tienda</c:v>
                </c:pt>
                <c:pt idx="3">
                  <c:v>Atención en caja</c:v>
                </c:pt>
                <c:pt idx="4">
                  <c:v>ÍNDICES GENERALES</c:v>
                </c:pt>
                <c:pt idx="5">
                  <c:v>Atención post pago</c:v>
                </c:pt>
                <c:pt idx="6">
                  <c:v>Atención del vendedor</c:v>
                </c:pt>
              </c:strCache>
            </c:strRef>
          </c:cat>
          <c:val>
            <c:numRef>
              <c:f>'Reporte General'!$C$21:$C$27</c:f>
              <c:numCache>
                <c:formatCode>0%</c:formatCode>
                <c:ptCount val="7"/>
                <c:pt idx="0">
                  <c:v>1</c:v>
                </c:pt>
                <c:pt idx="1">
                  <c:v>0.99206349206349209</c:v>
                </c:pt>
                <c:pt idx="2">
                  <c:v>0.91849816849816845</c:v>
                </c:pt>
                <c:pt idx="3">
                  <c:v>0.89114774114774109</c:v>
                </c:pt>
                <c:pt idx="4">
                  <c:v>0.88007973592633759</c:v>
                </c:pt>
                <c:pt idx="5">
                  <c:v>0.87922151515151514</c:v>
                </c:pt>
                <c:pt idx="6">
                  <c:v>0.83311925626308947</c:v>
                </c:pt>
              </c:numCache>
            </c:numRef>
          </c:val>
          <c:extLst>
            <c:ext xmlns:c16="http://schemas.microsoft.com/office/drawing/2014/chart" uri="{C3380CC4-5D6E-409C-BE32-E72D297353CC}">
              <c16:uniqueId val="{00000008-BBAA-4942-A959-78A1C14FF07B}"/>
            </c:ext>
          </c:extLst>
        </c:ser>
        <c:dLbls>
          <c:showLegendKey val="0"/>
          <c:showVal val="1"/>
          <c:showCatName val="0"/>
          <c:showSerName val="0"/>
          <c:showPercent val="0"/>
          <c:showBubbleSize val="0"/>
        </c:dLbls>
        <c:gapWidth val="80"/>
        <c:overlap val="-25"/>
        <c:axId val="100299520"/>
        <c:axId val="100301056"/>
      </c:barChart>
      <c:catAx>
        <c:axId val="100299520"/>
        <c:scaling>
          <c:orientation val="maxMin"/>
        </c:scaling>
        <c:delete val="0"/>
        <c:axPos val="b"/>
        <c:numFmt formatCode="General" sourceLinked="0"/>
        <c:majorTickMark val="none"/>
        <c:minorTickMark val="none"/>
        <c:tickLblPos val="nextTo"/>
        <c:txPr>
          <a:bodyPr/>
          <a:lstStyle/>
          <a:p>
            <a:pPr>
              <a:defRPr sz="1000"/>
            </a:pPr>
            <a:endParaRPr lang="es-ES"/>
          </a:p>
        </c:txPr>
        <c:crossAx val="100301056"/>
        <c:crosses val="autoZero"/>
        <c:auto val="1"/>
        <c:lblAlgn val="ctr"/>
        <c:lblOffset val="100"/>
        <c:noMultiLvlLbl val="0"/>
      </c:catAx>
      <c:valAx>
        <c:axId val="100301056"/>
        <c:scaling>
          <c:orientation val="minMax"/>
          <c:max val="1"/>
          <c:min val="0"/>
        </c:scaling>
        <c:delete val="1"/>
        <c:axPos val="r"/>
        <c:numFmt formatCode="0%" sourceLinked="1"/>
        <c:majorTickMark val="out"/>
        <c:minorTickMark val="none"/>
        <c:tickLblPos val="nextTo"/>
        <c:crossAx val="100299520"/>
        <c:crosses val="autoZero"/>
        <c:crossBetween val="between"/>
      </c:valAx>
      <c:spPr>
        <a:noFill/>
        <a:ln>
          <a:noFill/>
        </a:ln>
      </c:spPr>
    </c:plotArea>
    <c:plotVisOnly val="1"/>
    <c:dispBlanksAs val="gap"/>
    <c:showDLblsOverMax val="0"/>
  </c:chart>
  <c:spPr>
    <a:noFill/>
    <a:ln>
      <a:no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1.8138986707122103E-2"/>
          <c:y val="7.407407407407407E-2"/>
          <c:w val="0.96372202658575579"/>
          <c:h val="0.75344123651210271"/>
        </c:manualLayout>
      </c:layout>
      <c:barChart>
        <c:barDir val="col"/>
        <c:grouping val="clustered"/>
        <c:varyColors val="0"/>
        <c:ser>
          <c:idx val="0"/>
          <c:order val="0"/>
          <c:spPr>
            <a:solidFill>
              <a:schemeClr val="tx2"/>
            </a:solidFill>
          </c:spPr>
          <c:invertIfNegative val="0"/>
          <c:dPt>
            <c:idx val="0"/>
            <c:invertIfNegative val="0"/>
            <c:bubble3D val="0"/>
            <c:spPr>
              <a:solidFill>
                <a:schemeClr val="tx2">
                  <a:lumMod val="75000"/>
                </a:schemeClr>
              </a:solidFill>
              <a:ln>
                <a:noFill/>
              </a:ln>
            </c:spPr>
            <c:extLst>
              <c:ext xmlns:c16="http://schemas.microsoft.com/office/drawing/2014/chart" uri="{C3380CC4-5D6E-409C-BE32-E72D297353CC}">
                <c16:uniqueId val="{00000001-9015-4633-B642-C1AF59ECEB17}"/>
              </c:ext>
            </c:extLst>
          </c:dPt>
          <c:dPt>
            <c:idx val="1"/>
            <c:invertIfNegative val="0"/>
            <c:bubble3D val="0"/>
            <c:spPr>
              <a:solidFill>
                <a:schemeClr val="tx2">
                  <a:lumMod val="75000"/>
                </a:schemeClr>
              </a:solidFill>
              <a:ln>
                <a:noFill/>
              </a:ln>
            </c:spPr>
            <c:extLst>
              <c:ext xmlns:c16="http://schemas.microsoft.com/office/drawing/2014/chart" uri="{C3380CC4-5D6E-409C-BE32-E72D297353CC}">
                <c16:uniqueId val="{00000000-FAA8-491D-9300-6E269D35FD21}"/>
              </c:ext>
            </c:extLst>
          </c:dPt>
          <c:dPt>
            <c:idx val="2"/>
            <c:invertIfNegative val="0"/>
            <c:bubble3D val="0"/>
            <c:spPr>
              <a:solidFill>
                <a:schemeClr val="tx2">
                  <a:lumMod val="75000"/>
                </a:schemeClr>
              </a:solidFill>
              <a:ln>
                <a:noFill/>
              </a:ln>
            </c:spPr>
            <c:extLst>
              <c:ext xmlns:c16="http://schemas.microsoft.com/office/drawing/2014/chart" uri="{C3380CC4-5D6E-409C-BE32-E72D297353CC}">
                <c16:uniqueId val="{00000002-FAA8-491D-9300-6E269D35FD21}"/>
              </c:ext>
            </c:extLst>
          </c:dPt>
          <c:dPt>
            <c:idx val="3"/>
            <c:invertIfNegative val="0"/>
            <c:bubble3D val="0"/>
            <c:spPr>
              <a:solidFill>
                <a:schemeClr val="tx2">
                  <a:lumMod val="75000"/>
                </a:schemeClr>
              </a:solidFill>
            </c:spPr>
            <c:extLst>
              <c:ext xmlns:c16="http://schemas.microsoft.com/office/drawing/2014/chart" uri="{C3380CC4-5D6E-409C-BE32-E72D297353CC}">
                <c16:uniqueId val="{00000004-FAA8-491D-9300-6E269D35FD21}"/>
              </c:ext>
            </c:extLst>
          </c:dPt>
          <c:dPt>
            <c:idx val="4"/>
            <c:invertIfNegative val="0"/>
            <c:bubble3D val="0"/>
            <c:spPr>
              <a:solidFill>
                <a:schemeClr val="bg1">
                  <a:lumMod val="75000"/>
                </a:schemeClr>
              </a:solidFill>
            </c:spPr>
            <c:extLst>
              <c:ext xmlns:c16="http://schemas.microsoft.com/office/drawing/2014/chart" uri="{C3380CC4-5D6E-409C-BE32-E72D297353CC}">
                <c16:uniqueId val="{00000009-5004-4520-AEC4-F07D246F0019}"/>
              </c:ext>
            </c:extLst>
          </c:dPt>
          <c:dPt>
            <c:idx val="5"/>
            <c:invertIfNegative val="0"/>
            <c:bubble3D val="0"/>
            <c:spPr>
              <a:solidFill>
                <a:schemeClr val="accent1">
                  <a:lumMod val="20000"/>
                  <a:lumOff val="80000"/>
                </a:schemeClr>
              </a:solidFill>
            </c:spPr>
            <c:extLst>
              <c:ext xmlns:c16="http://schemas.microsoft.com/office/drawing/2014/chart" uri="{C3380CC4-5D6E-409C-BE32-E72D297353CC}">
                <c16:uniqueId val="{0000000A-5004-4520-AEC4-F07D246F0019}"/>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'Reporte General'!$B$40:$B$45</c:f>
              <c:strCache>
                <c:ptCount val="6"/>
                <c:pt idx="0">
                  <c:v>TARIJA</c:v>
                </c:pt>
                <c:pt idx="1">
                  <c:v>SUCRE</c:v>
                </c:pt>
                <c:pt idx="2">
                  <c:v>SANTA CRUZ</c:v>
                </c:pt>
                <c:pt idx="3">
                  <c:v>COCHABAMBA</c:v>
                </c:pt>
                <c:pt idx="4">
                  <c:v>BOLIVIA</c:v>
                </c:pt>
                <c:pt idx="5">
                  <c:v>LA PAZ</c:v>
                </c:pt>
              </c:strCache>
            </c:strRef>
          </c:cat>
          <c:val>
            <c:numRef>
              <c:f>'Reporte General'!$C$40:$C$45</c:f>
              <c:numCache>
                <c:formatCode>0%</c:formatCode>
                <c:ptCount val="6"/>
                <c:pt idx="0">
                  <c:v>0.96368983957219245</c:v>
                </c:pt>
                <c:pt idx="1">
                  <c:v>0.94899430740037938</c:v>
                </c:pt>
                <c:pt idx="2">
                  <c:v>0.92665766736235067</c:v>
                </c:pt>
                <c:pt idx="3">
                  <c:v>0.90511423161476723</c:v>
                </c:pt>
                <c:pt idx="4">
                  <c:v>0.88007973592633759</c:v>
                </c:pt>
                <c:pt idx="5">
                  <c:v>0.80846730880189521</c:v>
                </c:pt>
              </c:numCache>
            </c:numRef>
          </c:val>
          <c:extLst>
            <c:ext xmlns:c16="http://schemas.microsoft.com/office/drawing/2014/chart" uri="{C3380CC4-5D6E-409C-BE32-E72D297353CC}">
              <c16:uniqueId val="{00000005-FAA8-491D-9300-6E269D35FD21}"/>
            </c:ext>
          </c:extLst>
        </c:ser>
        <c:dLbls>
          <c:showLegendKey val="0"/>
          <c:showVal val="1"/>
          <c:showCatName val="0"/>
          <c:showSerName val="0"/>
          <c:showPercent val="0"/>
          <c:showBubbleSize val="0"/>
        </c:dLbls>
        <c:gapWidth val="80"/>
        <c:overlap val="-25"/>
        <c:axId val="100321920"/>
        <c:axId val="100334592"/>
      </c:barChart>
      <c:catAx>
        <c:axId val="100321920"/>
        <c:scaling>
          <c:orientation val="maxMin"/>
        </c:scaling>
        <c:delete val="0"/>
        <c:axPos val="b"/>
        <c:numFmt formatCode="General" sourceLinked="0"/>
        <c:majorTickMark val="none"/>
        <c:minorTickMark val="none"/>
        <c:tickLblPos val="nextTo"/>
        <c:txPr>
          <a:bodyPr/>
          <a:lstStyle/>
          <a:p>
            <a:pPr>
              <a:defRPr sz="1000"/>
            </a:pPr>
            <a:endParaRPr lang="es-ES"/>
          </a:p>
        </c:txPr>
        <c:crossAx val="100334592"/>
        <c:crosses val="autoZero"/>
        <c:auto val="1"/>
        <c:lblAlgn val="ctr"/>
        <c:lblOffset val="100"/>
        <c:noMultiLvlLbl val="0"/>
      </c:catAx>
      <c:valAx>
        <c:axId val="100334592"/>
        <c:scaling>
          <c:orientation val="minMax"/>
          <c:max val="1"/>
          <c:min val="0"/>
        </c:scaling>
        <c:delete val="1"/>
        <c:axPos val="r"/>
        <c:numFmt formatCode="0%" sourceLinked="1"/>
        <c:majorTickMark val="out"/>
        <c:minorTickMark val="none"/>
        <c:tickLblPos val="nextTo"/>
        <c:crossAx val="100321920"/>
        <c:crosses val="autoZero"/>
        <c:crossBetween val="between"/>
      </c:valAx>
      <c:spPr>
        <a:noFill/>
        <a:ln>
          <a:noFill/>
        </a:ln>
      </c:spPr>
    </c:plotArea>
    <c:plotVisOnly val="1"/>
    <c:dispBlanksAs val="gap"/>
    <c:showDLblsOverMax val="0"/>
  </c:chart>
  <c:spPr>
    <a:noFill/>
    <a:ln>
      <a:no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49798677478286046"/>
        </c:manualLayout>
      </c:layout>
      <c:barChart>
        <c:barDir val="col"/>
        <c:grouping val="clustered"/>
        <c:varyColors val="0"/>
        <c:ser>
          <c:idx val="0"/>
          <c:order val="0"/>
          <c:tx>
            <c:strRef>
              <c:f>'Cumplimiento de objetivos'!$AA$245</c:f>
              <c:strCache>
                <c:ptCount val="1"/>
                <c:pt idx="0">
                  <c:v>Diciembre/ 2025</c:v>
                </c:pt>
              </c:strCache>
            </c:strRef>
          </c:tx>
          <c:spPr>
            <a:solidFill>
              <a:schemeClr val="accent2">
                <a:lumMod val="40000"/>
                <a:lumOff val="60000"/>
              </a:schemeClr>
            </a:solidFill>
          </c:spPr>
          <c:invertIfNegative val="0"/>
          <c:dPt>
            <c:idx val="0"/>
            <c:invertIfNegative val="0"/>
            <c:bubble3D val="0"/>
            <c:extLst>
              <c:ext xmlns:c16="http://schemas.microsoft.com/office/drawing/2014/chart" uri="{C3380CC4-5D6E-409C-BE32-E72D297353CC}">
                <c16:uniqueId val="{00000001-1443-4F06-B943-D004B4552A27}"/>
              </c:ext>
            </c:extLst>
          </c:dPt>
          <c:dPt>
            <c:idx val="1"/>
            <c:invertIfNegative val="0"/>
            <c:bubble3D val="0"/>
            <c:extLst>
              <c:ext xmlns:c16="http://schemas.microsoft.com/office/drawing/2014/chart" uri="{C3380CC4-5D6E-409C-BE32-E72D297353CC}">
                <c16:uniqueId val="{00000003-1443-4F06-B943-D004B4552A27}"/>
              </c:ext>
            </c:extLst>
          </c:dPt>
          <c:dPt>
            <c:idx val="2"/>
            <c:invertIfNegative val="0"/>
            <c:bubble3D val="0"/>
            <c:extLst>
              <c:ext xmlns:c16="http://schemas.microsoft.com/office/drawing/2014/chart" uri="{C3380CC4-5D6E-409C-BE32-E72D297353CC}">
                <c16:uniqueId val="{00000005-1443-4F06-B943-D004B4552A27}"/>
              </c:ext>
            </c:extLst>
          </c:dPt>
          <c:dPt>
            <c:idx val="3"/>
            <c:invertIfNegative val="0"/>
            <c:bubble3D val="0"/>
            <c:extLst>
              <c:ext xmlns:c16="http://schemas.microsoft.com/office/drawing/2014/chart" uri="{C3380CC4-5D6E-409C-BE32-E72D297353CC}">
                <c16:uniqueId val="{00000007-1443-4F06-B943-D004B4552A27}"/>
              </c:ext>
            </c:extLst>
          </c:dPt>
          <c:dPt>
            <c:idx val="4"/>
            <c:invertIfNegative val="0"/>
            <c:bubble3D val="0"/>
            <c:extLst>
              <c:ext xmlns:c16="http://schemas.microsoft.com/office/drawing/2014/chart" uri="{C3380CC4-5D6E-409C-BE32-E72D297353CC}">
                <c16:uniqueId val="{00000009-1443-4F06-B943-D004B4552A27}"/>
              </c:ext>
            </c:extLst>
          </c:dPt>
          <c:dPt>
            <c:idx val="5"/>
            <c:invertIfNegative val="0"/>
            <c:bubble3D val="0"/>
            <c:extLst>
              <c:ext xmlns:c16="http://schemas.microsoft.com/office/drawing/2014/chart" uri="{C3380CC4-5D6E-409C-BE32-E72D297353CC}">
                <c16:uniqueId val="{0000000D-1443-4F06-B943-D004B4552A27}"/>
              </c:ext>
            </c:extLst>
          </c:dPt>
          <c:dPt>
            <c:idx val="6"/>
            <c:invertIfNegative val="0"/>
            <c:bubble3D val="0"/>
            <c:extLst>
              <c:ext xmlns:c16="http://schemas.microsoft.com/office/drawing/2014/chart" uri="{C3380CC4-5D6E-409C-BE32-E72D297353CC}">
                <c16:uniqueId val="{00000018-5486-454F-BF57-D60BFC0C1B04}"/>
              </c:ext>
            </c:extLst>
          </c:dPt>
          <c:dPt>
            <c:idx val="7"/>
            <c:invertIfNegative val="0"/>
            <c:bubble3D val="0"/>
            <c:extLst>
              <c:ext xmlns:c16="http://schemas.microsoft.com/office/drawing/2014/chart" uri="{C3380CC4-5D6E-409C-BE32-E72D297353CC}">
                <c16:uniqueId val="{00000011-1443-4F06-B943-D004B4552A27}"/>
              </c:ext>
            </c:extLst>
          </c:dPt>
          <c:dPt>
            <c:idx val="8"/>
            <c:invertIfNegative val="0"/>
            <c:bubble3D val="0"/>
            <c:extLst>
              <c:ext xmlns:c16="http://schemas.microsoft.com/office/drawing/2014/chart" uri="{C3380CC4-5D6E-409C-BE32-E72D297353CC}">
                <c16:uniqueId val="{00000013-1443-4F06-B943-D004B4552A27}"/>
              </c:ext>
            </c:extLst>
          </c:dPt>
          <c:dPt>
            <c:idx val="9"/>
            <c:invertIfNegative val="0"/>
            <c:bubble3D val="0"/>
            <c:extLst>
              <c:ext xmlns:c16="http://schemas.microsoft.com/office/drawing/2014/chart" uri="{C3380CC4-5D6E-409C-BE32-E72D297353CC}">
                <c16:uniqueId val="{00000015-1443-4F06-B943-D004B4552A27}"/>
              </c:ext>
            </c:extLst>
          </c:dPt>
          <c:dPt>
            <c:idx val="10"/>
            <c:invertIfNegative val="0"/>
            <c:bubble3D val="0"/>
            <c:extLst>
              <c:ext xmlns:c16="http://schemas.microsoft.com/office/drawing/2014/chart" uri="{C3380CC4-5D6E-409C-BE32-E72D297353CC}">
                <c16:uniqueId val="{00000017-1443-4F06-B943-D004B4552A27}"/>
              </c:ext>
            </c:extLst>
          </c:dPt>
          <c:dPt>
            <c:idx val="11"/>
            <c:invertIfNegative val="0"/>
            <c:bubble3D val="0"/>
            <c:spPr>
              <a:solidFill>
                <a:schemeClr val="accent2">
                  <a:lumMod val="40000"/>
                  <a:lumOff val="60000"/>
                </a:schemeClr>
              </a:solidFill>
              <a:ln>
                <a:noFill/>
              </a:ln>
            </c:spPr>
            <c:extLst>
              <c:ext xmlns:c16="http://schemas.microsoft.com/office/drawing/2014/chart" uri="{C3380CC4-5D6E-409C-BE32-E72D297353CC}">
                <c16:uniqueId val="{00000002-EA25-44F0-BD25-7FD2A628717E}"/>
              </c:ext>
            </c:extLst>
          </c:dPt>
          <c:dPt>
            <c:idx val="12"/>
            <c:invertIfNegative val="0"/>
            <c:bubble3D val="0"/>
            <c:extLst>
              <c:ext xmlns:c16="http://schemas.microsoft.com/office/drawing/2014/chart" uri="{C3380CC4-5D6E-409C-BE32-E72D297353CC}">
                <c16:uniqueId val="{00000004-EA25-44F0-BD25-7FD2A628717E}"/>
              </c:ext>
            </c:extLst>
          </c:dPt>
          <c:dPt>
            <c:idx val="13"/>
            <c:invertIfNegative val="0"/>
            <c:bubble3D val="0"/>
            <c:extLst>
              <c:ext xmlns:c16="http://schemas.microsoft.com/office/drawing/2014/chart" uri="{C3380CC4-5D6E-409C-BE32-E72D297353CC}">
                <c16:uniqueId val="{00000006-EA25-44F0-BD25-7FD2A628717E}"/>
              </c:ext>
            </c:extLst>
          </c:dPt>
          <c:dPt>
            <c:idx val="14"/>
            <c:invertIfNegative val="0"/>
            <c:bubble3D val="0"/>
            <c:extLst>
              <c:ext xmlns:c16="http://schemas.microsoft.com/office/drawing/2014/chart" uri="{C3380CC4-5D6E-409C-BE32-E72D297353CC}">
                <c16:uniqueId val="{00000008-EA25-44F0-BD25-7FD2A628717E}"/>
              </c:ext>
            </c:extLst>
          </c:dPt>
          <c:dPt>
            <c:idx val="16"/>
            <c:invertIfNegative val="0"/>
            <c:bubble3D val="0"/>
            <c:extLst>
              <c:ext xmlns:c16="http://schemas.microsoft.com/office/drawing/2014/chart" uri="{C3380CC4-5D6E-409C-BE32-E72D297353CC}">
                <c16:uniqueId val="{0000000E-EA25-44F0-BD25-7FD2A628717E}"/>
              </c:ext>
            </c:extLst>
          </c:dPt>
          <c:dPt>
            <c:idx val="17"/>
            <c:invertIfNegative val="0"/>
            <c:bubble3D val="0"/>
            <c:extLst>
              <c:ext xmlns:c16="http://schemas.microsoft.com/office/drawing/2014/chart" uri="{C3380CC4-5D6E-409C-BE32-E72D297353CC}">
                <c16:uniqueId val="{00000010-EA25-44F0-BD25-7FD2A628717E}"/>
              </c:ext>
            </c:extLst>
          </c:dPt>
          <c:dPt>
            <c:idx val="19"/>
            <c:invertIfNegative val="0"/>
            <c:bubble3D val="0"/>
            <c:extLst>
              <c:ext xmlns:c16="http://schemas.microsoft.com/office/drawing/2014/chart" uri="{C3380CC4-5D6E-409C-BE32-E72D297353CC}">
                <c16:uniqueId val="{00000016-EA25-44F0-BD25-7FD2A628717E}"/>
              </c:ext>
            </c:extLst>
          </c:dPt>
          <c:dPt>
            <c:idx val="20"/>
            <c:invertIfNegative val="0"/>
            <c:bubble3D val="0"/>
            <c:extLst>
              <c:ext xmlns:c16="http://schemas.microsoft.com/office/drawing/2014/chart" uri="{C3380CC4-5D6E-409C-BE32-E72D297353CC}">
                <c16:uniqueId val="{00000031-1443-4F06-B943-D004B4552A27}"/>
              </c:ext>
            </c:extLst>
          </c:dPt>
          <c:dLbls>
            <c:dLbl>
              <c:idx val="11"/>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A25-44F0-BD25-7FD2A628717E}"/>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extLst>
                <c:ext xmlns:c15="http://schemas.microsoft.com/office/drawing/2012/chart" uri="{02D57815-91ED-43cb-92C2-25804820EDAC}">
                  <c15:fullRef>
                    <c15:sqref>'Cumplimiento de objetivos'!$AB$220:$BA$221</c15:sqref>
                  </c15:fullRef>
                </c:ext>
              </c:extLst>
              <c:f>'Cumplimiento de objetivos'!$AB$220:$BA$221</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objetivos'!$AB$245:$BA$245</c15:sqref>
                  </c15:fullRef>
                </c:ext>
              </c:extLst>
              <c:f>('Cumplimiento de objetivos'!$AB$245:$AF$245,'Cumplimiento de objetivos'!$AH$245:$AM$245,'Cumplimiento de objetivos'!$AO$245:$AS$245,'Cumplimiento de objetivos'!$AU$245:$AW$245,'Cumplimiento de objetivos'!$AY$245:$BA$245)</c:f>
              <c:numCache>
                <c:formatCode>0%</c:formatCode>
                <c:ptCount val="22"/>
                <c:pt idx="0">
                  <c:v>1</c:v>
                </c:pt>
                <c:pt idx="1">
                  <c:v>0.9285714285714286</c:v>
                </c:pt>
                <c:pt idx="2">
                  <c:v>0.8</c:v>
                </c:pt>
                <c:pt idx="3">
                  <c:v>0.75</c:v>
                </c:pt>
                <c:pt idx="4">
                  <c:v>1</c:v>
                </c:pt>
                <c:pt idx="5">
                  <c:v>0.9285714285714286</c:v>
                </c:pt>
                <c:pt idx="6">
                  <c:v>0.9285714285714286</c:v>
                </c:pt>
                <c:pt idx="7">
                  <c:v>1</c:v>
                </c:pt>
                <c:pt idx="8">
                  <c:v>1</c:v>
                </c:pt>
                <c:pt idx="9">
                  <c:v>1</c:v>
                </c:pt>
                <c:pt idx="10">
                  <c:v>1</c:v>
                </c:pt>
                <c:pt idx="11">
                  <c:v>0</c:v>
                </c:pt>
                <c:pt idx="12">
                  <c:v>0.66666666666666674</c:v>
                </c:pt>
                <c:pt idx="13">
                  <c:v>0.8</c:v>
                </c:pt>
                <c:pt idx="14">
                  <c:v>0.75</c:v>
                </c:pt>
                <c:pt idx="15">
                  <c:v>0.7</c:v>
                </c:pt>
                <c:pt idx="16">
                  <c:v>1</c:v>
                </c:pt>
                <c:pt idx="17">
                  <c:v>1</c:v>
                </c:pt>
                <c:pt idx="18">
                  <c:v>1</c:v>
                </c:pt>
                <c:pt idx="19">
                  <c:v>0.75</c:v>
                </c:pt>
                <c:pt idx="20">
                  <c:v>1</c:v>
                </c:pt>
                <c:pt idx="21">
                  <c:v>1</c:v>
                </c:pt>
              </c:numCache>
            </c:numRef>
          </c:val>
          <c:extLst>
            <c:ext xmlns:c15="http://schemas.microsoft.com/office/drawing/2012/chart" uri="{02D57815-91ED-43cb-92C2-25804820EDAC}">
              <c15:categoryFilterExceptions>
                <c15:categoryFilterException>
                  <c15:sqref>'Cumplimiento de objetivos'!$AT$245</c15:sqref>
                  <c15:spPr xmlns:c15="http://schemas.microsoft.com/office/drawing/2012/chart">
                    <a:solidFill>
                      <a:schemeClr val="accent2">
                        <a:lumMod val="40000"/>
                        <a:lumOff val="60000"/>
                      </a:schemeClr>
                    </a:solidFill>
                    <a:ln>
                      <a:noFill/>
                    </a:ln>
                  </c15:spPr>
                  <c15:invertIfNegative val="0"/>
                  <c15:bubble3D val="0"/>
                </c15:categoryFilterException>
                <c15:categoryFilterException>
                  <c15:sqref>'Cumplimiento de objetivos'!$AX$245</c15:sqref>
                  <c15:invertIfNegative val="0"/>
                  <c15:bubble3D val="0"/>
                </c15:categoryFilterException>
              </c15:categoryFilterExceptions>
            </c:ext>
            <c:ext xmlns:c16="http://schemas.microsoft.com/office/drawing/2014/chart" uri="{C3380CC4-5D6E-409C-BE32-E72D297353CC}">
              <c16:uniqueId val="{00000018-EA25-44F0-BD25-7FD2A628717E}"/>
            </c:ext>
          </c:extLst>
        </c:ser>
        <c:ser>
          <c:idx val="1"/>
          <c:order val="1"/>
          <c:tx>
            <c:strRef>
              <c:f>'Cumplimiento de objetivos'!$AA$246</c:f>
              <c:strCache>
                <c:ptCount val="1"/>
                <c:pt idx="0">
                  <c:v>Febrero /2026</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extLst>
                <c:ext xmlns:c15="http://schemas.microsoft.com/office/drawing/2012/chart" uri="{02D57815-91ED-43cb-92C2-25804820EDAC}">
                  <c15:fullRef>
                    <c15:sqref>'Cumplimiento de objetivos'!$AB$220:$BA$221</c15:sqref>
                  </c15:fullRef>
                </c:ext>
              </c:extLst>
              <c:f>'Cumplimiento de objetivos'!$AB$220:$BA$221</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objetivos'!$AB$246:$BA$246</c15:sqref>
                  </c15:fullRef>
                </c:ext>
              </c:extLst>
              <c:f>('Cumplimiento de objetivos'!$AB$246:$AF$246,'Cumplimiento de objetivos'!$AH$246:$AM$246,'Cumplimiento de objetivos'!$AO$246:$AS$246,'Cumplimiento de objetivos'!$AU$246:$AW$246,'Cumplimiento de objetivos'!$AY$246:$BA$246)</c:f>
              <c:numCache>
                <c:formatCode>0%</c:formatCode>
                <c:ptCount val="22"/>
                <c:pt idx="0">
                  <c:v>1</c:v>
                </c:pt>
                <c:pt idx="1">
                  <c:v>1</c:v>
                </c:pt>
                <c:pt idx="2">
                  <c:v>1</c:v>
                </c:pt>
                <c:pt idx="3">
                  <c:v>1</c:v>
                </c:pt>
                <c:pt idx="4">
                  <c:v>1</c:v>
                </c:pt>
                <c:pt idx="5">
                  <c:v>0.75</c:v>
                </c:pt>
                <c:pt idx="6">
                  <c:v>0.60714285714285721</c:v>
                </c:pt>
                <c:pt idx="7">
                  <c:v>1</c:v>
                </c:pt>
                <c:pt idx="8">
                  <c:v>1</c:v>
                </c:pt>
                <c:pt idx="9">
                  <c:v>0.74285714285714288</c:v>
                </c:pt>
                <c:pt idx="10">
                  <c:v>0.75</c:v>
                </c:pt>
                <c:pt idx="11">
                  <c:v>1</c:v>
                </c:pt>
                <c:pt idx="12">
                  <c:v>0.8</c:v>
                </c:pt>
                <c:pt idx="13">
                  <c:v>0.75</c:v>
                </c:pt>
                <c:pt idx="14">
                  <c:v>1</c:v>
                </c:pt>
                <c:pt idx="15">
                  <c:v>0.75</c:v>
                </c:pt>
                <c:pt idx="16">
                  <c:v>0.75</c:v>
                </c:pt>
                <c:pt idx="17">
                  <c:v>1</c:v>
                </c:pt>
                <c:pt idx="18">
                  <c:v>0.75</c:v>
                </c:pt>
                <c:pt idx="19">
                  <c:v>1</c:v>
                </c:pt>
                <c:pt idx="20">
                  <c:v>0.8</c:v>
                </c:pt>
                <c:pt idx="21">
                  <c:v>1</c:v>
                </c:pt>
              </c:numCache>
            </c:numRef>
          </c:val>
          <c:extLst>
            <c:ext xmlns:c16="http://schemas.microsoft.com/office/drawing/2014/chart" uri="{C3380CC4-5D6E-409C-BE32-E72D297353CC}">
              <c16:uniqueId val="{00000032-2048-4159-A28C-DEDDE777EF31}"/>
            </c:ext>
          </c:extLst>
        </c:ser>
        <c:dLbls>
          <c:showLegendKey val="0"/>
          <c:showVal val="1"/>
          <c:showCatName val="0"/>
          <c:showSerName val="0"/>
          <c:showPercent val="0"/>
          <c:showBubbleSize val="0"/>
        </c:dLbls>
        <c:gapWidth val="80"/>
        <c:overlap val="-25"/>
        <c:axId val="158110080"/>
        <c:axId val="158135424"/>
      </c:barChart>
      <c:catAx>
        <c:axId val="158110080"/>
        <c:scaling>
          <c:orientation val="minMax"/>
        </c:scaling>
        <c:delete val="0"/>
        <c:axPos val="b"/>
        <c:numFmt formatCode="General" sourceLinked="0"/>
        <c:majorTickMark val="none"/>
        <c:minorTickMark val="none"/>
        <c:tickLblPos val="nextTo"/>
        <c:crossAx val="158135424"/>
        <c:crosses val="autoZero"/>
        <c:auto val="1"/>
        <c:lblAlgn val="ctr"/>
        <c:lblOffset val="100"/>
        <c:noMultiLvlLbl val="0"/>
      </c:catAx>
      <c:valAx>
        <c:axId val="158135424"/>
        <c:scaling>
          <c:orientation val="minMax"/>
          <c:max val="1"/>
          <c:min val="0"/>
        </c:scaling>
        <c:delete val="1"/>
        <c:axPos val="l"/>
        <c:numFmt formatCode="0%" sourceLinked="1"/>
        <c:majorTickMark val="out"/>
        <c:minorTickMark val="none"/>
        <c:tickLblPos val="nextTo"/>
        <c:crossAx val="158110080"/>
        <c:crosses val="autoZero"/>
        <c:crossBetween val="between"/>
      </c:valAx>
      <c:spPr>
        <a:noFill/>
      </c:spPr>
    </c:plotArea>
    <c:legend>
      <c:legendPos val="b"/>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61813449140169974"/>
        </c:manualLayout>
      </c:layout>
      <c:barChart>
        <c:barDir val="col"/>
        <c:grouping val="clustered"/>
        <c:varyColors val="0"/>
        <c:ser>
          <c:idx val="0"/>
          <c:order val="0"/>
          <c:tx>
            <c:strRef>
              <c:f>'Cumplimiento de objetivos'!$AA$206</c:f>
              <c:strCache>
                <c:ptCount val="1"/>
                <c:pt idx="0">
                  <c:v>Diciembre/ 2025</c:v>
                </c:pt>
              </c:strCache>
            </c:strRef>
          </c:tx>
          <c:spPr>
            <a:solidFill>
              <a:schemeClr val="accent3">
                <a:lumMod val="60000"/>
                <a:lumOff val="40000"/>
              </a:schemeClr>
            </a:solidFill>
          </c:spPr>
          <c:invertIfNegative val="0"/>
          <c:dPt>
            <c:idx val="0"/>
            <c:invertIfNegative val="0"/>
            <c:bubble3D val="0"/>
            <c:extLst>
              <c:ext xmlns:c16="http://schemas.microsoft.com/office/drawing/2014/chart" uri="{C3380CC4-5D6E-409C-BE32-E72D297353CC}">
                <c16:uniqueId val="{00000001-5DA1-49B4-AC1C-DD86EE9CBDFA}"/>
              </c:ext>
            </c:extLst>
          </c:dPt>
          <c:dPt>
            <c:idx val="1"/>
            <c:invertIfNegative val="0"/>
            <c:bubble3D val="0"/>
            <c:extLst>
              <c:ext xmlns:c16="http://schemas.microsoft.com/office/drawing/2014/chart" uri="{C3380CC4-5D6E-409C-BE32-E72D297353CC}">
                <c16:uniqueId val="{00000003-5DA1-49B4-AC1C-DD86EE9CBDFA}"/>
              </c:ext>
            </c:extLst>
          </c:dPt>
          <c:dPt>
            <c:idx val="2"/>
            <c:invertIfNegative val="0"/>
            <c:bubble3D val="0"/>
            <c:extLst>
              <c:ext xmlns:c16="http://schemas.microsoft.com/office/drawing/2014/chart" uri="{C3380CC4-5D6E-409C-BE32-E72D297353CC}">
                <c16:uniqueId val="{00000005-5DA1-49B4-AC1C-DD86EE9CBDFA}"/>
              </c:ext>
            </c:extLst>
          </c:dPt>
          <c:dPt>
            <c:idx val="3"/>
            <c:invertIfNegative val="0"/>
            <c:bubble3D val="0"/>
            <c:extLst>
              <c:ext xmlns:c16="http://schemas.microsoft.com/office/drawing/2014/chart" uri="{C3380CC4-5D6E-409C-BE32-E72D297353CC}">
                <c16:uniqueId val="{00000007-5DA1-49B4-AC1C-DD86EE9CBDFA}"/>
              </c:ext>
            </c:extLst>
          </c:dPt>
          <c:dPt>
            <c:idx val="4"/>
            <c:invertIfNegative val="0"/>
            <c:bubble3D val="0"/>
            <c:extLst>
              <c:ext xmlns:c16="http://schemas.microsoft.com/office/drawing/2014/chart" uri="{C3380CC4-5D6E-409C-BE32-E72D297353CC}">
                <c16:uniqueId val="{00000009-5DA1-49B4-AC1C-DD86EE9CBDFA}"/>
              </c:ext>
            </c:extLst>
          </c:dPt>
          <c:dPt>
            <c:idx val="5"/>
            <c:invertIfNegative val="0"/>
            <c:bubble3D val="0"/>
            <c:extLst>
              <c:ext xmlns:c16="http://schemas.microsoft.com/office/drawing/2014/chart" uri="{C3380CC4-5D6E-409C-BE32-E72D297353CC}">
                <c16:uniqueId val="{0000000D-5DA1-49B4-AC1C-DD86EE9CBDFA}"/>
              </c:ext>
            </c:extLst>
          </c:dPt>
          <c:dPt>
            <c:idx val="6"/>
            <c:invertIfNegative val="0"/>
            <c:bubble3D val="0"/>
            <c:extLst>
              <c:ext xmlns:c16="http://schemas.microsoft.com/office/drawing/2014/chart" uri="{C3380CC4-5D6E-409C-BE32-E72D297353CC}">
                <c16:uniqueId val="{0000000F-5DA1-49B4-AC1C-DD86EE9CBDFA}"/>
              </c:ext>
            </c:extLst>
          </c:dPt>
          <c:dPt>
            <c:idx val="7"/>
            <c:invertIfNegative val="0"/>
            <c:bubble3D val="0"/>
            <c:extLst>
              <c:ext xmlns:c16="http://schemas.microsoft.com/office/drawing/2014/chart" uri="{C3380CC4-5D6E-409C-BE32-E72D297353CC}">
                <c16:uniqueId val="{00000011-5DA1-49B4-AC1C-DD86EE9CBDFA}"/>
              </c:ext>
            </c:extLst>
          </c:dPt>
          <c:dPt>
            <c:idx val="8"/>
            <c:invertIfNegative val="0"/>
            <c:bubble3D val="0"/>
            <c:extLst>
              <c:ext xmlns:c16="http://schemas.microsoft.com/office/drawing/2014/chart" uri="{C3380CC4-5D6E-409C-BE32-E72D297353CC}">
                <c16:uniqueId val="{00000013-5DA1-49B4-AC1C-DD86EE9CBDFA}"/>
              </c:ext>
            </c:extLst>
          </c:dPt>
          <c:dPt>
            <c:idx val="9"/>
            <c:invertIfNegative val="0"/>
            <c:bubble3D val="0"/>
            <c:extLst>
              <c:ext xmlns:c16="http://schemas.microsoft.com/office/drawing/2014/chart" uri="{C3380CC4-5D6E-409C-BE32-E72D297353CC}">
                <c16:uniqueId val="{00000015-5DA1-49B4-AC1C-DD86EE9CBDFA}"/>
              </c:ext>
            </c:extLst>
          </c:dPt>
          <c:dPt>
            <c:idx val="10"/>
            <c:invertIfNegative val="0"/>
            <c:bubble3D val="0"/>
            <c:extLst>
              <c:ext xmlns:c16="http://schemas.microsoft.com/office/drawing/2014/chart" uri="{C3380CC4-5D6E-409C-BE32-E72D297353CC}">
                <c16:uniqueId val="{00000017-5DA1-49B4-AC1C-DD86EE9CBDFA}"/>
              </c:ext>
            </c:extLst>
          </c:dPt>
          <c:dPt>
            <c:idx val="11"/>
            <c:invertIfNegative val="0"/>
            <c:bubble3D val="0"/>
            <c:spPr>
              <a:solidFill>
                <a:schemeClr val="accent3">
                  <a:lumMod val="60000"/>
                  <a:lumOff val="40000"/>
                </a:schemeClr>
              </a:solidFill>
              <a:ln>
                <a:noFill/>
              </a:ln>
            </c:spPr>
            <c:extLst>
              <c:ext xmlns:c16="http://schemas.microsoft.com/office/drawing/2014/chart" uri="{C3380CC4-5D6E-409C-BE32-E72D297353CC}">
                <c16:uniqueId val="{00000002-E7D2-48B1-BE44-5431A78150D4}"/>
              </c:ext>
            </c:extLst>
          </c:dPt>
          <c:dPt>
            <c:idx val="12"/>
            <c:invertIfNegative val="0"/>
            <c:bubble3D val="0"/>
            <c:extLst>
              <c:ext xmlns:c16="http://schemas.microsoft.com/office/drawing/2014/chart" uri="{C3380CC4-5D6E-409C-BE32-E72D297353CC}">
                <c16:uniqueId val="{00000004-E7D2-48B1-BE44-5431A78150D4}"/>
              </c:ext>
            </c:extLst>
          </c:dPt>
          <c:dPt>
            <c:idx val="13"/>
            <c:invertIfNegative val="0"/>
            <c:bubble3D val="0"/>
            <c:extLst>
              <c:ext xmlns:c16="http://schemas.microsoft.com/office/drawing/2014/chart" uri="{C3380CC4-5D6E-409C-BE32-E72D297353CC}">
                <c16:uniqueId val="{00000006-E7D2-48B1-BE44-5431A78150D4}"/>
              </c:ext>
            </c:extLst>
          </c:dPt>
          <c:dPt>
            <c:idx val="14"/>
            <c:invertIfNegative val="0"/>
            <c:bubble3D val="0"/>
            <c:extLst>
              <c:ext xmlns:c16="http://schemas.microsoft.com/office/drawing/2014/chart" uri="{C3380CC4-5D6E-409C-BE32-E72D297353CC}">
                <c16:uniqueId val="{00000008-E7D2-48B1-BE44-5431A78150D4}"/>
              </c:ext>
            </c:extLst>
          </c:dPt>
          <c:dPt>
            <c:idx val="16"/>
            <c:invertIfNegative val="0"/>
            <c:bubble3D val="0"/>
            <c:extLst>
              <c:ext xmlns:c16="http://schemas.microsoft.com/office/drawing/2014/chart" uri="{C3380CC4-5D6E-409C-BE32-E72D297353CC}">
                <c16:uniqueId val="{0000000E-E7D2-48B1-BE44-5431A78150D4}"/>
              </c:ext>
            </c:extLst>
          </c:dPt>
          <c:dPt>
            <c:idx val="17"/>
            <c:invertIfNegative val="0"/>
            <c:bubble3D val="0"/>
            <c:extLst>
              <c:ext xmlns:c16="http://schemas.microsoft.com/office/drawing/2014/chart" uri="{C3380CC4-5D6E-409C-BE32-E72D297353CC}">
                <c16:uniqueId val="{00000010-E7D2-48B1-BE44-5431A78150D4}"/>
              </c:ext>
            </c:extLst>
          </c:dPt>
          <c:dPt>
            <c:idx val="19"/>
            <c:invertIfNegative val="0"/>
            <c:bubble3D val="0"/>
            <c:extLst>
              <c:ext xmlns:c16="http://schemas.microsoft.com/office/drawing/2014/chart" uri="{C3380CC4-5D6E-409C-BE32-E72D297353CC}">
                <c16:uniqueId val="{00000016-E7D2-48B1-BE44-5431A78150D4}"/>
              </c:ext>
            </c:extLst>
          </c:dPt>
          <c:dPt>
            <c:idx val="20"/>
            <c:invertIfNegative val="0"/>
            <c:bubble3D val="0"/>
            <c:extLst>
              <c:ext xmlns:c16="http://schemas.microsoft.com/office/drawing/2014/chart" uri="{C3380CC4-5D6E-409C-BE32-E72D297353CC}">
                <c16:uniqueId val="{00000031-5DA1-49B4-AC1C-DD86EE9CBDFA}"/>
              </c:ext>
            </c:extLst>
          </c:dPt>
          <c:dLbls>
            <c:dLbl>
              <c:idx val="11"/>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7D2-48B1-BE44-5431A78150D4}"/>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extLst>
                <c:ext xmlns:c15="http://schemas.microsoft.com/office/drawing/2012/chart" uri="{02D57815-91ED-43cb-92C2-25804820EDAC}">
                  <c15:fullRef>
                    <c15:sqref>'Cumplimiento de objetivos'!$AB$181:$BA$182</c15:sqref>
                  </c15:fullRef>
                </c:ext>
              </c:extLst>
              <c:f>'Cumplimiento de objetivos'!$AB$181:$BA$182</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objetivos'!$AB$206:$BA$206</c15:sqref>
                  </c15:fullRef>
                </c:ext>
              </c:extLst>
              <c:f>('Cumplimiento de objetivos'!$AB$206:$AF$206,'Cumplimiento de objetivos'!$AH$206:$AM$206,'Cumplimiento de objetivos'!$AO$206:$AS$206,'Cumplimiento de objetivos'!$AU$206:$AW$206,'Cumplimiento de objetivos'!$AY$206:$BA$206)</c:f>
              <c:numCache>
                <c:formatCode>0%</c:formatCode>
                <c:ptCount val="22"/>
                <c:pt idx="0">
                  <c:v>0.82976827094474137</c:v>
                </c:pt>
                <c:pt idx="1">
                  <c:v>0.80135918003565054</c:v>
                </c:pt>
                <c:pt idx="2">
                  <c:v>0.85655430711610481</c:v>
                </c:pt>
                <c:pt idx="3">
                  <c:v>0.90196078431372539</c:v>
                </c:pt>
                <c:pt idx="4">
                  <c:v>0.942959001782531</c:v>
                </c:pt>
                <c:pt idx="5">
                  <c:v>0.88235294117647034</c:v>
                </c:pt>
                <c:pt idx="6">
                  <c:v>0.98266253869969034</c:v>
                </c:pt>
                <c:pt idx="7">
                  <c:v>0.95588235294117618</c:v>
                </c:pt>
                <c:pt idx="8">
                  <c:v>0.90757575757575748</c:v>
                </c:pt>
                <c:pt idx="9">
                  <c:v>0.83244206773618523</c:v>
                </c:pt>
                <c:pt idx="10">
                  <c:v>0.91878224974200207</c:v>
                </c:pt>
                <c:pt idx="11">
                  <c:v>0</c:v>
                </c:pt>
                <c:pt idx="12">
                  <c:v>0.75779857397504446</c:v>
                </c:pt>
                <c:pt idx="13">
                  <c:v>0.96827956989247288</c:v>
                </c:pt>
                <c:pt idx="14">
                  <c:v>0.8530525846702316</c:v>
                </c:pt>
                <c:pt idx="15">
                  <c:v>0.91333333333333344</c:v>
                </c:pt>
                <c:pt idx="16">
                  <c:v>0.98128342245989286</c:v>
                </c:pt>
                <c:pt idx="17">
                  <c:v>0.83715686274509815</c:v>
                </c:pt>
                <c:pt idx="18">
                  <c:v>0.91104231166150662</c:v>
                </c:pt>
                <c:pt idx="19">
                  <c:v>0.63680926916221026</c:v>
                </c:pt>
                <c:pt idx="20">
                  <c:v>0.93111455108359131</c:v>
                </c:pt>
                <c:pt idx="21">
                  <c:v>0.79180107526881716</c:v>
                </c:pt>
              </c:numCache>
            </c:numRef>
          </c:val>
          <c:extLst>
            <c:ext xmlns:c15="http://schemas.microsoft.com/office/drawing/2012/chart" uri="{02D57815-91ED-43cb-92C2-25804820EDAC}">
              <c15:categoryFilterExceptions>
                <c15:categoryFilterException>
                  <c15:sqref>'Cumplimiento de objetivos'!$AT$206</c15:sqref>
                  <c15:spPr xmlns:c15="http://schemas.microsoft.com/office/drawing/2012/chart">
                    <a:solidFill>
                      <a:schemeClr val="accent3">
                        <a:lumMod val="60000"/>
                        <a:lumOff val="40000"/>
                      </a:schemeClr>
                    </a:solidFill>
                    <a:ln>
                      <a:noFill/>
                    </a:ln>
                  </c15:spPr>
                  <c15:invertIfNegative val="0"/>
                  <c15:bubble3D val="0"/>
                </c15:categoryFilterException>
                <c15:categoryFilterException>
                  <c15:sqref>'Cumplimiento de objetivos'!$AX$206</c15:sqref>
                  <c15:invertIfNegative val="0"/>
                  <c15:bubble3D val="0"/>
                </c15:categoryFilterException>
              </c15:categoryFilterExceptions>
            </c:ext>
            <c:ext xmlns:c16="http://schemas.microsoft.com/office/drawing/2014/chart" uri="{C3380CC4-5D6E-409C-BE32-E72D297353CC}">
              <c16:uniqueId val="{00000017-E7D2-48B1-BE44-5431A78150D4}"/>
            </c:ext>
          </c:extLst>
        </c:ser>
        <c:ser>
          <c:idx val="1"/>
          <c:order val="1"/>
          <c:tx>
            <c:strRef>
              <c:f>'Cumplimiento de objetivos'!$AA$207</c:f>
              <c:strCache>
                <c:ptCount val="1"/>
                <c:pt idx="0">
                  <c:v>Febrero /2026</c:v>
                </c:pt>
              </c:strCache>
            </c:strRef>
          </c:tx>
          <c:spPr>
            <a:solidFill>
              <a:schemeClr val="accent3"/>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extLst>
                <c:ext xmlns:c15="http://schemas.microsoft.com/office/drawing/2012/chart" uri="{02D57815-91ED-43cb-92C2-25804820EDAC}">
                  <c15:fullRef>
                    <c15:sqref>'Cumplimiento de objetivos'!$AB$181:$BA$182</c15:sqref>
                  </c15:fullRef>
                </c:ext>
              </c:extLst>
              <c:f>'Cumplimiento de objetivos'!$AB$181:$BA$182</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objetivos'!$AB$207:$BA$207</c15:sqref>
                  </c15:fullRef>
                </c:ext>
              </c:extLst>
              <c:f>('Cumplimiento de objetivos'!$AB$207:$AF$207,'Cumplimiento de objetivos'!$AH$207:$AM$207,'Cumplimiento de objetivos'!$AO$207:$AS$207,'Cumplimiento de objetivos'!$AU$207:$AW$207,'Cumplimiento de objetivos'!$AY$207:$BA$207)</c:f>
              <c:numCache>
                <c:formatCode>0%</c:formatCode>
                <c:ptCount val="22"/>
                <c:pt idx="0">
                  <c:v>0.9532258064516127</c:v>
                </c:pt>
                <c:pt idx="1">
                  <c:v>0.81639928698752207</c:v>
                </c:pt>
                <c:pt idx="2">
                  <c:v>0.84458968772694254</c:v>
                </c:pt>
                <c:pt idx="3">
                  <c:v>0.76533839342188481</c:v>
                </c:pt>
                <c:pt idx="4">
                  <c:v>0.98039215686274539</c:v>
                </c:pt>
                <c:pt idx="5">
                  <c:v>0.65313725490196073</c:v>
                </c:pt>
                <c:pt idx="6">
                  <c:v>0.92691622103386795</c:v>
                </c:pt>
                <c:pt idx="7">
                  <c:v>0.96627450980392182</c:v>
                </c:pt>
                <c:pt idx="8">
                  <c:v>0.74254901960784325</c:v>
                </c:pt>
                <c:pt idx="9">
                  <c:v>0.98333333333333306</c:v>
                </c:pt>
                <c:pt idx="10">
                  <c:v>0.95764705882352963</c:v>
                </c:pt>
                <c:pt idx="11">
                  <c:v>0.98358413132694933</c:v>
                </c:pt>
                <c:pt idx="12">
                  <c:v>0.67029569892473106</c:v>
                </c:pt>
                <c:pt idx="13">
                  <c:v>0.70862745098039226</c:v>
                </c:pt>
                <c:pt idx="14">
                  <c:v>0.80938596491228065</c:v>
                </c:pt>
                <c:pt idx="15">
                  <c:v>0.76261994159365876</c:v>
                </c:pt>
                <c:pt idx="16">
                  <c:v>0.63766769865841078</c:v>
                </c:pt>
                <c:pt idx="17">
                  <c:v>0.81490196078431376</c:v>
                </c:pt>
                <c:pt idx="18">
                  <c:v>0.85941176470588254</c:v>
                </c:pt>
                <c:pt idx="19">
                  <c:v>0.8361796331435799</c:v>
                </c:pt>
                <c:pt idx="20">
                  <c:v>0.88939393939393929</c:v>
                </c:pt>
                <c:pt idx="21">
                  <c:v>0.85902992776057785</c:v>
                </c:pt>
              </c:numCache>
            </c:numRef>
          </c:val>
          <c:extLst>
            <c:ext xmlns:c16="http://schemas.microsoft.com/office/drawing/2014/chart" uri="{C3380CC4-5D6E-409C-BE32-E72D297353CC}">
              <c16:uniqueId val="{00000032-6B72-4FCF-B955-31622A463889}"/>
            </c:ext>
          </c:extLst>
        </c:ser>
        <c:dLbls>
          <c:showLegendKey val="0"/>
          <c:showVal val="1"/>
          <c:showCatName val="0"/>
          <c:showSerName val="0"/>
          <c:showPercent val="0"/>
          <c:showBubbleSize val="0"/>
        </c:dLbls>
        <c:gapWidth val="80"/>
        <c:overlap val="-25"/>
        <c:axId val="156932352"/>
        <c:axId val="156949504"/>
      </c:barChart>
      <c:catAx>
        <c:axId val="156932352"/>
        <c:scaling>
          <c:orientation val="minMax"/>
        </c:scaling>
        <c:delete val="0"/>
        <c:axPos val="b"/>
        <c:numFmt formatCode="General" sourceLinked="0"/>
        <c:majorTickMark val="none"/>
        <c:minorTickMark val="none"/>
        <c:tickLblPos val="nextTo"/>
        <c:crossAx val="156949504"/>
        <c:crosses val="autoZero"/>
        <c:auto val="1"/>
        <c:lblAlgn val="ctr"/>
        <c:lblOffset val="100"/>
        <c:noMultiLvlLbl val="0"/>
      </c:catAx>
      <c:valAx>
        <c:axId val="156949504"/>
        <c:scaling>
          <c:orientation val="minMax"/>
          <c:max val="1"/>
          <c:min val="0"/>
        </c:scaling>
        <c:delete val="1"/>
        <c:axPos val="l"/>
        <c:numFmt formatCode="0%" sourceLinked="1"/>
        <c:majorTickMark val="out"/>
        <c:minorTickMark val="none"/>
        <c:tickLblPos val="nextTo"/>
        <c:crossAx val="156932352"/>
        <c:crosses val="autoZero"/>
        <c:crossBetween val="between"/>
      </c:valAx>
      <c:spPr>
        <a:noFill/>
      </c:spPr>
    </c:plotArea>
    <c:legend>
      <c:legendPos val="b"/>
      <c:layout>
        <c:manualLayout>
          <c:xMode val="edge"/>
          <c:yMode val="edge"/>
          <c:x val="0.40509316306715665"/>
          <c:y val="0.93385937332685931"/>
          <c:w val="0.14468707955554619"/>
          <c:h val="3.1303542653917188E-2"/>
        </c:manualLayout>
      </c:layout>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58361770833333337"/>
        </c:manualLayout>
      </c:layout>
      <c:barChart>
        <c:barDir val="col"/>
        <c:grouping val="clustered"/>
        <c:varyColors val="0"/>
        <c:ser>
          <c:idx val="2"/>
          <c:order val="0"/>
          <c:tx>
            <c:strRef>
              <c:f>'Cumplimiento de objetivos'!$AA$64</c:f>
              <c:strCache>
                <c:ptCount val="1"/>
                <c:pt idx="0">
                  <c:v>Julio/ 2025</c:v>
                </c:pt>
              </c:strCache>
            </c:strRef>
          </c:tx>
          <c:spPr>
            <a:solidFill>
              <a:schemeClr val="accent3">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objetivos'!$AB$64:$AH$64</c:f>
              <c:numCache>
                <c:formatCode>0%</c:formatCode>
                <c:ptCount val="7"/>
                <c:pt idx="0">
                  <c:v>0.90267321870576922</c:v>
                </c:pt>
                <c:pt idx="1">
                  <c:v>0.83153412626071432</c:v>
                </c:pt>
                <c:pt idx="2">
                  <c:v>0.91488095238095235</c:v>
                </c:pt>
                <c:pt idx="3">
                  <c:v>0.99991000000000019</c:v>
                </c:pt>
                <c:pt idx="4">
                  <c:v>0.96527777777777779</c:v>
                </c:pt>
                <c:pt idx="5">
                  <c:v>1</c:v>
                </c:pt>
                <c:pt idx="6">
                  <c:v>1</c:v>
                </c:pt>
              </c:numCache>
            </c:numRef>
          </c:val>
          <c:extLst>
            <c:ext xmlns:c16="http://schemas.microsoft.com/office/drawing/2014/chart" uri="{C3380CC4-5D6E-409C-BE32-E72D297353CC}">
              <c16:uniqueId val="{00000001-5F44-4DD1-8605-3E249F2BFF52}"/>
            </c:ext>
          </c:extLst>
        </c:ser>
        <c:ser>
          <c:idx val="4"/>
          <c:order val="1"/>
          <c:tx>
            <c:strRef>
              <c:f>'Cumplimiento de objetivos'!$AA$65</c:f>
              <c:strCache>
                <c:ptCount val="1"/>
                <c:pt idx="0">
                  <c:v>Agosto/ 2025</c:v>
                </c:pt>
              </c:strCache>
            </c:strRef>
          </c:tx>
          <c:spPr>
            <a:solidFill>
              <a:schemeClr val="accent3">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objetivos'!$AB$65:$AH$65</c:f>
              <c:numCache>
                <c:formatCode>0%</c:formatCode>
                <c:ptCount val="7"/>
                <c:pt idx="0">
                  <c:v>0.9513071311431931</c:v>
                </c:pt>
                <c:pt idx="1">
                  <c:v>0.93527896837648583</c:v>
                </c:pt>
                <c:pt idx="2">
                  <c:v>0.97916666666666663</c:v>
                </c:pt>
                <c:pt idx="3">
                  <c:v>0.99993000000000021</c:v>
                </c:pt>
                <c:pt idx="4">
                  <c:v>0.92361111111111116</c:v>
                </c:pt>
                <c:pt idx="5">
                  <c:v>1</c:v>
                </c:pt>
                <c:pt idx="6">
                  <c:v>0.95833333333333337</c:v>
                </c:pt>
              </c:numCache>
            </c:numRef>
          </c:val>
          <c:extLst>
            <c:ext xmlns:c16="http://schemas.microsoft.com/office/drawing/2014/chart" uri="{C3380CC4-5D6E-409C-BE32-E72D297353CC}">
              <c16:uniqueId val="{00000003-5F44-4DD1-8605-3E249F2BFF52}"/>
            </c:ext>
          </c:extLst>
        </c:ser>
        <c:ser>
          <c:idx val="5"/>
          <c:order val="2"/>
          <c:tx>
            <c:strRef>
              <c:f>'Cumplimiento de objetivos'!$AA$66</c:f>
              <c:strCache>
                <c:ptCount val="1"/>
                <c:pt idx="0">
                  <c:v>Septiembre/ 2025</c:v>
                </c:pt>
              </c:strCache>
            </c:strRef>
          </c:tx>
          <c:spPr>
            <a:solidFill>
              <a:schemeClr val="accent3"/>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objetivos'!$AB$66:$AH$66</c:f>
              <c:numCache>
                <c:formatCode>0%</c:formatCode>
                <c:ptCount val="7"/>
                <c:pt idx="0">
                  <c:v>0.92869641742831766</c:v>
                </c:pt>
                <c:pt idx="1">
                  <c:v>0.89002619998109511</c:v>
                </c:pt>
                <c:pt idx="2">
                  <c:v>0.94126984126984137</c:v>
                </c:pt>
                <c:pt idx="3">
                  <c:v>0.99991000000000008</c:v>
                </c:pt>
                <c:pt idx="4">
                  <c:v>0.92708333333333337</c:v>
                </c:pt>
                <c:pt idx="5">
                  <c:v>1</c:v>
                </c:pt>
                <c:pt idx="6">
                  <c:v>1</c:v>
                </c:pt>
              </c:numCache>
            </c:numRef>
          </c:val>
          <c:extLst>
            <c:ext xmlns:c16="http://schemas.microsoft.com/office/drawing/2014/chart" uri="{C3380CC4-5D6E-409C-BE32-E72D297353CC}">
              <c16:uniqueId val="{00000004-5F44-4DD1-8605-3E249F2BFF52}"/>
            </c:ext>
          </c:extLst>
        </c:ser>
        <c:ser>
          <c:idx val="3"/>
          <c:order val="3"/>
          <c:tx>
            <c:strRef>
              <c:f>'Cumplimiento de objetivos'!$AA$67</c:f>
              <c:strCache>
                <c:ptCount val="1"/>
                <c:pt idx="0">
                  <c:v>Octubre/ 2025</c:v>
                </c:pt>
              </c:strCache>
            </c:strRef>
          </c:tx>
          <c:spPr>
            <a:solidFill>
              <a:schemeClr val="accent3">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objetivos'!$AB$67:$AH$67</c:f>
              <c:numCache>
                <c:formatCode>0%</c:formatCode>
                <c:ptCount val="7"/>
                <c:pt idx="0">
                  <c:v>0.96340408617653406</c:v>
                </c:pt>
                <c:pt idx="1">
                  <c:v>0.92898234003060287</c:v>
                </c:pt>
                <c:pt idx="2">
                  <c:v>0.97916666666666663</c:v>
                </c:pt>
                <c:pt idx="3">
                  <c:v>0.99992999999999999</c:v>
                </c:pt>
                <c:pt idx="4">
                  <c:v>0.98958333333333337</c:v>
                </c:pt>
                <c:pt idx="5">
                  <c:v>1</c:v>
                </c:pt>
                <c:pt idx="6">
                  <c:v>1</c:v>
                </c:pt>
              </c:numCache>
            </c:numRef>
          </c:val>
          <c:extLst>
            <c:ext xmlns:c16="http://schemas.microsoft.com/office/drawing/2014/chart" uri="{C3380CC4-5D6E-409C-BE32-E72D297353CC}">
              <c16:uniqueId val="{00000002-5F44-4DD1-8605-3E249F2BFF52}"/>
            </c:ext>
          </c:extLst>
        </c:ser>
        <c:ser>
          <c:idx val="0"/>
          <c:order val="4"/>
          <c:tx>
            <c:strRef>
              <c:f>'Cumplimiento de objetivos'!$AA$68</c:f>
              <c:strCache>
                <c:ptCount val="1"/>
                <c:pt idx="0">
                  <c:v>Noviembre/ 2025</c:v>
                </c:pt>
              </c:strCache>
            </c:strRef>
          </c:tx>
          <c:spPr>
            <a:solidFill>
              <a:schemeClr val="accent3">
                <a:lumMod val="40000"/>
                <a:lumOff val="6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objetivos'!$AB$68:$AH$68</c:f>
              <c:numCache>
                <c:formatCode>0%</c:formatCode>
                <c:ptCount val="7"/>
                <c:pt idx="0">
                  <c:v>0.94151214808098216</c:v>
                </c:pt>
                <c:pt idx="1">
                  <c:v>0.89837591210305268</c:v>
                </c:pt>
                <c:pt idx="2">
                  <c:v>0.96250000000000002</c:v>
                </c:pt>
                <c:pt idx="3">
                  <c:v>0.99992000000000003</c:v>
                </c:pt>
                <c:pt idx="4">
                  <c:v>0.96527777777777779</c:v>
                </c:pt>
                <c:pt idx="5">
                  <c:v>0.875</c:v>
                </c:pt>
                <c:pt idx="6">
                  <c:v>0.98611111111111105</c:v>
                </c:pt>
              </c:numCache>
            </c:numRef>
          </c:val>
          <c:extLst>
            <c:ext xmlns:c16="http://schemas.microsoft.com/office/drawing/2014/chart" uri="{C3380CC4-5D6E-409C-BE32-E72D297353CC}">
              <c16:uniqueId val="{00000000-F714-463D-AB9B-517C3495D79C}"/>
            </c:ext>
          </c:extLst>
        </c:ser>
        <c:ser>
          <c:idx val="6"/>
          <c:order val="5"/>
          <c:tx>
            <c:strRef>
              <c:f>'Cumplimiento de objetivos'!$AA$69</c:f>
              <c:strCache>
                <c:ptCount val="1"/>
                <c:pt idx="0">
                  <c:v>Diciembre/ 2025</c:v>
                </c:pt>
              </c:strCache>
            </c:strRef>
          </c:tx>
          <c:spPr>
            <a:solidFill>
              <a:schemeClr val="accent3">
                <a:lumMod val="20000"/>
                <a:lumOff val="8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'Cumplimiento de objetivos'!$AB$45:$AH$45</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objetivos'!$AB$69:$AH$69</c:f>
              <c:numCache>
                <c:formatCode>0%</c:formatCode>
                <c:ptCount val="7"/>
                <c:pt idx="0">
                  <c:v>0.92665766736235067</c:v>
                </c:pt>
                <c:pt idx="1">
                  <c:v>0.88597891432423581</c:v>
                </c:pt>
                <c:pt idx="2">
                  <c:v>0.91153846153846163</c:v>
                </c:pt>
                <c:pt idx="3">
                  <c:v>0.95445454545454556</c:v>
                </c:pt>
                <c:pt idx="4">
                  <c:v>0.9935897435897435</c:v>
                </c:pt>
                <c:pt idx="5">
                  <c:v>1</c:v>
                </c:pt>
                <c:pt idx="6">
                  <c:v>1</c:v>
                </c:pt>
              </c:numCache>
            </c:numRef>
          </c:val>
          <c:extLst>
            <c:ext xmlns:c16="http://schemas.microsoft.com/office/drawing/2014/chart" uri="{C3380CC4-5D6E-409C-BE32-E72D297353CC}">
              <c16:uniqueId val="{00000000-4A7D-4C59-BB6B-4A2812FFC296}"/>
            </c:ext>
          </c:extLst>
        </c:ser>
        <c:dLbls>
          <c:showLegendKey val="0"/>
          <c:showVal val="0"/>
          <c:showCatName val="0"/>
          <c:showSerName val="0"/>
          <c:showPercent val="0"/>
          <c:showBubbleSize val="0"/>
        </c:dLbls>
        <c:gapWidth val="400"/>
        <c:axId val="158832512"/>
        <c:axId val="158834048"/>
      </c:barChart>
      <c:catAx>
        <c:axId val="158832512"/>
        <c:scaling>
          <c:orientation val="minMax"/>
        </c:scaling>
        <c:delete val="0"/>
        <c:axPos val="b"/>
        <c:numFmt formatCode="General" sourceLinked="0"/>
        <c:majorTickMark val="cross"/>
        <c:minorTickMark val="none"/>
        <c:tickLblPos val="nextTo"/>
        <c:spPr>
          <a:ln/>
        </c:spPr>
        <c:txPr>
          <a:bodyPr/>
          <a:lstStyle/>
          <a:p>
            <a:pPr>
              <a:defRPr sz="1000"/>
            </a:pPr>
            <a:endParaRPr lang="es-ES"/>
          </a:p>
        </c:txPr>
        <c:crossAx val="158834048"/>
        <c:crosses val="autoZero"/>
        <c:auto val="1"/>
        <c:lblAlgn val="ctr"/>
        <c:lblOffset val="100"/>
        <c:noMultiLvlLbl val="0"/>
      </c:catAx>
      <c:valAx>
        <c:axId val="158834048"/>
        <c:scaling>
          <c:orientation val="minMax"/>
          <c:max val="1"/>
          <c:min val="0"/>
        </c:scaling>
        <c:delete val="1"/>
        <c:axPos val="l"/>
        <c:numFmt formatCode="0%" sourceLinked="1"/>
        <c:majorTickMark val="out"/>
        <c:minorTickMark val="none"/>
        <c:tickLblPos val="nextTo"/>
        <c:crossAx val="158832512"/>
        <c:crosses val="autoZero"/>
        <c:crossBetween val="between"/>
        <c:majorUnit val="5.000000000000001E-2"/>
        <c:minorUnit val="2.0000000000000004E-2"/>
      </c:valAx>
      <c:spPr>
        <a:noFill/>
      </c:spPr>
    </c:plotArea>
    <c:legend>
      <c:legendPos val="b"/>
      <c:layout>
        <c:manualLayout>
          <c:xMode val="edge"/>
          <c:yMode val="edge"/>
          <c:x val="0.34085087719298246"/>
          <c:y val="0.84022882900579243"/>
          <c:w val="0.45407422915691109"/>
          <c:h val="5.9158476183924349E-2"/>
        </c:manualLayout>
      </c:layout>
      <c:overlay val="0"/>
      <c:txPr>
        <a:bodyPr/>
        <a:lstStyle/>
        <a:p>
          <a:pPr>
            <a:defRPr sz="1000"/>
          </a:pPr>
          <a:endParaRPr lang="es-ES"/>
        </a:p>
      </c:txPr>
    </c:legend>
    <c:plotVisOnly val="1"/>
    <c:dispBlanksAs val="gap"/>
    <c:showDLblsOverMax val="0"/>
  </c:chart>
  <c:spPr>
    <a:noFill/>
    <a:ln>
      <a:no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2"/>
          <c:order val="0"/>
          <c:tx>
            <c:strRef>
              <c:f>'Cumplimiento de objetivos'!$AA$30</c:f>
              <c:strCache>
                <c:ptCount val="1"/>
                <c:pt idx="0">
                  <c:v>Octubre/ 2025</c:v>
                </c:pt>
              </c:strCache>
            </c:strRef>
          </c:tx>
          <c:spPr>
            <a:solidFill>
              <a:schemeClr val="tx2">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'Cumplimiento de objetivos'!$AB$8:$AE$8</c:f>
              <c:strCache>
                <c:ptCount val="4"/>
                <c:pt idx="0">
                  <c:v>Santa Cruz</c:v>
                </c:pt>
                <c:pt idx="1">
                  <c:v>La Paz</c:v>
                </c:pt>
                <c:pt idx="2">
                  <c:v>Cochabamba</c:v>
                </c:pt>
                <c:pt idx="3">
                  <c:v>DISMAC</c:v>
                </c:pt>
              </c:strCache>
            </c:strRef>
          </c:cat>
          <c:val>
            <c:numRef>
              <c:f>'Cumplimiento de objetivos'!$AB$30:$AE$30</c:f>
              <c:numCache>
                <c:formatCode>0%</c:formatCode>
                <c:ptCount val="4"/>
                <c:pt idx="0">
                  <c:v>0.96340408617653406</c:v>
                </c:pt>
                <c:pt idx="1">
                  <c:v>0.93456146925981831</c:v>
                </c:pt>
                <c:pt idx="2">
                  <c:v>0.90196953006443203</c:v>
                </c:pt>
                <c:pt idx="3">
                  <c:v>0.93331169516692813</c:v>
                </c:pt>
              </c:numCache>
            </c:numRef>
          </c:val>
          <c:extLst>
            <c:ext xmlns:c16="http://schemas.microsoft.com/office/drawing/2014/chart" uri="{C3380CC4-5D6E-409C-BE32-E72D297353CC}">
              <c16:uniqueId val="{00000002-D520-407A-AE2C-A7539498DE74}"/>
            </c:ext>
          </c:extLst>
        </c:ser>
        <c:ser>
          <c:idx val="1"/>
          <c:order val="1"/>
          <c:tx>
            <c:strRef>
              <c:f>'Cumplimiento de objetivos'!$AA$31</c:f>
              <c:strCache>
                <c:ptCount val="1"/>
                <c:pt idx="0">
                  <c:v>Noviembre/ 2025</c:v>
                </c:pt>
              </c:strCache>
            </c:strRef>
          </c:tx>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'Cumplimiento de objetivos'!$AB$8:$AE$8</c:f>
              <c:strCache>
                <c:ptCount val="4"/>
                <c:pt idx="0">
                  <c:v>Santa Cruz</c:v>
                </c:pt>
                <c:pt idx="1">
                  <c:v>La Paz</c:v>
                </c:pt>
                <c:pt idx="2">
                  <c:v>Cochabamba</c:v>
                </c:pt>
                <c:pt idx="3">
                  <c:v>DISMAC</c:v>
                </c:pt>
              </c:strCache>
            </c:strRef>
          </c:cat>
          <c:val>
            <c:numRef>
              <c:f>'Cumplimiento de objetivos'!$AB$31:$AE$31</c:f>
              <c:numCache>
                <c:formatCode>0%</c:formatCode>
                <c:ptCount val="4"/>
                <c:pt idx="0">
                  <c:v>0.94151214808098216</c:v>
                </c:pt>
                <c:pt idx="1">
                  <c:v>0.86755682596538664</c:v>
                </c:pt>
                <c:pt idx="2">
                  <c:v>0.91546948275011353</c:v>
                </c:pt>
                <c:pt idx="3">
                  <c:v>0.90817948559882744</c:v>
                </c:pt>
              </c:numCache>
            </c:numRef>
          </c:val>
          <c:extLst>
            <c:ext xmlns:c16="http://schemas.microsoft.com/office/drawing/2014/chart" uri="{C3380CC4-5D6E-409C-BE32-E72D297353CC}">
              <c16:uniqueId val="{00000001-D520-407A-AE2C-A7539498DE74}"/>
            </c:ext>
          </c:extLst>
        </c:ser>
        <c:ser>
          <c:idx val="3"/>
          <c:order val="2"/>
          <c:tx>
            <c:strRef>
              <c:f>'Cumplimiento de objetivos'!$AA$32</c:f>
              <c:strCache>
                <c:ptCount val="1"/>
                <c:pt idx="0">
                  <c:v>Diciembre/ 2025</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'Cumplimiento de objetivos'!$AB$8:$AE$8</c:f>
              <c:strCache>
                <c:ptCount val="4"/>
                <c:pt idx="0">
                  <c:v>Santa Cruz</c:v>
                </c:pt>
                <c:pt idx="1">
                  <c:v>La Paz</c:v>
                </c:pt>
                <c:pt idx="2">
                  <c:v>Cochabamba</c:v>
                </c:pt>
                <c:pt idx="3">
                  <c:v>DISMAC</c:v>
                </c:pt>
              </c:strCache>
            </c:strRef>
          </c:cat>
          <c:val>
            <c:numRef>
              <c:f>'Cumplimiento de objetivos'!$AB$32:$AE$32</c:f>
              <c:numCache>
                <c:formatCode>0%</c:formatCode>
                <c:ptCount val="4"/>
                <c:pt idx="0">
                  <c:v>0.92665766736235067</c:v>
                </c:pt>
                <c:pt idx="1">
                  <c:v>0.80846730880189521</c:v>
                </c:pt>
                <c:pt idx="2">
                  <c:v>0.90511423161476723</c:v>
                </c:pt>
                <c:pt idx="3">
                  <c:v>0.88007973592633759</c:v>
                </c:pt>
              </c:numCache>
            </c:numRef>
          </c:val>
          <c:extLst>
            <c:ext xmlns:c16="http://schemas.microsoft.com/office/drawing/2014/chart" uri="{C3380CC4-5D6E-409C-BE32-E72D297353CC}">
              <c16:uniqueId val="{00000000-F3F4-42BB-A8B4-8C7BAE90F3A0}"/>
            </c:ext>
          </c:extLst>
        </c:ser>
        <c:dLbls>
          <c:showLegendKey val="0"/>
          <c:showVal val="0"/>
          <c:showCatName val="0"/>
          <c:showSerName val="0"/>
          <c:showPercent val="0"/>
          <c:showBubbleSize val="0"/>
        </c:dLbls>
        <c:gapWidth val="219"/>
        <c:overlap val="-27"/>
        <c:axId val="748353024"/>
        <c:axId val="748350944"/>
      </c:barChart>
      <c:catAx>
        <c:axId val="748353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748350944"/>
        <c:crosses val="autoZero"/>
        <c:auto val="1"/>
        <c:lblAlgn val="ctr"/>
        <c:lblOffset val="100"/>
        <c:noMultiLvlLbl val="0"/>
      </c:catAx>
      <c:valAx>
        <c:axId val="748350944"/>
        <c:scaling>
          <c:orientation val="minMax"/>
          <c:max val="1"/>
          <c:min val="0"/>
        </c:scaling>
        <c:delete val="1"/>
        <c:axPos val="l"/>
        <c:numFmt formatCode="0%" sourceLinked="1"/>
        <c:majorTickMark val="none"/>
        <c:minorTickMark val="none"/>
        <c:tickLblPos val="nextTo"/>
        <c:crossAx val="74835302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noFill/>
    <a:ln w="9525" cap="flat" cmpd="sng" algn="ctr">
      <a:noFill/>
      <a:round/>
    </a:ln>
    <a:effectLst/>
  </c:spPr>
  <c:txPr>
    <a:bodyPr/>
    <a:lstStyle/>
    <a:p>
      <a:pPr>
        <a:defRPr b="1">
          <a:solidFill>
            <a:schemeClr val="tx1"/>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44930940384828033"/>
        </c:manualLayout>
      </c:layout>
      <c:barChart>
        <c:barDir val="col"/>
        <c:grouping val="clustered"/>
        <c:varyColors val="0"/>
        <c:ser>
          <c:idx val="0"/>
          <c:order val="0"/>
          <c:tx>
            <c:strRef>
              <c:f>'Cumplimiento de objetivos'!$AA$282</c:f>
              <c:strCache>
                <c:ptCount val="1"/>
                <c:pt idx="0">
                  <c:v>Diciembre/ 2025</c:v>
                </c:pt>
              </c:strCache>
            </c:strRef>
          </c:tx>
          <c:spPr>
            <a:solidFill>
              <a:schemeClr val="accent1">
                <a:lumMod val="40000"/>
                <a:lumOff val="60000"/>
              </a:schemeClr>
            </a:solidFill>
          </c:spPr>
          <c:invertIfNegative val="0"/>
          <c:dPt>
            <c:idx val="9"/>
            <c:invertIfNegative val="0"/>
            <c:bubble3D val="0"/>
            <c:extLst>
              <c:ext xmlns:c16="http://schemas.microsoft.com/office/drawing/2014/chart" uri="{C3380CC4-5D6E-409C-BE32-E72D297353CC}">
                <c16:uniqueId val="{00000001-7430-43C4-BE54-453B468D03BD}"/>
              </c:ext>
            </c:extLst>
          </c:dPt>
          <c:dPt>
            <c:idx val="10"/>
            <c:invertIfNegative val="0"/>
            <c:bubble3D val="0"/>
            <c:extLst>
              <c:ext xmlns:c16="http://schemas.microsoft.com/office/drawing/2014/chart" uri="{C3380CC4-5D6E-409C-BE32-E72D297353CC}">
                <c16:uniqueId val="{00000003-7430-43C4-BE54-453B468D03BD}"/>
              </c:ext>
            </c:extLst>
          </c:dPt>
          <c:dPt>
            <c:idx val="11"/>
            <c:invertIfNegative val="0"/>
            <c:bubble3D val="0"/>
            <c:spPr>
              <a:solidFill>
                <a:schemeClr val="accent1">
                  <a:lumMod val="40000"/>
                  <a:lumOff val="60000"/>
                </a:schemeClr>
              </a:solidFill>
              <a:ln>
                <a:noFill/>
              </a:ln>
            </c:spPr>
            <c:extLst>
              <c:ext xmlns:c16="http://schemas.microsoft.com/office/drawing/2014/chart" uri="{C3380CC4-5D6E-409C-BE32-E72D297353CC}">
                <c16:uniqueId val="{00000002-27E7-4407-9315-7BB3502EF5E9}"/>
              </c:ext>
            </c:extLst>
          </c:dPt>
          <c:dPt>
            <c:idx val="12"/>
            <c:invertIfNegative val="0"/>
            <c:bubble3D val="0"/>
            <c:extLst>
              <c:ext xmlns:c16="http://schemas.microsoft.com/office/drawing/2014/chart" uri="{C3380CC4-5D6E-409C-BE32-E72D297353CC}">
                <c16:uniqueId val="{00000004-27E7-4407-9315-7BB3502EF5E9}"/>
              </c:ext>
            </c:extLst>
          </c:dPt>
          <c:dPt>
            <c:idx val="13"/>
            <c:invertIfNegative val="0"/>
            <c:bubble3D val="0"/>
            <c:extLst>
              <c:ext xmlns:c16="http://schemas.microsoft.com/office/drawing/2014/chart" uri="{C3380CC4-5D6E-409C-BE32-E72D297353CC}">
                <c16:uniqueId val="{00000006-27E7-4407-9315-7BB3502EF5E9}"/>
              </c:ext>
            </c:extLst>
          </c:dPt>
          <c:dPt>
            <c:idx val="14"/>
            <c:invertIfNegative val="0"/>
            <c:bubble3D val="0"/>
            <c:extLst>
              <c:ext xmlns:c16="http://schemas.microsoft.com/office/drawing/2014/chart" uri="{C3380CC4-5D6E-409C-BE32-E72D297353CC}">
                <c16:uniqueId val="{00000008-27E7-4407-9315-7BB3502EF5E9}"/>
              </c:ext>
            </c:extLst>
          </c:dPt>
          <c:dPt>
            <c:idx val="16"/>
            <c:invertIfNegative val="0"/>
            <c:bubble3D val="0"/>
            <c:extLst>
              <c:ext xmlns:c16="http://schemas.microsoft.com/office/drawing/2014/chart" uri="{C3380CC4-5D6E-409C-BE32-E72D297353CC}">
                <c16:uniqueId val="{0000000E-27E7-4407-9315-7BB3502EF5E9}"/>
              </c:ext>
            </c:extLst>
          </c:dPt>
          <c:dPt>
            <c:idx val="17"/>
            <c:invertIfNegative val="0"/>
            <c:bubble3D val="0"/>
            <c:extLst>
              <c:ext xmlns:c16="http://schemas.microsoft.com/office/drawing/2014/chart" uri="{C3380CC4-5D6E-409C-BE32-E72D297353CC}">
                <c16:uniqueId val="{00000010-27E7-4407-9315-7BB3502EF5E9}"/>
              </c:ext>
            </c:extLst>
          </c:dPt>
          <c:dPt>
            <c:idx val="19"/>
            <c:invertIfNegative val="0"/>
            <c:bubble3D val="0"/>
            <c:extLst>
              <c:ext xmlns:c16="http://schemas.microsoft.com/office/drawing/2014/chart" uri="{C3380CC4-5D6E-409C-BE32-E72D297353CC}">
                <c16:uniqueId val="{00000016-27E7-4407-9315-7BB3502EF5E9}"/>
              </c:ext>
            </c:extLst>
          </c:dPt>
          <c:dPt>
            <c:idx val="20"/>
            <c:invertIfNegative val="0"/>
            <c:bubble3D val="0"/>
            <c:extLst>
              <c:ext xmlns:c16="http://schemas.microsoft.com/office/drawing/2014/chart" uri="{C3380CC4-5D6E-409C-BE32-E72D297353CC}">
                <c16:uniqueId val="{0000001C-7430-43C4-BE54-453B468D03BD}"/>
              </c:ext>
            </c:extLst>
          </c:dPt>
          <c:dLbls>
            <c:dLbl>
              <c:idx val="2"/>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4469-4ED5-B96F-E1E404921F0F}"/>
                </c:ext>
              </c:extLst>
            </c:dLbl>
            <c:dLbl>
              <c:idx val="8"/>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0-4469-4ED5-B96F-E1E404921F0F}"/>
                </c:ext>
              </c:extLst>
            </c:dLbl>
            <c:dLbl>
              <c:idx val="11"/>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27E7-4407-9315-7BB3502EF5E9}"/>
                </c:ext>
              </c:extLst>
            </c:dLbl>
            <c:dLbl>
              <c:idx val="13"/>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27E7-4407-9315-7BB3502EF5E9}"/>
                </c:ext>
              </c:extLst>
            </c:dLbl>
            <c:dLbl>
              <c:idx val="15"/>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4469-4ED5-B96F-E1E404921F0F}"/>
                </c:ext>
              </c:extLst>
            </c:dLbl>
            <c:dLbl>
              <c:idx val="21"/>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4469-4ED5-B96F-E1E404921F0F}"/>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extLst>
                <c:ext xmlns:c15="http://schemas.microsoft.com/office/drawing/2012/chart" uri="{02D57815-91ED-43cb-92C2-25804820EDAC}">
                  <c15:fullRef>
                    <c15:sqref>'Cumplimiento de objetivos'!$AB$257:$BA$258</c15:sqref>
                  </c15:fullRef>
                </c:ext>
              </c:extLst>
              <c:f>'Cumplimiento de objetivos'!$AB$257:$BA$258</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objetivos'!$AB$282:$BA$282</c15:sqref>
                  </c15:fullRef>
                </c:ext>
              </c:extLst>
              <c:f>('Cumplimiento de objetivos'!$AB$282:$AF$282,'Cumplimiento de objetivos'!$AH$282:$AM$282,'Cumplimiento de objetivos'!$AO$282:$AS$282,'Cumplimiento de objetivos'!$AU$282:$AW$282,'Cumplimiento de objetivos'!$AY$282:$BA$282)</c:f>
              <c:numCache>
                <c:formatCode>0%</c:formatCode>
                <c:ptCount val="22"/>
                <c:pt idx="0">
                  <c:v>0.99990000000000001</c:v>
                </c:pt>
                <c:pt idx="1">
                  <c:v>0.99990000000000001</c:v>
                </c:pt>
                <c:pt idx="2">
                  <c:v>0</c:v>
                </c:pt>
                <c:pt idx="3">
                  <c:v>0.99990000000000001</c:v>
                </c:pt>
                <c:pt idx="4">
                  <c:v>0.99990000000000001</c:v>
                </c:pt>
                <c:pt idx="5">
                  <c:v>0.99990000000000001</c:v>
                </c:pt>
                <c:pt idx="6">
                  <c:v>0.99990000000000001</c:v>
                </c:pt>
                <c:pt idx="7">
                  <c:v>0.99990000000000001</c:v>
                </c:pt>
                <c:pt idx="8">
                  <c:v>0</c:v>
                </c:pt>
                <c:pt idx="9">
                  <c:v>0.99990000000000001</c:v>
                </c:pt>
                <c:pt idx="10">
                  <c:v>0.99990000000000001</c:v>
                </c:pt>
                <c:pt idx="11">
                  <c:v>0</c:v>
                </c:pt>
                <c:pt idx="12">
                  <c:v>0.99990000000000001</c:v>
                </c:pt>
                <c:pt idx="13">
                  <c:v>0</c:v>
                </c:pt>
                <c:pt idx="14">
                  <c:v>0.99990000000000001</c:v>
                </c:pt>
                <c:pt idx="15">
                  <c:v>0</c:v>
                </c:pt>
                <c:pt idx="16">
                  <c:v>0.99990000000000001</c:v>
                </c:pt>
                <c:pt idx="17">
                  <c:v>0.99990000000000001</c:v>
                </c:pt>
                <c:pt idx="18">
                  <c:v>0.99990000000000001</c:v>
                </c:pt>
                <c:pt idx="19">
                  <c:v>0.99990000000000001</c:v>
                </c:pt>
                <c:pt idx="20">
                  <c:v>0.99990000000000001</c:v>
                </c:pt>
                <c:pt idx="21">
                  <c:v>0</c:v>
                </c:pt>
              </c:numCache>
            </c:numRef>
          </c:val>
          <c:extLst>
            <c:ext xmlns:c15="http://schemas.microsoft.com/office/drawing/2012/chart" uri="{02D57815-91ED-43cb-92C2-25804820EDAC}">
              <c15:categoryFilterExceptions>
                <c15:categoryFilterException>
                  <c15:sqref>'Cumplimiento de objetivos'!$AT$282</c15:sqref>
                  <c15:spPr xmlns:c15="http://schemas.microsoft.com/office/drawing/2012/chart">
                    <a:solidFill>
                      <a:schemeClr val="accent1">
                        <a:lumMod val="40000"/>
                        <a:lumOff val="60000"/>
                      </a:schemeClr>
                    </a:solidFill>
                    <a:ln>
                      <a:noFill/>
                    </a:ln>
                  </c15:spPr>
                  <c15:invertIfNegative val="0"/>
                  <c15:bubble3D val="0"/>
                  <c15:dLbl>
                    <c:idx val="15"/>
                    <c:tx>
                      <c:rich>
                        <a:bodyPr/>
                        <a:lstStyle/>
                        <a:p>
                          <a:r>
                            <a:rPr lang="en-US"/>
                            <a:t>N/A</a:t>
                          </a:r>
                        </a:p>
                      </c:rich>
                    </c:tx>
                    <c:dLblPos val="outEnd"/>
                    <c:showLegendKey val="0"/>
                    <c:showVal val="1"/>
                    <c:showCatName val="0"/>
                    <c:showSerName val="0"/>
                    <c:showPercent val="0"/>
                    <c:showBubbleSize val="0"/>
                    <c:extLst>
                      <c:ext uri="{CE6537A1-D6FC-4f65-9D91-7224C49458BB}"/>
                      <c:ext xmlns:c16="http://schemas.microsoft.com/office/drawing/2014/chart" uri="{C3380CC4-5D6E-409C-BE32-E72D297353CC}">
                        <c16:uniqueId val="{0000000C-DD08-41DF-8F69-35E03747A38F}"/>
                      </c:ext>
                    </c:extLst>
                  </c15:dLbl>
                </c15:categoryFilterException>
                <c15:categoryFilterException>
                  <c15:sqref>'Cumplimiento de objetivos'!$AX$282</c15:sqref>
                  <c15:invertIfNegative val="0"/>
                  <c15:bubble3D val="0"/>
                  <c15:dLbl>
                    <c:idx val="18"/>
                    <c:tx>
                      <c:rich>
                        <a:bodyPr/>
                        <a:lstStyle/>
                        <a:p>
                          <a:r>
                            <a:rPr lang="en-US"/>
                            <a:t>N/A</a:t>
                          </a:r>
                        </a:p>
                      </c:rich>
                    </c:tx>
                    <c:dLblPos val="outEnd"/>
                    <c:showLegendKey val="0"/>
                    <c:showVal val="1"/>
                    <c:showCatName val="0"/>
                    <c:showSerName val="0"/>
                    <c:showPercent val="0"/>
                    <c:showBubbleSize val="0"/>
                    <c:extLst>
                      <c:ext uri="{CE6537A1-D6FC-4f65-9D91-7224C49458BB}"/>
                      <c:ext xmlns:c16="http://schemas.microsoft.com/office/drawing/2014/chart" uri="{C3380CC4-5D6E-409C-BE32-E72D297353CC}">
                        <c16:uniqueId val="{0000000D-DD08-41DF-8F69-35E03747A38F}"/>
                      </c:ext>
                    </c:extLst>
                  </c15:dLbl>
                </c15:categoryFilterException>
              </c15:categoryFilterExceptions>
            </c:ext>
            <c:ext xmlns:c16="http://schemas.microsoft.com/office/drawing/2014/chart" uri="{C3380CC4-5D6E-409C-BE32-E72D297353CC}">
              <c16:uniqueId val="{00000018-27E7-4407-9315-7BB3502EF5E9}"/>
            </c:ext>
          </c:extLst>
        </c:ser>
        <c:ser>
          <c:idx val="1"/>
          <c:order val="1"/>
          <c:tx>
            <c:strRef>
              <c:f>'Cumplimiento de objetivos'!$AA$283</c:f>
              <c:strCache>
                <c:ptCount val="1"/>
                <c:pt idx="0">
                  <c:v>Febrero /2026</c:v>
                </c:pt>
              </c:strCache>
            </c:strRef>
          </c:tx>
          <c:spPr>
            <a:solidFill>
              <a:schemeClr val="accent1"/>
            </a:solidFill>
          </c:spPr>
          <c:invertIfNegative val="0"/>
          <c:dLbls>
            <c:dLbl>
              <c:idx val="0"/>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E-4469-4ED5-B96F-E1E404921F0F}"/>
                </c:ext>
              </c:extLst>
            </c:dLbl>
            <c:dLbl>
              <c:idx val="9"/>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1-4469-4ED5-B96F-E1E404921F0F}"/>
                </c:ext>
              </c:extLst>
            </c:dLbl>
            <c:dLbl>
              <c:idx val="12"/>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2-4469-4ED5-B96F-E1E404921F0F}"/>
                </c:ext>
              </c:extLst>
            </c:dLbl>
            <c:dLbl>
              <c:idx val="14"/>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3-4469-4ED5-B96F-E1E404921F0F}"/>
                </c:ext>
              </c:extLst>
            </c:dLbl>
            <c:dLbl>
              <c:idx val="20"/>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4469-4ED5-B96F-E1E404921F0F}"/>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extLst>
                <c:ext xmlns:c15="http://schemas.microsoft.com/office/drawing/2012/chart" uri="{02D57815-91ED-43cb-92C2-25804820EDAC}">
                  <c15:fullRef>
                    <c15:sqref>'Cumplimiento de objetivos'!$AB$257:$BA$258</c15:sqref>
                  </c15:fullRef>
                </c:ext>
              </c:extLst>
              <c:f>'Cumplimiento de objetivos'!$AB$257:$BA$258</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objetivos'!$AB$283:$BA$283</c15:sqref>
                  </c15:fullRef>
                </c:ext>
              </c:extLst>
              <c:f>('Cumplimiento de objetivos'!$AB$283:$AF$283,'Cumplimiento de objetivos'!$AH$283:$AM$283,'Cumplimiento de objetivos'!$AO$283:$AS$283,'Cumplimiento de objetivos'!$AU$283:$AW$283,'Cumplimiento de objetivos'!$AY$283:$BA$283)</c:f>
              <c:numCache>
                <c:formatCode>0%</c:formatCode>
                <c:ptCount val="22"/>
                <c:pt idx="0">
                  <c:v>0</c:v>
                </c:pt>
                <c:pt idx="1">
                  <c:v>0.99990000000000001</c:v>
                </c:pt>
                <c:pt idx="2">
                  <c:v>0.99990000000000001</c:v>
                </c:pt>
                <c:pt idx="3">
                  <c:v>0.99990000000000001</c:v>
                </c:pt>
                <c:pt idx="4">
                  <c:v>0.99990000000000001</c:v>
                </c:pt>
                <c:pt idx="5">
                  <c:v>0.5</c:v>
                </c:pt>
                <c:pt idx="6">
                  <c:v>0.99990000000000001</c:v>
                </c:pt>
                <c:pt idx="7">
                  <c:v>0.99990000000000001</c:v>
                </c:pt>
                <c:pt idx="8">
                  <c:v>0.99990000000000001</c:v>
                </c:pt>
                <c:pt idx="9">
                  <c:v>0</c:v>
                </c:pt>
                <c:pt idx="10">
                  <c:v>0.99990000000000001</c:v>
                </c:pt>
                <c:pt idx="11">
                  <c:v>0.99990000000000001</c:v>
                </c:pt>
                <c:pt idx="12">
                  <c:v>0</c:v>
                </c:pt>
                <c:pt idx="13">
                  <c:v>1</c:v>
                </c:pt>
                <c:pt idx="14">
                  <c:v>0</c:v>
                </c:pt>
                <c:pt idx="15">
                  <c:v>0.99990000000000001</c:v>
                </c:pt>
                <c:pt idx="16">
                  <c:v>0.66659999999999997</c:v>
                </c:pt>
                <c:pt idx="17">
                  <c:v>0.99990000000000001</c:v>
                </c:pt>
                <c:pt idx="18">
                  <c:v>0.99990000000000001</c:v>
                </c:pt>
                <c:pt idx="19">
                  <c:v>0.5</c:v>
                </c:pt>
                <c:pt idx="20">
                  <c:v>0</c:v>
                </c:pt>
                <c:pt idx="21">
                  <c:v>0.99990000000000001</c:v>
                </c:pt>
              </c:numCache>
            </c:numRef>
          </c:val>
          <c:extLst>
            <c:ext xmlns:c16="http://schemas.microsoft.com/office/drawing/2014/chart" uri="{C3380CC4-5D6E-409C-BE32-E72D297353CC}">
              <c16:uniqueId val="{0000001D-8353-4887-A25D-303EDD842E1A}"/>
            </c:ext>
          </c:extLst>
        </c:ser>
        <c:dLbls>
          <c:dLblPos val="outEnd"/>
          <c:showLegendKey val="0"/>
          <c:showVal val="1"/>
          <c:showCatName val="0"/>
          <c:showSerName val="0"/>
          <c:showPercent val="0"/>
          <c:showBubbleSize val="0"/>
        </c:dLbls>
        <c:gapWidth val="80"/>
        <c:overlap val="-25"/>
        <c:axId val="158177536"/>
        <c:axId val="158198400"/>
      </c:barChart>
      <c:catAx>
        <c:axId val="158177536"/>
        <c:scaling>
          <c:orientation val="minMax"/>
        </c:scaling>
        <c:delete val="0"/>
        <c:axPos val="b"/>
        <c:numFmt formatCode="General" sourceLinked="0"/>
        <c:majorTickMark val="none"/>
        <c:minorTickMark val="none"/>
        <c:tickLblPos val="nextTo"/>
        <c:crossAx val="158198400"/>
        <c:crosses val="autoZero"/>
        <c:auto val="1"/>
        <c:lblAlgn val="ctr"/>
        <c:lblOffset val="100"/>
        <c:noMultiLvlLbl val="0"/>
      </c:catAx>
      <c:valAx>
        <c:axId val="158198400"/>
        <c:scaling>
          <c:orientation val="minMax"/>
          <c:max val="1"/>
          <c:min val="0"/>
        </c:scaling>
        <c:delete val="1"/>
        <c:axPos val="l"/>
        <c:numFmt formatCode="0%" sourceLinked="1"/>
        <c:majorTickMark val="out"/>
        <c:minorTickMark val="none"/>
        <c:tickLblPos val="nextTo"/>
        <c:crossAx val="158177536"/>
        <c:crosses val="autoZero"/>
        <c:crossBetween val="between"/>
      </c:valAx>
      <c:spPr>
        <a:noFill/>
      </c:spPr>
    </c:plotArea>
    <c:legend>
      <c:legendPos val="b"/>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580144247742465E-3"/>
          <c:y val="8.1018527594052661E-2"/>
          <c:w val="0.98083676268861453"/>
          <c:h val="0.4839523211351438"/>
        </c:manualLayout>
      </c:layout>
      <c:barChart>
        <c:barDir val="col"/>
        <c:grouping val="clustered"/>
        <c:varyColors val="0"/>
        <c:ser>
          <c:idx val="0"/>
          <c:order val="0"/>
          <c:tx>
            <c:strRef>
              <c:f>'Cumplimiento de objetivos'!$AA$320</c:f>
              <c:strCache>
                <c:ptCount val="1"/>
                <c:pt idx="0">
                  <c:v>Diciembre/ 2025</c:v>
                </c:pt>
              </c:strCache>
            </c:strRef>
          </c:tx>
          <c:spPr>
            <a:solidFill>
              <a:schemeClr val="accent3">
                <a:lumMod val="60000"/>
                <a:lumOff val="40000"/>
              </a:schemeClr>
            </a:solidFill>
          </c:spPr>
          <c:invertIfNegative val="0"/>
          <c:dPt>
            <c:idx val="9"/>
            <c:invertIfNegative val="0"/>
            <c:bubble3D val="0"/>
            <c:extLst>
              <c:ext xmlns:c16="http://schemas.microsoft.com/office/drawing/2014/chart" uri="{C3380CC4-5D6E-409C-BE32-E72D297353CC}">
                <c16:uniqueId val="{00000001-6D98-4384-97A8-495747263804}"/>
              </c:ext>
            </c:extLst>
          </c:dPt>
          <c:dPt>
            <c:idx val="10"/>
            <c:invertIfNegative val="0"/>
            <c:bubble3D val="0"/>
            <c:extLst>
              <c:ext xmlns:c16="http://schemas.microsoft.com/office/drawing/2014/chart" uri="{C3380CC4-5D6E-409C-BE32-E72D297353CC}">
                <c16:uniqueId val="{00000003-6D98-4384-97A8-495747263804}"/>
              </c:ext>
            </c:extLst>
          </c:dPt>
          <c:dPt>
            <c:idx val="11"/>
            <c:invertIfNegative val="0"/>
            <c:bubble3D val="0"/>
            <c:spPr>
              <a:solidFill>
                <a:schemeClr val="accent3">
                  <a:lumMod val="60000"/>
                  <a:lumOff val="40000"/>
                </a:schemeClr>
              </a:solidFill>
              <a:ln>
                <a:noFill/>
              </a:ln>
            </c:spPr>
            <c:extLst>
              <c:ext xmlns:c16="http://schemas.microsoft.com/office/drawing/2014/chart" uri="{C3380CC4-5D6E-409C-BE32-E72D297353CC}">
                <c16:uniqueId val="{00000001-4019-468F-9D95-032EE3EC8E4A}"/>
              </c:ext>
            </c:extLst>
          </c:dPt>
          <c:dPt>
            <c:idx val="12"/>
            <c:invertIfNegative val="0"/>
            <c:bubble3D val="0"/>
            <c:extLst>
              <c:ext xmlns:c16="http://schemas.microsoft.com/office/drawing/2014/chart" uri="{C3380CC4-5D6E-409C-BE32-E72D297353CC}">
                <c16:uniqueId val="{00000003-4019-468F-9D95-032EE3EC8E4A}"/>
              </c:ext>
            </c:extLst>
          </c:dPt>
          <c:dPt>
            <c:idx val="13"/>
            <c:invertIfNegative val="0"/>
            <c:bubble3D val="0"/>
            <c:spPr>
              <a:solidFill>
                <a:schemeClr val="accent3">
                  <a:lumMod val="60000"/>
                  <a:lumOff val="40000"/>
                </a:schemeClr>
              </a:solidFill>
              <a:ln>
                <a:noFill/>
              </a:ln>
            </c:spPr>
            <c:extLst>
              <c:ext xmlns:c16="http://schemas.microsoft.com/office/drawing/2014/chart" uri="{C3380CC4-5D6E-409C-BE32-E72D297353CC}">
                <c16:uniqueId val="{00000005-4019-468F-9D95-032EE3EC8E4A}"/>
              </c:ext>
            </c:extLst>
          </c:dPt>
          <c:dPt>
            <c:idx val="14"/>
            <c:invertIfNegative val="0"/>
            <c:bubble3D val="0"/>
            <c:extLst>
              <c:ext xmlns:c16="http://schemas.microsoft.com/office/drawing/2014/chart" uri="{C3380CC4-5D6E-409C-BE32-E72D297353CC}">
                <c16:uniqueId val="{00000007-4019-468F-9D95-032EE3EC8E4A}"/>
              </c:ext>
            </c:extLst>
          </c:dPt>
          <c:dPt>
            <c:idx val="16"/>
            <c:invertIfNegative val="0"/>
            <c:bubble3D val="0"/>
            <c:extLst>
              <c:ext xmlns:c16="http://schemas.microsoft.com/office/drawing/2014/chart" uri="{C3380CC4-5D6E-409C-BE32-E72D297353CC}">
                <c16:uniqueId val="{0000000D-4019-468F-9D95-032EE3EC8E4A}"/>
              </c:ext>
            </c:extLst>
          </c:dPt>
          <c:dPt>
            <c:idx val="17"/>
            <c:invertIfNegative val="0"/>
            <c:bubble3D val="0"/>
            <c:extLst>
              <c:ext xmlns:c16="http://schemas.microsoft.com/office/drawing/2014/chart" uri="{C3380CC4-5D6E-409C-BE32-E72D297353CC}">
                <c16:uniqueId val="{0000000F-4019-468F-9D95-032EE3EC8E4A}"/>
              </c:ext>
            </c:extLst>
          </c:dPt>
          <c:dPt>
            <c:idx val="19"/>
            <c:invertIfNegative val="0"/>
            <c:bubble3D val="0"/>
            <c:extLst>
              <c:ext xmlns:c16="http://schemas.microsoft.com/office/drawing/2014/chart" uri="{C3380CC4-5D6E-409C-BE32-E72D297353CC}">
                <c16:uniqueId val="{00000015-4019-468F-9D95-032EE3EC8E4A}"/>
              </c:ext>
            </c:extLst>
          </c:dPt>
          <c:dPt>
            <c:idx val="20"/>
            <c:invertIfNegative val="0"/>
            <c:bubble3D val="0"/>
            <c:extLst>
              <c:ext xmlns:c16="http://schemas.microsoft.com/office/drawing/2014/chart" uri="{C3380CC4-5D6E-409C-BE32-E72D297353CC}">
                <c16:uniqueId val="{0000001D-6D98-4384-97A8-495747263804}"/>
              </c:ext>
            </c:extLst>
          </c:dPt>
          <c:dLbls>
            <c:dLbl>
              <c:idx val="11"/>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4019-468F-9D95-032EE3EC8E4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extLst>
                <c:ext xmlns:c15="http://schemas.microsoft.com/office/drawing/2012/chart" uri="{02D57815-91ED-43cb-92C2-25804820EDAC}">
                  <c15:fullRef>
                    <c15:sqref>'Cumplimiento de objetivos'!$AB$295:$BA$296</c15:sqref>
                  </c15:fullRef>
                </c:ext>
              </c:extLst>
              <c:f>'Cumplimiento de objetivos'!$AB$295:$BA$296</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objetivos'!$AB$320:$BA$320</c15:sqref>
                  </c15:fullRef>
                </c:ext>
              </c:extLst>
              <c:f>('Cumplimiento de objetivos'!$AB$320:$AF$320,'Cumplimiento de objetivos'!$AH$320:$AM$320,'Cumplimiento de objetivos'!$AO$320:$AS$320,'Cumplimiento de objetivos'!$AU$320:$AW$320,'Cumplimiento de objetivos'!$AY$320:$BA$320)</c:f>
              <c:numCache>
                <c:formatCode>0%</c:formatCode>
                <c:ptCount val="22"/>
                <c:pt idx="0">
                  <c:v>1</c:v>
                </c:pt>
                <c:pt idx="1">
                  <c:v>0.875</c:v>
                </c:pt>
                <c:pt idx="2">
                  <c:v>1</c:v>
                </c:pt>
                <c:pt idx="3">
                  <c:v>1</c:v>
                </c:pt>
                <c:pt idx="4">
                  <c:v>1</c:v>
                </c:pt>
                <c:pt idx="5">
                  <c:v>1</c:v>
                </c:pt>
                <c:pt idx="6">
                  <c:v>1</c:v>
                </c:pt>
                <c:pt idx="7">
                  <c:v>1</c:v>
                </c:pt>
                <c:pt idx="8">
                  <c:v>1</c:v>
                </c:pt>
                <c:pt idx="9">
                  <c:v>1</c:v>
                </c:pt>
                <c:pt idx="10">
                  <c:v>1</c:v>
                </c:pt>
                <c:pt idx="11">
                  <c:v>0</c:v>
                </c:pt>
                <c:pt idx="12">
                  <c:v>1</c:v>
                </c:pt>
                <c:pt idx="13">
                  <c:v>1</c:v>
                </c:pt>
                <c:pt idx="14">
                  <c:v>0.91666666666666674</c:v>
                </c:pt>
                <c:pt idx="15">
                  <c:v>0.91666666666666674</c:v>
                </c:pt>
                <c:pt idx="16">
                  <c:v>0.91666666666666674</c:v>
                </c:pt>
                <c:pt idx="17">
                  <c:v>1</c:v>
                </c:pt>
                <c:pt idx="18">
                  <c:v>1</c:v>
                </c:pt>
                <c:pt idx="19">
                  <c:v>1</c:v>
                </c:pt>
                <c:pt idx="20">
                  <c:v>1</c:v>
                </c:pt>
                <c:pt idx="21">
                  <c:v>1</c:v>
                </c:pt>
              </c:numCache>
            </c:numRef>
          </c:val>
          <c:extLst>
            <c:ext xmlns:c15="http://schemas.microsoft.com/office/drawing/2012/chart" uri="{02D57815-91ED-43cb-92C2-25804820EDAC}">
              <c15:categoryFilterExceptions>
                <c15:categoryFilterException>
                  <c15:sqref>'Cumplimiento de objetivos'!$AT$320</c15:sqref>
                  <c15:spPr xmlns:c15="http://schemas.microsoft.com/office/drawing/2012/chart">
                    <a:solidFill>
                      <a:schemeClr val="accent3">
                        <a:lumMod val="60000"/>
                        <a:lumOff val="40000"/>
                      </a:schemeClr>
                    </a:solidFill>
                    <a:ln>
                      <a:noFill/>
                    </a:ln>
                  </c15:spPr>
                  <c15:invertIfNegative val="0"/>
                  <c15:bubble3D val="0"/>
                </c15:categoryFilterException>
                <c15:categoryFilterException>
                  <c15:sqref>'Cumplimiento de objetivos'!$AX$320</c15:sqref>
                  <c15:invertIfNegative val="0"/>
                  <c15:bubble3D val="0"/>
                </c15:categoryFilterException>
              </c15:categoryFilterExceptions>
            </c:ext>
            <c:ext xmlns:c16="http://schemas.microsoft.com/office/drawing/2014/chart" uri="{C3380CC4-5D6E-409C-BE32-E72D297353CC}">
              <c16:uniqueId val="{00000016-4019-468F-9D95-032EE3EC8E4A}"/>
            </c:ext>
          </c:extLst>
        </c:ser>
        <c:ser>
          <c:idx val="1"/>
          <c:order val="1"/>
          <c:tx>
            <c:strRef>
              <c:f>'Cumplimiento de objetivos'!$AA$321</c:f>
              <c:strCache>
                <c:ptCount val="1"/>
                <c:pt idx="0">
                  <c:v>Febrero /2026</c:v>
                </c:pt>
              </c:strCache>
            </c:strRef>
          </c:tx>
          <c:spPr>
            <a:solidFill>
              <a:schemeClr val="accent3"/>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extLst>
                <c:ext xmlns:c15="http://schemas.microsoft.com/office/drawing/2012/chart" uri="{02D57815-91ED-43cb-92C2-25804820EDAC}">
                  <c15:fullRef>
                    <c15:sqref>'Cumplimiento de objetivos'!$AB$295:$BA$296</c15:sqref>
                  </c15:fullRef>
                </c:ext>
              </c:extLst>
              <c:f>'Cumplimiento de objetivos'!$AB$295:$BA$296</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objetivos'!$AB$321:$BA$321</c15:sqref>
                  </c15:fullRef>
                </c:ext>
              </c:extLst>
              <c:f>('Cumplimiento de objetivos'!$AB$321:$AF$321,'Cumplimiento de objetivos'!$AH$321:$AM$321,'Cumplimiento de objetivos'!$AO$321:$AS$321,'Cumplimiento de objetivos'!$AU$321:$AW$321,'Cumplimiento de objetivos'!$AY$321:$BA$321)</c:f>
              <c:numCache>
                <c:formatCode>0%</c:formatCode>
                <c:ptCount val="22"/>
                <c:pt idx="0">
                  <c:v>1</c:v>
                </c:pt>
                <c:pt idx="1">
                  <c:v>1</c:v>
                </c:pt>
                <c:pt idx="2">
                  <c:v>1</c:v>
                </c:pt>
                <c:pt idx="3">
                  <c:v>1</c:v>
                </c:pt>
                <c:pt idx="4">
                  <c:v>1</c:v>
                </c:pt>
                <c:pt idx="5">
                  <c:v>1</c:v>
                </c:pt>
                <c:pt idx="6">
                  <c:v>1</c:v>
                </c:pt>
                <c:pt idx="7">
                  <c:v>0.91666666666666674</c:v>
                </c:pt>
                <c:pt idx="8">
                  <c:v>1</c:v>
                </c:pt>
                <c:pt idx="9">
                  <c:v>1</c:v>
                </c:pt>
                <c:pt idx="10">
                  <c:v>1</c:v>
                </c:pt>
                <c:pt idx="11">
                  <c:v>1</c:v>
                </c:pt>
                <c:pt idx="12">
                  <c:v>0.75</c:v>
                </c:pt>
                <c:pt idx="13">
                  <c:v>0.625</c:v>
                </c:pt>
                <c:pt idx="14">
                  <c:v>0.75</c:v>
                </c:pt>
                <c:pt idx="15">
                  <c:v>0.83333333333333326</c:v>
                </c:pt>
                <c:pt idx="16">
                  <c:v>0.83333333333333326</c:v>
                </c:pt>
                <c:pt idx="17">
                  <c:v>0.79166666666666674</c:v>
                </c:pt>
                <c:pt idx="18">
                  <c:v>0.75</c:v>
                </c:pt>
                <c:pt idx="19">
                  <c:v>1</c:v>
                </c:pt>
                <c:pt idx="20">
                  <c:v>1</c:v>
                </c:pt>
                <c:pt idx="21">
                  <c:v>1</c:v>
                </c:pt>
              </c:numCache>
            </c:numRef>
          </c:val>
          <c:extLst>
            <c:ext xmlns:c16="http://schemas.microsoft.com/office/drawing/2014/chart" uri="{C3380CC4-5D6E-409C-BE32-E72D297353CC}">
              <c16:uniqueId val="{0000001E-0050-4E79-B66E-49B5BD25F360}"/>
            </c:ext>
          </c:extLst>
        </c:ser>
        <c:dLbls>
          <c:showLegendKey val="0"/>
          <c:showVal val="1"/>
          <c:showCatName val="0"/>
          <c:showSerName val="0"/>
          <c:showPercent val="0"/>
          <c:showBubbleSize val="0"/>
        </c:dLbls>
        <c:gapWidth val="80"/>
        <c:overlap val="-25"/>
        <c:axId val="158230784"/>
        <c:axId val="158256128"/>
      </c:barChart>
      <c:catAx>
        <c:axId val="158230784"/>
        <c:scaling>
          <c:orientation val="minMax"/>
        </c:scaling>
        <c:delete val="0"/>
        <c:axPos val="b"/>
        <c:numFmt formatCode="General" sourceLinked="0"/>
        <c:majorTickMark val="none"/>
        <c:minorTickMark val="none"/>
        <c:tickLblPos val="nextTo"/>
        <c:crossAx val="158256128"/>
        <c:crosses val="autoZero"/>
        <c:auto val="1"/>
        <c:lblAlgn val="ctr"/>
        <c:lblOffset val="100"/>
        <c:noMultiLvlLbl val="0"/>
      </c:catAx>
      <c:valAx>
        <c:axId val="158256128"/>
        <c:scaling>
          <c:orientation val="minMax"/>
          <c:max val="1"/>
          <c:min val="0"/>
        </c:scaling>
        <c:delete val="1"/>
        <c:axPos val="l"/>
        <c:numFmt formatCode="0%" sourceLinked="1"/>
        <c:majorTickMark val="out"/>
        <c:minorTickMark val="none"/>
        <c:tickLblPos val="nextTo"/>
        <c:crossAx val="158230784"/>
        <c:crosses val="autoZero"/>
        <c:crossBetween val="between"/>
      </c:valAx>
      <c:spPr>
        <a:noFill/>
      </c:spPr>
    </c:plotArea>
    <c:legend>
      <c:legendPos val="b"/>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2182383521737295E-4"/>
          <c:y val="8.3784800590958552E-2"/>
          <c:w val="0.98083676268861453"/>
          <c:h val="0.58361770833333337"/>
        </c:manualLayout>
      </c:layout>
      <c:barChart>
        <c:barDir val="col"/>
        <c:grouping val="clustered"/>
        <c:varyColors val="0"/>
        <c:ser>
          <c:idx val="0"/>
          <c:order val="0"/>
          <c:spPr>
            <a:solidFill>
              <a:schemeClr val="accent3"/>
            </a:solidFill>
          </c:spPr>
          <c:invertIfNegative val="0"/>
          <c:dPt>
            <c:idx val="0"/>
            <c:invertIfNegative val="0"/>
            <c:bubble3D val="0"/>
            <c:spPr>
              <a:solidFill>
                <a:schemeClr val="accent3">
                  <a:lumMod val="60000"/>
                  <a:lumOff val="40000"/>
                </a:schemeClr>
              </a:solidFill>
            </c:spPr>
            <c:extLst>
              <c:ext xmlns:c16="http://schemas.microsoft.com/office/drawing/2014/chart" uri="{C3380CC4-5D6E-409C-BE32-E72D297353CC}">
                <c16:uniqueId val="{00000014-D876-4A04-9204-E65B5608767E}"/>
              </c:ext>
            </c:extLst>
          </c:dPt>
          <c:dPt>
            <c:idx val="1"/>
            <c:invertIfNegative val="0"/>
            <c:bubble3D val="0"/>
            <c:spPr>
              <a:solidFill>
                <a:schemeClr val="accent3">
                  <a:lumMod val="60000"/>
                  <a:lumOff val="40000"/>
                </a:schemeClr>
              </a:solidFill>
            </c:spPr>
            <c:extLst>
              <c:ext xmlns:c16="http://schemas.microsoft.com/office/drawing/2014/chart" uri="{C3380CC4-5D6E-409C-BE32-E72D297353CC}">
                <c16:uniqueId val="{00000001-A23A-4EA0-AA44-44265292D50A}"/>
              </c:ext>
            </c:extLst>
          </c:dPt>
          <c:dPt>
            <c:idx val="2"/>
            <c:invertIfNegative val="0"/>
            <c:bubble3D val="0"/>
            <c:spPr>
              <a:solidFill>
                <a:schemeClr val="accent3">
                  <a:lumMod val="60000"/>
                  <a:lumOff val="40000"/>
                </a:schemeClr>
              </a:solidFill>
            </c:spPr>
            <c:extLst>
              <c:ext xmlns:c16="http://schemas.microsoft.com/office/drawing/2014/chart" uri="{C3380CC4-5D6E-409C-BE32-E72D297353CC}">
                <c16:uniqueId val="{00000014-7241-4D5C-B0C3-2A4C4704AF99}"/>
              </c:ext>
            </c:extLst>
          </c:dPt>
          <c:dPt>
            <c:idx val="3"/>
            <c:invertIfNegative val="0"/>
            <c:bubble3D val="0"/>
            <c:spPr>
              <a:solidFill>
                <a:schemeClr val="accent3">
                  <a:lumMod val="60000"/>
                  <a:lumOff val="40000"/>
                </a:schemeClr>
              </a:solidFill>
            </c:spPr>
            <c:extLst>
              <c:ext xmlns:c16="http://schemas.microsoft.com/office/drawing/2014/chart" uri="{C3380CC4-5D6E-409C-BE32-E72D297353CC}">
                <c16:uniqueId val="{00000015-D876-4A04-9204-E65B5608767E}"/>
              </c:ext>
            </c:extLst>
          </c:dPt>
          <c:dPt>
            <c:idx val="4"/>
            <c:invertIfNegative val="0"/>
            <c:bubble3D val="0"/>
            <c:spPr>
              <a:solidFill>
                <a:schemeClr val="accent3">
                  <a:lumMod val="60000"/>
                  <a:lumOff val="40000"/>
                </a:schemeClr>
              </a:solidFill>
            </c:spPr>
            <c:extLst>
              <c:ext xmlns:c16="http://schemas.microsoft.com/office/drawing/2014/chart" uri="{C3380CC4-5D6E-409C-BE32-E72D297353CC}">
                <c16:uniqueId val="{00000007-A23A-4EA0-AA44-44265292D50A}"/>
              </c:ext>
            </c:extLst>
          </c:dPt>
          <c:dPt>
            <c:idx val="5"/>
            <c:invertIfNegative val="0"/>
            <c:bubble3D val="0"/>
            <c:spPr>
              <a:solidFill>
                <a:srgbClr val="C3D69B"/>
              </a:solidFill>
            </c:spPr>
            <c:extLst>
              <c:ext xmlns:c16="http://schemas.microsoft.com/office/drawing/2014/chart" uri="{C3380CC4-5D6E-409C-BE32-E72D297353CC}">
                <c16:uniqueId val="{00000014-C57A-4C27-82A9-CEE5B49862E9}"/>
              </c:ext>
            </c:extLst>
          </c:dPt>
          <c:dPt>
            <c:idx val="6"/>
            <c:invertIfNegative val="0"/>
            <c:bubble3D val="0"/>
            <c:spPr>
              <a:solidFill>
                <a:schemeClr val="accent3">
                  <a:lumMod val="60000"/>
                  <a:lumOff val="40000"/>
                </a:schemeClr>
              </a:solidFill>
            </c:spPr>
            <c:extLst>
              <c:ext xmlns:c16="http://schemas.microsoft.com/office/drawing/2014/chart" uri="{C3380CC4-5D6E-409C-BE32-E72D297353CC}">
                <c16:uniqueId val="{00000015-7241-4D5C-B0C3-2A4C4704AF99}"/>
              </c:ext>
            </c:extLst>
          </c:dPt>
          <c:dPt>
            <c:idx val="7"/>
            <c:invertIfNegative val="0"/>
            <c:bubble3D val="0"/>
            <c:spPr>
              <a:solidFill>
                <a:schemeClr val="accent3">
                  <a:lumMod val="60000"/>
                  <a:lumOff val="40000"/>
                </a:schemeClr>
              </a:solidFill>
            </c:spPr>
            <c:extLst>
              <c:ext xmlns:c16="http://schemas.microsoft.com/office/drawing/2014/chart" uri="{C3380CC4-5D6E-409C-BE32-E72D297353CC}">
                <c16:uniqueId val="{00000015-E5DA-4511-9E20-21533EF82BD0}"/>
              </c:ext>
            </c:extLst>
          </c:dPt>
          <c:dPt>
            <c:idx val="8"/>
            <c:invertIfNegative val="0"/>
            <c:bubble3D val="0"/>
            <c:spPr>
              <a:solidFill>
                <a:schemeClr val="accent3">
                  <a:lumMod val="60000"/>
                  <a:lumOff val="40000"/>
                </a:schemeClr>
              </a:solidFill>
            </c:spPr>
            <c:extLst>
              <c:ext xmlns:c16="http://schemas.microsoft.com/office/drawing/2014/chart" uri="{C3380CC4-5D6E-409C-BE32-E72D297353CC}">
                <c16:uniqueId val="{00000016-D876-4A04-9204-E65B5608767E}"/>
              </c:ext>
            </c:extLst>
          </c:dPt>
          <c:dPt>
            <c:idx val="9"/>
            <c:invertIfNegative val="0"/>
            <c:bubble3D val="0"/>
            <c:spPr>
              <a:solidFill>
                <a:schemeClr val="accent3">
                  <a:lumMod val="60000"/>
                  <a:lumOff val="40000"/>
                </a:schemeClr>
              </a:solidFill>
            </c:spPr>
            <c:extLst>
              <c:ext xmlns:c16="http://schemas.microsoft.com/office/drawing/2014/chart" uri="{C3380CC4-5D6E-409C-BE32-E72D297353CC}">
                <c16:uniqueId val="{00000016-E5DA-4511-9E20-21533EF82BD0}"/>
              </c:ext>
            </c:extLst>
          </c:dPt>
          <c:dPt>
            <c:idx val="10"/>
            <c:invertIfNegative val="0"/>
            <c:bubble3D val="0"/>
            <c:spPr>
              <a:solidFill>
                <a:schemeClr val="accent3">
                  <a:lumMod val="60000"/>
                  <a:lumOff val="40000"/>
                </a:schemeClr>
              </a:solidFill>
            </c:spPr>
            <c:extLst>
              <c:ext xmlns:c16="http://schemas.microsoft.com/office/drawing/2014/chart" uri="{C3380CC4-5D6E-409C-BE32-E72D297353CC}">
                <c16:uniqueId val="{00000017-D876-4A04-9204-E65B5608767E}"/>
              </c:ext>
            </c:extLst>
          </c:dPt>
          <c:dPt>
            <c:idx val="11"/>
            <c:invertIfNegative val="0"/>
            <c:bubble3D val="0"/>
            <c:spPr>
              <a:solidFill>
                <a:schemeClr val="accent2">
                  <a:lumMod val="60000"/>
                  <a:lumOff val="40000"/>
                </a:schemeClr>
              </a:solidFill>
              <a:ln>
                <a:noFill/>
              </a:ln>
            </c:spPr>
            <c:extLst>
              <c:ext xmlns:c16="http://schemas.microsoft.com/office/drawing/2014/chart" uri="{C3380CC4-5D6E-409C-BE32-E72D297353CC}">
                <c16:uniqueId val="{00000001-6591-4BFF-B32B-404F0DD3F4F1}"/>
              </c:ext>
            </c:extLst>
          </c:dPt>
          <c:dPt>
            <c:idx val="12"/>
            <c:invertIfNegative val="0"/>
            <c:bubble3D val="0"/>
            <c:spPr>
              <a:solidFill>
                <a:schemeClr val="accent2">
                  <a:lumMod val="40000"/>
                  <a:lumOff val="60000"/>
                </a:schemeClr>
              </a:solidFill>
              <a:ln>
                <a:noFill/>
              </a:ln>
            </c:spPr>
            <c:extLst>
              <c:ext xmlns:c16="http://schemas.microsoft.com/office/drawing/2014/chart" uri="{C3380CC4-5D6E-409C-BE32-E72D297353CC}">
                <c16:uniqueId val="{00000003-6591-4BFF-B32B-404F0DD3F4F1}"/>
              </c:ext>
            </c:extLst>
          </c:dPt>
          <c:dPt>
            <c:idx val="13"/>
            <c:invertIfNegative val="0"/>
            <c:bubble3D val="0"/>
            <c:spPr>
              <a:solidFill>
                <a:schemeClr val="accent2">
                  <a:lumMod val="40000"/>
                  <a:lumOff val="60000"/>
                </a:schemeClr>
              </a:solidFill>
            </c:spPr>
            <c:extLst>
              <c:ext xmlns:c16="http://schemas.microsoft.com/office/drawing/2014/chart" uri="{C3380CC4-5D6E-409C-BE32-E72D297353CC}">
                <c16:uniqueId val="{00000005-6591-4BFF-B32B-404F0DD3F4F1}"/>
              </c:ext>
            </c:extLst>
          </c:dPt>
          <c:dPt>
            <c:idx val="14"/>
            <c:invertIfNegative val="0"/>
            <c:bubble3D val="0"/>
            <c:spPr>
              <a:solidFill>
                <a:schemeClr val="accent2">
                  <a:lumMod val="40000"/>
                  <a:lumOff val="60000"/>
                </a:schemeClr>
              </a:solidFill>
            </c:spPr>
            <c:extLst>
              <c:ext xmlns:c16="http://schemas.microsoft.com/office/drawing/2014/chart" uri="{C3380CC4-5D6E-409C-BE32-E72D297353CC}">
                <c16:uniqueId val="{00000007-6591-4BFF-B32B-404F0DD3F4F1}"/>
              </c:ext>
            </c:extLst>
          </c:dPt>
          <c:dPt>
            <c:idx val="15"/>
            <c:invertIfNegative val="0"/>
            <c:bubble3D val="0"/>
            <c:spPr>
              <a:solidFill>
                <a:schemeClr val="accent2">
                  <a:lumMod val="40000"/>
                  <a:lumOff val="60000"/>
                </a:schemeClr>
              </a:solidFill>
            </c:spPr>
            <c:extLst>
              <c:ext xmlns:c16="http://schemas.microsoft.com/office/drawing/2014/chart" uri="{C3380CC4-5D6E-409C-BE32-E72D297353CC}">
                <c16:uniqueId val="{0000000B-6591-4BFF-B32B-404F0DD3F4F1}"/>
              </c:ext>
            </c:extLst>
          </c:dPt>
          <c:dPt>
            <c:idx val="16"/>
            <c:invertIfNegative val="0"/>
            <c:bubble3D val="0"/>
            <c:spPr>
              <a:solidFill>
                <a:schemeClr val="accent2">
                  <a:lumMod val="40000"/>
                  <a:lumOff val="60000"/>
                </a:schemeClr>
              </a:solidFill>
              <a:ln>
                <a:noFill/>
              </a:ln>
            </c:spPr>
            <c:extLst>
              <c:ext xmlns:c16="http://schemas.microsoft.com/office/drawing/2014/chart" uri="{C3380CC4-5D6E-409C-BE32-E72D297353CC}">
                <c16:uniqueId val="{0000000D-6591-4BFF-B32B-404F0DD3F4F1}"/>
              </c:ext>
            </c:extLst>
          </c:dPt>
          <c:dPt>
            <c:idx val="17"/>
            <c:invertIfNegative val="0"/>
            <c:bubble3D val="0"/>
            <c:spPr>
              <a:solidFill>
                <a:schemeClr val="accent2">
                  <a:lumMod val="60000"/>
                  <a:lumOff val="40000"/>
                </a:schemeClr>
              </a:solidFill>
              <a:ln>
                <a:noFill/>
              </a:ln>
            </c:spPr>
            <c:extLst>
              <c:ext xmlns:c16="http://schemas.microsoft.com/office/drawing/2014/chart" uri="{C3380CC4-5D6E-409C-BE32-E72D297353CC}">
                <c16:uniqueId val="{0000000F-6591-4BFF-B32B-404F0DD3F4F1}"/>
              </c:ext>
            </c:extLst>
          </c:dPt>
          <c:dPt>
            <c:idx val="18"/>
            <c:invertIfNegative val="0"/>
            <c:bubble3D val="0"/>
            <c:spPr>
              <a:solidFill>
                <a:schemeClr val="tx2">
                  <a:lumMod val="40000"/>
                  <a:lumOff val="60000"/>
                </a:schemeClr>
              </a:solidFill>
            </c:spPr>
            <c:extLst>
              <c:ext xmlns:c16="http://schemas.microsoft.com/office/drawing/2014/chart" uri="{C3380CC4-5D6E-409C-BE32-E72D297353CC}">
                <c16:uniqueId val="{0000001F-6591-4BFF-B32B-404F0DD3F4F1}"/>
              </c:ext>
            </c:extLst>
          </c:dPt>
          <c:dPt>
            <c:idx val="19"/>
            <c:invertIfNegative val="0"/>
            <c:bubble3D val="0"/>
            <c:spPr>
              <a:solidFill>
                <a:schemeClr val="accent1">
                  <a:lumMod val="40000"/>
                  <a:lumOff val="60000"/>
                  <a:alpha val="60000"/>
                </a:schemeClr>
              </a:solidFill>
            </c:spPr>
            <c:extLst>
              <c:ext xmlns:c16="http://schemas.microsoft.com/office/drawing/2014/chart" uri="{C3380CC4-5D6E-409C-BE32-E72D297353CC}">
                <c16:uniqueId val="{0000002B-A23A-4EA0-AA44-44265292D50A}"/>
              </c:ext>
            </c:extLst>
          </c:dPt>
          <c:dPt>
            <c:idx val="20"/>
            <c:invertIfNegative val="0"/>
            <c:bubble3D val="0"/>
            <c:spPr>
              <a:solidFill>
                <a:schemeClr val="tx2">
                  <a:lumMod val="20000"/>
                  <a:lumOff val="80000"/>
                </a:schemeClr>
              </a:solidFill>
            </c:spPr>
            <c:extLst>
              <c:ext xmlns:c16="http://schemas.microsoft.com/office/drawing/2014/chart" uri="{C3380CC4-5D6E-409C-BE32-E72D297353CC}">
                <c16:uniqueId val="{00000033-937F-4F14-8BE0-836633C948DD}"/>
              </c:ext>
            </c:extLst>
          </c:dPt>
          <c:dLbls>
            <c:dLbl>
              <c:idx val="1"/>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23A-4EA0-AA44-44265292D50A}"/>
                </c:ext>
              </c:extLst>
            </c:dLbl>
            <c:dLbl>
              <c:idx val="2"/>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7241-4D5C-B0C3-2A4C4704AF99}"/>
                </c:ext>
              </c:extLst>
            </c:dLbl>
            <c:dLbl>
              <c:idx val="3"/>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D876-4A04-9204-E65B5608767E}"/>
                </c:ext>
              </c:extLst>
            </c:dLbl>
            <c:dLbl>
              <c:idx val="4"/>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A23A-4EA0-AA44-44265292D50A}"/>
                </c:ext>
              </c:extLst>
            </c:dLbl>
            <c:dLbl>
              <c:idx val="5"/>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4-C57A-4C27-82A9-CEE5B49862E9}"/>
                </c:ext>
              </c:extLst>
            </c:dLbl>
            <c:dLbl>
              <c:idx val="6"/>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7241-4D5C-B0C3-2A4C4704AF99}"/>
                </c:ext>
              </c:extLst>
            </c:dLbl>
            <c:dLbl>
              <c:idx val="7"/>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5-E5DA-4511-9E20-21533EF82BD0}"/>
                </c:ext>
              </c:extLst>
            </c:dLbl>
            <c:dLbl>
              <c:idx val="8"/>
              <c:tx>
                <c:rich>
                  <a:bodyPr wrap="square" lIns="38100" tIns="19050" rIns="38100" bIns="19050" anchor="ctr">
                    <a:spAutoFit/>
                  </a:bodyPr>
                  <a:lstStyle/>
                  <a:p>
                    <a:pPr>
                      <a:defRPr sz="1000"/>
                    </a:pPr>
                    <a:r>
                      <a:rPr lang="en-US"/>
                      <a:t>N/A</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6-D876-4A04-9204-E65B5608767E}"/>
                </c:ext>
              </c:extLst>
            </c:dLbl>
            <c:dLbl>
              <c:idx val="9"/>
              <c:spPr>
                <a:noFill/>
                <a:ln>
                  <a:noFill/>
                </a:ln>
                <a:effectLst/>
              </c:spPr>
              <c:txPr>
                <a:bodyPr wrap="square" lIns="38100" tIns="19050" rIns="38100" bIns="19050" anchor="ctr">
                  <a:spAutoFit/>
                </a:bodyPr>
                <a:lstStyle/>
                <a:p>
                  <a:pPr>
                    <a:defRPr sz="1000"/>
                  </a:pPr>
                  <a:endParaRPr lang="es-ES"/>
                </a:p>
              </c:txPr>
              <c:dLblPos val="outEnd"/>
              <c:showLegendKey val="0"/>
              <c:showVal val="1"/>
              <c:showCatName val="0"/>
              <c:showSerName val="0"/>
              <c:showPercent val="0"/>
              <c:showBubbleSize val="0"/>
              <c:extLst>
                <c:ext xmlns:c16="http://schemas.microsoft.com/office/drawing/2014/chart" uri="{C3380CC4-5D6E-409C-BE32-E72D297353CC}">
                  <c16:uniqueId val="{00000016-E5DA-4511-9E20-21533EF82BD0}"/>
                </c:ext>
              </c:extLst>
            </c:dLbl>
            <c:dLbl>
              <c:idx val="10"/>
              <c:tx>
                <c:rich>
                  <a:bodyPr wrap="square" lIns="38100" tIns="19050" rIns="38100" bIns="19050" anchor="ctr">
                    <a:spAutoFit/>
                  </a:bodyPr>
                  <a:lstStyle/>
                  <a:p>
                    <a:pPr>
                      <a:defRPr sz="1000"/>
                    </a:pPr>
                    <a:r>
                      <a:rPr lang="en-US"/>
                      <a:t>N/A</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7-D876-4A04-9204-E65B5608767E}"/>
                </c:ext>
              </c:extLst>
            </c:dLbl>
            <c:dLbl>
              <c:idx val="11"/>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591-4BFF-B32B-404F0DD3F4F1}"/>
                </c:ext>
              </c:extLst>
            </c:dLbl>
            <c:dLbl>
              <c:idx val="13"/>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591-4BFF-B32B-404F0DD3F4F1}"/>
                </c:ext>
              </c:extLst>
            </c:dLbl>
            <c:dLbl>
              <c:idx val="15"/>
              <c:tx>
                <c:rich>
                  <a:bodyPr wrap="square" lIns="38100" tIns="19050" rIns="38100" bIns="19050" anchor="ctr">
                    <a:spAutoFit/>
                  </a:bodyPr>
                  <a:lstStyle/>
                  <a:p>
                    <a:pPr>
                      <a:defRPr sz="1000"/>
                    </a:pPr>
                    <a:r>
                      <a:rPr lang="en-US"/>
                      <a:t>N/A</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6591-4BFF-B32B-404F0DD3F4F1}"/>
                </c:ext>
              </c:extLst>
            </c:dLbl>
            <c:dLbl>
              <c:idx val="16"/>
              <c:tx>
                <c:rich>
                  <a:bodyPr wrap="square" lIns="38100" tIns="19050" rIns="38100" bIns="19050" anchor="ctr">
                    <a:spAutoFit/>
                  </a:bodyPr>
                  <a:lstStyle/>
                  <a:p>
                    <a:pPr>
                      <a:defRPr sz="1000"/>
                    </a:pPr>
                    <a:r>
                      <a:rPr lang="en-US"/>
                      <a:t>N/A</a:t>
                    </a:r>
                  </a:p>
                </c:rich>
              </c:tx>
              <c:spPr>
                <a:noFill/>
                <a:ln>
                  <a:noFill/>
                </a:ln>
                <a:effectLst/>
              </c:spPr>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D-6591-4BFF-B32B-404F0DD3F4F1}"/>
                </c:ext>
              </c:extLst>
            </c:dLbl>
            <c:dLbl>
              <c:idx val="17"/>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F-6591-4BFF-B32B-404F0DD3F4F1}"/>
                </c:ext>
              </c:extLst>
            </c:dLbl>
            <c:dLbl>
              <c:idx val="18"/>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F-6591-4BFF-B32B-404F0DD3F4F1}"/>
                </c:ext>
              </c:extLst>
            </c:dLbl>
            <c:dLbl>
              <c:idx val="20"/>
              <c:tx>
                <c:rich>
                  <a:bodyPr/>
                  <a:lstStyle/>
                  <a:p>
                    <a:r>
                      <a:rPr lang="en-US"/>
                      <a:t>N/A</a:t>
                    </a:r>
                  </a:p>
                </c:rich>
              </c:tx>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3-937F-4F14-8BE0-836633C948DD}"/>
                </c:ext>
              </c:extLst>
            </c:dLbl>
            <c:spPr>
              <a:noFill/>
              <a:ln>
                <a:noFill/>
              </a:ln>
              <a:effectLst/>
            </c:sp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extLst>
                <c:ext xmlns:c15="http://schemas.microsoft.com/office/drawing/2012/chart" uri="{02D57815-91ED-43cb-92C2-25804820EDAC}">
                  <c15:fullRef>
                    <c15:sqref>'Cumplimiento de objetivos'!$AB$332:$BA$333</c15:sqref>
                  </c15:fullRef>
                </c:ext>
              </c:extLst>
              <c:f>'Cumplimiento de objetivos'!$AB$332:$BA$333</c:f>
              <c:multiLvlStrCache>
                <c:ptCount val="21"/>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Obrajes</c:v>
                  </c:pt>
                  <c:pt idx="16">
                    <c:v>Multicine Río Seco</c:v>
                  </c:pt>
                  <c:pt idx="17">
                    <c:v>El Alto Satélite</c:v>
                  </c:pt>
                  <c:pt idx="18">
                    <c:v>Ayacucho 309</c:v>
                  </c:pt>
                  <c:pt idx="19">
                    <c:v>Av. América #459</c:v>
                  </c:pt>
                  <c:pt idx="20">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objetivos'!$AB$334:$BA$334</c15:sqref>
                  </c15:fullRef>
                </c:ext>
              </c:extLst>
              <c:f>('Cumplimiento de objetivos'!$AB$334:$AF$334,'Cumplimiento de objetivos'!$AH$334:$AM$334,'Cumplimiento de objetivos'!$AO$334:$AR$334,'Cumplimiento de objetivos'!$AT$334:$AV$334,'Cumplimiento de objetivos'!$AY$334:$BA$334)</c:f>
              <c:numCache>
                <c:formatCode>0%</c:formatCode>
                <c:ptCount val="21"/>
                <c:pt idx="0">
                  <c:v>1</c:v>
                </c:pt>
                <c:pt idx="1">
                  <c:v>0</c:v>
                </c:pt>
                <c:pt idx="2">
                  <c:v>0</c:v>
                </c:pt>
                <c:pt idx="3">
                  <c:v>0</c:v>
                </c:pt>
                <c:pt idx="4">
                  <c:v>0</c:v>
                </c:pt>
                <c:pt idx="5">
                  <c:v>0</c:v>
                </c:pt>
                <c:pt idx="6">
                  <c:v>0</c:v>
                </c:pt>
                <c:pt idx="7">
                  <c:v>0</c:v>
                </c:pt>
                <c:pt idx="8">
                  <c:v>0</c:v>
                </c:pt>
                <c:pt idx="9">
                  <c:v>1</c:v>
                </c:pt>
                <c:pt idx="10">
                  <c:v>0</c:v>
                </c:pt>
                <c:pt idx="11">
                  <c:v>0</c:v>
                </c:pt>
                <c:pt idx="12">
                  <c:v>1</c:v>
                </c:pt>
                <c:pt idx="13">
                  <c:v>0</c:v>
                </c:pt>
                <c:pt idx="14">
                  <c:v>1</c:v>
                </c:pt>
                <c:pt idx="15">
                  <c:v>0</c:v>
                </c:pt>
                <c:pt idx="16">
                  <c:v>0</c:v>
                </c:pt>
                <c:pt idx="17">
                  <c:v>0</c:v>
                </c:pt>
                <c:pt idx="18">
                  <c:v>0</c:v>
                </c:pt>
                <c:pt idx="19">
                  <c:v>1</c:v>
                </c:pt>
                <c:pt idx="20">
                  <c:v>0</c:v>
                </c:pt>
              </c:numCache>
            </c:numRef>
          </c:val>
          <c:extLst>
            <c:ext xmlns:c15="http://schemas.microsoft.com/office/drawing/2012/chart" uri="{02D57815-91ED-43cb-92C2-25804820EDAC}">
              <c15:categoryFilterExceptions>
                <c15:categoryFilterException>
                  <c15:sqref>'Cumplimiento de objetivos'!$AG$334</c15:sqref>
                  <c15:spPr xmlns:c15="http://schemas.microsoft.com/office/drawing/2012/chart">
                    <a:solidFill>
                      <a:schemeClr val="accent3">
                        <a:lumMod val="60000"/>
                        <a:lumOff val="40000"/>
                      </a:schemeClr>
                    </a:solidFill>
                  </c15:spPr>
                  <c15:invertIfNegative val="0"/>
                  <c15:bubble3D val="0"/>
                </c15:categoryFilterException>
                <c15:categoryFilterException>
                  <c15:sqref>'Cumplimiento de objetivos'!$AN$334</c15:sqref>
                  <c15:spPr xmlns:c15="http://schemas.microsoft.com/office/drawing/2012/chart">
                    <a:solidFill>
                      <a:schemeClr val="accent3">
                        <a:lumMod val="60000"/>
                        <a:lumOff val="40000"/>
                      </a:schemeClr>
                    </a:solidFill>
                  </c15:spPr>
                  <c15:invertIfNegative val="0"/>
                  <c15:bubble3D val="0"/>
                </c15:categoryFilterException>
                <c15:categoryFilterException>
                  <c15:sqref>'Cumplimiento de objetivos'!$AX$334</c15:sqref>
                  <c15:spPr xmlns:c15="http://schemas.microsoft.com/office/drawing/2012/chart">
                    <a:solidFill>
                      <a:schemeClr val="accent1">
                        <a:lumMod val="40000"/>
                        <a:lumOff val="60000"/>
                      </a:schemeClr>
                    </a:solidFill>
                  </c15:spPr>
                  <c15:invertIfNegative val="0"/>
                  <c15:bubble3D val="0"/>
                  <c15:dLbl>
                    <c:idx val="17"/>
                    <c:tx>
                      <c:rich>
                        <a:bodyPr/>
                        <a:lstStyle/>
                        <a:p>
                          <a:r>
                            <a:rPr lang="en-US"/>
                            <a:t>N/A</a:t>
                          </a:r>
                        </a:p>
                      </c:rich>
                    </c:tx>
                    <c:dLblPos val="outEnd"/>
                    <c:showLegendKey val="0"/>
                    <c:showVal val="1"/>
                    <c:showCatName val="0"/>
                    <c:showSerName val="0"/>
                    <c:showPercent val="0"/>
                    <c:showBubbleSize val="0"/>
                    <c:extLst>
                      <c:ext uri="{CE6537A1-D6FC-4f65-9D91-7224C49458BB}"/>
                      <c:ext xmlns:c16="http://schemas.microsoft.com/office/drawing/2014/chart" uri="{C3380CC4-5D6E-409C-BE32-E72D297353CC}">
                        <c16:uniqueId val="{0000002F-A354-46C2-AA0C-754B99C950DE}"/>
                      </c:ext>
                    </c:extLst>
                  </c15:dLbl>
                </c15:categoryFilterException>
              </c15:categoryFilterExceptions>
            </c:ext>
            <c:ext xmlns:c16="http://schemas.microsoft.com/office/drawing/2014/chart" uri="{C3380CC4-5D6E-409C-BE32-E72D297353CC}">
              <c16:uniqueId val="{00000020-6591-4BFF-B32B-404F0DD3F4F1}"/>
            </c:ext>
          </c:extLst>
        </c:ser>
        <c:dLbls>
          <c:showLegendKey val="0"/>
          <c:showVal val="1"/>
          <c:showCatName val="0"/>
          <c:showSerName val="0"/>
          <c:showPercent val="0"/>
          <c:showBubbleSize val="0"/>
        </c:dLbls>
        <c:gapWidth val="80"/>
        <c:overlap val="-25"/>
        <c:axId val="158386432"/>
        <c:axId val="158414720"/>
      </c:barChart>
      <c:catAx>
        <c:axId val="158386432"/>
        <c:scaling>
          <c:orientation val="minMax"/>
        </c:scaling>
        <c:delete val="0"/>
        <c:axPos val="b"/>
        <c:numFmt formatCode="General" sourceLinked="0"/>
        <c:majorTickMark val="none"/>
        <c:minorTickMark val="none"/>
        <c:tickLblPos val="nextTo"/>
        <c:crossAx val="158414720"/>
        <c:crosses val="autoZero"/>
        <c:auto val="1"/>
        <c:lblAlgn val="ctr"/>
        <c:lblOffset val="100"/>
        <c:noMultiLvlLbl val="0"/>
      </c:catAx>
      <c:valAx>
        <c:axId val="158414720"/>
        <c:scaling>
          <c:orientation val="minMax"/>
          <c:max val="1"/>
          <c:min val="0"/>
        </c:scaling>
        <c:delete val="1"/>
        <c:axPos val="l"/>
        <c:numFmt formatCode="0%" sourceLinked="1"/>
        <c:majorTickMark val="out"/>
        <c:minorTickMark val="none"/>
        <c:tickLblPos val="nextTo"/>
        <c:crossAx val="158386432"/>
        <c:crosses val="autoZero"/>
        <c:crossBetween val="between"/>
      </c:valAx>
      <c:spPr>
        <a:noFill/>
      </c:spPr>
    </c:plotArea>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50335089332777383"/>
        </c:manualLayout>
      </c:layout>
      <c:barChart>
        <c:barDir val="col"/>
        <c:grouping val="clustered"/>
        <c:varyColors val="0"/>
        <c:ser>
          <c:idx val="0"/>
          <c:order val="0"/>
          <c:tx>
            <c:strRef>
              <c:f>'Cumplimiento de objetivos'!$AA$380</c:f>
              <c:strCache>
                <c:ptCount val="1"/>
                <c:pt idx="0">
                  <c:v>Diciembre/ 2025</c:v>
                </c:pt>
              </c:strCache>
            </c:strRef>
          </c:tx>
          <c:spPr>
            <a:solidFill>
              <a:schemeClr val="accent2">
                <a:lumMod val="40000"/>
                <a:lumOff val="60000"/>
              </a:schemeClr>
            </a:solidFill>
          </c:spPr>
          <c:invertIfNegative val="0"/>
          <c:dPt>
            <c:idx val="9"/>
            <c:invertIfNegative val="0"/>
            <c:bubble3D val="0"/>
            <c:extLst>
              <c:ext xmlns:c16="http://schemas.microsoft.com/office/drawing/2014/chart" uri="{C3380CC4-5D6E-409C-BE32-E72D297353CC}">
                <c16:uniqueId val="{00000001-8F11-4FAE-B16E-5EE6A36AD752}"/>
              </c:ext>
            </c:extLst>
          </c:dPt>
          <c:dPt>
            <c:idx val="10"/>
            <c:invertIfNegative val="0"/>
            <c:bubble3D val="0"/>
            <c:extLst>
              <c:ext xmlns:c16="http://schemas.microsoft.com/office/drawing/2014/chart" uri="{C3380CC4-5D6E-409C-BE32-E72D297353CC}">
                <c16:uniqueId val="{00000003-8F11-4FAE-B16E-5EE6A36AD752}"/>
              </c:ext>
            </c:extLst>
          </c:dPt>
          <c:dPt>
            <c:idx val="11"/>
            <c:invertIfNegative val="0"/>
            <c:bubble3D val="0"/>
            <c:spPr>
              <a:solidFill>
                <a:schemeClr val="accent2">
                  <a:lumMod val="40000"/>
                  <a:lumOff val="60000"/>
                </a:schemeClr>
              </a:solidFill>
              <a:ln>
                <a:noFill/>
              </a:ln>
            </c:spPr>
            <c:extLst>
              <c:ext xmlns:c16="http://schemas.microsoft.com/office/drawing/2014/chart" uri="{C3380CC4-5D6E-409C-BE32-E72D297353CC}">
                <c16:uniqueId val="{00000002-5088-48FA-A6FA-BDC3E83CFCE5}"/>
              </c:ext>
            </c:extLst>
          </c:dPt>
          <c:dPt>
            <c:idx val="12"/>
            <c:invertIfNegative val="0"/>
            <c:bubble3D val="0"/>
            <c:extLst>
              <c:ext xmlns:c16="http://schemas.microsoft.com/office/drawing/2014/chart" uri="{C3380CC4-5D6E-409C-BE32-E72D297353CC}">
                <c16:uniqueId val="{00000004-5088-48FA-A6FA-BDC3E83CFCE5}"/>
              </c:ext>
            </c:extLst>
          </c:dPt>
          <c:dPt>
            <c:idx val="13"/>
            <c:invertIfNegative val="0"/>
            <c:bubble3D val="0"/>
            <c:extLst>
              <c:ext xmlns:c16="http://schemas.microsoft.com/office/drawing/2014/chart" uri="{C3380CC4-5D6E-409C-BE32-E72D297353CC}">
                <c16:uniqueId val="{00000006-5088-48FA-A6FA-BDC3E83CFCE5}"/>
              </c:ext>
            </c:extLst>
          </c:dPt>
          <c:dPt>
            <c:idx val="14"/>
            <c:invertIfNegative val="0"/>
            <c:bubble3D val="0"/>
            <c:extLst>
              <c:ext xmlns:c16="http://schemas.microsoft.com/office/drawing/2014/chart" uri="{C3380CC4-5D6E-409C-BE32-E72D297353CC}">
                <c16:uniqueId val="{00000008-5088-48FA-A6FA-BDC3E83CFCE5}"/>
              </c:ext>
            </c:extLst>
          </c:dPt>
          <c:dPt>
            <c:idx val="16"/>
            <c:invertIfNegative val="0"/>
            <c:bubble3D val="0"/>
            <c:spPr>
              <a:solidFill>
                <a:schemeClr val="accent2">
                  <a:lumMod val="40000"/>
                  <a:lumOff val="60000"/>
                </a:schemeClr>
              </a:solidFill>
              <a:ln>
                <a:noFill/>
              </a:ln>
            </c:spPr>
            <c:extLst>
              <c:ext xmlns:c16="http://schemas.microsoft.com/office/drawing/2014/chart" uri="{C3380CC4-5D6E-409C-BE32-E72D297353CC}">
                <c16:uniqueId val="{0000000E-5088-48FA-A6FA-BDC3E83CFCE5}"/>
              </c:ext>
            </c:extLst>
          </c:dPt>
          <c:dPt>
            <c:idx val="17"/>
            <c:invertIfNegative val="0"/>
            <c:bubble3D val="0"/>
            <c:extLst>
              <c:ext xmlns:c16="http://schemas.microsoft.com/office/drawing/2014/chart" uri="{C3380CC4-5D6E-409C-BE32-E72D297353CC}">
                <c16:uniqueId val="{00000010-5088-48FA-A6FA-BDC3E83CFCE5}"/>
              </c:ext>
            </c:extLst>
          </c:dPt>
          <c:dPt>
            <c:idx val="19"/>
            <c:invertIfNegative val="0"/>
            <c:bubble3D val="0"/>
            <c:extLst>
              <c:ext xmlns:c16="http://schemas.microsoft.com/office/drawing/2014/chart" uri="{C3380CC4-5D6E-409C-BE32-E72D297353CC}">
                <c16:uniqueId val="{00000016-5088-48FA-A6FA-BDC3E83CFCE5}"/>
              </c:ext>
            </c:extLst>
          </c:dPt>
          <c:dPt>
            <c:idx val="20"/>
            <c:invertIfNegative val="0"/>
            <c:bubble3D val="0"/>
            <c:extLst>
              <c:ext xmlns:c16="http://schemas.microsoft.com/office/drawing/2014/chart" uri="{C3380CC4-5D6E-409C-BE32-E72D297353CC}">
                <c16:uniqueId val="{0000001C-8F11-4FAE-B16E-5EE6A36AD752}"/>
              </c:ext>
            </c:extLst>
          </c:dPt>
          <c:dLbls>
            <c:dLbl>
              <c:idx val="11"/>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088-48FA-A6FA-BDC3E83CFCE5}"/>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extLst>
                <c:ext xmlns:c15="http://schemas.microsoft.com/office/drawing/2012/chart" uri="{02D57815-91ED-43cb-92C2-25804820EDAC}">
                  <c15:fullRef>
                    <c15:sqref>'Cumplimiento de objetivos'!$AB$355:$BA$356</c15:sqref>
                  </c15:fullRef>
                </c:ext>
              </c:extLst>
              <c:f>'Cumplimiento de objetivos'!$AB$355:$BA$356</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objetivos'!$AB$380:$BA$380</c15:sqref>
                  </c15:fullRef>
                </c:ext>
              </c:extLst>
              <c:f>('Cumplimiento de objetivos'!$AB$380:$AF$380,'Cumplimiento de objetivos'!$AH$380:$AM$380,'Cumplimiento de objetivos'!$AO$380:$AS$380,'Cumplimiento de objetivos'!$AU$380:$AW$380,'Cumplimiento de objetivos'!$AY$380:$BA$380)</c:f>
              <c:numCache>
                <c:formatCode>0%</c:formatCode>
                <c:ptCount val="22"/>
                <c:pt idx="0">
                  <c:v>1</c:v>
                </c:pt>
                <c:pt idx="1">
                  <c:v>1</c:v>
                </c:pt>
                <c:pt idx="2">
                  <c:v>1</c:v>
                </c:pt>
                <c:pt idx="3">
                  <c:v>1</c:v>
                </c:pt>
                <c:pt idx="4">
                  <c:v>0.83333333333333337</c:v>
                </c:pt>
                <c:pt idx="5">
                  <c:v>1</c:v>
                </c:pt>
                <c:pt idx="6">
                  <c:v>1</c:v>
                </c:pt>
                <c:pt idx="7">
                  <c:v>1</c:v>
                </c:pt>
                <c:pt idx="8">
                  <c:v>1</c:v>
                </c:pt>
                <c:pt idx="9">
                  <c:v>1</c:v>
                </c:pt>
                <c:pt idx="10">
                  <c:v>1</c:v>
                </c:pt>
                <c:pt idx="11">
                  <c:v>0</c:v>
                </c:pt>
                <c:pt idx="12">
                  <c:v>1</c:v>
                </c:pt>
                <c:pt idx="13">
                  <c:v>1</c:v>
                </c:pt>
                <c:pt idx="14">
                  <c:v>1</c:v>
                </c:pt>
                <c:pt idx="15">
                  <c:v>1</c:v>
                </c:pt>
                <c:pt idx="16">
                  <c:v>1</c:v>
                </c:pt>
                <c:pt idx="17">
                  <c:v>1</c:v>
                </c:pt>
                <c:pt idx="18">
                  <c:v>1</c:v>
                </c:pt>
                <c:pt idx="19">
                  <c:v>1</c:v>
                </c:pt>
                <c:pt idx="20">
                  <c:v>1</c:v>
                </c:pt>
                <c:pt idx="21">
                  <c:v>1</c:v>
                </c:pt>
              </c:numCache>
            </c:numRef>
          </c:val>
          <c:extLst>
            <c:ext xmlns:c15="http://schemas.microsoft.com/office/drawing/2012/chart" uri="{02D57815-91ED-43cb-92C2-25804820EDAC}">
              <c15:categoryFilterExceptions>
                <c15:categoryFilterException>
                  <c15:sqref>'Cumplimiento de objetivos'!$AT$380</c15:sqref>
                  <c15:spPr xmlns:c15="http://schemas.microsoft.com/office/drawing/2012/chart">
                    <a:solidFill>
                      <a:schemeClr val="accent2">
                        <a:lumMod val="40000"/>
                        <a:lumOff val="60000"/>
                      </a:schemeClr>
                    </a:solidFill>
                    <a:ln>
                      <a:noFill/>
                    </a:ln>
                  </c15:spPr>
                  <c15:invertIfNegative val="0"/>
                  <c15:bubble3D val="0"/>
                </c15:categoryFilterException>
                <c15:categoryFilterException>
                  <c15:sqref>'Cumplimiento de objetivos'!$AX$380</c15:sqref>
                  <c15:invertIfNegative val="0"/>
                  <c15:bubble3D val="0"/>
                </c15:categoryFilterException>
              </c15:categoryFilterExceptions>
            </c:ext>
            <c:ext xmlns:c16="http://schemas.microsoft.com/office/drawing/2014/chart" uri="{C3380CC4-5D6E-409C-BE32-E72D297353CC}">
              <c16:uniqueId val="{00000018-5088-48FA-A6FA-BDC3E83CFCE5}"/>
            </c:ext>
          </c:extLst>
        </c:ser>
        <c:ser>
          <c:idx val="1"/>
          <c:order val="1"/>
          <c:tx>
            <c:strRef>
              <c:f>'Cumplimiento de objetivos'!$AA$381</c:f>
              <c:strCache>
                <c:ptCount val="1"/>
                <c:pt idx="0">
                  <c:v>Febrero /2026</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multiLvlStrRef>
              <c:extLst>
                <c:ext xmlns:c15="http://schemas.microsoft.com/office/drawing/2012/chart" uri="{02D57815-91ED-43cb-92C2-25804820EDAC}">
                  <c15:fullRef>
                    <c15:sqref>'Cumplimiento de objetivos'!$AB$355:$BA$356</c15:sqref>
                  </c15:fullRef>
                </c:ext>
              </c:extLst>
              <c:f>'Cumplimiento de objetivos'!$AB$355:$BA$356</c:f>
              <c:multiLvlStrCache>
                <c:ptCount val="22"/>
                <c:lvl>
                  <c:pt idx="0">
                    <c:v>Cristóbal de Mendoza #1055</c:v>
                  </c:pt>
                  <c:pt idx="1">
                    <c:v>Doble Vía entre 5to y 6to anillo</c:v>
                  </c:pt>
                  <c:pt idx="2">
                    <c:v>Isabel 1</c:v>
                  </c:pt>
                  <c:pt idx="3">
                    <c:v>Pampa de la Isla</c:v>
                  </c:pt>
                  <c:pt idx="4">
                    <c:v>Show Room (P.I.)</c:v>
                  </c:pt>
                  <c:pt idx="5">
                    <c:v>Villa 1ro de Mayo</c:v>
                  </c:pt>
                  <c:pt idx="6">
                    <c:v>4to Anillo e Isuto</c:v>
                  </c:pt>
                  <c:pt idx="7">
                    <c:v>Plan 3000</c:v>
                  </c:pt>
                  <c:pt idx="8">
                    <c:v>Omar Chávez</c:v>
                  </c:pt>
                  <c:pt idx="9">
                    <c:v>Av. Cristo Redentor</c:v>
                  </c:pt>
                  <c:pt idx="10">
                    <c:v>Av. Santos Dumont</c:v>
                  </c:pt>
                  <c:pt idx="11">
                    <c:v>Isabel 2</c:v>
                  </c:pt>
                  <c:pt idx="12">
                    <c:v>Calacoto Av. Ballivian 1305</c:v>
                  </c:pt>
                  <c:pt idx="13">
                    <c:v>Eloy Salmon 1053</c:v>
                  </c:pt>
                  <c:pt idx="14">
                    <c:v>El Alto 4</c:v>
                  </c:pt>
                  <c:pt idx="15">
                    <c:v>Socabaya</c:v>
                  </c:pt>
                  <c:pt idx="16">
                    <c:v>Multicine Río Seco</c:v>
                  </c:pt>
                  <c:pt idx="17">
                    <c:v>El Alto Satélite</c:v>
                  </c:pt>
                  <c:pt idx="18">
                    <c:v>El Alto Cruce Villa Adela</c:v>
                  </c:pt>
                  <c:pt idx="19">
                    <c:v>Ayacucho 309</c:v>
                  </c:pt>
                  <c:pt idx="20">
                    <c:v>Av. América #459</c:v>
                  </c:pt>
                  <c:pt idx="21">
                    <c:v>Quillacollo</c:v>
                  </c:pt>
                </c:lvl>
                <c:lvl>
                  <c:pt idx="0">
                    <c:v>SANTA CRUZ</c:v>
                  </c:pt>
                  <c:pt idx="12">
                    <c:v>LA PAZ</c:v>
                  </c:pt>
                </c:lvl>
              </c:multiLvlStrCache>
            </c:multiLvlStrRef>
          </c:cat>
          <c:val>
            <c:numRef>
              <c:extLst>
                <c:ext xmlns:c15="http://schemas.microsoft.com/office/drawing/2012/chart" uri="{02D57815-91ED-43cb-92C2-25804820EDAC}">
                  <c15:fullRef>
                    <c15:sqref>'Cumplimiento de objetivos'!$AB$381:$BA$381</c15:sqref>
                  </c15:fullRef>
                </c:ext>
              </c:extLst>
              <c:f>('Cumplimiento de objetivos'!$AB$381:$AF$381,'Cumplimiento de objetivos'!$AH$381:$AM$381,'Cumplimiento de objetivos'!$AO$381:$AS$381,'Cumplimiento de objetivos'!$AU$381:$AW$381,'Cumplimiento de objetivos'!$AY$381:$BA$381)</c:f>
              <c:numCache>
                <c:formatCode>0%</c:formatCode>
                <c:ptCount val="22"/>
                <c:pt idx="0">
                  <c:v>1</c:v>
                </c:pt>
                <c:pt idx="1">
                  <c:v>1</c:v>
                </c:pt>
                <c:pt idx="2">
                  <c:v>1</c:v>
                </c:pt>
                <c:pt idx="3">
                  <c:v>1</c:v>
                </c:pt>
                <c:pt idx="4">
                  <c:v>1</c:v>
                </c:pt>
                <c:pt idx="5">
                  <c:v>1</c:v>
                </c:pt>
                <c:pt idx="6">
                  <c:v>1</c:v>
                </c:pt>
                <c:pt idx="7">
                  <c:v>1</c:v>
                </c:pt>
                <c:pt idx="8">
                  <c:v>1</c:v>
                </c:pt>
                <c:pt idx="9">
                  <c:v>1</c:v>
                </c:pt>
                <c:pt idx="10">
                  <c:v>1</c:v>
                </c:pt>
                <c:pt idx="11">
                  <c:v>1</c:v>
                </c:pt>
                <c:pt idx="12">
                  <c:v>0.83333333333333337</c:v>
                </c:pt>
                <c:pt idx="13">
                  <c:v>1</c:v>
                </c:pt>
                <c:pt idx="14">
                  <c:v>1</c:v>
                </c:pt>
                <c:pt idx="15">
                  <c:v>1</c:v>
                </c:pt>
                <c:pt idx="16">
                  <c:v>1</c:v>
                </c:pt>
                <c:pt idx="17">
                  <c:v>1</c:v>
                </c:pt>
                <c:pt idx="18">
                  <c:v>1</c:v>
                </c:pt>
                <c:pt idx="19">
                  <c:v>1</c:v>
                </c:pt>
                <c:pt idx="20">
                  <c:v>1</c:v>
                </c:pt>
                <c:pt idx="21">
                  <c:v>1</c:v>
                </c:pt>
              </c:numCache>
            </c:numRef>
          </c:val>
          <c:extLst>
            <c:ext xmlns:c16="http://schemas.microsoft.com/office/drawing/2014/chart" uri="{C3380CC4-5D6E-409C-BE32-E72D297353CC}">
              <c16:uniqueId val="{0000001D-7789-47B6-AA8F-FB579C573614}"/>
            </c:ext>
          </c:extLst>
        </c:ser>
        <c:dLbls>
          <c:showLegendKey val="0"/>
          <c:showVal val="1"/>
          <c:showCatName val="0"/>
          <c:showSerName val="0"/>
          <c:showPercent val="0"/>
          <c:showBubbleSize val="0"/>
        </c:dLbls>
        <c:gapWidth val="80"/>
        <c:overlap val="-25"/>
        <c:axId val="158731648"/>
        <c:axId val="158748672"/>
      </c:barChart>
      <c:catAx>
        <c:axId val="158731648"/>
        <c:scaling>
          <c:orientation val="minMax"/>
        </c:scaling>
        <c:delete val="0"/>
        <c:axPos val="b"/>
        <c:numFmt formatCode="General" sourceLinked="0"/>
        <c:majorTickMark val="none"/>
        <c:minorTickMark val="none"/>
        <c:tickLblPos val="nextTo"/>
        <c:crossAx val="158748672"/>
        <c:crosses val="autoZero"/>
        <c:auto val="1"/>
        <c:lblAlgn val="ctr"/>
        <c:lblOffset val="100"/>
        <c:noMultiLvlLbl val="0"/>
      </c:catAx>
      <c:valAx>
        <c:axId val="158748672"/>
        <c:scaling>
          <c:orientation val="minMax"/>
          <c:max val="1"/>
          <c:min val="0"/>
        </c:scaling>
        <c:delete val="1"/>
        <c:axPos val="l"/>
        <c:numFmt formatCode="0%" sourceLinked="1"/>
        <c:majorTickMark val="out"/>
        <c:minorTickMark val="none"/>
        <c:tickLblPos val="nextTo"/>
        <c:crossAx val="158731648"/>
        <c:crosses val="autoZero"/>
        <c:crossBetween val="between"/>
      </c:valAx>
      <c:spPr>
        <a:noFill/>
      </c:spPr>
    </c:plotArea>
    <c:legend>
      <c:legendPos val="b"/>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58361770833333337"/>
        </c:manualLayout>
      </c:layout>
      <c:barChart>
        <c:barDir val="col"/>
        <c:grouping val="clustered"/>
        <c:varyColors val="0"/>
        <c:ser>
          <c:idx val="1"/>
          <c:order val="0"/>
          <c:tx>
            <c:strRef>
              <c:f>'Cumplimiento de objetivos'!$AA$98</c:f>
              <c:strCache>
                <c:ptCount val="1"/>
                <c:pt idx="0">
                  <c:v>Julio/ 2025</c:v>
                </c:pt>
              </c:strCache>
            </c:strRef>
          </c:tx>
          <c:spPr>
            <a:solidFill>
              <a:schemeClr val="accent2">
                <a:lumMod val="5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objetivos'!$AB$98:$AH$98</c:f>
              <c:numCache>
                <c:formatCode>0%</c:formatCode>
                <c:ptCount val="7"/>
                <c:pt idx="0">
                  <c:v>0.85316260764542273</c:v>
                </c:pt>
                <c:pt idx="1">
                  <c:v>0.80252287357919694</c:v>
                </c:pt>
                <c:pt idx="2">
                  <c:v>0.91428571428571437</c:v>
                </c:pt>
                <c:pt idx="3">
                  <c:v>0.86660000000000004</c:v>
                </c:pt>
                <c:pt idx="4">
                  <c:v>0.8214285714285714</c:v>
                </c:pt>
                <c:pt idx="5">
                  <c:v>1</c:v>
                </c:pt>
                <c:pt idx="6">
                  <c:v>0.97619047619047628</c:v>
                </c:pt>
              </c:numCache>
            </c:numRef>
          </c:val>
          <c:extLst>
            <c:ext xmlns:c16="http://schemas.microsoft.com/office/drawing/2014/chart" uri="{C3380CC4-5D6E-409C-BE32-E72D297353CC}">
              <c16:uniqueId val="{00000000-E64B-4431-A5A8-43E0BFE331CD}"/>
            </c:ext>
          </c:extLst>
        </c:ser>
        <c:ser>
          <c:idx val="2"/>
          <c:order val="1"/>
          <c:tx>
            <c:strRef>
              <c:f>'Cumplimiento de objetivos'!$AA$99</c:f>
              <c:strCache>
                <c:ptCount val="1"/>
                <c:pt idx="0">
                  <c:v>Agosto/ 2025</c:v>
                </c:pt>
              </c:strCache>
            </c:strRef>
          </c:tx>
          <c:spPr>
            <a:solidFill>
              <a:schemeClr val="accent2">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objetivos'!$AB$99:$AH$99</c:f>
              <c:numCache>
                <c:formatCode>0%</c:formatCode>
                <c:ptCount val="7"/>
                <c:pt idx="0">
                  <c:v>0.89875113748409963</c:v>
                </c:pt>
                <c:pt idx="1">
                  <c:v>0.89199884738584423</c:v>
                </c:pt>
                <c:pt idx="2">
                  <c:v>0.91428571428571437</c:v>
                </c:pt>
                <c:pt idx="3">
                  <c:v>0.89996000000000009</c:v>
                </c:pt>
                <c:pt idx="4">
                  <c:v>0.83333333333333337</c:v>
                </c:pt>
                <c:pt idx="5">
                  <c:v>1</c:v>
                </c:pt>
                <c:pt idx="6">
                  <c:v>0.97619047619047616</c:v>
                </c:pt>
              </c:numCache>
            </c:numRef>
          </c:val>
          <c:extLst>
            <c:ext xmlns:c16="http://schemas.microsoft.com/office/drawing/2014/chart" uri="{C3380CC4-5D6E-409C-BE32-E72D297353CC}">
              <c16:uniqueId val="{00000001-E64B-4431-A5A8-43E0BFE331CD}"/>
            </c:ext>
          </c:extLst>
        </c:ser>
        <c:ser>
          <c:idx val="3"/>
          <c:order val="2"/>
          <c:tx>
            <c:strRef>
              <c:f>'Cumplimiento de objetivos'!$AA$100</c:f>
              <c:strCache>
                <c:ptCount val="1"/>
                <c:pt idx="0">
                  <c:v>Septiembre/ 2025</c:v>
                </c:pt>
              </c:strCache>
            </c:strRef>
          </c:tx>
          <c:spPr>
            <a:solidFill>
              <a:schemeClr val="accent2"/>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objetivos'!$AB$100:$AH$100</c:f>
              <c:numCache>
                <c:formatCode>0%</c:formatCode>
                <c:ptCount val="7"/>
                <c:pt idx="0">
                  <c:v>0.8876557795135448</c:v>
                </c:pt>
                <c:pt idx="1">
                  <c:v>0.87201935109537188</c:v>
                </c:pt>
                <c:pt idx="2">
                  <c:v>0.8683673469387756</c:v>
                </c:pt>
                <c:pt idx="3">
                  <c:v>0.99993999999999994</c:v>
                </c:pt>
                <c:pt idx="4">
                  <c:v>0.8214285714285714</c:v>
                </c:pt>
                <c:pt idx="5">
                  <c:v>1</c:v>
                </c:pt>
                <c:pt idx="6">
                  <c:v>1</c:v>
                </c:pt>
              </c:numCache>
            </c:numRef>
          </c:val>
          <c:extLst>
            <c:ext xmlns:c16="http://schemas.microsoft.com/office/drawing/2014/chart" uri="{C3380CC4-5D6E-409C-BE32-E72D297353CC}">
              <c16:uniqueId val="{00000003-E64B-4431-A5A8-43E0BFE331CD}"/>
            </c:ext>
          </c:extLst>
        </c:ser>
        <c:ser>
          <c:idx val="4"/>
          <c:order val="3"/>
          <c:tx>
            <c:strRef>
              <c:f>'Cumplimiento de objetivos'!$AA$101</c:f>
              <c:strCache>
                <c:ptCount val="1"/>
                <c:pt idx="0">
                  <c:v>Octubre/ 2025</c:v>
                </c:pt>
              </c:strCache>
            </c:strRef>
          </c:tx>
          <c:spPr>
            <a:solidFill>
              <a:schemeClr val="accent2">
                <a:lumMod val="60000"/>
                <a:lumOff val="40000"/>
              </a:schemeClr>
            </a:solidFill>
          </c:spPr>
          <c:invertIfNegative val="0"/>
          <c:dLbls>
            <c:dLbl>
              <c:idx val="5"/>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E64B-4431-A5A8-43E0BFE331C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objetivos'!$AB$101:$AH$101</c:f>
              <c:numCache>
                <c:formatCode>0%</c:formatCode>
                <c:ptCount val="7"/>
                <c:pt idx="0">
                  <c:v>0.93456146925981831</c:v>
                </c:pt>
                <c:pt idx="1">
                  <c:v>0.92769747229035138</c:v>
                </c:pt>
                <c:pt idx="2">
                  <c:v>0.90068027210884349</c:v>
                </c:pt>
                <c:pt idx="3">
                  <c:v>0.99990000000000001</c:v>
                </c:pt>
                <c:pt idx="4">
                  <c:v>0.94047619047619058</c:v>
                </c:pt>
                <c:pt idx="5">
                  <c:v>1</c:v>
                </c:pt>
                <c:pt idx="6">
                  <c:v>1</c:v>
                </c:pt>
              </c:numCache>
            </c:numRef>
          </c:val>
          <c:extLst>
            <c:ext xmlns:c16="http://schemas.microsoft.com/office/drawing/2014/chart" uri="{C3380CC4-5D6E-409C-BE32-E72D297353CC}">
              <c16:uniqueId val="{00000005-E64B-4431-A5A8-43E0BFE331CD}"/>
            </c:ext>
          </c:extLst>
        </c:ser>
        <c:ser>
          <c:idx val="5"/>
          <c:order val="4"/>
          <c:tx>
            <c:strRef>
              <c:f>'Cumplimiento de objetivos'!$AA$102</c:f>
              <c:strCache>
                <c:ptCount val="1"/>
                <c:pt idx="0">
                  <c:v>Noviembre/ 2025</c:v>
                </c:pt>
              </c:strCache>
            </c:strRef>
          </c:tx>
          <c:spPr>
            <a:solidFill>
              <a:schemeClr val="accent2">
                <a:lumMod val="40000"/>
                <a:lumOff val="60000"/>
              </a:schemeClr>
            </a:solidFill>
          </c:spPr>
          <c:invertIfNegative val="0"/>
          <c:dLbls>
            <c:dLbl>
              <c:idx val="5"/>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E64B-4431-A5A8-43E0BFE331CD}"/>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objetivos'!$AB$102:$AH$102</c:f>
              <c:numCache>
                <c:formatCode>0%</c:formatCode>
                <c:ptCount val="7"/>
                <c:pt idx="0">
                  <c:v>0.86755682596538664</c:v>
                </c:pt>
                <c:pt idx="1">
                  <c:v>0.78720567572023337</c:v>
                </c:pt>
                <c:pt idx="2">
                  <c:v>0.86904761904761918</c:v>
                </c:pt>
                <c:pt idx="3">
                  <c:v>0.99990000000000001</c:v>
                </c:pt>
                <c:pt idx="4">
                  <c:v>0.94047619047619047</c:v>
                </c:pt>
                <c:pt idx="5">
                  <c:v>1</c:v>
                </c:pt>
                <c:pt idx="6">
                  <c:v>1</c:v>
                </c:pt>
              </c:numCache>
            </c:numRef>
          </c:val>
          <c:extLst>
            <c:ext xmlns:c16="http://schemas.microsoft.com/office/drawing/2014/chart" uri="{C3380CC4-5D6E-409C-BE32-E72D297353CC}">
              <c16:uniqueId val="{00000007-E64B-4431-A5A8-43E0BFE331CD}"/>
            </c:ext>
          </c:extLst>
        </c:ser>
        <c:ser>
          <c:idx val="6"/>
          <c:order val="5"/>
          <c:tx>
            <c:strRef>
              <c:f>'Cumplimiento de objetivos'!$AA$103</c:f>
              <c:strCache>
                <c:ptCount val="1"/>
                <c:pt idx="0">
                  <c:v>Diciembre/ 2025</c:v>
                </c:pt>
              </c:strCache>
            </c:strRef>
          </c:tx>
          <c:spPr>
            <a:solidFill>
              <a:schemeClr val="accent2">
                <a:lumMod val="20000"/>
                <a:lumOff val="8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'Cumplimiento de objetivos'!$AB$79:$AH$79</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objetivos'!$AB$103:$AH$103</c:f>
              <c:numCache>
                <c:formatCode>0%</c:formatCode>
                <c:ptCount val="7"/>
                <c:pt idx="0">
                  <c:v>0.80846730880189521</c:v>
                </c:pt>
                <c:pt idx="1">
                  <c:v>0.7518443543656671</c:v>
                </c:pt>
                <c:pt idx="2">
                  <c:v>0.82857142857142851</c:v>
                </c:pt>
                <c:pt idx="3">
                  <c:v>0.93326000000000009</c:v>
                </c:pt>
                <c:pt idx="4">
                  <c:v>0.76190476190476186</c:v>
                </c:pt>
                <c:pt idx="5">
                  <c:v>1</c:v>
                </c:pt>
                <c:pt idx="6">
                  <c:v>0.97619047619047628</c:v>
                </c:pt>
              </c:numCache>
            </c:numRef>
          </c:val>
          <c:extLst>
            <c:ext xmlns:c16="http://schemas.microsoft.com/office/drawing/2014/chart" uri="{C3380CC4-5D6E-409C-BE32-E72D297353CC}">
              <c16:uniqueId val="{00000000-DF2C-44CC-82B4-9843E5A6BAC1}"/>
            </c:ext>
          </c:extLst>
        </c:ser>
        <c:dLbls>
          <c:showLegendKey val="0"/>
          <c:showVal val="0"/>
          <c:showCatName val="0"/>
          <c:showSerName val="0"/>
          <c:showPercent val="0"/>
          <c:showBubbleSize val="0"/>
        </c:dLbls>
        <c:gapWidth val="400"/>
        <c:axId val="158533504"/>
        <c:axId val="158535040"/>
      </c:barChart>
      <c:catAx>
        <c:axId val="158533504"/>
        <c:scaling>
          <c:orientation val="minMax"/>
        </c:scaling>
        <c:delete val="0"/>
        <c:axPos val="b"/>
        <c:numFmt formatCode="General" sourceLinked="0"/>
        <c:majorTickMark val="cross"/>
        <c:minorTickMark val="none"/>
        <c:tickLblPos val="nextTo"/>
        <c:spPr>
          <a:ln/>
        </c:spPr>
        <c:txPr>
          <a:bodyPr/>
          <a:lstStyle/>
          <a:p>
            <a:pPr>
              <a:defRPr sz="1000"/>
            </a:pPr>
            <a:endParaRPr lang="es-ES"/>
          </a:p>
        </c:txPr>
        <c:crossAx val="158535040"/>
        <c:crosses val="autoZero"/>
        <c:auto val="1"/>
        <c:lblAlgn val="ctr"/>
        <c:lblOffset val="100"/>
        <c:noMultiLvlLbl val="0"/>
      </c:catAx>
      <c:valAx>
        <c:axId val="158535040"/>
        <c:scaling>
          <c:orientation val="minMax"/>
          <c:max val="1"/>
          <c:min val="0"/>
        </c:scaling>
        <c:delete val="1"/>
        <c:axPos val="l"/>
        <c:numFmt formatCode="0%" sourceLinked="1"/>
        <c:majorTickMark val="out"/>
        <c:minorTickMark val="none"/>
        <c:tickLblPos val="nextTo"/>
        <c:crossAx val="158533504"/>
        <c:crosses val="autoZero"/>
        <c:crossBetween val="between"/>
        <c:majorUnit val="5.000000000000001E-2"/>
        <c:minorUnit val="2.0000000000000004E-2"/>
      </c:valAx>
      <c:spPr>
        <a:noFill/>
      </c:spPr>
    </c:plotArea>
    <c:legend>
      <c:legendPos val="b"/>
      <c:layout>
        <c:manualLayout>
          <c:xMode val="edge"/>
          <c:yMode val="edge"/>
          <c:x val="0.28565449844848029"/>
          <c:y val="0.89055392840850167"/>
          <c:w val="0.54956042937629224"/>
          <c:h val="5.4526875816822425E-2"/>
        </c:manualLayout>
      </c:layout>
      <c:overlay val="0"/>
      <c:txPr>
        <a:bodyPr/>
        <a:lstStyle/>
        <a:p>
          <a:pPr>
            <a:defRPr sz="1000"/>
          </a:pPr>
          <a:endParaRPr lang="es-ES"/>
        </a:p>
      </c:txPr>
    </c:legend>
    <c:plotVisOnly val="1"/>
    <c:dispBlanksAs val="gap"/>
    <c:showDLblsOverMax val="0"/>
  </c:chart>
  <c:spPr>
    <a:noFill/>
    <a:ln>
      <a:no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6.9684499314128946E-3"/>
          <c:y val="8.3784722222222219E-2"/>
          <c:w val="0.98083676268861453"/>
          <c:h val="0.58361770833333337"/>
        </c:manualLayout>
      </c:layout>
      <c:barChart>
        <c:barDir val="col"/>
        <c:grouping val="clustered"/>
        <c:varyColors val="0"/>
        <c:ser>
          <c:idx val="3"/>
          <c:order val="0"/>
          <c:tx>
            <c:strRef>
              <c:f>'Cumplimiento de objetivos'!$AA$135</c:f>
              <c:strCache>
                <c:ptCount val="1"/>
                <c:pt idx="0">
                  <c:v>Julio/ 2025</c:v>
                </c:pt>
              </c:strCache>
            </c:strRef>
          </c:tx>
          <c:spPr>
            <a:solidFill>
              <a:schemeClr val="tx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objetivos'!$AB$135:$AH$135</c:f>
              <c:numCache>
                <c:formatCode>0%</c:formatCode>
                <c:ptCount val="7"/>
                <c:pt idx="0">
                  <c:v>0.82874822378514335</c:v>
                </c:pt>
                <c:pt idx="1">
                  <c:v>0.74497959470869679</c:v>
                </c:pt>
                <c:pt idx="2">
                  <c:v>0.80833333333333324</c:v>
                </c:pt>
                <c:pt idx="3">
                  <c:v>0.83329999999999993</c:v>
                </c:pt>
                <c:pt idx="4">
                  <c:v>0.97222222222222232</c:v>
                </c:pt>
                <c:pt idx="5">
                  <c:v>1</c:v>
                </c:pt>
                <c:pt idx="6">
                  <c:v>1</c:v>
                </c:pt>
              </c:numCache>
            </c:numRef>
          </c:val>
          <c:extLst>
            <c:ext xmlns:c16="http://schemas.microsoft.com/office/drawing/2014/chart" uri="{C3380CC4-5D6E-409C-BE32-E72D297353CC}">
              <c16:uniqueId val="{00000003-7F34-4D10-8255-1981748B767B}"/>
            </c:ext>
          </c:extLst>
        </c:ser>
        <c:ser>
          <c:idx val="4"/>
          <c:order val="1"/>
          <c:tx>
            <c:strRef>
              <c:f>'Cumplimiento de objetivos'!$AA$136</c:f>
              <c:strCache>
                <c:ptCount val="1"/>
                <c:pt idx="0">
                  <c:v>Agosto/ 2025</c:v>
                </c:pt>
              </c:strCache>
            </c:strRef>
          </c:tx>
          <c:spPr>
            <a:solidFill>
              <a:schemeClr val="accent1">
                <a:lumMod val="75000"/>
              </a:schemeClr>
            </a:solidFill>
            <a:ln>
              <a:noFill/>
            </a:ln>
            <a:effectLst/>
          </c:spPr>
          <c:invertIfNegative val="0"/>
          <c:dLbls>
            <c:dLbl>
              <c:idx val="5"/>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34-4D10-8255-1981748B767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objetivos'!$AB$136:$AH$136</c:f>
              <c:numCache>
                <c:formatCode>0%</c:formatCode>
                <c:ptCount val="7"/>
                <c:pt idx="0">
                  <c:v>0.86718550640772041</c:v>
                </c:pt>
                <c:pt idx="1">
                  <c:v>0.85585108046408342</c:v>
                </c:pt>
                <c:pt idx="2">
                  <c:v>0.72103174603174602</c:v>
                </c:pt>
                <c:pt idx="3">
                  <c:v>0.99995000000000001</c:v>
                </c:pt>
                <c:pt idx="4">
                  <c:v>0.95833333333333337</c:v>
                </c:pt>
                <c:pt idx="5">
                  <c:v>1</c:v>
                </c:pt>
                <c:pt idx="6">
                  <c:v>1</c:v>
                </c:pt>
              </c:numCache>
            </c:numRef>
          </c:val>
          <c:extLst>
            <c:ext xmlns:c16="http://schemas.microsoft.com/office/drawing/2014/chart" uri="{C3380CC4-5D6E-409C-BE32-E72D297353CC}">
              <c16:uniqueId val="{00000005-7F34-4D10-8255-1981748B767B}"/>
            </c:ext>
          </c:extLst>
        </c:ser>
        <c:ser>
          <c:idx val="5"/>
          <c:order val="2"/>
          <c:tx>
            <c:strRef>
              <c:f>'Cumplimiento de objetivos'!$AA$137</c:f>
              <c:strCache>
                <c:ptCount val="1"/>
                <c:pt idx="0">
                  <c:v>Septiembre/ 2025</c:v>
                </c:pt>
              </c:strCache>
            </c:strRef>
          </c:tx>
          <c:spPr>
            <a:solidFill>
              <a:schemeClr val="tx2">
                <a:lumMod val="60000"/>
                <a:lumOff val="40000"/>
              </a:schemeClr>
            </a:solidFill>
            <a:ln>
              <a:noFill/>
            </a:ln>
            <a:effectLst/>
          </c:spPr>
          <c:invertIfNegative val="0"/>
          <c:dLbls>
            <c:dLbl>
              <c:idx val="5"/>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F34-4D10-8255-1981748B767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objetivos'!$AB$137:$AH$137</c:f>
              <c:numCache>
                <c:formatCode>0%</c:formatCode>
                <c:ptCount val="7"/>
                <c:pt idx="0">
                  <c:v>0.81185474577603889</c:v>
                </c:pt>
                <c:pt idx="1">
                  <c:v>0.7130994036222793</c:v>
                </c:pt>
                <c:pt idx="2">
                  <c:v>0.77500000000000002</c:v>
                </c:pt>
                <c:pt idx="3">
                  <c:v>1</c:v>
                </c:pt>
                <c:pt idx="4">
                  <c:v>0.93055555555555569</c:v>
                </c:pt>
                <c:pt idx="5">
                  <c:v>0.75</c:v>
                </c:pt>
                <c:pt idx="6">
                  <c:v>1</c:v>
                </c:pt>
              </c:numCache>
            </c:numRef>
          </c:val>
          <c:extLst>
            <c:ext xmlns:c16="http://schemas.microsoft.com/office/drawing/2014/chart" uri="{C3380CC4-5D6E-409C-BE32-E72D297353CC}">
              <c16:uniqueId val="{00000007-7F34-4D10-8255-1981748B767B}"/>
            </c:ext>
          </c:extLst>
        </c:ser>
        <c:ser>
          <c:idx val="6"/>
          <c:order val="3"/>
          <c:tx>
            <c:strRef>
              <c:f>'Cumplimiento de objetivos'!$AA$138</c:f>
              <c:strCache>
                <c:ptCount val="1"/>
                <c:pt idx="0">
                  <c:v>Octubre/ 2025</c:v>
                </c:pt>
              </c:strCache>
            </c:strRef>
          </c:tx>
          <c:spPr>
            <a:solidFill>
              <a:schemeClr val="tx2">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objetivos'!$AB$138:$AH$138</c:f>
              <c:numCache>
                <c:formatCode>0%</c:formatCode>
                <c:ptCount val="7"/>
                <c:pt idx="0">
                  <c:v>0.90196953006443203</c:v>
                </c:pt>
                <c:pt idx="1">
                  <c:v>0.88411787870680192</c:v>
                </c:pt>
                <c:pt idx="2">
                  <c:v>0.79047619047619044</c:v>
                </c:pt>
                <c:pt idx="3">
                  <c:v>0.99990000000000001</c:v>
                </c:pt>
                <c:pt idx="4">
                  <c:v>1</c:v>
                </c:pt>
                <c:pt idx="5">
                  <c:v>0</c:v>
                </c:pt>
                <c:pt idx="6">
                  <c:v>1</c:v>
                </c:pt>
              </c:numCache>
            </c:numRef>
          </c:val>
          <c:extLst>
            <c:ext xmlns:c16="http://schemas.microsoft.com/office/drawing/2014/chart" uri="{C3380CC4-5D6E-409C-BE32-E72D297353CC}">
              <c16:uniqueId val="{00000000-13CC-45B2-B0FA-D32AA10E90A8}"/>
            </c:ext>
          </c:extLst>
        </c:ser>
        <c:ser>
          <c:idx val="2"/>
          <c:order val="4"/>
          <c:tx>
            <c:strRef>
              <c:f>'Cumplimiento de objetivos'!$AA$139</c:f>
              <c:strCache>
                <c:ptCount val="1"/>
                <c:pt idx="0">
                  <c:v>Noviembre/ 2025</c:v>
                </c:pt>
              </c:strCache>
            </c:strRef>
          </c:tx>
          <c:spPr>
            <a:solidFill>
              <a:schemeClr val="accent1">
                <a:lumMod val="40000"/>
                <a:lumOff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shade val="95000"/>
                          <a:satMod val="105000"/>
                        </a:schemeClr>
                      </a:solidFill>
                      <a:prstDash val="solid"/>
                      <a:round/>
                    </a:ln>
                    <a:effectLst/>
                  </c:spPr>
                </c15:leaderLines>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objetivos'!$AB$139:$AH$139</c:f>
              <c:numCache>
                <c:formatCode>0%</c:formatCode>
                <c:ptCount val="7"/>
                <c:pt idx="0">
                  <c:v>0.91546948275011353</c:v>
                </c:pt>
                <c:pt idx="1">
                  <c:v>0.86861184904069155</c:v>
                </c:pt>
                <c:pt idx="2">
                  <c:v>0.86904761904761907</c:v>
                </c:pt>
                <c:pt idx="3">
                  <c:v>0.99990000000000001</c:v>
                </c:pt>
                <c:pt idx="4">
                  <c:v>1</c:v>
                </c:pt>
                <c:pt idx="5">
                  <c:v>1</c:v>
                </c:pt>
                <c:pt idx="6">
                  <c:v>1</c:v>
                </c:pt>
              </c:numCache>
            </c:numRef>
          </c:val>
          <c:extLst>
            <c:ext xmlns:c16="http://schemas.microsoft.com/office/drawing/2014/chart" uri="{C3380CC4-5D6E-409C-BE32-E72D297353CC}">
              <c16:uniqueId val="{00000001-7F34-4D10-8255-1981748B767B}"/>
            </c:ext>
          </c:extLst>
        </c:ser>
        <c:ser>
          <c:idx val="0"/>
          <c:order val="5"/>
          <c:tx>
            <c:strRef>
              <c:f>'Cumplimiento de objetivos'!$AA$140</c:f>
              <c:strCache>
                <c:ptCount val="1"/>
                <c:pt idx="0">
                  <c:v>Diciembre/ 2025</c:v>
                </c:pt>
              </c:strCache>
            </c:strRef>
          </c:tx>
          <c:spPr>
            <a:solidFill>
              <a:schemeClr val="accent1">
                <a:lumMod val="20000"/>
                <a:lumOff val="8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'Cumplimiento de objetivos'!$AB$116:$AH$116</c:f>
              <c:strCache>
                <c:ptCount val="7"/>
                <c:pt idx="0">
                  <c:v>ÍNDICES GENERALES</c:v>
                </c:pt>
                <c:pt idx="1">
                  <c:v>Atención del vendedor</c:v>
                </c:pt>
                <c:pt idx="2">
                  <c:v>Atención en caja</c:v>
                </c:pt>
                <c:pt idx="3">
                  <c:v>Atención post pago</c:v>
                </c:pt>
                <c:pt idx="4">
                  <c:v>Ambiente de la tienda</c:v>
                </c:pt>
                <c:pt idx="5">
                  <c:v>Delivery</c:v>
                </c:pt>
                <c:pt idx="6">
                  <c:v>Devolución</c:v>
                </c:pt>
              </c:strCache>
            </c:strRef>
          </c:cat>
          <c:val>
            <c:numRef>
              <c:f>'Cumplimiento de objetivos'!$AB$140:$AH$140</c:f>
              <c:numCache>
                <c:formatCode>0%</c:formatCode>
                <c:ptCount val="7"/>
                <c:pt idx="0">
                  <c:v>0.90511423161476723</c:v>
                </c:pt>
                <c:pt idx="1">
                  <c:v>0.86153450009936572</c:v>
                </c:pt>
                <c:pt idx="2">
                  <c:v>0.93333333333333324</c:v>
                </c:pt>
                <c:pt idx="3">
                  <c:v>0.74995000000000001</c:v>
                </c:pt>
                <c:pt idx="4">
                  <c:v>1</c:v>
                </c:pt>
                <c:pt idx="5">
                  <c:v>1</c:v>
                </c:pt>
                <c:pt idx="6">
                  <c:v>1</c:v>
                </c:pt>
              </c:numCache>
            </c:numRef>
          </c:val>
          <c:extLst>
            <c:ext xmlns:c16="http://schemas.microsoft.com/office/drawing/2014/chart" uri="{C3380CC4-5D6E-409C-BE32-E72D297353CC}">
              <c16:uniqueId val="{00000008-7F34-4D10-8255-1981748B767B}"/>
            </c:ext>
          </c:extLst>
        </c:ser>
        <c:dLbls>
          <c:showLegendKey val="0"/>
          <c:showVal val="0"/>
          <c:showCatName val="0"/>
          <c:showSerName val="0"/>
          <c:showPercent val="0"/>
          <c:showBubbleSize val="0"/>
        </c:dLbls>
        <c:gapWidth val="400"/>
        <c:axId val="158672768"/>
        <c:axId val="158674304"/>
      </c:barChart>
      <c:catAx>
        <c:axId val="158672768"/>
        <c:scaling>
          <c:orientation val="minMax"/>
        </c:scaling>
        <c:delete val="0"/>
        <c:axPos val="b"/>
        <c:numFmt formatCode="General" sourceLinked="0"/>
        <c:majorTickMark val="cross"/>
        <c:minorTickMark val="none"/>
        <c:tickLblPos val="nextTo"/>
        <c:spPr>
          <a:noFill/>
          <a:ln w="9525" cap="flat" cmpd="sng" algn="ctr">
            <a:solidFill>
              <a:schemeClr val="tx1">
                <a:tint val="75000"/>
                <a:shade val="95000"/>
                <a:satMod val="105000"/>
              </a:schemeClr>
            </a:solidFill>
            <a:prstDash val="solid"/>
            <a:round/>
          </a:ln>
          <a:effectLst/>
        </c:spPr>
        <c:txPr>
          <a:bodyPr rot="-6000000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crossAx val="158674304"/>
        <c:crosses val="autoZero"/>
        <c:auto val="1"/>
        <c:lblAlgn val="ctr"/>
        <c:lblOffset val="100"/>
        <c:noMultiLvlLbl val="0"/>
      </c:catAx>
      <c:valAx>
        <c:axId val="158674304"/>
        <c:scaling>
          <c:orientation val="minMax"/>
          <c:max val="1"/>
          <c:min val="0"/>
        </c:scaling>
        <c:delete val="1"/>
        <c:axPos val="l"/>
        <c:numFmt formatCode="0%" sourceLinked="1"/>
        <c:majorTickMark val="out"/>
        <c:minorTickMark val="none"/>
        <c:tickLblPos val="nextTo"/>
        <c:crossAx val="158672768"/>
        <c:crosses val="autoZero"/>
        <c:crossBetween val="between"/>
        <c:majorUnit val="5.000000000000001E-2"/>
        <c:minorUnit val="2.0000000000000004E-2"/>
      </c:valAx>
      <c:spPr>
        <a:noFill/>
        <a:ln>
          <a:noFill/>
        </a:ln>
        <a:effectLst/>
      </c:spPr>
    </c:plotArea>
    <c:legend>
      <c:legendPos val="b"/>
      <c:layout>
        <c:manualLayout>
          <c:xMode val="edge"/>
          <c:yMode val="edge"/>
          <c:x val="0.34085087719298246"/>
          <c:y val="0.84022882900579243"/>
          <c:w val="0.45407422915691109"/>
          <c:h val="5.3944463114397025E-2"/>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tx1"/>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noFill/>
    <a:ln w="9525" cap="flat" cmpd="sng" algn="ctr">
      <a:noFill/>
      <a:prstDash val="sysDot"/>
      <a:round/>
    </a:ln>
    <a:effectLst/>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3"/>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58361770833333337"/>
        </c:manualLayout>
      </c:layout>
      <c:barChart>
        <c:barDir val="col"/>
        <c:grouping val="clustered"/>
        <c:varyColors val="0"/>
        <c:ser>
          <c:idx val="1"/>
          <c:order val="0"/>
          <c:tx>
            <c:strRef>
              <c:f>'Cumplimiento de objetivos'!$AA$160</c:f>
              <c:strCache>
                <c:ptCount val="1"/>
                <c:pt idx="0">
                  <c:v>Febrero/2020</c:v>
                </c:pt>
              </c:strCache>
            </c:strRef>
          </c:tx>
          <c:spPr>
            <a:solidFill>
              <a:srgbClr val="FEE300"/>
            </a:solidFill>
          </c:spPr>
          <c:invertIfNegative val="0"/>
          <c:dLbls>
            <c:dLbl>
              <c:idx val="2"/>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FCBC-4ED9-849F-F03428BDA79A}"/>
                </c:ext>
              </c:extLst>
            </c:dLbl>
            <c:dLbl>
              <c:idx val="3"/>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FCBC-4ED9-849F-F03428BDA79A}"/>
                </c:ext>
              </c:extLst>
            </c:dLbl>
            <c:dLbl>
              <c:idx val="5"/>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FCBC-4ED9-849F-F03428BDA79A}"/>
                </c:ext>
              </c:extLst>
            </c:dLbl>
            <c:dLbl>
              <c:idx val="6"/>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FCBC-4ED9-849F-F03428BDA7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'Cumplimiento de objetivos'!$AB$160:$AH$160</c:f>
            </c:numRef>
          </c:val>
          <c:extLst>
            <c:ext xmlns:c15="http://schemas.microsoft.com/office/drawing/2012/chart" uri="{02D57815-91ED-43cb-92C2-25804820EDAC}">
              <c15:filteredCategoryTitle>
                <c15:cat>
                  <c:multiLvlStrRef>
                    <c:extLst>
                      <c:ext uri="{02D57815-91ED-43cb-92C2-25804820EDAC}">
                        <c15:formulaRef>
                          <c15:sqref>'Cumplimiento de objetivos'!$AB$153:$AH$153</c15:sqref>
                        </c15:formulaRef>
                      </c:ext>
                    </c:extLst>
                  </c:multiLvlStrRef>
                </c15:cat>
              </c15:filteredCategoryTitle>
            </c:ext>
            <c:ext xmlns:c16="http://schemas.microsoft.com/office/drawing/2014/chart" uri="{C3380CC4-5D6E-409C-BE32-E72D297353CC}">
              <c16:uniqueId val="{00000004-FCBC-4ED9-849F-F03428BDA79A}"/>
            </c:ext>
          </c:extLst>
        </c:ser>
        <c:ser>
          <c:idx val="2"/>
          <c:order val="1"/>
          <c:tx>
            <c:strRef>
              <c:f>'Cumplimiento de objetivos'!$AA$161</c:f>
              <c:strCache>
                <c:ptCount val="1"/>
                <c:pt idx="0">
                  <c:v>Marzo/2020</c:v>
                </c:pt>
              </c:strCache>
            </c:strRef>
          </c:tx>
          <c:spPr>
            <a:solidFill>
              <a:srgbClr val="FEE300">
                <a:alpha val="69804"/>
              </a:srgbClr>
            </a:solidFill>
          </c:spPr>
          <c:invertIfNegative val="0"/>
          <c:dLbls>
            <c:dLbl>
              <c:idx val="2"/>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CBC-4ED9-849F-F03428BDA79A}"/>
                </c:ext>
              </c:extLst>
            </c:dLbl>
            <c:dLbl>
              <c:idx val="3"/>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CBC-4ED9-849F-F03428BDA79A}"/>
                </c:ext>
              </c:extLst>
            </c:dLbl>
            <c:dLbl>
              <c:idx val="5"/>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FCBC-4ED9-849F-F03428BDA79A}"/>
                </c:ext>
              </c:extLst>
            </c:dLbl>
            <c:dLbl>
              <c:idx val="6"/>
              <c:tx>
                <c:rich>
                  <a:bodyPr/>
                  <a:lstStyle/>
                  <a:p>
                    <a:r>
                      <a:rPr lang="en-US"/>
                      <a:t>N/A</a:t>
                    </a:r>
                  </a:p>
                </c:rich>
              </c:tx>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FCBC-4ED9-849F-F03428BDA79A}"/>
                </c:ext>
              </c:extLst>
            </c:dLbl>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'Cumplimiento de objetivos'!$AB$161:$AH$161</c:f>
            </c:numRef>
          </c:val>
          <c:extLst>
            <c:ext xmlns:c15="http://schemas.microsoft.com/office/drawing/2012/chart" uri="{02D57815-91ED-43cb-92C2-25804820EDAC}">
              <c15:filteredCategoryTitle>
                <c15:cat>
                  <c:multiLvlStrRef>
                    <c:extLst>
                      <c:ext uri="{02D57815-91ED-43cb-92C2-25804820EDAC}">
                        <c15:formulaRef>
                          <c15:sqref>'Cumplimiento de objetivos'!$AB$153:$AH$153</c15:sqref>
                        </c15:formulaRef>
                      </c:ext>
                    </c:extLst>
                  </c:multiLvlStrRef>
                </c15:cat>
              </c15:filteredCategoryTitle>
            </c:ext>
            <c:ext xmlns:c16="http://schemas.microsoft.com/office/drawing/2014/chart" uri="{C3380CC4-5D6E-409C-BE32-E72D297353CC}">
              <c16:uniqueId val="{00000009-FCBC-4ED9-849F-F03428BDA79A}"/>
            </c:ext>
          </c:extLst>
        </c:ser>
        <c:dLbls>
          <c:showLegendKey val="0"/>
          <c:showVal val="0"/>
          <c:showCatName val="0"/>
          <c:showSerName val="0"/>
          <c:showPercent val="0"/>
          <c:showBubbleSize val="0"/>
        </c:dLbls>
        <c:gapWidth val="400"/>
        <c:axId val="158860416"/>
        <c:axId val="158861952"/>
      </c:barChart>
      <c:catAx>
        <c:axId val="158860416"/>
        <c:scaling>
          <c:orientation val="minMax"/>
        </c:scaling>
        <c:delete val="0"/>
        <c:axPos val="b"/>
        <c:numFmt formatCode="General" sourceLinked="0"/>
        <c:majorTickMark val="cross"/>
        <c:minorTickMark val="none"/>
        <c:tickLblPos val="nextTo"/>
        <c:spPr>
          <a:ln/>
        </c:spPr>
        <c:txPr>
          <a:bodyPr/>
          <a:lstStyle/>
          <a:p>
            <a:pPr>
              <a:defRPr sz="1000"/>
            </a:pPr>
            <a:endParaRPr lang="es-ES"/>
          </a:p>
        </c:txPr>
        <c:crossAx val="158861952"/>
        <c:crosses val="autoZero"/>
        <c:auto val="1"/>
        <c:lblAlgn val="ctr"/>
        <c:lblOffset val="100"/>
        <c:noMultiLvlLbl val="0"/>
      </c:catAx>
      <c:valAx>
        <c:axId val="158861952"/>
        <c:scaling>
          <c:orientation val="minMax"/>
          <c:max val="1"/>
          <c:min val="0"/>
        </c:scaling>
        <c:delete val="1"/>
        <c:axPos val="l"/>
        <c:numFmt formatCode="0%" sourceLinked="1"/>
        <c:majorTickMark val="out"/>
        <c:minorTickMark val="none"/>
        <c:tickLblPos val="nextTo"/>
        <c:crossAx val="158860416"/>
        <c:crosses val="autoZero"/>
        <c:crossBetween val="between"/>
        <c:majorUnit val="5.000000000000001E-2"/>
        <c:minorUnit val="2.0000000000000004E-2"/>
      </c:valAx>
      <c:spPr>
        <a:noFill/>
      </c:spPr>
    </c:plotArea>
    <c:legend>
      <c:legendPos val="b"/>
      <c:layout>
        <c:manualLayout>
          <c:xMode val="edge"/>
          <c:yMode val="edge"/>
          <c:x val="0.34085087719298246"/>
          <c:y val="0.84022882900579243"/>
          <c:w val="0.45431136433847724"/>
          <c:h val="6.187045471156833E-2"/>
        </c:manualLayout>
      </c:layout>
      <c:overlay val="0"/>
      <c:txPr>
        <a:bodyPr/>
        <a:lstStyle/>
        <a:p>
          <a:pPr>
            <a:defRPr sz="1000"/>
          </a:pPr>
          <a:endParaRPr lang="es-ES"/>
        </a:p>
      </c:txPr>
    </c:legend>
    <c:plotVisOnly val="1"/>
    <c:dispBlanksAs val="gap"/>
    <c:showDLblsOverMax val="0"/>
  </c:chart>
  <c:spPr>
    <a:noFill/>
    <a:ln>
      <a:no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9684499314128946E-3"/>
          <c:y val="8.3784722222222219E-2"/>
          <c:w val="0.98083676268861453"/>
          <c:h val="0.55414816762835883"/>
        </c:manualLayout>
      </c:layout>
      <c:barChart>
        <c:barDir val="col"/>
        <c:grouping val="clustered"/>
        <c:varyColors val="0"/>
        <c:ser>
          <c:idx val="0"/>
          <c:order val="0"/>
          <c:tx>
            <c:strRef>
              <c:f>'Cumplimiento de objetivos'!$AA$419</c:f>
              <c:strCache>
                <c:ptCount val="1"/>
                <c:pt idx="0">
                  <c:v>Diciembre/2022</c:v>
                </c:pt>
              </c:strCache>
            </c:strRef>
          </c:tx>
          <c:spPr>
            <a:solidFill>
              <a:schemeClr val="accent1">
                <a:lumMod val="40000"/>
                <a:lumOff val="60000"/>
              </a:schemeClr>
            </a:solidFill>
          </c:spPr>
          <c:invertIfNegative val="0"/>
          <c:dPt>
            <c:idx val="10"/>
            <c:invertIfNegative val="0"/>
            <c:bubble3D val="0"/>
            <c:extLst>
              <c:ext xmlns:c16="http://schemas.microsoft.com/office/drawing/2014/chart" uri="{C3380CC4-5D6E-409C-BE32-E72D297353CC}">
                <c16:uniqueId val="{00000001-84B7-444D-B6CC-984757900D4E}"/>
              </c:ext>
            </c:extLst>
          </c:dPt>
          <c:dPt>
            <c:idx val="11"/>
            <c:invertIfNegative val="0"/>
            <c:bubble3D val="0"/>
            <c:extLst>
              <c:ext xmlns:c16="http://schemas.microsoft.com/office/drawing/2014/chart" uri="{C3380CC4-5D6E-409C-BE32-E72D297353CC}">
                <c16:uniqueId val="{00000003-84B7-444D-B6CC-984757900D4E}"/>
              </c:ext>
            </c:extLst>
          </c:dPt>
          <c:dPt>
            <c:idx val="12"/>
            <c:invertIfNegative val="0"/>
            <c:bubble3D val="0"/>
            <c:extLst>
              <c:ext xmlns:c16="http://schemas.microsoft.com/office/drawing/2014/chart" uri="{C3380CC4-5D6E-409C-BE32-E72D297353CC}">
                <c16:uniqueId val="{00000000-5088-48FA-A6FA-BDC3E83CFCE5}"/>
              </c:ext>
            </c:extLst>
          </c:dPt>
          <c:dPt>
            <c:idx val="13"/>
            <c:invertIfNegative val="0"/>
            <c:bubble3D val="0"/>
            <c:spPr>
              <a:solidFill>
                <a:schemeClr val="accent1">
                  <a:lumMod val="40000"/>
                  <a:lumOff val="60000"/>
                </a:schemeClr>
              </a:solidFill>
              <a:ln>
                <a:noFill/>
              </a:ln>
            </c:spPr>
            <c:extLst>
              <c:ext xmlns:c16="http://schemas.microsoft.com/office/drawing/2014/chart" uri="{C3380CC4-5D6E-409C-BE32-E72D297353CC}">
                <c16:uniqueId val="{00000002-5088-48FA-A6FA-BDC3E83CFCE5}"/>
              </c:ext>
            </c:extLst>
          </c:dPt>
          <c:dPt>
            <c:idx val="14"/>
            <c:invertIfNegative val="0"/>
            <c:bubble3D val="0"/>
            <c:extLst>
              <c:ext xmlns:c16="http://schemas.microsoft.com/office/drawing/2014/chart" uri="{C3380CC4-5D6E-409C-BE32-E72D297353CC}">
                <c16:uniqueId val="{00000004-5088-48FA-A6FA-BDC3E83CFCE5}"/>
              </c:ext>
            </c:extLst>
          </c:dPt>
          <c:dPt>
            <c:idx val="15"/>
            <c:invertIfNegative val="0"/>
            <c:bubble3D val="0"/>
            <c:extLst>
              <c:ext xmlns:c16="http://schemas.microsoft.com/office/drawing/2014/chart" uri="{C3380CC4-5D6E-409C-BE32-E72D297353CC}">
                <c16:uniqueId val="{00000006-5088-48FA-A6FA-BDC3E83CFCE5}"/>
              </c:ext>
            </c:extLst>
          </c:dPt>
          <c:dPt>
            <c:idx val="16"/>
            <c:invertIfNegative val="0"/>
            <c:bubble3D val="0"/>
            <c:extLst>
              <c:ext xmlns:c16="http://schemas.microsoft.com/office/drawing/2014/chart" uri="{C3380CC4-5D6E-409C-BE32-E72D297353CC}">
                <c16:uniqueId val="{00000008-5088-48FA-A6FA-BDC3E83CFCE5}"/>
              </c:ext>
            </c:extLst>
          </c:dPt>
          <c:dPt>
            <c:idx val="17"/>
            <c:invertIfNegative val="0"/>
            <c:bubble3D val="0"/>
            <c:spPr>
              <a:solidFill>
                <a:schemeClr val="accent1">
                  <a:lumMod val="40000"/>
                  <a:lumOff val="60000"/>
                </a:schemeClr>
              </a:solidFill>
              <a:ln>
                <a:noFill/>
              </a:ln>
            </c:spPr>
            <c:extLst>
              <c:ext xmlns:c16="http://schemas.microsoft.com/office/drawing/2014/chart" uri="{C3380CC4-5D6E-409C-BE32-E72D297353CC}">
                <c16:uniqueId val="{0000000A-5088-48FA-A6FA-BDC3E83CFCE5}"/>
              </c:ext>
            </c:extLst>
          </c:dPt>
          <c:dPt>
            <c:idx val="18"/>
            <c:invertIfNegative val="0"/>
            <c:bubble3D val="0"/>
            <c:spPr>
              <a:solidFill>
                <a:schemeClr val="accent1">
                  <a:lumMod val="40000"/>
                  <a:lumOff val="60000"/>
                </a:schemeClr>
              </a:solidFill>
              <a:ln>
                <a:noFill/>
              </a:ln>
            </c:spPr>
            <c:extLst>
              <c:ext xmlns:c16="http://schemas.microsoft.com/office/drawing/2014/chart" uri="{C3380CC4-5D6E-409C-BE32-E72D297353CC}">
                <c16:uniqueId val="{0000000C-5088-48FA-A6FA-BDC3E83CFCE5}"/>
              </c:ext>
            </c:extLst>
          </c:dPt>
          <c:dPt>
            <c:idx val="19"/>
            <c:invertIfNegative val="0"/>
            <c:bubble3D val="0"/>
            <c:spPr>
              <a:solidFill>
                <a:schemeClr val="accent1">
                  <a:lumMod val="40000"/>
                  <a:lumOff val="60000"/>
                </a:schemeClr>
              </a:solidFill>
              <a:ln>
                <a:noFill/>
              </a:ln>
            </c:spPr>
            <c:extLst>
              <c:ext xmlns:c16="http://schemas.microsoft.com/office/drawing/2014/chart" uri="{C3380CC4-5D6E-409C-BE32-E72D297353CC}">
                <c16:uniqueId val="{0000000E-5088-48FA-A6FA-BDC3E83CFCE5}"/>
              </c:ext>
            </c:extLst>
          </c:dPt>
          <c:dPt>
            <c:idx val="20"/>
            <c:invertIfNegative val="0"/>
            <c:bubble3D val="0"/>
            <c:extLst>
              <c:ext xmlns:c16="http://schemas.microsoft.com/office/drawing/2014/chart" uri="{C3380CC4-5D6E-409C-BE32-E72D297353CC}">
                <c16:uniqueId val="{00000010-5088-48FA-A6FA-BDC3E83CFCE5}"/>
              </c:ext>
            </c:extLst>
          </c:dPt>
          <c:dPt>
            <c:idx val="21"/>
            <c:invertIfNegative val="0"/>
            <c:bubble3D val="0"/>
            <c:extLst>
              <c:ext xmlns:c16="http://schemas.microsoft.com/office/drawing/2014/chart" uri="{C3380CC4-5D6E-409C-BE32-E72D297353CC}">
                <c16:uniqueId val="{00000012-5088-48FA-A6FA-BDC3E83CFCE5}"/>
              </c:ext>
            </c:extLst>
          </c:dPt>
          <c:dPt>
            <c:idx val="22"/>
            <c:invertIfNegative val="0"/>
            <c:bubble3D val="0"/>
            <c:extLst>
              <c:ext xmlns:c16="http://schemas.microsoft.com/office/drawing/2014/chart" uri="{C3380CC4-5D6E-409C-BE32-E72D297353CC}">
                <c16:uniqueId val="{00000014-5088-48FA-A6FA-BDC3E83CFCE5}"/>
              </c:ext>
            </c:extLst>
          </c:dPt>
          <c:dPt>
            <c:idx val="23"/>
            <c:invertIfNegative val="0"/>
            <c:bubble3D val="0"/>
            <c:extLst>
              <c:ext xmlns:c16="http://schemas.microsoft.com/office/drawing/2014/chart" uri="{C3380CC4-5D6E-409C-BE32-E72D297353CC}">
                <c16:uniqueId val="{00000016-5088-48FA-A6FA-BDC3E83CFCE5}"/>
              </c:ext>
            </c:extLst>
          </c:dPt>
          <c:dPt>
            <c:idx val="24"/>
            <c:invertIfNegative val="0"/>
            <c:bubble3D val="0"/>
            <c:extLst>
              <c:ext xmlns:c16="http://schemas.microsoft.com/office/drawing/2014/chart" uri="{C3380CC4-5D6E-409C-BE32-E72D297353CC}">
                <c16:uniqueId val="{0000001C-84B7-444D-B6CC-984757900D4E}"/>
              </c:ext>
            </c:extLst>
          </c:dPt>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'Cumplimiento de objetivos'!$AB$419:$AY$419</c:f>
            </c:numRef>
          </c:val>
          <c:extLst>
            <c:ext xmlns:c15="http://schemas.microsoft.com/office/drawing/2012/chart" uri="{02D57815-91ED-43cb-92C2-25804820EDAC}">
              <c15:filteredCategoryTitle>
                <c15:cat>
                  <c:multiLvlStrRef>
                    <c:extLst>
                      <c:ext uri="{02D57815-91ED-43cb-92C2-25804820EDAC}">
                        <c15:formulaRef>
                          <c15:sqref>'Cumplimiento de objetivos'!#REF!</c15:sqref>
                        </c15:formulaRef>
                      </c:ext>
                    </c:extLst>
                  </c:multiLvlStrRef>
                </c15:cat>
              </c15:filteredCategoryTitle>
            </c:ext>
            <c:ext xmlns:c16="http://schemas.microsoft.com/office/drawing/2014/chart" uri="{C3380CC4-5D6E-409C-BE32-E72D297353CC}">
              <c16:uniqueId val="{00000018-5088-48FA-A6FA-BDC3E83CFCE5}"/>
            </c:ext>
          </c:extLst>
        </c:ser>
        <c:ser>
          <c:idx val="1"/>
          <c:order val="1"/>
          <c:tx>
            <c:strRef>
              <c:f>'Cumplimiento de objetivos'!$AA$420</c:f>
              <c:strCache>
                <c:ptCount val="1"/>
                <c:pt idx="0">
                  <c:v>Enero/2023</c:v>
                </c:pt>
              </c:strCache>
            </c:strRef>
          </c:tx>
          <c:spPr>
            <a:solidFill>
              <a:schemeClr val="accent1"/>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val>
            <c:numRef>
              <c:f>'Cumplimiento de objetivos'!$AB$420:$AY$420</c:f>
            </c:numRef>
          </c:val>
          <c:extLst>
            <c:ext xmlns:c15="http://schemas.microsoft.com/office/drawing/2012/chart" uri="{02D57815-91ED-43cb-92C2-25804820EDAC}">
              <c15:filteredCategoryTitle>
                <c15:cat>
                  <c:multiLvlStrRef>
                    <c:extLst>
                      <c:ext uri="{02D57815-91ED-43cb-92C2-25804820EDAC}">
                        <c15:formulaRef>
                          <c15:sqref>'Cumplimiento de objetivos'!#REF!</c15:sqref>
                        </c15:formulaRef>
                      </c:ext>
                    </c:extLst>
                  </c:multiLvlStrRef>
                </c15:cat>
              </c15:filteredCategoryTitle>
            </c:ext>
            <c:ext xmlns:c16="http://schemas.microsoft.com/office/drawing/2014/chart" uri="{C3380CC4-5D6E-409C-BE32-E72D297353CC}">
              <c16:uniqueId val="{0000001D-031F-4D4D-99EE-88326268BA45}"/>
            </c:ext>
          </c:extLst>
        </c:ser>
        <c:dLbls>
          <c:showLegendKey val="0"/>
          <c:showVal val="1"/>
          <c:showCatName val="0"/>
          <c:showSerName val="0"/>
          <c:showPercent val="0"/>
          <c:showBubbleSize val="0"/>
        </c:dLbls>
        <c:gapWidth val="80"/>
        <c:overlap val="-25"/>
        <c:axId val="158929664"/>
        <c:axId val="158938240"/>
      </c:barChart>
      <c:catAx>
        <c:axId val="158929664"/>
        <c:scaling>
          <c:orientation val="minMax"/>
        </c:scaling>
        <c:delete val="0"/>
        <c:axPos val="b"/>
        <c:numFmt formatCode="General" sourceLinked="0"/>
        <c:majorTickMark val="none"/>
        <c:minorTickMark val="none"/>
        <c:tickLblPos val="nextTo"/>
        <c:crossAx val="158938240"/>
        <c:crosses val="autoZero"/>
        <c:auto val="1"/>
        <c:lblAlgn val="ctr"/>
        <c:lblOffset val="100"/>
        <c:noMultiLvlLbl val="0"/>
      </c:catAx>
      <c:valAx>
        <c:axId val="158938240"/>
        <c:scaling>
          <c:orientation val="minMax"/>
          <c:max val="1"/>
          <c:min val="0"/>
        </c:scaling>
        <c:delete val="1"/>
        <c:axPos val="l"/>
        <c:numFmt formatCode="0%" sourceLinked="1"/>
        <c:majorTickMark val="out"/>
        <c:minorTickMark val="none"/>
        <c:tickLblPos val="nextTo"/>
        <c:crossAx val="158929664"/>
        <c:crosses val="autoZero"/>
        <c:crossBetween val="between"/>
      </c:valAx>
      <c:spPr>
        <a:noFill/>
      </c:spPr>
    </c:plotArea>
    <c:legend>
      <c:legendPos val="b"/>
      <c:layout>
        <c:manualLayout>
          <c:xMode val="edge"/>
          <c:yMode val="edge"/>
          <c:x val="0.42483753332937041"/>
          <c:y val="0.96254768497749177"/>
          <c:w val="0.14863791676034369"/>
          <c:h val="3.3523041938028866E-2"/>
        </c:manualLayout>
      </c:layout>
      <c:overlay val="0"/>
    </c:legend>
    <c:plotVisOnly val="1"/>
    <c:dispBlanksAs val="gap"/>
    <c:showDLblsOverMax val="0"/>
  </c:chart>
  <c:spPr>
    <a:noFill/>
    <a:ln>
      <a:noFill/>
      <a:prstDash val="sysDot"/>
    </a:ln>
  </c:spPr>
  <c:txPr>
    <a:bodyPr/>
    <a:lstStyle/>
    <a:p>
      <a:pPr>
        <a:defRPr sz="10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Tendencia!$D$7</c:f>
              <c:strCache>
                <c:ptCount val="1"/>
                <c:pt idx="0">
                  <c:v>Santa Cruz</c:v>
                </c:pt>
              </c:strCache>
            </c:strRef>
          </c:tx>
          <c:spPr>
            <a:ln>
              <a:solidFill>
                <a:schemeClr val="accent3">
                  <a:lumMod val="60000"/>
                  <a:lumOff val="40000"/>
                </a:schemeClr>
              </a:solidFill>
            </a:ln>
          </c:spPr>
          <c:marker>
            <c:symbol val="circle"/>
            <c:size val="9"/>
            <c:spPr>
              <a:solidFill>
                <a:schemeClr val="accent3">
                  <a:lumMod val="60000"/>
                  <a:lumOff val="40000"/>
                </a:schemeClr>
              </a:solidFill>
              <a:ln>
                <a:solidFill>
                  <a:schemeClr val="accent3">
                    <a:lumMod val="60000"/>
                    <a:lumOff val="40000"/>
                  </a:schemeClr>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Tendencia!$B$53:$C$113</c:f>
              <c:multiLvlStrCache>
                <c:ptCount val="61"/>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pt idx="27">
                    <c:v>ABRIL</c:v>
                  </c:pt>
                  <c:pt idx="28">
                    <c:v>MAYO</c:v>
                  </c:pt>
                  <c:pt idx="29">
                    <c:v>JUNIO</c:v>
                  </c:pt>
                  <c:pt idx="30">
                    <c:v>JULIO</c:v>
                  </c:pt>
                  <c:pt idx="31">
                    <c:v>AGOSTO</c:v>
                  </c:pt>
                  <c:pt idx="32">
                    <c:v>SEPTIEMBRE</c:v>
                  </c:pt>
                  <c:pt idx="33">
                    <c:v>OCTUBRE</c:v>
                  </c:pt>
                  <c:pt idx="34">
                    <c:v>NOVIEMBRE</c:v>
                  </c:pt>
                  <c:pt idx="35">
                    <c:v>DICIEMBRE</c:v>
                  </c:pt>
                  <c:pt idx="36">
                    <c:v>ENERO</c:v>
                  </c:pt>
                  <c:pt idx="37">
                    <c:v>FEBRERO</c:v>
                  </c:pt>
                  <c:pt idx="38">
                    <c:v>MARZO</c:v>
                  </c:pt>
                  <c:pt idx="39">
                    <c:v>ABRIL</c:v>
                  </c:pt>
                  <c:pt idx="40">
                    <c:v>MAYO</c:v>
                  </c:pt>
                  <c:pt idx="41">
                    <c:v>JUNIO</c:v>
                  </c:pt>
                  <c:pt idx="42">
                    <c:v>JULIO</c:v>
                  </c:pt>
                  <c:pt idx="43">
                    <c:v>AGOSTO</c:v>
                  </c:pt>
                  <c:pt idx="44">
                    <c:v>SEPTIEMBRE</c:v>
                  </c:pt>
                  <c:pt idx="45">
                    <c:v>OCTUBRE</c:v>
                  </c:pt>
                  <c:pt idx="46">
                    <c:v>NOVIEMBRE</c:v>
                  </c:pt>
                  <c:pt idx="47">
                    <c:v>DICIEMBRE</c:v>
                  </c:pt>
                  <c:pt idx="48">
                    <c:v>ENERO</c:v>
                  </c:pt>
                  <c:pt idx="49">
                    <c:v>FEBRERO</c:v>
                  </c:pt>
                  <c:pt idx="50">
                    <c:v>MARZO</c:v>
                  </c:pt>
                  <c:pt idx="51">
                    <c:v>ABRIL</c:v>
                  </c:pt>
                  <c:pt idx="52">
                    <c:v>MAYO</c:v>
                  </c:pt>
                  <c:pt idx="53">
                    <c:v>JUNIO</c:v>
                  </c:pt>
                  <c:pt idx="54">
                    <c:v>JULIO</c:v>
                  </c:pt>
                  <c:pt idx="55">
                    <c:v>AGOSTO</c:v>
                  </c:pt>
                  <c:pt idx="56">
                    <c:v>SEPTIEMBRE</c:v>
                  </c:pt>
                  <c:pt idx="57">
                    <c:v>OCTUBRE</c:v>
                  </c:pt>
                  <c:pt idx="58">
                    <c:v>NOVIEMBRE</c:v>
                  </c:pt>
                  <c:pt idx="59">
                    <c:v>DICIEMBRE</c:v>
                  </c:pt>
                  <c:pt idx="60">
                    <c:v>FEBRERO</c:v>
                  </c:pt>
                </c:lvl>
                <c:lvl>
                  <c:pt idx="0">
                    <c:v>2021</c:v>
                  </c:pt>
                  <c:pt idx="12">
                    <c:v>2022</c:v>
                  </c:pt>
                  <c:pt idx="24">
                    <c:v>2023</c:v>
                  </c:pt>
                  <c:pt idx="36">
                    <c:v>2024</c:v>
                  </c:pt>
                  <c:pt idx="48">
                    <c:v>2025</c:v>
                  </c:pt>
                  <c:pt idx="60">
                    <c:v>2026</c:v>
                  </c:pt>
                </c:lvl>
              </c:multiLvlStrCache>
            </c:multiLvlStrRef>
          </c:cat>
          <c:val>
            <c:numRef>
              <c:f>Tendencia!$D$53:$D$113</c:f>
              <c:numCache>
                <c:formatCode>0%</c:formatCode>
                <c:ptCount val="61"/>
                <c:pt idx="0">
                  <c:v>0.89935879629629623</c:v>
                </c:pt>
                <c:pt idx="1">
                  <c:v>0.93537599206349209</c:v>
                </c:pt>
                <c:pt idx="2">
                  <c:v>0.94322089947089949</c:v>
                </c:pt>
                <c:pt idx="3">
                  <c:v>0.92926355820105822</c:v>
                </c:pt>
                <c:pt idx="4">
                  <c:v>0.96072222222222226</c:v>
                </c:pt>
                <c:pt idx="5">
                  <c:v>0.94606051587301576</c:v>
                </c:pt>
                <c:pt idx="6">
                  <c:v>0.91934259259259277</c:v>
                </c:pt>
                <c:pt idx="7">
                  <c:v>0.91235648148148152</c:v>
                </c:pt>
                <c:pt idx="8">
                  <c:v>0.91221986637975017</c:v>
                </c:pt>
                <c:pt idx="9">
                  <c:v>0.93832642142687028</c:v>
                </c:pt>
                <c:pt idx="10">
                  <c:v>0.95123042929958779</c:v>
                </c:pt>
                <c:pt idx="11">
                  <c:v>0.89989464245028161</c:v>
                </c:pt>
                <c:pt idx="12">
                  <c:v>0.97376838749485806</c:v>
                </c:pt>
                <c:pt idx="13">
                  <c:v>0.92088767442199559</c:v>
                </c:pt>
                <c:pt idx="14">
                  <c:v>0.93123450402453867</c:v>
                </c:pt>
                <c:pt idx="15">
                  <c:v>0.95800338073764657</c:v>
                </c:pt>
                <c:pt idx="16">
                  <c:v>0.93239467127299946</c:v>
                </c:pt>
                <c:pt idx="17">
                  <c:v>0.96181867356070139</c:v>
                </c:pt>
                <c:pt idx="18">
                  <c:v>0.94831298318554502</c:v>
                </c:pt>
                <c:pt idx="19">
                  <c:v>0.94603664017650635</c:v>
                </c:pt>
                <c:pt idx="20">
                  <c:v>0.93778522274788112</c:v>
                </c:pt>
                <c:pt idx="21">
                  <c:v>0.96563531840582051</c:v>
                </c:pt>
                <c:pt idx="22">
                  <c:v>0</c:v>
                </c:pt>
                <c:pt idx="23">
                  <c:v>0.90486215508674439</c:v>
                </c:pt>
                <c:pt idx="24">
                  <c:v>0.94402043339805752</c:v>
                </c:pt>
                <c:pt idx="25">
                  <c:v>0.94083480350835202</c:v>
                </c:pt>
                <c:pt idx="26">
                  <c:v>0.89221955294098709</c:v>
                </c:pt>
                <c:pt idx="27">
                  <c:v>0.89612264277085429</c:v>
                </c:pt>
                <c:pt idx="28">
                  <c:v>0.96625673592713135</c:v>
                </c:pt>
                <c:pt idx="29">
                  <c:v>0.9616005790550306</c:v>
                </c:pt>
                <c:pt idx="30">
                  <c:v>0.91103852063206792</c:v>
                </c:pt>
                <c:pt idx="31">
                  <c:v>0.96160321782948432</c:v>
                </c:pt>
                <c:pt idx="32">
                  <c:v>0.92100349397086945</c:v>
                </c:pt>
                <c:pt idx="33">
                  <c:v>0.93327339391499253</c:v>
                </c:pt>
                <c:pt idx="34">
                  <c:v>0.91141797542054437</c:v>
                </c:pt>
                <c:pt idx="35">
                  <c:v>0.93504489428227033</c:v>
                </c:pt>
                <c:pt idx="36">
                  <c:v>0.96131998077787417</c:v>
                </c:pt>
                <c:pt idx="37">
                  <c:v>0.98174480482398785</c:v>
                </c:pt>
                <c:pt idx="38">
                  <c:v>0.92260335379581138</c:v>
                </c:pt>
                <c:pt idx="39">
                  <c:v>0.93813119243719234</c:v>
                </c:pt>
                <c:pt idx="40">
                  <c:v>0.92699048714220489</c:v>
                </c:pt>
                <c:pt idx="41">
                  <c:v>0.96269902498832727</c:v>
                </c:pt>
                <c:pt idx="42">
                  <c:v>0.93858671852198183</c:v>
                </c:pt>
                <c:pt idx="43">
                  <c:v>0.96298749379005388</c:v>
                </c:pt>
                <c:pt idx="44">
                  <c:v>0.90790988627031177</c:v>
                </c:pt>
                <c:pt idx="45">
                  <c:v>0.93351735627770205</c:v>
                </c:pt>
                <c:pt idx="46">
                  <c:v>0.97614066143142519</c:v>
                </c:pt>
                <c:pt idx="47">
                  <c:v>0.95994495664301727</c:v>
                </c:pt>
                <c:pt idx="48">
                  <c:v>0.93206573833807804</c:v>
                </c:pt>
                <c:pt idx="49">
                  <c:v>0.94682809805538815</c:v>
                </c:pt>
                <c:pt idx="50">
                  <c:v>0.94982796076899356</c:v>
                </c:pt>
                <c:pt idx="51">
                  <c:v>0.91551148546807848</c:v>
                </c:pt>
                <c:pt idx="52">
                  <c:v>0.97686559230947456</c:v>
                </c:pt>
                <c:pt idx="53">
                  <c:v>0.8991241025757607</c:v>
                </c:pt>
                <c:pt idx="54">
                  <c:v>0.90267321870576922</c:v>
                </c:pt>
                <c:pt idx="55">
                  <c:v>0.9513071311431931</c:v>
                </c:pt>
                <c:pt idx="56">
                  <c:v>0.92869641742831766</c:v>
                </c:pt>
                <c:pt idx="57">
                  <c:v>0.96340408617653406</c:v>
                </c:pt>
                <c:pt idx="58">
                  <c:v>0.94151214808098216</c:v>
                </c:pt>
                <c:pt idx="59">
                  <c:v>0.9400884223158017</c:v>
                </c:pt>
                <c:pt idx="60">
                  <c:v>0.92665766736235067</c:v>
                </c:pt>
              </c:numCache>
            </c:numRef>
          </c:val>
          <c:smooth val="1"/>
          <c:extLst>
            <c:ext xmlns:c16="http://schemas.microsoft.com/office/drawing/2014/chart" uri="{C3380CC4-5D6E-409C-BE32-E72D297353CC}">
              <c16:uniqueId val="{00000000-815A-4628-946C-6DAF06810199}"/>
            </c:ext>
          </c:extLst>
        </c:ser>
        <c:dLbls>
          <c:showLegendKey val="0"/>
          <c:showVal val="1"/>
          <c:showCatName val="0"/>
          <c:showSerName val="0"/>
          <c:showPercent val="0"/>
          <c:showBubbleSize val="0"/>
        </c:dLbls>
        <c:marker val="1"/>
        <c:smooth val="0"/>
        <c:axId val="159066752"/>
        <c:axId val="159094272"/>
      </c:lineChart>
      <c:catAx>
        <c:axId val="159066752"/>
        <c:scaling>
          <c:orientation val="minMax"/>
        </c:scaling>
        <c:delete val="0"/>
        <c:axPos val="b"/>
        <c:numFmt formatCode="General" sourceLinked="0"/>
        <c:majorTickMark val="none"/>
        <c:minorTickMark val="none"/>
        <c:tickLblPos val="nextTo"/>
        <c:crossAx val="159094272"/>
        <c:crosses val="autoZero"/>
        <c:auto val="1"/>
        <c:lblAlgn val="ctr"/>
        <c:lblOffset val="100"/>
        <c:noMultiLvlLbl val="0"/>
      </c:catAx>
      <c:valAx>
        <c:axId val="159094272"/>
        <c:scaling>
          <c:orientation val="minMax"/>
          <c:max val="1"/>
          <c:min val="0.5"/>
        </c:scaling>
        <c:delete val="1"/>
        <c:axPos val="l"/>
        <c:numFmt formatCode="0%" sourceLinked="1"/>
        <c:majorTickMark val="none"/>
        <c:minorTickMark val="none"/>
        <c:tickLblPos val="nextTo"/>
        <c:crossAx val="159066752"/>
        <c:crosses val="autoZero"/>
        <c:crossBetween val="between"/>
      </c:valAx>
    </c:plotArea>
    <c:legend>
      <c:legendPos val="t"/>
      <c:overlay val="0"/>
    </c:legend>
    <c:plotVisOnly val="1"/>
    <c:dispBlanksAs val="gap"/>
    <c:showDLblsOverMax val="0"/>
  </c:chart>
  <c:spPr>
    <a:noFill/>
    <a:ln>
      <a:solidFill>
        <a:schemeClr val="bg1">
          <a:lumMod val="85000"/>
        </a:schemeClr>
      </a:solid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Tendencia!$D$115</c:f>
              <c:strCache>
                <c:ptCount val="1"/>
                <c:pt idx="0">
                  <c:v>La Paz</c:v>
                </c:pt>
              </c:strCache>
            </c:strRef>
          </c:tx>
          <c:spPr>
            <a:ln>
              <a:solidFill>
                <a:schemeClr val="accent2">
                  <a:lumMod val="60000"/>
                  <a:lumOff val="40000"/>
                </a:schemeClr>
              </a:solidFill>
            </a:ln>
          </c:spPr>
          <c:marker>
            <c:symbol val="circle"/>
            <c:size val="9"/>
            <c:spPr>
              <a:solidFill>
                <a:schemeClr val="accent2">
                  <a:lumMod val="60000"/>
                  <a:lumOff val="40000"/>
                </a:schemeClr>
              </a:solidFill>
              <a:ln>
                <a:solidFill>
                  <a:schemeClr val="accent2">
                    <a:lumMod val="60000"/>
                    <a:lumOff val="40000"/>
                  </a:schemeClr>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Tendencia!$B$161:$C$221</c:f>
              <c:multiLvlStrCache>
                <c:ptCount val="61"/>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pt idx="27">
                    <c:v>ABRIL</c:v>
                  </c:pt>
                  <c:pt idx="28">
                    <c:v>MAYO</c:v>
                  </c:pt>
                  <c:pt idx="29">
                    <c:v>JUNIO</c:v>
                  </c:pt>
                  <c:pt idx="30">
                    <c:v>JULIO</c:v>
                  </c:pt>
                  <c:pt idx="31">
                    <c:v>AGOSTO</c:v>
                  </c:pt>
                  <c:pt idx="32">
                    <c:v>SEPTIEMBRE</c:v>
                  </c:pt>
                  <c:pt idx="33">
                    <c:v>OCTUBRE</c:v>
                  </c:pt>
                  <c:pt idx="34">
                    <c:v>NOVIEMBRE</c:v>
                  </c:pt>
                  <c:pt idx="35">
                    <c:v>DICIEMBRE</c:v>
                  </c:pt>
                  <c:pt idx="36">
                    <c:v>ENERO</c:v>
                  </c:pt>
                  <c:pt idx="37">
                    <c:v>FEBRERO</c:v>
                  </c:pt>
                  <c:pt idx="38">
                    <c:v>MARZO</c:v>
                  </c:pt>
                  <c:pt idx="39">
                    <c:v>ABRIL</c:v>
                  </c:pt>
                  <c:pt idx="40">
                    <c:v>MAYO</c:v>
                  </c:pt>
                  <c:pt idx="41">
                    <c:v>JUNIO</c:v>
                  </c:pt>
                  <c:pt idx="42">
                    <c:v>JULIO</c:v>
                  </c:pt>
                  <c:pt idx="43">
                    <c:v>AGOSTO</c:v>
                  </c:pt>
                  <c:pt idx="44">
                    <c:v>SEPTIEMBRE</c:v>
                  </c:pt>
                  <c:pt idx="45">
                    <c:v>OCTUBRE</c:v>
                  </c:pt>
                  <c:pt idx="46">
                    <c:v>NOVIEMBRE</c:v>
                  </c:pt>
                  <c:pt idx="47">
                    <c:v>DICIEMBRE</c:v>
                  </c:pt>
                  <c:pt idx="48">
                    <c:v>ENERO</c:v>
                  </c:pt>
                  <c:pt idx="49">
                    <c:v>FEBRERO</c:v>
                  </c:pt>
                  <c:pt idx="50">
                    <c:v>MARZO</c:v>
                  </c:pt>
                  <c:pt idx="51">
                    <c:v>ABRIL</c:v>
                  </c:pt>
                  <c:pt idx="52">
                    <c:v>MAYO</c:v>
                  </c:pt>
                  <c:pt idx="53">
                    <c:v>JUNIO</c:v>
                  </c:pt>
                  <c:pt idx="54">
                    <c:v>JULIO</c:v>
                  </c:pt>
                  <c:pt idx="55">
                    <c:v>AGOSTO</c:v>
                  </c:pt>
                  <c:pt idx="56">
                    <c:v>SEPTIEMBRE</c:v>
                  </c:pt>
                  <c:pt idx="57">
                    <c:v>OCTUBRE</c:v>
                  </c:pt>
                  <c:pt idx="58">
                    <c:v>NOVIEMBRE</c:v>
                  </c:pt>
                  <c:pt idx="59">
                    <c:v>DICIEMBRE</c:v>
                  </c:pt>
                  <c:pt idx="60">
                    <c:v>FEBRERO</c:v>
                  </c:pt>
                </c:lvl>
                <c:lvl>
                  <c:pt idx="0">
                    <c:v>2021</c:v>
                  </c:pt>
                  <c:pt idx="12">
                    <c:v>2022</c:v>
                  </c:pt>
                  <c:pt idx="24">
                    <c:v>2023</c:v>
                  </c:pt>
                  <c:pt idx="36">
                    <c:v>2024</c:v>
                  </c:pt>
                  <c:pt idx="48">
                    <c:v>2025</c:v>
                  </c:pt>
                  <c:pt idx="60">
                    <c:v>2026</c:v>
                  </c:pt>
                </c:lvl>
              </c:multiLvlStrCache>
            </c:multiLvlStrRef>
          </c:cat>
          <c:val>
            <c:numRef>
              <c:f>Tendencia!$D$161:$D$221</c:f>
              <c:numCache>
                <c:formatCode>0%</c:formatCode>
                <c:ptCount val="61"/>
                <c:pt idx="0">
                  <c:v>0.87657142857142856</c:v>
                </c:pt>
                <c:pt idx="1">
                  <c:v>0.87785910910910925</c:v>
                </c:pt>
                <c:pt idx="2">
                  <c:v>0.86835846560846564</c:v>
                </c:pt>
                <c:pt idx="3">
                  <c:v>0.88490277777777793</c:v>
                </c:pt>
                <c:pt idx="4">
                  <c:v>0.91812037037037031</c:v>
                </c:pt>
                <c:pt idx="5">
                  <c:v>0.91876488095238107</c:v>
                </c:pt>
                <c:pt idx="6">
                  <c:v>0.92697145061728392</c:v>
                </c:pt>
                <c:pt idx="7">
                  <c:v>0.96256723985890658</c:v>
                </c:pt>
                <c:pt idx="8">
                  <c:v>0.83949110276945893</c:v>
                </c:pt>
                <c:pt idx="9">
                  <c:v>0.88663596854961424</c:v>
                </c:pt>
                <c:pt idx="10">
                  <c:v>0.82416670699804007</c:v>
                </c:pt>
                <c:pt idx="11">
                  <c:v>0.87908484242549934</c:v>
                </c:pt>
                <c:pt idx="12">
                  <c:v>0.87536187323107384</c:v>
                </c:pt>
                <c:pt idx="13">
                  <c:v>0.9215628818097511</c:v>
                </c:pt>
                <c:pt idx="14">
                  <c:v>0.97358007859014051</c:v>
                </c:pt>
                <c:pt idx="15">
                  <c:v>0.95778965302720276</c:v>
                </c:pt>
                <c:pt idx="16">
                  <c:v>0.93041719631750908</c:v>
                </c:pt>
                <c:pt idx="17">
                  <c:v>0.87929230218403143</c:v>
                </c:pt>
                <c:pt idx="18">
                  <c:v>0.95388136770034782</c:v>
                </c:pt>
                <c:pt idx="19">
                  <c:v>0.91203579583736649</c:v>
                </c:pt>
                <c:pt idx="20">
                  <c:v>0.94210026091714028</c:v>
                </c:pt>
                <c:pt idx="21">
                  <c:v>0.93111766920511552</c:v>
                </c:pt>
                <c:pt idx="22">
                  <c:v>0.94045868240022212</c:v>
                </c:pt>
                <c:pt idx="23">
                  <c:v>0.91211077878333469</c:v>
                </c:pt>
                <c:pt idx="24">
                  <c:v>0.89770142076366866</c:v>
                </c:pt>
                <c:pt idx="25">
                  <c:v>0.92134573431903477</c:v>
                </c:pt>
                <c:pt idx="26">
                  <c:v>0.88311191064294758</c:v>
                </c:pt>
                <c:pt idx="27">
                  <c:v>0.88826421804164279</c:v>
                </c:pt>
                <c:pt idx="28">
                  <c:v>0.90078474115774954</c:v>
                </c:pt>
                <c:pt idx="29">
                  <c:v>0.92302139111002324</c:v>
                </c:pt>
                <c:pt idx="30">
                  <c:v>0.94545210633152799</c:v>
                </c:pt>
                <c:pt idx="31">
                  <c:v>0.96023194909250409</c:v>
                </c:pt>
                <c:pt idx="32">
                  <c:v>0.94008119869420892</c:v>
                </c:pt>
                <c:pt idx="33">
                  <c:v>0.86500410445478648</c:v>
                </c:pt>
                <c:pt idx="34">
                  <c:v>0.83818999331508737</c:v>
                </c:pt>
                <c:pt idx="35">
                  <c:v>0.92014885000167856</c:v>
                </c:pt>
                <c:pt idx="36">
                  <c:v>0.91131509277471112</c:v>
                </c:pt>
                <c:pt idx="37">
                  <c:v>0.87008592881214275</c:v>
                </c:pt>
                <c:pt idx="38">
                  <c:v>0.89537224339356913</c:v>
                </c:pt>
                <c:pt idx="39">
                  <c:v>0.87661982318155496</c:v>
                </c:pt>
                <c:pt idx="40">
                  <c:v>0.92301127862557308</c:v>
                </c:pt>
                <c:pt idx="41">
                  <c:v>0.91203262534621565</c:v>
                </c:pt>
                <c:pt idx="42">
                  <c:v>0.90470247702037643</c:v>
                </c:pt>
                <c:pt idx="43">
                  <c:v>0.91875150816612872</c:v>
                </c:pt>
                <c:pt idx="44">
                  <c:v>0.93928681761335497</c:v>
                </c:pt>
                <c:pt idx="45">
                  <c:v>0.92613368916067884</c:v>
                </c:pt>
                <c:pt idx="46">
                  <c:v>0.94057960030817678</c:v>
                </c:pt>
                <c:pt idx="47">
                  <c:v>0.96838174961646395</c:v>
                </c:pt>
                <c:pt idx="48">
                  <c:v>0.86646180291482267</c:v>
                </c:pt>
                <c:pt idx="49">
                  <c:v>0.97066639379065223</c:v>
                </c:pt>
                <c:pt idx="50">
                  <c:v>0.92205315596332349</c:v>
                </c:pt>
                <c:pt idx="51">
                  <c:v>0.96420366464665541</c:v>
                </c:pt>
                <c:pt idx="52">
                  <c:v>0.91947069714466767</c:v>
                </c:pt>
                <c:pt idx="53">
                  <c:v>0.72691891604532721</c:v>
                </c:pt>
                <c:pt idx="54">
                  <c:v>0.85316260764542273</c:v>
                </c:pt>
                <c:pt idx="55">
                  <c:v>0.89875113748409963</c:v>
                </c:pt>
                <c:pt idx="56">
                  <c:v>0.8876557795135448</c:v>
                </c:pt>
                <c:pt idx="57">
                  <c:v>0.93456146925981831</c:v>
                </c:pt>
                <c:pt idx="58">
                  <c:v>0.86755682596538664</c:v>
                </c:pt>
                <c:pt idx="59">
                  <c:v>0.91086333234325412</c:v>
                </c:pt>
                <c:pt idx="60">
                  <c:v>0.80846730880189521</c:v>
                </c:pt>
              </c:numCache>
            </c:numRef>
          </c:val>
          <c:smooth val="1"/>
          <c:extLst>
            <c:ext xmlns:c16="http://schemas.microsoft.com/office/drawing/2014/chart" uri="{C3380CC4-5D6E-409C-BE32-E72D297353CC}">
              <c16:uniqueId val="{00000000-DC39-497A-ADBC-3DC59DFCB86C}"/>
            </c:ext>
          </c:extLst>
        </c:ser>
        <c:dLbls>
          <c:showLegendKey val="0"/>
          <c:showVal val="1"/>
          <c:showCatName val="0"/>
          <c:showSerName val="0"/>
          <c:showPercent val="0"/>
          <c:showBubbleSize val="0"/>
        </c:dLbls>
        <c:marker val="1"/>
        <c:smooth val="0"/>
        <c:axId val="155923200"/>
        <c:axId val="155925888"/>
      </c:lineChart>
      <c:catAx>
        <c:axId val="155923200"/>
        <c:scaling>
          <c:orientation val="minMax"/>
        </c:scaling>
        <c:delete val="0"/>
        <c:axPos val="b"/>
        <c:numFmt formatCode="General" sourceLinked="0"/>
        <c:majorTickMark val="none"/>
        <c:minorTickMark val="none"/>
        <c:tickLblPos val="nextTo"/>
        <c:crossAx val="155925888"/>
        <c:crosses val="autoZero"/>
        <c:auto val="1"/>
        <c:lblAlgn val="ctr"/>
        <c:lblOffset val="100"/>
        <c:noMultiLvlLbl val="0"/>
      </c:catAx>
      <c:valAx>
        <c:axId val="155925888"/>
        <c:scaling>
          <c:orientation val="minMax"/>
          <c:max val="1"/>
          <c:min val="0.5"/>
        </c:scaling>
        <c:delete val="1"/>
        <c:axPos val="l"/>
        <c:numFmt formatCode="0%" sourceLinked="1"/>
        <c:majorTickMark val="none"/>
        <c:minorTickMark val="none"/>
        <c:tickLblPos val="nextTo"/>
        <c:crossAx val="155923200"/>
        <c:crosses val="autoZero"/>
        <c:crossBetween val="between"/>
      </c:valAx>
    </c:plotArea>
    <c:legend>
      <c:legendPos val="t"/>
      <c:overlay val="0"/>
    </c:legend>
    <c:plotVisOnly val="1"/>
    <c:dispBlanksAs val="gap"/>
    <c:showDLblsOverMax val="0"/>
  </c:chart>
  <c:spPr>
    <a:noFill/>
    <a:ln>
      <a:solidFill>
        <a:schemeClr val="bg1">
          <a:lumMod val="85000"/>
        </a:schemeClr>
      </a:solid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Tendencia!$D$222</c:f>
              <c:strCache>
                <c:ptCount val="1"/>
                <c:pt idx="0">
                  <c:v>Cochabamba</c:v>
                </c:pt>
              </c:strCache>
            </c:strRef>
          </c:tx>
          <c:spPr>
            <a:ln>
              <a:solidFill>
                <a:schemeClr val="tx2">
                  <a:lumMod val="60000"/>
                  <a:lumOff val="40000"/>
                </a:schemeClr>
              </a:solidFill>
            </a:ln>
          </c:spPr>
          <c:marker>
            <c:symbol val="circle"/>
            <c:size val="9"/>
            <c:spPr>
              <a:solidFill>
                <a:schemeClr val="tx2">
                  <a:lumMod val="60000"/>
                  <a:lumOff val="40000"/>
                </a:schemeClr>
              </a:solidFill>
              <a:ln>
                <a:solidFill>
                  <a:schemeClr val="tx2">
                    <a:lumMod val="60000"/>
                    <a:lumOff val="40000"/>
                  </a:schemeClr>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Tendencia!$B$268:$C$328</c:f>
              <c:multiLvlStrCache>
                <c:ptCount val="61"/>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pt idx="27">
                    <c:v>ABRIL</c:v>
                  </c:pt>
                  <c:pt idx="28">
                    <c:v>MAYO</c:v>
                  </c:pt>
                  <c:pt idx="29">
                    <c:v>JUNIO</c:v>
                  </c:pt>
                  <c:pt idx="30">
                    <c:v>JULIO</c:v>
                  </c:pt>
                  <c:pt idx="31">
                    <c:v>AGOSTO</c:v>
                  </c:pt>
                  <c:pt idx="32">
                    <c:v>SEPTIEMBRE</c:v>
                  </c:pt>
                  <c:pt idx="33">
                    <c:v>OCTUBRE</c:v>
                  </c:pt>
                  <c:pt idx="34">
                    <c:v>NOVIEMBRE</c:v>
                  </c:pt>
                  <c:pt idx="35">
                    <c:v>DICIEMBRE</c:v>
                  </c:pt>
                  <c:pt idx="36">
                    <c:v>ENERO</c:v>
                  </c:pt>
                  <c:pt idx="37">
                    <c:v>FEBRERO</c:v>
                  </c:pt>
                  <c:pt idx="38">
                    <c:v>MARZO</c:v>
                  </c:pt>
                  <c:pt idx="39">
                    <c:v>ABRIL</c:v>
                  </c:pt>
                  <c:pt idx="40">
                    <c:v>MAYO</c:v>
                  </c:pt>
                  <c:pt idx="41">
                    <c:v>JUNIO</c:v>
                  </c:pt>
                  <c:pt idx="42">
                    <c:v>JULIO</c:v>
                  </c:pt>
                  <c:pt idx="43">
                    <c:v>AGOSTO</c:v>
                  </c:pt>
                  <c:pt idx="44">
                    <c:v>SEPTIEMBRE</c:v>
                  </c:pt>
                  <c:pt idx="45">
                    <c:v>OCTUBRE</c:v>
                  </c:pt>
                  <c:pt idx="46">
                    <c:v>NOVIEMBRE</c:v>
                  </c:pt>
                  <c:pt idx="47">
                    <c:v>DICIEMBRE</c:v>
                  </c:pt>
                  <c:pt idx="48">
                    <c:v>ENERO</c:v>
                  </c:pt>
                  <c:pt idx="49">
                    <c:v>FEBRERO</c:v>
                  </c:pt>
                  <c:pt idx="50">
                    <c:v>MARZO</c:v>
                  </c:pt>
                  <c:pt idx="51">
                    <c:v>ABRIL</c:v>
                  </c:pt>
                  <c:pt idx="52">
                    <c:v>MAYO</c:v>
                  </c:pt>
                  <c:pt idx="53">
                    <c:v>JUNIO</c:v>
                  </c:pt>
                  <c:pt idx="54">
                    <c:v>JULIO</c:v>
                  </c:pt>
                  <c:pt idx="55">
                    <c:v>AGOSTO</c:v>
                  </c:pt>
                  <c:pt idx="56">
                    <c:v>SEPTIEMBRE</c:v>
                  </c:pt>
                  <c:pt idx="57">
                    <c:v>OCTUBRE</c:v>
                  </c:pt>
                  <c:pt idx="58">
                    <c:v>NOVIEMBRE</c:v>
                  </c:pt>
                  <c:pt idx="59">
                    <c:v>DICIEMBRE</c:v>
                  </c:pt>
                  <c:pt idx="60">
                    <c:v>FEBRERO</c:v>
                  </c:pt>
                </c:lvl>
                <c:lvl>
                  <c:pt idx="0">
                    <c:v>2021</c:v>
                  </c:pt>
                  <c:pt idx="12">
                    <c:v>2022</c:v>
                  </c:pt>
                  <c:pt idx="24">
                    <c:v>2023</c:v>
                  </c:pt>
                  <c:pt idx="36">
                    <c:v>2024</c:v>
                  </c:pt>
                  <c:pt idx="48">
                    <c:v>2025</c:v>
                  </c:pt>
                  <c:pt idx="60">
                    <c:v>2026</c:v>
                  </c:pt>
                </c:lvl>
              </c:multiLvlStrCache>
            </c:multiLvlStrRef>
          </c:cat>
          <c:val>
            <c:numRef>
              <c:f>Tendencia!$D$268:$D$328</c:f>
              <c:numCache>
                <c:formatCode>0%</c:formatCode>
                <c:ptCount val="61"/>
                <c:pt idx="0">
                  <c:v>0.90495370370370376</c:v>
                </c:pt>
                <c:pt idx="1">
                  <c:v>0.92820987654320986</c:v>
                </c:pt>
                <c:pt idx="2">
                  <c:v>0.87929012345679014</c:v>
                </c:pt>
                <c:pt idx="3">
                  <c:v>0.8700617283950618</c:v>
                </c:pt>
                <c:pt idx="4">
                  <c:v>0.96030423280423294</c:v>
                </c:pt>
                <c:pt idx="5">
                  <c:v>0.9419708994708994</c:v>
                </c:pt>
                <c:pt idx="6">
                  <c:v>0.94338624338624333</c:v>
                </c:pt>
                <c:pt idx="7">
                  <c:v>0.98972222222222228</c:v>
                </c:pt>
                <c:pt idx="8">
                  <c:v>0.97392708160187158</c:v>
                </c:pt>
                <c:pt idx="9">
                  <c:v>0.99389499389499392</c:v>
                </c:pt>
                <c:pt idx="10">
                  <c:v>0.90148318231476132</c:v>
                </c:pt>
                <c:pt idx="11">
                  <c:v>0.9025543661594192</c:v>
                </c:pt>
                <c:pt idx="12">
                  <c:v>0.89532114576599875</c:v>
                </c:pt>
                <c:pt idx="13">
                  <c:v>0.89709602847211756</c:v>
                </c:pt>
                <c:pt idx="14">
                  <c:v>0.95974954281307667</c:v>
                </c:pt>
                <c:pt idx="15">
                  <c:v>0.97533352876913249</c:v>
                </c:pt>
                <c:pt idx="16">
                  <c:v>0.98540860805860808</c:v>
                </c:pt>
                <c:pt idx="17">
                  <c:v>0.95665850409664543</c:v>
                </c:pt>
                <c:pt idx="18">
                  <c:v>0.95225198559180757</c:v>
                </c:pt>
                <c:pt idx="19">
                  <c:v>0.96034124410276622</c:v>
                </c:pt>
                <c:pt idx="20">
                  <c:v>0.96253454215125833</c:v>
                </c:pt>
                <c:pt idx="21">
                  <c:v>0.97800359456523511</c:v>
                </c:pt>
                <c:pt idx="22">
                  <c:v>0.95647352621722859</c:v>
                </c:pt>
                <c:pt idx="23">
                  <c:v>0.98190839149008891</c:v>
                </c:pt>
                <c:pt idx="24">
                  <c:v>0.96197573756787269</c:v>
                </c:pt>
                <c:pt idx="25">
                  <c:v>0.88408993466109087</c:v>
                </c:pt>
                <c:pt idx="26">
                  <c:v>0.90720657935858129</c:v>
                </c:pt>
                <c:pt idx="27">
                  <c:v>0.93237171632136617</c:v>
                </c:pt>
                <c:pt idx="28">
                  <c:v>0.89939274726732943</c:v>
                </c:pt>
                <c:pt idx="29">
                  <c:v>0.95556910157095398</c:v>
                </c:pt>
                <c:pt idx="30">
                  <c:v>0.98592295524401408</c:v>
                </c:pt>
                <c:pt idx="31">
                  <c:v>0.88561512101408268</c:v>
                </c:pt>
                <c:pt idx="32">
                  <c:v>0.83491231974832836</c:v>
                </c:pt>
                <c:pt idx="33">
                  <c:v>0.88185091951512884</c:v>
                </c:pt>
                <c:pt idx="34">
                  <c:v>0.95180091536433353</c:v>
                </c:pt>
                <c:pt idx="35">
                  <c:v>0.79743833942255982</c:v>
                </c:pt>
                <c:pt idx="36">
                  <c:v>0.93643210266578547</c:v>
                </c:pt>
                <c:pt idx="37">
                  <c:v>0.93162102043277395</c:v>
                </c:pt>
                <c:pt idx="38">
                  <c:v>0.89458491781592997</c:v>
                </c:pt>
                <c:pt idx="39">
                  <c:v>0.93077354404658108</c:v>
                </c:pt>
                <c:pt idx="40">
                  <c:v>0.95106549891688286</c:v>
                </c:pt>
                <c:pt idx="41">
                  <c:v>0.93030154420515121</c:v>
                </c:pt>
                <c:pt idx="42">
                  <c:v>0.90113366940318407</c:v>
                </c:pt>
                <c:pt idx="43">
                  <c:v>0.90941357946057833</c:v>
                </c:pt>
                <c:pt idx="44">
                  <c:v>0.9392657581069882</c:v>
                </c:pt>
                <c:pt idx="45">
                  <c:v>0.99201426024955441</c:v>
                </c:pt>
                <c:pt idx="46">
                  <c:v>0.93158355610560972</c:v>
                </c:pt>
                <c:pt idx="47">
                  <c:v>0.85589996994960904</c:v>
                </c:pt>
                <c:pt idx="48">
                  <c:v>0.92382121735681866</c:v>
                </c:pt>
                <c:pt idx="49">
                  <c:v>0.91484145025264196</c:v>
                </c:pt>
                <c:pt idx="50">
                  <c:v>0.95889588336713649</c:v>
                </c:pt>
                <c:pt idx="51">
                  <c:v>0.8589146501763687</c:v>
                </c:pt>
                <c:pt idx="52">
                  <c:v>0.92146738761012503</c:v>
                </c:pt>
                <c:pt idx="53">
                  <c:v>0.8597903018517874</c:v>
                </c:pt>
                <c:pt idx="54">
                  <c:v>0.82874822378514335</c:v>
                </c:pt>
                <c:pt idx="55">
                  <c:v>0.86718550640772041</c:v>
                </c:pt>
                <c:pt idx="56">
                  <c:v>0.81185474577603889</c:v>
                </c:pt>
                <c:pt idx="57">
                  <c:v>0.90196953006443203</c:v>
                </c:pt>
                <c:pt idx="58">
                  <c:v>0.91546948275011353</c:v>
                </c:pt>
                <c:pt idx="59">
                  <c:v>0.88841827551340202</c:v>
                </c:pt>
                <c:pt idx="60">
                  <c:v>0.90511423161476723</c:v>
                </c:pt>
              </c:numCache>
            </c:numRef>
          </c:val>
          <c:smooth val="1"/>
          <c:extLst>
            <c:ext xmlns:c16="http://schemas.microsoft.com/office/drawing/2014/chart" uri="{C3380CC4-5D6E-409C-BE32-E72D297353CC}">
              <c16:uniqueId val="{00000000-DC2F-4EEC-902D-DF68FA1A7E8C}"/>
            </c:ext>
          </c:extLst>
        </c:ser>
        <c:dLbls>
          <c:showLegendKey val="0"/>
          <c:showVal val="1"/>
          <c:showCatName val="0"/>
          <c:showSerName val="0"/>
          <c:showPercent val="0"/>
          <c:showBubbleSize val="0"/>
        </c:dLbls>
        <c:marker val="1"/>
        <c:smooth val="0"/>
        <c:axId val="155945600"/>
        <c:axId val="155956736"/>
      </c:lineChart>
      <c:catAx>
        <c:axId val="155945600"/>
        <c:scaling>
          <c:orientation val="minMax"/>
        </c:scaling>
        <c:delete val="0"/>
        <c:axPos val="b"/>
        <c:numFmt formatCode="General" sourceLinked="0"/>
        <c:majorTickMark val="none"/>
        <c:minorTickMark val="none"/>
        <c:tickLblPos val="nextTo"/>
        <c:crossAx val="155956736"/>
        <c:crosses val="autoZero"/>
        <c:auto val="1"/>
        <c:lblAlgn val="ctr"/>
        <c:lblOffset val="100"/>
        <c:noMultiLvlLbl val="0"/>
      </c:catAx>
      <c:valAx>
        <c:axId val="155956736"/>
        <c:scaling>
          <c:orientation val="minMax"/>
          <c:max val="1"/>
          <c:min val="0.5"/>
        </c:scaling>
        <c:delete val="1"/>
        <c:axPos val="l"/>
        <c:numFmt formatCode="0%" sourceLinked="1"/>
        <c:majorTickMark val="none"/>
        <c:minorTickMark val="none"/>
        <c:tickLblPos val="nextTo"/>
        <c:crossAx val="155945600"/>
        <c:crosses val="autoZero"/>
        <c:crossBetween val="between"/>
      </c:valAx>
    </c:plotArea>
    <c:legend>
      <c:legendPos val="t"/>
      <c:layout>
        <c:manualLayout>
          <c:xMode val="edge"/>
          <c:yMode val="edge"/>
          <c:x val="0.45199033270659889"/>
          <c:y val="2.3268958933951884E-2"/>
          <c:w val="9.6019334586802396E-2"/>
          <c:h val="9.2782225446896849E-2"/>
        </c:manualLayout>
      </c:layout>
      <c:overlay val="0"/>
    </c:legend>
    <c:plotVisOnly val="1"/>
    <c:dispBlanksAs val="gap"/>
    <c:showDLblsOverMax val="0"/>
  </c:chart>
  <c:spPr>
    <a:noFill/>
    <a:ln>
      <a:solidFill>
        <a:schemeClr val="bg1">
          <a:lumMod val="85000"/>
        </a:schemeClr>
      </a:solid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Tendencia!$D$329</c:f>
              <c:strCache>
                <c:ptCount val="1"/>
                <c:pt idx="0">
                  <c:v>DISMAC</c:v>
                </c:pt>
              </c:strCache>
            </c:strRef>
          </c:tx>
          <c:spPr>
            <a:ln>
              <a:solidFill>
                <a:schemeClr val="tx2">
                  <a:lumMod val="75000"/>
                </a:schemeClr>
              </a:solidFill>
            </a:ln>
          </c:spPr>
          <c:marker>
            <c:symbol val="circle"/>
            <c:size val="9"/>
            <c:spPr>
              <a:solidFill>
                <a:schemeClr val="tx2">
                  <a:lumMod val="75000"/>
                </a:schemeClr>
              </a:solidFill>
              <a:ln>
                <a:solidFill>
                  <a:schemeClr val="bg1"/>
                </a:solidFill>
              </a:ln>
            </c:spPr>
          </c:marker>
          <c:dLbls>
            <c:spPr>
              <a:noFill/>
              <a:ln>
                <a:noFill/>
              </a:ln>
              <a:effectLst/>
            </c:sp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Tendencia!$B$375:$C$435</c:f>
              <c:multiLvlStrCache>
                <c:ptCount val="61"/>
                <c:lvl>
                  <c:pt idx="0">
                    <c:v>ENERO</c:v>
                  </c:pt>
                  <c:pt idx="1">
                    <c:v>FEBRERO</c:v>
                  </c:pt>
                  <c:pt idx="2">
                    <c:v>MARZO</c:v>
                  </c:pt>
                  <c:pt idx="3">
                    <c:v>ABRIL</c:v>
                  </c:pt>
                  <c:pt idx="4">
                    <c:v>MAYO</c:v>
                  </c:pt>
                  <c:pt idx="5">
                    <c:v>JUNIO</c:v>
                  </c:pt>
                  <c:pt idx="6">
                    <c:v>JULIO</c:v>
                  </c:pt>
                  <c:pt idx="7">
                    <c:v>AGOSTO</c:v>
                  </c:pt>
                  <c:pt idx="8">
                    <c:v>SEPTIEMBRE</c:v>
                  </c:pt>
                  <c:pt idx="9">
                    <c:v>OCTUBRE</c:v>
                  </c:pt>
                  <c:pt idx="10">
                    <c:v>NOVIEMBRE</c:v>
                  </c:pt>
                  <c:pt idx="11">
                    <c:v>DICIEMBRE</c:v>
                  </c:pt>
                  <c:pt idx="12">
                    <c:v>ENERO</c:v>
                  </c:pt>
                  <c:pt idx="13">
                    <c:v>FEBRERO</c:v>
                  </c:pt>
                  <c:pt idx="14">
                    <c:v>MARZO</c:v>
                  </c:pt>
                  <c:pt idx="15">
                    <c:v>ABRIL</c:v>
                  </c:pt>
                  <c:pt idx="16">
                    <c:v>MAYO</c:v>
                  </c:pt>
                  <c:pt idx="17">
                    <c:v>JUNIO</c:v>
                  </c:pt>
                  <c:pt idx="18">
                    <c:v>JULIO</c:v>
                  </c:pt>
                  <c:pt idx="19">
                    <c:v>AGOSTO</c:v>
                  </c:pt>
                  <c:pt idx="20">
                    <c:v>SEPTIEMBRE</c:v>
                  </c:pt>
                  <c:pt idx="21">
                    <c:v>OCTUBRE</c:v>
                  </c:pt>
                  <c:pt idx="22">
                    <c:v>NOVIEMBRE</c:v>
                  </c:pt>
                  <c:pt idx="23">
                    <c:v>DICIEMBRE</c:v>
                  </c:pt>
                  <c:pt idx="24">
                    <c:v>ENERO</c:v>
                  </c:pt>
                  <c:pt idx="25">
                    <c:v>FEBRERO</c:v>
                  </c:pt>
                  <c:pt idx="26">
                    <c:v>MARZO</c:v>
                  </c:pt>
                  <c:pt idx="27">
                    <c:v>ABRIL</c:v>
                  </c:pt>
                  <c:pt idx="28">
                    <c:v>MAYO</c:v>
                  </c:pt>
                  <c:pt idx="29">
                    <c:v>JUNIO</c:v>
                  </c:pt>
                  <c:pt idx="30">
                    <c:v>JULIO</c:v>
                  </c:pt>
                  <c:pt idx="31">
                    <c:v>AGOSTO</c:v>
                  </c:pt>
                  <c:pt idx="32">
                    <c:v>SEPTIEMBRE</c:v>
                  </c:pt>
                  <c:pt idx="33">
                    <c:v>OCTUBRE</c:v>
                  </c:pt>
                  <c:pt idx="34">
                    <c:v>NOVIEMBRE</c:v>
                  </c:pt>
                  <c:pt idx="35">
                    <c:v>DICIEMBRE</c:v>
                  </c:pt>
                  <c:pt idx="36">
                    <c:v>ENERO</c:v>
                  </c:pt>
                  <c:pt idx="37">
                    <c:v>FEBRERO</c:v>
                  </c:pt>
                  <c:pt idx="38">
                    <c:v>MARZO</c:v>
                  </c:pt>
                  <c:pt idx="39">
                    <c:v>ABRIL</c:v>
                  </c:pt>
                  <c:pt idx="40">
                    <c:v>MAYO</c:v>
                  </c:pt>
                  <c:pt idx="41">
                    <c:v>JUNIO</c:v>
                  </c:pt>
                  <c:pt idx="42">
                    <c:v>JULIO</c:v>
                  </c:pt>
                  <c:pt idx="43">
                    <c:v>AGOSTO</c:v>
                  </c:pt>
                  <c:pt idx="44">
                    <c:v>SEPTIEMBRE</c:v>
                  </c:pt>
                  <c:pt idx="45">
                    <c:v>OCTUBRE</c:v>
                  </c:pt>
                  <c:pt idx="46">
                    <c:v>NOVIEMBRE</c:v>
                  </c:pt>
                  <c:pt idx="47">
                    <c:v>DICIEMBRE</c:v>
                  </c:pt>
                  <c:pt idx="48">
                    <c:v>ENERO</c:v>
                  </c:pt>
                  <c:pt idx="49">
                    <c:v>FEBRERO</c:v>
                  </c:pt>
                  <c:pt idx="50">
                    <c:v>MARZO</c:v>
                  </c:pt>
                  <c:pt idx="51">
                    <c:v>ABRIL</c:v>
                  </c:pt>
                  <c:pt idx="52">
                    <c:v>MAYO</c:v>
                  </c:pt>
                  <c:pt idx="53">
                    <c:v>JUNIO</c:v>
                  </c:pt>
                  <c:pt idx="54">
                    <c:v>JULIO</c:v>
                  </c:pt>
                  <c:pt idx="55">
                    <c:v>AGOSTO</c:v>
                  </c:pt>
                  <c:pt idx="56">
                    <c:v>SEPTIEMBRE</c:v>
                  </c:pt>
                  <c:pt idx="57">
                    <c:v>OCTUBRE</c:v>
                  </c:pt>
                  <c:pt idx="58">
                    <c:v>NOVIEMBRE</c:v>
                  </c:pt>
                  <c:pt idx="59">
                    <c:v>DICIEMBRE</c:v>
                  </c:pt>
                  <c:pt idx="60">
                    <c:v>FEBRERO</c:v>
                  </c:pt>
                </c:lvl>
                <c:lvl>
                  <c:pt idx="0">
                    <c:v>2021</c:v>
                  </c:pt>
                  <c:pt idx="12">
                    <c:v>2022</c:v>
                  </c:pt>
                  <c:pt idx="24">
                    <c:v>2023</c:v>
                  </c:pt>
                  <c:pt idx="36">
                    <c:v>2024</c:v>
                  </c:pt>
                  <c:pt idx="48">
                    <c:v>2025</c:v>
                  </c:pt>
                  <c:pt idx="60">
                    <c:v>2026</c:v>
                  </c:pt>
                </c:lvl>
              </c:multiLvlStrCache>
            </c:multiLvlStrRef>
          </c:cat>
          <c:val>
            <c:numRef>
              <c:f>Tendencia!$D$375:$D$435</c:f>
              <c:numCache>
                <c:formatCode>0%</c:formatCode>
                <c:ptCount val="61"/>
                <c:pt idx="0">
                  <c:v>0.89362797619047607</c:v>
                </c:pt>
                <c:pt idx="1">
                  <c:v>0.91381499257193699</c:v>
                </c:pt>
                <c:pt idx="2">
                  <c:v>0.89695649617871842</c:v>
                </c:pt>
                <c:pt idx="3">
                  <c:v>0.89474268812463265</c:v>
                </c:pt>
                <c:pt idx="4">
                  <c:v>0.94638227513227513</c:v>
                </c:pt>
                <c:pt idx="5">
                  <c:v>0.93559876543209874</c:v>
                </c:pt>
                <c:pt idx="6">
                  <c:v>0.92990009553204001</c:v>
                </c:pt>
                <c:pt idx="7">
                  <c:v>0.95488198118753687</c:v>
                </c:pt>
                <c:pt idx="8">
                  <c:v>0.90854601691702686</c:v>
                </c:pt>
                <c:pt idx="9">
                  <c:v>0.93961912795715952</c:v>
                </c:pt>
                <c:pt idx="10">
                  <c:v>0.89229343953746298</c:v>
                </c:pt>
                <c:pt idx="11">
                  <c:v>0.89384461701173334</c:v>
                </c:pt>
                <c:pt idx="12">
                  <c:v>0.91481713549731014</c:v>
                </c:pt>
                <c:pt idx="13">
                  <c:v>0.91318219490128805</c:v>
                </c:pt>
                <c:pt idx="14">
                  <c:v>0.95485470847591858</c:v>
                </c:pt>
                <c:pt idx="15">
                  <c:v>0.96370885417799401</c:v>
                </c:pt>
                <c:pt idx="16">
                  <c:v>0.94940682521637221</c:v>
                </c:pt>
                <c:pt idx="17">
                  <c:v>0.93258982661379275</c:v>
                </c:pt>
                <c:pt idx="18">
                  <c:v>0.95148211215923351</c:v>
                </c:pt>
                <c:pt idx="19">
                  <c:v>0.93947122670554639</c:v>
                </c:pt>
                <c:pt idx="20">
                  <c:v>0.94747334193875987</c:v>
                </c:pt>
                <c:pt idx="21">
                  <c:v>0.95825219405872364</c:v>
                </c:pt>
                <c:pt idx="22">
                  <c:v>0.94846610430872536</c:v>
                </c:pt>
                <c:pt idx="23">
                  <c:v>0.93296044178672266</c:v>
                </c:pt>
                <c:pt idx="24">
                  <c:v>0.93456586390986629</c:v>
                </c:pt>
                <c:pt idx="25">
                  <c:v>0.91542349082949259</c:v>
                </c:pt>
                <c:pt idx="26">
                  <c:v>0.8941793476475054</c:v>
                </c:pt>
                <c:pt idx="27">
                  <c:v>0.90558619237795446</c:v>
                </c:pt>
                <c:pt idx="28">
                  <c:v>0.92214474145073677</c:v>
                </c:pt>
                <c:pt idx="29">
                  <c:v>0.94673035724533594</c:v>
                </c:pt>
                <c:pt idx="30">
                  <c:v>0.94747119406920322</c:v>
                </c:pt>
                <c:pt idx="31">
                  <c:v>0.93581676264535707</c:v>
                </c:pt>
                <c:pt idx="32">
                  <c:v>0.8986656708044688</c:v>
                </c:pt>
                <c:pt idx="33">
                  <c:v>0.89337613929496928</c:v>
                </c:pt>
                <c:pt idx="34">
                  <c:v>0.90046962803332187</c:v>
                </c:pt>
                <c:pt idx="35">
                  <c:v>0.88421069456883628</c:v>
                </c:pt>
                <c:pt idx="36">
                  <c:v>0.93635572540612355</c:v>
                </c:pt>
                <c:pt idx="37">
                  <c:v>0.92781725135630155</c:v>
                </c:pt>
                <c:pt idx="38">
                  <c:v>0.90418683833510338</c:v>
                </c:pt>
                <c:pt idx="39">
                  <c:v>0.91517485322177616</c:v>
                </c:pt>
                <c:pt idx="40">
                  <c:v>0.93368908822822017</c:v>
                </c:pt>
                <c:pt idx="41">
                  <c:v>0.93501106484656471</c:v>
                </c:pt>
                <c:pt idx="42">
                  <c:v>0.91480762164851415</c:v>
                </c:pt>
                <c:pt idx="43">
                  <c:v>0.9303841938055869</c:v>
                </c:pt>
                <c:pt idx="44">
                  <c:v>0.92882082066355165</c:v>
                </c:pt>
                <c:pt idx="45">
                  <c:v>0.95055510189597847</c:v>
                </c:pt>
                <c:pt idx="46">
                  <c:v>0.9494346059484039</c:v>
                </c:pt>
                <c:pt idx="47">
                  <c:v>0.92807555873636349</c:v>
                </c:pt>
                <c:pt idx="48">
                  <c:v>0.90744958620323979</c:v>
                </c:pt>
                <c:pt idx="49">
                  <c:v>0.9441119806995607</c:v>
                </c:pt>
                <c:pt idx="50">
                  <c:v>0.94359233336648451</c:v>
                </c:pt>
                <c:pt idx="51">
                  <c:v>0.9128766000970342</c:v>
                </c:pt>
                <c:pt idx="52">
                  <c:v>0.93926789235475583</c:v>
                </c:pt>
                <c:pt idx="53">
                  <c:v>0.82861110682429173</c:v>
                </c:pt>
                <c:pt idx="54">
                  <c:v>0.86152801671211188</c:v>
                </c:pt>
                <c:pt idx="55">
                  <c:v>0.90574792501167101</c:v>
                </c:pt>
                <c:pt idx="56">
                  <c:v>0.87606898090596719</c:v>
                </c:pt>
                <c:pt idx="57">
                  <c:v>0.93331169516692813</c:v>
                </c:pt>
                <c:pt idx="58">
                  <c:v>0.90817948559882744</c:v>
                </c:pt>
                <c:pt idx="59">
                  <c:v>0.91312334339081935</c:v>
                </c:pt>
                <c:pt idx="60">
                  <c:v>0.88007973592633759</c:v>
                </c:pt>
              </c:numCache>
            </c:numRef>
          </c:val>
          <c:smooth val="1"/>
          <c:extLst>
            <c:ext xmlns:c16="http://schemas.microsoft.com/office/drawing/2014/chart" uri="{C3380CC4-5D6E-409C-BE32-E72D297353CC}">
              <c16:uniqueId val="{00000000-CC0D-4C02-A6BF-FB43A6B80AF0}"/>
            </c:ext>
          </c:extLst>
        </c:ser>
        <c:dLbls>
          <c:showLegendKey val="0"/>
          <c:showVal val="1"/>
          <c:showCatName val="0"/>
          <c:showSerName val="0"/>
          <c:showPercent val="0"/>
          <c:showBubbleSize val="0"/>
        </c:dLbls>
        <c:marker val="1"/>
        <c:smooth val="0"/>
        <c:axId val="159138560"/>
        <c:axId val="159141248"/>
      </c:lineChart>
      <c:catAx>
        <c:axId val="159138560"/>
        <c:scaling>
          <c:orientation val="minMax"/>
        </c:scaling>
        <c:delete val="0"/>
        <c:axPos val="b"/>
        <c:numFmt formatCode="General" sourceLinked="0"/>
        <c:majorTickMark val="none"/>
        <c:minorTickMark val="none"/>
        <c:tickLblPos val="nextTo"/>
        <c:crossAx val="159141248"/>
        <c:crosses val="autoZero"/>
        <c:auto val="1"/>
        <c:lblAlgn val="ctr"/>
        <c:lblOffset val="100"/>
        <c:noMultiLvlLbl val="0"/>
      </c:catAx>
      <c:valAx>
        <c:axId val="159141248"/>
        <c:scaling>
          <c:orientation val="minMax"/>
          <c:max val="1"/>
          <c:min val="0.5"/>
        </c:scaling>
        <c:delete val="1"/>
        <c:axPos val="l"/>
        <c:numFmt formatCode="0%" sourceLinked="1"/>
        <c:majorTickMark val="none"/>
        <c:minorTickMark val="none"/>
        <c:tickLblPos val="nextTo"/>
        <c:crossAx val="159138560"/>
        <c:crosses val="autoZero"/>
        <c:crossBetween val="between"/>
      </c:valAx>
    </c:plotArea>
    <c:legend>
      <c:legendPos val="t"/>
      <c:overlay val="0"/>
    </c:legend>
    <c:plotVisOnly val="1"/>
    <c:dispBlanksAs val="gap"/>
    <c:showDLblsOverMax val="0"/>
  </c:chart>
  <c:spPr>
    <a:noFill/>
    <a:ln>
      <a:solidFill>
        <a:schemeClr val="bg1">
          <a:lumMod val="85000"/>
        </a:schemeClr>
      </a:solidFill>
      <a:prstDash val="sysDot"/>
    </a:ln>
  </c:spPr>
  <c:txPr>
    <a:bodyPr/>
    <a:lstStyle/>
    <a:p>
      <a:pPr>
        <a:defRPr sz="900" b="1">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6.0076151962579084E-3"/>
          <c:y val="3.572187845513658E-2"/>
          <c:w val="0.98678324656823257"/>
          <c:h val="0.78623760721544445"/>
        </c:manualLayout>
      </c:layout>
      <c:barChart>
        <c:barDir val="col"/>
        <c:grouping val="clustered"/>
        <c:varyColors val="0"/>
        <c:ser>
          <c:idx val="32"/>
          <c:order val="32"/>
          <c:tx>
            <c:strRef>
              <c:f>Evolutivos!$FM$5</c:f>
              <c:strCache>
                <c:ptCount val="1"/>
                <c:pt idx="0">
                  <c:v>T1-2025</c:v>
                </c:pt>
              </c:strCache>
            </c:strRef>
          </c:tx>
          <c:spPr>
            <a:solidFill>
              <a:schemeClr val="accent5">
                <a:lumMod val="75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ext>
              </c:extLst>
              <c:f>(Evolutivos!$E$6:$E$20,Evolutivos!$E$22:$E$23,Evolutivos!$E$25)</c:f>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Isabel 2</c:v>
                </c:pt>
              </c:strCache>
            </c:strRef>
          </c:cat>
          <c:val>
            <c:numRef>
              <c:extLst>
                <c:ext xmlns:c15="http://schemas.microsoft.com/office/drawing/2012/chart" uri="{02D57815-91ED-43cb-92C2-25804820EDAC}">
                  <c15:fullRef>
                    <c15:sqref>Evolutivos!$FM$6:$FM$24</c15:sqref>
                  </c15:fullRef>
                </c:ext>
              </c:extLst>
              <c:f>(Evolutivos!$FM$6:$FM$20,Evolutivos!$FM$22:$FM$23)</c:f>
              <c:numCache>
                <c:formatCode>0%</c:formatCode>
                <c:ptCount val="17"/>
                <c:pt idx="0">
                  <c:v>0.90225787284610792</c:v>
                </c:pt>
                <c:pt idx="1">
                  <c:v>0.96487670825906102</c:v>
                </c:pt>
                <c:pt idx="2">
                  <c:v>0</c:v>
                </c:pt>
                <c:pt idx="3">
                  <c:v>0.9147908634912737</c:v>
                </c:pt>
                <c:pt idx="4">
                  <c:v>0</c:v>
                </c:pt>
                <c:pt idx="5">
                  <c:v>0</c:v>
                </c:pt>
                <c:pt idx="6">
                  <c:v>0.87441210265039271</c:v>
                </c:pt>
                <c:pt idx="7">
                  <c:v>0.93956843981611782</c:v>
                </c:pt>
                <c:pt idx="8">
                  <c:v>0</c:v>
                </c:pt>
                <c:pt idx="9">
                  <c:v>0.95830065359477112</c:v>
                </c:pt>
                <c:pt idx="10">
                  <c:v>0</c:v>
                </c:pt>
                <c:pt idx="11">
                  <c:v>0.92225662194702418</c:v>
                </c:pt>
                <c:pt idx="12">
                  <c:v>0.95059842406891226</c:v>
                </c:pt>
                <c:pt idx="13">
                  <c:v>0.9159907902554959</c:v>
                </c:pt>
                <c:pt idx="14">
                  <c:v>0.81504850401794737</c:v>
                </c:pt>
                <c:pt idx="15">
                  <c:v>0.97226267351151507</c:v>
                </c:pt>
                <c:pt idx="16">
                  <c:v>0.9065391102677629</c:v>
                </c:pt>
              </c:numCache>
            </c:numRef>
          </c:val>
          <c:extLst>
            <c:ext xmlns:c16="http://schemas.microsoft.com/office/drawing/2014/chart" uri="{C3380CC4-5D6E-409C-BE32-E72D297353CC}">
              <c16:uniqueId val="{00000000-B65F-431B-B552-D0450A505AFF}"/>
            </c:ext>
          </c:extLst>
        </c:ser>
        <c:ser>
          <c:idx val="33"/>
          <c:order val="33"/>
          <c:tx>
            <c:strRef>
              <c:f>Evolutivos!$FN$5</c:f>
              <c:strCache>
                <c:ptCount val="1"/>
                <c:pt idx="0">
                  <c:v>T2-2025</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ext>
              </c:extLst>
              <c:f>(Evolutivos!$E$6:$E$20,Evolutivos!$E$22:$E$23,Evolutivos!$E$25)</c:f>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Isabel 2</c:v>
                </c:pt>
              </c:strCache>
            </c:strRef>
          </c:cat>
          <c:val>
            <c:numRef>
              <c:extLst>
                <c:ext xmlns:c15="http://schemas.microsoft.com/office/drawing/2012/chart" uri="{02D57815-91ED-43cb-92C2-25804820EDAC}">
                  <c15:fullRef>
                    <c15:sqref>Evolutivos!$FN$6:$FN$24</c15:sqref>
                  </c15:fullRef>
                </c:ext>
              </c:extLst>
              <c:f>(Evolutivos!$FN$6:$FN$20,Evolutivos!$FN$22:$FN$23)</c:f>
              <c:numCache>
                <c:formatCode>0%</c:formatCode>
                <c:ptCount val="17"/>
                <c:pt idx="0">
                  <c:v>0.87365347373517288</c:v>
                </c:pt>
                <c:pt idx="1">
                  <c:v>0.94622697563874036</c:v>
                </c:pt>
                <c:pt idx="2">
                  <c:v>0</c:v>
                </c:pt>
                <c:pt idx="3">
                  <c:v>0.90856517242138146</c:v>
                </c:pt>
                <c:pt idx="4">
                  <c:v>0</c:v>
                </c:pt>
                <c:pt idx="5">
                  <c:v>0</c:v>
                </c:pt>
                <c:pt idx="6">
                  <c:v>0.8977499452731651</c:v>
                </c:pt>
                <c:pt idx="7">
                  <c:v>0.94459209744503847</c:v>
                </c:pt>
                <c:pt idx="8">
                  <c:v>0</c:v>
                </c:pt>
                <c:pt idx="9">
                  <c:v>0.97373581011351906</c:v>
                </c:pt>
                <c:pt idx="10">
                  <c:v>0</c:v>
                </c:pt>
                <c:pt idx="11">
                  <c:v>0.90328579916815199</c:v>
                </c:pt>
                <c:pt idx="12">
                  <c:v>0.96243237326828657</c:v>
                </c:pt>
                <c:pt idx="13">
                  <c:v>0.95571035431716533</c:v>
                </c:pt>
                <c:pt idx="14">
                  <c:v>0.7646874341134301</c:v>
                </c:pt>
                <c:pt idx="15">
                  <c:v>0.89451128936423041</c:v>
                </c:pt>
                <c:pt idx="16">
                  <c:v>0.97389185977421266</c:v>
                </c:pt>
              </c:numCache>
            </c:numRef>
          </c:val>
          <c:extLst>
            <c:ext xmlns:c16="http://schemas.microsoft.com/office/drawing/2014/chart" uri="{C3380CC4-5D6E-409C-BE32-E72D297353CC}">
              <c16:uniqueId val="{00000000-DEB1-491E-AED2-14673453D633}"/>
            </c:ext>
          </c:extLst>
        </c:ser>
        <c:ser>
          <c:idx val="34"/>
          <c:order val="34"/>
          <c:tx>
            <c:strRef>
              <c:f>Evolutivos!$FO$5</c:f>
              <c:strCache>
                <c:ptCount val="1"/>
                <c:pt idx="0">
                  <c:v>T3-2025</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ext>
              </c:extLst>
              <c:f>(Evolutivos!$E$6:$E$20,Evolutivos!$E$22:$E$23,Evolutivos!$E$25)</c:f>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Isabel 2</c:v>
                </c:pt>
              </c:strCache>
            </c:strRef>
          </c:cat>
          <c:val>
            <c:numRef>
              <c:extLst>
                <c:ext xmlns:c15="http://schemas.microsoft.com/office/drawing/2012/chart" uri="{02D57815-91ED-43cb-92C2-25804820EDAC}">
                  <c15:fullRef>
                    <c15:sqref>Evolutivos!$FO$6:$FO$24</c15:sqref>
                  </c15:fullRef>
                </c:ext>
              </c:extLst>
              <c:f>(Evolutivos!$FO$6:$FO$20,Evolutivos!$FO$22:$FO$23)</c:f>
              <c:numCache>
                <c:formatCode>0%</c:formatCode>
                <c:ptCount val="17"/>
                <c:pt idx="0">
                  <c:v>0.88208104772437801</c:v>
                </c:pt>
                <c:pt idx="1">
                  <c:v>0.93704318729086522</c:v>
                </c:pt>
                <c:pt idx="2">
                  <c:v>0</c:v>
                </c:pt>
                <c:pt idx="3">
                  <c:v>0.85450709297551419</c:v>
                </c:pt>
                <c:pt idx="4">
                  <c:v>0</c:v>
                </c:pt>
                <c:pt idx="5">
                  <c:v>0</c:v>
                </c:pt>
                <c:pt idx="6">
                  <c:v>0.84262751352534615</c:v>
                </c:pt>
                <c:pt idx="7">
                  <c:v>0.88551554994967441</c:v>
                </c:pt>
                <c:pt idx="8">
                  <c:v>0</c:v>
                </c:pt>
                <c:pt idx="9">
                  <c:v>0.93096045847468989</c:v>
                </c:pt>
                <c:pt idx="10">
                  <c:v>0</c:v>
                </c:pt>
                <c:pt idx="11">
                  <c:v>0.79025549613784907</c:v>
                </c:pt>
                <c:pt idx="12">
                  <c:v>0.9225353397172823</c:v>
                </c:pt>
                <c:pt idx="13">
                  <c:v>0.93590554501370404</c:v>
                </c:pt>
                <c:pt idx="14">
                  <c:v>0.84716841024030565</c:v>
                </c:pt>
                <c:pt idx="15">
                  <c:v>0.85540101201771046</c:v>
                </c:pt>
                <c:pt idx="16">
                  <c:v>0.94335652540586112</c:v>
                </c:pt>
              </c:numCache>
            </c:numRef>
          </c:val>
          <c:extLst>
            <c:ext xmlns:c16="http://schemas.microsoft.com/office/drawing/2014/chart" uri="{C3380CC4-5D6E-409C-BE32-E72D297353CC}">
              <c16:uniqueId val="{00000000-1035-4904-BA3E-C946310A6443}"/>
            </c:ext>
          </c:extLst>
        </c:ser>
        <c:ser>
          <c:idx val="35"/>
          <c:order val="35"/>
          <c:tx>
            <c:strRef>
              <c:f>Evolutivos!$FP$5</c:f>
              <c:strCache>
                <c:ptCount val="1"/>
                <c:pt idx="0">
                  <c:v>T4-2025</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ext>
              </c:extLst>
              <c:f>(Evolutivos!$E$6:$E$20,Evolutivos!$E$22:$E$23,Evolutivos!$E$25)</c:f>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Isabel 2</c:v>
                </c:pt>
              </c:strCache>
            </c:strRef>
          </c:cat>
          <c:val>
            <c:numRef>
              <c:extLst>
                <c:ext xmlns:c15="http://schemas.microsoft.com/office/drawing/2012/chart" uri="{02D57815-91ED-43cb-92C2-25804820EDAC}">
                  <c15:fullRef>
                    <c15:sqref>Evolutivos!$FP$6:$FP$24</c15:sqref>
                  </c15:fullRef>
                </c:ext>
              </c:extLst>
              <c:f>(Evolutivos!$FP$6:$FP$20,Evolutivos!$FP$22:$FP$23)</c:f>
              <c:numCache>
                <c:formatCode>0%</c:formatCode>
                <c:ptCount val="17"/>
                <c:pt idx="0">
                  <c:v>0.90196078431372528</c:v>
                </c:pt>
                <c:pt idx="1">
                  <c:v>0.93378639334521696</c:v>
                </c:pt>
                <c:pt idx="2">
                  <c:v>0</c:v>
                </c:pt>
                <c:pt idx="3">
                  <c:v>0.91114983276252259</c:v>
                </c:pt>
                <c:pt idx="4">
                  <c:v>0</c:v>
                </c:pt>
                <c:pt idx="5">
                  <c:v>0</c:v>
                </c:pt>
                <c:pt idx="6">
                  <c:v>0.81149616198530383</c:v>
                </c:pt>
                <c:pt idx="7">
                  <c:v>0.95535795713634286</c:v>
                </c:pt>
                <c:pt idx="8">
                  <c:v>0</c:v>
                </c:pt>
                <c:pt idx="9">
                  <c:v>0.87393383550878789</c:v>
                </c:pt>
                <c:pt idx="10">
                  <c:v>0</c:v>
                </c:pt>
                <c:pt idx="11">
                  <c:v>0.87056568128100109</c:v>
                </c:pt>
                <c:pt idx="12">
                  <c:v>0.93401820058166807</c:v>
                </c:pt>
                <c:pt idx="13">
                  <c:v>0.97341057635175254</c:v>
                </c:pt>
                <c:pt idx="14">
                  <c:v>0.88011327698234698</c:v>
                </c:pt>
                <c:pt idx="15">
                  <c:v>0.92502365704980083</c:v>
                </c:pt>
                <c:pt idx="16">
                  <c:v>0.92624588035553768</c:v>
                </c:pt>
              </c:numCache>
            </c:numRef>
          </c:val>
          <c:extLst>
            <c:ext xmlns:c16="http://schemas.microsoft.com/office/drawing/2014/chart" uri="{C3380CC4-5D6E-409C-BE32-E72D297353CC}">
              <c16:uniqueId val="{00000001-1035-4904-BA3E-C946310A6443}"/>
            </c:ext>
          </c:extLst>
        </c:ser>
        <c:ser>
          <c:idx val="36"/>
          <c:order val="36"/>
          <c:tx>
            <c:strRef>
              <c:f>Evolutivos!$FQ$5</c:f>
              <c:strCache>
                <c:ptCount val="1"/>
                <c:pt idx="0">
                  <c:v>T1-2026</c:v>
                </c:pt>
              </c:strCache>
            </c:strRef>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ext>
              </c:extLst>
              <c:f>(Evolutivos!$E$6:$E$20,Evolutivos!$E$22:$E$23,Evolutivos!$E$25)</c:f>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Isabel 2</c:v>
                </c:pt>
              </c:strCache>
            </c:strRef>
          </c:cat>
          <c:val>
            <c:numRef>
              <c:extLst>
                <c:ext xmlns:c15="http://schemas.microsoft.com/office/drawing/2012/chart" uri="{02D57815-91ED-43cb-92C2-25804820EDAC}">
                  <c15:fullRef>
                    <c15:sqref>Evolutivos!$FQ$6:$FQ$25</c15:sqref>
                  </c15:fullRef>
                </c:ext>
              </c:extLst>
              <c:f>(Evolutivos!$FQ$6:$FQ$20,Evolutivos!$FQ$22:$FQ$23,Evolutivos!$FQ$25)</c:f>
              <c:numCache>
                <c:formatCode>0%</c:formatCode>
                <c:ptCount val="18"/>
                <c:pt idx="0">
                  <c:v>0.9532258064516127</c:v>
                </c:pt>
                <c:pt idx="1">
                  <c:v>0.81639928698752207</c:v>
                </c:pt>
                <c:pt idx="2">
                  <c:v>0</c:v>
                </c:pt>
                <c:pt idx="3">
                  <c:v>0.84458968772694254</c:v>
                </c:pt>
                <c:pt idx="4">
                  <c:v>0</c:v>
                </c:pt>
                <c:pt idx="5">
                  <c:v>0</c:v>
                </c:pt>
                <c:pt idx="6">
                  <c:v>0.9443390259329536</c:v>
                </c:pt>
                <c:pt idx="7">
                  <c:v>0.76533839342188481</c:v>
                </c:pt>
                <c:pt idx="8">
                  <c:v>0</c:v>
                </c:pt>
                <c:pt idx="9">
                  <c:v>0.98039215686274539</c:v>
                </c:pt>
                <c:pt idx="10">
                  <c:v>0</c:v>
                </c:pt>
                <c:pt idx="11">
                  <c:v>0.65313725490196073</c:v>
                </c:pt>
                <c:pt idx="12">
                  <c:v>0.92691622103386795</c:v>
                </c:pt>
                <c:pt idx="13">
                  <c:v>0.96627450980392182</c:v>
                </c:pt>
                <c:pt idx="14">
                  <c:v>0.74254901960784325</c:v>
                </c:pt>
                <c:pt idx="15">
                  <c:v>0.98333333333333306</c:v>
                </c:pt>
                <c:pt idx="16">
                  <c:v>0.95764705882352963</c:v>
                </c:pt>
                <c:pt idx="17">
                  <c:v>0.98358413132694933</c:v>
                </c:pt>
              </c:numCache>
            </c:numRef>
          </c:val>
          <c:extLst>
            <c:ext xmlns:c16="http://schemas.microsoft.com/office/drawing/2014/chart" uri="{C3380CC4-5D6E-409C-BE32-E72D297353CC}">
              <c16:uniqueId val="{00000001-3BB8-48F5-BBA0-228DBD32E607}"/>
            </c:ext>
          </c:extLst>
        </c:ser>
        <c:dLbls>
          <c:showLegendKey val="0"/>
          <c:showVal val="0"/>
          <c:showCatName val="0"/>
          <c:showSerName val="0"/>
          <c:showPercent val="0"/>
          <c:showBubbleSize val="0"/>
        </c:dLbls>
        <c:gapWidth val="150"/>
        <c:axId val="164932224"/>
        <c:axId val="166019456"/>
        <c:extLst>
          <c:ext xmlns:c15="http://schemas.microsoft.com/office/drawing/2012/chart" uri="{02D57815-91ED-43cb-92C2-25804820EDAC}">
            <c15:filteredBarSeries>
              <c15:ser>
                <c:idx val="0"/>
                <c:order val="0"/>
                <c:tx>
                  <c:strRef>
                    <c:extLst>
                      <c:ext uri="{02D57815-91ED-43cb-92C2-25804820EDAC}">
                        <c15:formulaRef>
                          <c15:sqref>Evolutivos!$EG$5</c15:sqref>
                        </c15:formulaRef>
                      </c:ext>
                    </c:extLst>
                    <c:strCache>
                      <c:ptCount val="1"/>
                      <c:pt idx="0">
                        <c:v>T1-2017</c:v>
                      </c:pt>
                    </c:strCache>
                  </c:strRef>
                </c:tx>
                <c:spPr>
                  <a:solidFill>
                    <a:schemeClr val="accent5">
                      <a:lumMod val="5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c:ext uri="{02D57815-91ED-43cb-92C2-25804820EDAC}">
                        <c15:fullRef>
                          <c15:sqref>(Evolutivos!$EG$6:$EG$18,Evolutivos!$EG$19)</c15:sqref>
                        </c15:fullRef>
                        <c15:formulaRef>
                          <c15:sqref>(Evolutivos!$EG$6:$EG$18,Evolutivos!$EG$19)</c15:sqref>
                        </c15:formulaRef>
                      </c:ext>
                    </c:extLst>
                    <c:numCache>
                      <c:formatCode>0%</c:formatCode>
                      <c:ptCount val="14"/>
                      <c:pt idx="0">
                        <c:v>0.63444444444444448</c:v>
                      </c:pt>
                      <c:pt idx="1">
                        <c:v>0.83611111111111114</c:v>
                      </c:pt>
                      <c:pt idx="2">
                        <c:v>0.63333333333333341</c:v>
                      </c:pt>
                      <c:pt idx="3">
                        <c:v>0.47888888888888886</c:v>
                      </c:pt>
                      <c:pt idx="4">
                        <c:v>0.69166666666666676</c:v>
                      </c:pt>
                      <c:pt idx="5">
                        <c:v>0.68388888888888888</c:v>
                      </c:pt>
                      <c:pt idx="6">
                        <c:v>0.51666666666666661</c:v>
                      </c:pt>
                      <c:pt idx="7">
                        <c:v>0.48833333333333334</c:v>
                      </c:pt>
                      <c:pt idx="8">
                        <c:v>0.68333333333333324</c:v>
                      </c:pt>
                      <c:pt idx="9">
                        <c:v>0.62055555555555542</c:v>
                      </c:pt>
                      <c:pt idx="10">
                        <c:v>0.41388888888888892</c:v>
                      </c:pt>
                      <c:pt idx="11">
                        <c:v>0.70277777777777783</c:v>
                      </c:pt>
                      <c:pt idx="12">
                        <c:v>0</c:v>
                      </c:pt>
                      <c:pt idx="13">
                        <c:v>0</c:v>
                      </c:pt>
                    </c:numCache>
                  </c:numRef>
                </c:val>
                <c:extLst>
                  <c:ext xmlns:c16="http://schemas.microsoft.com/office/drawing/2014/chart" uri="{C3380CC4-5D6E-409C-BE32-E72D297353CC}">
                    <c16:uniqueId val="{00000000-99F2-484A-862F-6B44CB6C13CF}"/>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Evolutivos!$EH$5</c15:sqref>
                        </c15:formulaRef>
                      </c:ext>
                    </c:extLst>
                    <c:strCache>
                      <c:ptCount val="1"/>
                      <c:pt idx="0">
                        <c:v>T2-2017</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c:ext xmlns:c15="http://schemas.microsoft.com/office/drawing/2012/chart" uri="{02D57815-91ED-43cb-92C2-25804820EDAC}">
                        <c15:fullRef>
                          <c15:sqref>(Evolutivos!$EH$6:$EH$18,Evolutivos!$EH$19)</c15:sqref>
                        </c15:fullRef>
                        <c15:formulaRef>
                          <c15:sqref>(Evolutivos!$EH$6:$EH$18,Evolutivos!$EH$19)</c15:sqref>
                        </c15:formulaRef>
                      </c:ext>
                    </c:extLst>
                    <c:numCache>
                      <c:formatCode>0%</c:formatCode>
                      <c:ptCount val="14"/>
                      <c:pt idx="0">
                        <c:v>0.77222222222222237</c:v>
                      </c:pt>
                      <c:pt idx="1">
                        <c:v>0.62222222222222223</c:v>
                      </c:pt>
                      <c:pt idx="2">
                        <c:v>0.90833333333333344</c:v>
                      </c:pt>
                      <c:pt idx="3">
                        <c:v>0.64687500000000009</c:v>
                      </c:pt>
                      <c:pt idx="4">
                        <c:v>0.78333333333333344</c:v>
                      </c:pt>
                      <c:pt idx="5">
                        <c:v>0.73611111111111116</c:v>
                      </c:pt>
                      <c:pt idx="6">
                        <c:v>0.77361111111111103</c:v>
                      </c:pt>
                      <c:pt idx="7">
                        <c:v>0.70416666666666683</c:v>
                      </c:pt>
                      <c:pt idx="8">
                        <c:v>0.70277777777777783</c:v>
                      </c:pt>
                      <c:pt idx="9">
                        <c:v>0.6333333333333333</c:v>
                      </c:pt>
                      <c:pt idx="10">
                        <c:v>0.57638888888888895</c:v>
                      </c:pt>
                      <c:pt idx="11">
                        <c:v>0.68055555555555558</c:v>
                      </c:pt>
                      <c:pt idx="12">
                        <c:v>0</c:v>
                      </c:pt>
                      <c:pt idx="13">
                        <c:v>0</c:v>
                      </c:pt>
                    </c:numCache>
                  </c:numRef>
                </c:val>
                <c:extLst xmlns:c15="http://schemas.microsoft.com/office/drawing/2012/chart">
                  <c:ext xmlns:c16="http://schemas.microsoft.com/office/drawing/2014/chart" uri="{C3380CC4-5D6E-409C-BE32-E72D297353CC}">
                    <c16:uniqueId val="{00000001-99F2-484A-862F-6B44CB6C13C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Evolutivos!$EI$5</c15:sqref>
                        </c15:formulaRef>
                      </c:ext>
                    </c:extLst>
                    <c:strCache>
                      <c:ptCount val="1"/>
                      <c:pt idx="0">
                        <c:v>T3-2017</c:v>
                      </c:pt>
                    </c:strCache>
                  </c:strRef>
                </c:tx>
                <c:spPr>
                  <a:solidFill>
                    <a:schemeClr val="accent5"/>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c:ext xmlns:c15="http://schemas.microsoft.com/office/drawing/2012/chart" uri="{02D57815-91ED-43cb-92C2-25804820EDAC}">
                        <c15:fullRef>
                          <c15:sqref>Evolutivos!$EI$6:$EI$18</c15:sqref>
                        </c15:fullRef>
                        <c15:formulaRef>
                          <c15:sqref>Evolutivos!$EI$6:$EI$18</c15:sqref>
                        </c15:formulaRef>
                      </c:ext>
                    </c:extLst>
                    <c:numCache>
                      <c:formatCode>0%</c:formatCode>
                      <c:ptCount val="13"/>
                      <c:pt idx="0">
                        <c:v>0.73333333333333339</c:v>
                      </c:pt>
                      <c:pt idx="1">
                        <c:v>0.73055555555555551</c:v>
                      </c:pt>
                      <c:pt idx="2">
                        <c:v>0.85462962962962974</c:v>
                      </c:pt>
                      <c:pt idx="3">
                        <c:v>0.93263888888888891</c:v>
                      </c:pt>
                      <c:pt idx="4">
                        <c:v>0.85092592592592597</c:v>
                      </c:pt>
                      <c:pt idx="5">
                        <c:v>0.77962962962962967</c:v>
                      </c:pt>
                      <c:pt idx="6">
                        <c:v>0.82291666666666663</c:v>
                      </c:pt>
                      <c:pt idx="7">
                        <c:v>0.83055555555555571</c:v>
                      </c:pt>
                      <c:pt idx="8">
                        <c:v>0.85555555555555562</c:v>
                      </c:pt>
                      <c:pt idx="9">
                        <c:v>0.74768518518518512</c:v>
                      </c:pt>
                      <c:pt idx="10">
                        <c:v>0.72685185185185175</c:v>
                      </c:pt>
                      <c:pt idx="11">
                        <c:v>0.7289351851851853</c:v>
                      </c:pt>
                      <c:pt idx="12">
                        <c:v>0</c:v>
                      </c:pt>
                    </c:numCache>
                  </c:numRef>
                </c:val>
                <c:extLst xmlns:c15="http://schemas.microsoft.com/office/drawing/2012/chart">
                  <c:ext xmlns:c16="http://schemas.microsoft.com/office/drawing/2014/chart" uri="{C3380CC4-5D6E-409C-BE32-E72D297353CC}">
                    <c16:uniqueId val="{00000002-99F2-484A-862F-6B44CB6C13CF}"/>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Evolutivos!$EJ$5</c15:sqref>
                        </c15:formulaRef>
                      </c:ext>
                    </c:extLst>
                    <c:strCache>
                      <c:ptCount val="1"/>
                      <c:pt idx="0">
                        <c:v>T4-2017</c:v>
                      </c:pt>
                    </c:strCache>
                  </c:strRef>
                </c:tx>
                <c:spPr>
                  <a:solidFill>
                    <a:schemeClr val="accent5">
                      <a:tint val="90000"/>
                    </a:schemeClr>
                  </a:solidFill>
                  <a:ln>
                    <a:noFill/>
                  </a:ln>
                  <a:effectLst/>
                </c:spPr>
                <c:invertIfNegative val="0"/>
                <c:dLbls>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c:ext xmlns:c15="http://schemas.microsoft.com/office/drawing/2012/chart" uri="{02D57815-91ED-43cb-92C2-25804820EDAC}">
                        <c15:fullRef>
                          <c15:sqref>Evolutivos!$EJ$6:$EJ$18</c15:sqref>
                        </c15:fullRef>
                        <c15:formulaRef>
                          <c15:sqref>Evolutivos!$EJ$6:$EJ$18</c15:sqref>
                        </c15:formulaRef>
                      </c:ext>
                    </c:extLst>
                    <c:numCache>
                      <c:formatCode>0%</c:formatCode>
                      <c:ptCount val="13"/>
                      <c:pt idx="0">
                        <c:v>0.63472222222222208</c:v>
                      </c:pt>
                      <c:pt idx="1">
                        <c:v>0.68333333333333346</c:v>
                      </c:pt>
                      <c:pt idx="2">
                        <c:v>0.9277777777777777</c:v>
                      </c:pt>
                      <c:pt idx="3">
                        <c:v>0.83194444444444438</c:v>
                      </c:pt>
                      <c:pt idx="4">
                        <c:v>0.81597222222222221</c:v>
                      </c:pt>
                      <c:pt idx="5">
                        <c:v>0.92499999999999993</c:v>
                      </c:pt>
                      <c:pt idx="6">
                        <c:v>0.81666666666666654</c:v>
                      </c:pt>
                      <c:pt idx="7">
                        <c:v>0.75277777777777777</c:v>
                      </c:pt>
                      <c:pt idx="8">
                        <c:v>0.85</c:v>
                      </c:pt>
                      <c:pt idx="9">
                        <c:v>0.6166666666666667</c:v>
                      </c:pt>
                      <c:pt idx="10">
                        <c:v>0.6333333333333333</c:v>
                      </c:pt>
                      <c:pt idx="11">
                        <c:v>0.70833333333333337</c:v>
                      </c:pt>
                      <c:pt idx="12">
                        <c:v>0.78749999999999998</c:v>
                      </c:pt>
                    </c:numCache>
                  </c:numRef>
                </c:val>
                <c:extLst xmlns:c15="http://schemas.microsoft.com/office/drawing/2012/chart">
                  <c:ext xmlns:c16="http://schemas.microsoft.com/office/drawing/2014/chart" uri="{C3380CC4-5D6E-409C-BE32-E72D297353CC}">
                    <c16:uniqueId val="{00000003-99F2-484A-862F-6B44CB6C13CF}"/>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Evolutivos!$EK$5</c15:sqref>
                        </c15:formulaRef>
                      </c:ext>
                    </c:extLst>
                    <c:strCache>
                      <c:ptCount val="1"/>
                      <c:pt idx="0">
                        <c:v>T1-2018</c:v>
                      </c:pt>
                    </c:strCache>
                  </c:strRef>
                </c:tx>
                <c:spPr>
                  <a:solidFill>
                    <a:schemeClr val="accent5">
                      <a:tint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c:ext xmlns:c15="http://schemas.microsoft.com/office/drawing/2012/chart" uri="{02D57815-91ED-43cb-92C2-25804820EDAC}">
                        <c15:fullRef>
                          <c15:sqref>Evolutivos!$EK$6:$EK$18</c15:sqref>
                        </c15:fullRef>
                        <c15:formulaRef>
                          <c15:sqref>Evolutivos!$EK$6:$EK$18</c15:sqref>
                        </c15:formulaRef>
                      </c:ext>
                    </c:extLst>
                    <c:numCache>
                      <c:formatCode>0%</c:formatCode>
                      <c:ptCount val="13"/>
                      <c:pt idx="0">
                        <c:v>0.55416666666666659</c:v>
                      </c:pt>
                      <c:pt idx="1">
                        <c:v>0.71180555555555547</c:v>
                      </c:pt>
                      <c:pt idx="2">
                        <c:v>0.46984126984126989</c:v>
                      </c:pt>
                      <c:pt idx="3">
                        <c:v>0.66944444444444429</c:v>
                      </c:pt>
                      <c:pt idx="4">
                        <c:v>0.79285714285714282</c:v>
                      </c:pt>
                      <c:pt idx="5">
                        <c:v>0.68263888888888891</c:v>
                      </c:pt>
                      <c:pt idx="6">
                        <c:v>0.60763888888888895</c:v>
                      </c:pt>
                      <c:pt idx="7">
                        <c:v>0.68928571428571439</c:v>
                      </c:pt>
                      <c:pt idx="8">
                        <c:v>0.70138888888888884</c:v>
                      </c:pt>
                      <c:pt idx="9">
                        <c:v>0.70952380952380967</c:v>
                      </c:pt>
                      <c:pt idx="10">
                        <c:v>0.44583333333333336</c:v>
                      </c:pt>
                      <c:pt idx="11">
                        <c:v>0.49791666666666662</c:v>
                      </c:pt>
                      <c:pt idx="12">
                        <c:v>0.8484126984126984</c:v>
                      </c:pt>
                    </c:numCache>
                  </c:numRef>
                </c:val>
                <c:extLst xmlns:c15="http://schemas.microsoft.com/office/drawing/2012/chart">
                  <c:ext xmlns:c16="http://schemas.microsoft.com/office/drawing/2014/chart" uri="{C3380CC4-5D6E-409C-BE32-E72D297353CC}">
                    <c16:uniqueId val="{00000004-99F2-484A-862F-6B44CB6C13CF}"/>
                  </c:ext>
                </c:extLst>
              </c15:ser>
            </c15:filteredBarSeries>
            <c15:filteredBarSeries>
              <c15:ser>
                <c:idx val="6"/>
                <c:order val="5"/>
                <c:tx>
                  <c:strRef>
                    <c:extLst xmlns:c15="http://schemas.microsoft.com/office/drawing/2012/chart">
                      <c:ext xmlns:c15="http://schemas.microsoft.com/office/drawing/2012/chart" uri="{02D57815-91ED-43cb-92C2-25804820EDAC}">
                        <c15:formulaRef>
                          <c15:sqref>Evolutivos!$EL$5</c15:sqref>
                        </c15:formulaRef>
                      </c:ext>
                    </c:extLst>
                    <c:strCache>
                      <c:ptCount val="1"/>
                      <c:pt idx="0">
                        <c:v>T2-2018</c:v>
                      </c:pt>
                    </c:strCache>
                  </c:strRef>
                </c:tx>
                <c:spPr>
                  <a:solidFill>
                    <a:schemeClr val="accent5">
                      <a:lumMod val="40000"/>
                      <a:lumOff val="60000"/>
                    </a:schemeClr>
                  </a:solidFill>
                </c:spPr>
                <c:invertIfNegative val="0"/>
                <c:dLbls>
                  <c:spPr>
                    <a:noFill/>
                    <a:ln>
                      <a:noFill/>
                    </a:ln>
                    <a:effectLst/>
                  </c:spPr>
                  <c:txPr>
                    <a:bodyPr wrap="square" lIns="38100" tIns="19050" rIns="38100" bIns="19050" anchor="ctr">
                      <a:spAutoFit/>
                    </a:bodyPr>
                    <a:lstStyle/>
                    <a:p>
                      <a:pPr>
                        <a:defRPr sz="900"/>
                      </a:pPr>
                      <a:endParaRPr lang="es-E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c:ext xmlns:c15="http://schemas.microsoft.com/office/drawing/2012/chart" uri="{02D57815-91ED-43cb-92C2-25804820EDAC}">
                        <c15:fullRef>
                          <c15:sqref>(Evolutivos!$EL$6:$EL$18,Evolutivos!$EL$19)</c15:sqref>
                        </c15:fullRef>
                        <c15:formulaRef>
                          <c15:sqref>(Evolutivos!$EL$6:$EL$18,Evolutivos!$EL$19)</c15:sqref>
                        </c15:formulaRef>
                      </c:ext>
                    </c:extLst>
                    <c:numCache>
                      <c:formatCode>0%</c:formatCode>
                      <c:ptCount val="14"/>
                      <c:pt idx="0">
                        <c:v>0.70920138888888895</c:v>
                      </c:pt>
                      <c:pt idx="1">
                        <c:v>0.74722222222222223</c:v>
                      </c:pt>
                      <c:pt idx="2">
                        <c:v>0.77378472222222217</c:v>
                      </c:pt>
                      <c:pt idx="3">
                        <c:v>0.95000000000000007</c:v>
                      </c:pt>
                      <c:pt idx="4">
                        <c:v>0.84878472222222223</c:v>
                      </c:pt>
                      <c:pt idx="5">
                        <c:v>0.71111111111111125</c:v>
                      </c:pt>
                      <c:pt idx="6">
                        <c:v>0.84583333333333333</c:v>
                      </c:pt>
                      <c:pt idx="7">
                        <c:v>0.71024305555555556</c:v>
                      </c:pt>
                      <c:pt idx="8">
                        <c:v>0.86545138888888884</c:v>
                      </c:pt>
                      <c:pt idx="9">
                        <c:v>0.85706845238095253</c:v>
                      </c:pt>
                      <c:pt idx="10">
                        <c:v>0.65711805555555558</c:v>
                      </c:pt>
                      <c:pt idx="11">
                        <c:v>0.92361111111111116</c:v>
                      </c:pt>
                      <c:pt idx="12">
                        <c:v>0.90781250000000002</c:v>
                      </c:pt>
                      <c:pt idx="13">
                        <c:v>0.80833333333333335</c:v>
                      </c:pt>
                    </c:numCache>
                  </c:numRef>
                </c:val>
                <c:extLst xmlns:c15="http://schemas.microsoft.com/office/drawing/2012/chart">
                  <c:ext xmlns:c16="http://schemas.microsoft.com/office/drawing/2014/chart" uri="{C3380CC4-5D6E-409C-BE32-E72D297353CC}">
                    <c16:uniqueId val="{00000005-99F2-484A-862F-6B44CB6C13CF}"/>
                  </c:ext>
                </c:extLst>
              </c15:ser>
            </c15:filteredBarSeries>
            <c15:filteredBarSeries>
              <c15:ser>
                <c:idx val="7"/>
                <c:order val="6"/>
                <c:tx>
                  <c:strRef>
                    <c:extLst xmlns:c15="http://schemas.microsoft.com/office/drawing/2012/chart">
                      <c:ext xmlns:c15="http://schemas.microsoft.com/office/drawing/2012/chart" uri="{02D57815-91ED-43cb-92C2-25804820EDAC}">
                        <c15:formulaRef>
                          <c15:sqref>Evolutivos!$EM$5</c15:sqref>
                        </c15:formulaRef>
                      </c:ext>
                    </c:extLst>
                    <c:strCache>
                      <c:ptCount val="1"/>
                      <c:pt idx="0">
                        <c:v>T3-2018</c:v>
                      </c:pt>
                    </c:strCache>
                  </c:strRef>
                </c:tx>
                <c:spPr>
                  <a:solidFill>
                    <a:schemeClr val="accent5">
                      <a:lumMod val="60000"/>
                      <a:lumOff val="40000"/>
                    </a:schemeClr>
                  </a:solidFill>
                </c:spPr>
                <c:invertIfNegative val="0"/>
                <c:dLbls>
                  <c:dLbl>
                    <c:idx val="13"/>
                    <c:layout>
                      <c:manualLayout>
                        <c:x val="5.0236402110697409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4D3D-4355-9B6E-9BC7F9B0956B}"/>
                      </c:ext>
                    </c:extLst>
                  </c:dLbl>
                  <c:spPr>
                    <a:noFill/>
                    <a:ln>
                      <a:noFill/>
                    </a:ln>
                    <a:effectLst/>
                  </c:spPr>
                  <c:txPr>
                    <a:bodyPr wrap="square" lIns="38100" tIns="19050" rIns="38100" bIns="19050" anchor="ctr">
                      <a:spAutoFit/>
                    </a:bodyPr>
                    <a:lstStyle/>
                    <a:p>
                      <a:pPr>
                        <a:defRPr sz="900"/>
                      </a:pPr>
                      <a:endParaRPr lang="es-E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c:ext xmlns:c15="http://schemas.microsoft.com/office/drawing/2012/chart" uri="{02D57815-91ED-43cb-92C2-25804820EDAC}">
                        <c15:fullRef>
                          <c15:sqref>Evolutivos!$EM$6:$EM$20</c15:sqref>
                        </c15:fullRef>
                        <c15:formulaRef>
                          <c15:sqref>Evolutivos!$EM$6:$EM$20</c15:sqref>
                        </c15:formulaRef>
                      </c:ext>
                    </c:extLst>
                    <c:numCache>
                      <c:formatCode>0%</c:formatCode>
                      <c:ptCount val="15"/>
                      <c:pt idx="0">
                        <c:v>0.68888888888888899</c:v>
                      </c:pt>
                      <c:pt idx="1">
                        <c:v>0.64847222222222223</c:v>
                      </c:pt>
                      <c:pt idx="2">
                        <c:v>0.86555555555555552</c:v>
                      </c:pt>
                      <c:pt idx="3">
                        <c:v>0.77111111111111119</c:v>
                      </c:pt>
                      <c:pt idx="4">
                        <c:v>0.83750000000000002</c:v>
                      </c:pt>
                      <c:pt idx="5">
                        <c:v>0.80888888888888888</c:v>
                      </c:pt>
                      <c:pt idx="6">
                        <c:v>0.71277777777777773</c:v>
                      </c:pt>
                      <c:pt idx="7">
                        <c:v>0.78166666666666673</c:v>
                      </c:pt>
                      <c:pt idx="8">
                        <c:v>0.89222222222222225</c:v>
                      </c:pt>
                      <c:pt idx="9">
                        <c:v>0.63500000000000012</c:v>
                      </c:pt>
                      <c:pt idx="10">
                        <c:v>0.77277777777777779</c:v>
                      </c:pt>
                      <c:pt idx="11">
                        <c:v>0.78250000000000008</c:v>
                      </c:pt>
                      <c:pt idx="12">
                        <c:v>0.81444444444444442</c:v>
                      </c:pt>
                      <c:pt idx="13">
                        <c:v>0.81111111111111123</c:v>
                      </c:pt>
                      <c:pt idx="14">
                        <c:v>0</c:v>
                      </c:pt>
                    </c:numCache>
                  </c:numRef>
                </c:val>
                <c:extLst xmlns:c15="http://schemas.microsoft.com/office/drawing/2012/chart">
                  <c:ext xmlns:c16="http://schemas.microsoft.com/office/drawing/2014/chart" uri="{C3380CC4-5D6E-409C-BE32-E72D297353CC}">
                    <c16:uniqueId val="{00000007-99F2-484A-862F-6B44CB6C13CF}"/>
                  </c:ext>
                </c:extLst>
              </c15:ser>
            </c15:filteredBarSeries>
            <c15:filteredBarSeries>
              <c15:ser>
                <c:idx val="8"/>
                <c:order val="7"/>
                <c:tx>
                  <c:strRef>
                    <c:extLst xmlns:c15="http://schemas.microsoft.com/office/drawing/2012/chart">
                      <c:ext xmlns:c15="http://schemas.microsoft.com/office/drawing/2012/chart" uri="{02D57815-91ED-43cb-92C2-25804820EDAC}">
                        <c15:formulaRef>
                          <c15:sqref>Evolutivos!$EN$5</c15:sqref>
                        </c15:formulaRef>
                      </c:ext>
                    </c:extLst>
                    <c:strCache>
                      <c:ptCount val="1"/>
                      <c:pt idx="0">
                        <c:v>T4-2018</c:v>
                      </c:pt>
                    </c:strCache>
                  </c:strRef>
                </c:tx>
                <c:invertIfNegative val="0"/>
                <c:dLbls>
                  <c:dLbl>
                    <c:idx val="0"/>
                    <c:layout>
                      <c:manualLayout>
                        <c:x val="7.1766288729567728E-3"/>
                        <c:y val="0"/>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1-4D3D-4355-9B6E-9BC7F9B0956B}"/>
                      </c:ext>
                    </c:extLst>
                  </c:dLbl>
                  <c:spPr>
                    <a:noFill/>
                    <a:ln>
                      <a:noFill/>
                    </a:ln>
                    <a:effectLst/>
                  </c:spPr>
                  <c:txPr>
                    <a:bodyPr wrap="square" lIns="38100" tIns="19050" rIns="38100" bIns="19050" anchor="ctr">
                      <a:spAutoFit/>
                    </a:bodyPr>
                    <a:lstStyle/>
                    <a:p>
                      <a:pPr>
                        <a:defRPr sz="900"/>
                      </a:pPr>
                      <a:endParaRPr lang="es-E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Isabel 8</c:v>
                      </c:pt>
                      <c:pt idx="16">
                        <c:v>Av. Cristo Redentor</c:v>
                      </c:pt>
                      <c:pt idx="17">
                        <c:v>Av. Santos Dumont</c:v>
                      </c:pt>
                      <c:pt idx="18">
                        <c:v>Doble Vía km13</c:v>
                      </c:pt>
                      <c:pt idx="19">
                        <c:v>Isabel 2</c:v>
                      </c:pt>
                    </c:strCache>
                  </c:strRef>
                </c:cat>
                <c:val>
                  <c:numRef>
                    <c:extLst>
                      <c:ext xmlns:c15="http://schemas.microsoft.com/office/drawing/2012/chart" uri="{02D57815-91ED-43cb-92C2-25804820EDAC}">
                        <c15:fullRef>
                          <c15:sqref>Evolutivos!$EN$6:$EN$20</c15:sqref>
                        </c15:fullRef>
                        <c15:formulaRef>
                          <c15:sqref>Evolutivos!$EN$6:$EN$20</c15:sqref>
                        </c15:formulaRef>
                      </c:ext>
                    </c:extLst>
                    <c:numCache>
                      <c:formatCode>0%</c:formatCode>
                      <c:ptCount val="15"/>
                      <c:pt idx="0">
                        <c:v>0.68658730158730152</c:v>
                      </c:pt>
                      <c:pt idx="1">
                        <c:v>0.68611111111111123</c:v>
                      </c:pt>
                      <c:pt idx="2">
                        <c:v>0.81944444444444431</c:v>
                      </c:pt>
                      <c:pt idx="3">
                        <c:v>0.6333333333333333</c:v>
                      </c:pt>
                      <c:pt idx="4">
                        <c:v>0</c:v>
                      </c:pt>
                      <c:pt idx="5">
                        <c:v>0.76041666666666663</c:v>
                      </c:pt>
                      <c:pt idx="6">
                        <c:v>0.82958333333333334</c:v>
                      </c:pt>
                      <c:pt idx="7">
                        <c:v>0.76111111111111107</c:v>
                      </c:pt>
                      <c:pt idx="8">
                        <c:v>0.65833333333333333</c:v>
                      </c:pt>
                      <c:pt idx="9">
                        <c:v>0.67402777777777778</c:v>
                      </c:pt>
                      <c:pt idx="10">
                        <c:v>0.81222222222222229</c:v>
                      </c:pt>
                      <c:pt idx="11">
                        <c:v>0.77166666666666661</c:v>
                      </c:pt>
                      <c:pt idx="12">
                        <c:v>0.90388888888888896</c:v>
                      </c:pt>
                      <c:pt idx="13">
                        <c:v>0.79999999999999993</c:v>
                      </c:pt>
                      <c:pt idx="14">
                        <c:v>0</c:v>
                      </c:pt>
                    </c:numCache>
                  </c:numRef>
                </c:val>
                <c:extLst xmlns:c15="http://schemas.microsoft.com/office/drawing/2012/chart">
                  <c:ext xmlns:c16="http://schemas.microsoft.com/office/drawing/2014/chart" uri="{C3380CC4-5D6E-409C-BE32-E72D297353CC}">
                    <c16:uniqueId val="{00000009-99F2-484A-862F-6B44CB6C13CF}"/>
                  </c:ext>
                </c:extLst>
              </c15:ser>
            </c15:filteredBarSeries>
            <c15:filteredBarSeries>
              <c15:ser>
                <c:idx val="9"/>
                <c:order val="8"/>
                <c:tx>
                  <c:strRef>
                    <c:extLst xmlns:c15="http://schemas.microsoft.com/office/drawing/2012/chart">
                      <c:ext xmlns:c15="http://schemas.microsoft.com/office/drawing/2012/chart" uri="{02D57815-91ED-43cb-92C2-25804820EDAC}">
                        <c15:formulaRef>
                          <c15:sqref>Evolutivos!$EO$5</c15:sqref>
                        </c15:formulaRef>
                      </c:ext>
                    </c:extLst>
                    <c:strCache>
                      <c:ptCount val="1"/>
                      <c:pt idx="0">
                        <c:v>T1-2019</c:v>
                      </c:pt>
                    </c:strCache>
                  </c:strRef>
                </c:tx>
                <c:spPr>
                  <a:solidFill>
                    <a:schemeClr val="accent5">
                      <a:lumMod val="75000"/>
                    </a:schemeClr>
                  </a:solidFill>
                </c:spPr>
                <c:invertIfNegative val="0"/>
                <c:dLbls>
                  <c:dLbl>
                    <c:idx val="2"/>
                    <c:layout>
                      <c:manualLayout>
                        <c:x val="5.0236402110697409E-3"/>
                        <c:y val="-5.7093341994737968E-3"/>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0-4021-4690-92DF-6EACAA401C01}"/>
                      </c:ext>
                    </c:extLst>
                  </c:dLbl>
                  <c:dLbl>
                    <c:idx val="14"/>
                    <c:layout>
                      <c:manualLayout>
                        <c:x val="-3.7880484486425389E-3"/>
                        <c:y val="-1.1418668398947647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3-4D3D-4355-9B6E-9BC7F9B0956B}"/>
                      </c:ext>
                    </c:extLst>
                  </c:dLbl>
                  <c:spPr>
                    <a:noFill/>
                    <a:ln>
                      <a:noFill/>
                    </a:ln>
                    <a:effectLst/>
                  </c:spPr>
                  <c:txPr>
                    <a:bodyPr wrap="square" lIns="38100" tIns="19050" rIns="38100" bIns="19050" anchor="ctr">
                      <a:spAutoFit/>
                    </a:bodyPr>
                    <a:lstStyle/>
                    <a:p>
                      <a:pPr>
                        <a:defRPr sz="900"/>
                      </a:pPr>
                      <a:endParaRPr lang="es-E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Evolutivos!$EO$6:$EO$21</c15:sqref>
                        </c15:fullRef>
                        <c15:formulaRef>
                          <c15:sqref>Evolutivos!$EO$6:$EO$20</c15:sqref>
                        </c15:formulaRef>
                      </c:ext>
                    </c:extLst>
                    <c:numCache>
                      <c:formatCode>0%</c:formatCode>
                      <c:ptCount val="15"/>
                      <c:pt idx="0">
                        <c:v>0.70041666666666658</c:v>
                      </c:pt>
                      <c:pt idx="1">
                        <c:v>0.71819444444444436</c:v>
                      </c:pt>
                      <c:pt idx="2">
                        <c:v>0.6538194444444444</c:v>
                      </c:pt>
                      <c:pt idx="3">
                        <c:v>0.80861111111111106</c:v>
                      </c:pt>
                      <c:pt idx="4">
                        <c:v>0</c:v>
                      </c:pt>
                      <c:pt idx="5">
                        <c:v>0.75</c:v>
                      </c:pt>
                      <c:pt idx="6">
                        <c:v>0.84027777777777768</c:v>
                      </c:pt>
                      <c:pt idx="7">
                        <c:v>0.53555555555555556</c:v>
                      </c:pt>
                      <c:pt idx="8">
                        <c:v>0.60750000000000004</c:v>
                      </c:pt>
                      <c:pt idx="9">
                        <c:v>0.59861111111111109</c:v>
                      </c:pt>
                      <c:pt idx="10">
                        <c:v>0.74062499999999998</c:v>
                      </c:pt>
                      <c:pt idx="11">
                        <c:v>0.78944444444444439</c:v>
                      </c:pt>
                      <c:pt idx="12">
                        <c:v>0.67305555555555552</c:v>
                      </c:pt>
                      <c:pt idx="13">
                        <c:v>0.71291666666666664</c:v>
                      </c:pt>
                      <c:pt idx="14">
                        <c:v>0.67194444444444457</c:v>
                      </c:pt>
                    </c:numCache>
                  </c:numRef>
                </c:val>
                <c:extLst xmlns:c15="http://schemas.microsoft.com/office/drawing/2012/chart">
                  <c:ext xmlns:c16="http://schemas.microsoft.com/office/drawing/2014/chart" uri="{C3380CC4-5D6E-409C-BE32-E72D297353CC}">
                    <c16:uniqueId val="{0000000B-99F2-484A-862F-6B44CB6C13CF}"/>
                  </c:ext>
                </c:extLst>
              </c15:ser>
            </c15:filteredBarSeries>
            <c15:filteredBarSeries>
              <c15:ser>
                <c:idx val="10"/>
                <c:order val="9"/>
                <c:tx>
                  <c:strRef>
                    <c:extLst xmlns:c15="http://schemas.microsoft.com/office/drawing/2012/chart">
                      <c:ext xmlns:c15="http://schemas.microsoft.com/office/drawing/2012/chart" uri="{02D57815-91ED-43cb-92C2-25804820EDAC}">
                        <c15:formulaRef>
                          <c15:sqref>Evolutivos!$EP$5</c15:sqref>
                        </c15:formulaRef>
                      </c:ext>
                    </c:extLst>
                    <c:strCache>
                      <c:ptCount val="1"/>
                      <c:pt idx="0">
                        <c:v>T2-2019</c:v>
                      </c:pt>
                    </c:strCache>
                  </c:strRef>
                </c:tx>
                <c:spPr>
                  <a:solidFill>
                    <a:schemeClr val="accent5">
                      <a:lumMod val="50000"/>
                    </a:schemeClr>
                  </a:solidFill>
                </c:spPr>
                <c:invertIfNegative val="0"/>
                <c:dLbls>
                  <c:dLbl>
                    <c:idx val="14"/>
                    <c:layout>
                      <c:manualLayout>
                        <c:x val="1.2626828162139944E-3"/>
                        <c:y val="-1.1418668398947621E-2"/>
                      </c:manualLayout>
                    </c:layout>
                    <c:dLblPos val="outEnd"/>
                    <c:showLegendKey val="0"/>
                    <c:showVal val="1"/>
                    <c:showCatName val="0"/>
                    <c:showSerName val="0"/>
                    <c:showPercent val="0"/>
                    <c:showBubbleSize val="0"/>
                    <c:extLst xmlns:c15="http://schemas.microsoft.com/office/drawing/2012/chart">
                      <c:ext xmlns:c15="http://schemas.microsoft.com/office/drawing/2012/chart" uri="{CE6537A1-D6FC-4f65-9D91-7224C49458BB}"/>
                      <c:ext xmlns:c16="http://schemas.microsoft.com/office/drawing/2014/chart" uri="{C3380CC4-5D6E-409C-BE32-E72D297353CC}">
                        <c16:uniqueId val="{00000004-4D3D-4355-9B6E-9BC7F9B0956B}"/>
                      </c:ext>
                    </c:extLst>
                  </c:dLbl>
                  <c:spPr>
                    <a:noFill/>
                    <a:ln>
                      <a:noFill/>
                    </a:ln>
                    <a:effectLst/>
                  </c:spPr>
                  <c:txPr>
                    <a:bodyPr wrap="square" lIns="38100" tIns="19050" rIns="38100" bIns="19050" anchor="ctr">
                      <a:spAutoFit/>
                    </a:bodyPr>
                    <a:lstStyle/>
                    <a:p>
                      <a:pPr>
                        <a:defRPr sz="900"/>
                      </a:pPr>
                      <a:endParaRPr lang="es-ES"/>
                    </a:p>
                  </c:txPr>
                  <c:dLblPos val="outEnd"/>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Evolutivos!$EP$6:$EP$21</c15:sqref>
                        </c15:fullRef>
                        <c15:formulaRef>
                          <c15:sqref>Evolutivos!$EP$6:$EP$20</c15:sqref>
                        </c15:formulaRef>
                      </c:ext>
                    </c:extLst>
                    <c:numCache>
                      <c:formatCode>0%</c:formatCode>
                      <c:ptCount val="15"/>
                      <c:pt idx="0">
                        <c:v>0.86520833333333336</c:v>
                      </c:pt>
                      <c:pt idx="1">
                        <c:v>0.78185866013071903</c:v>
                      </c:pt>
                      <c:pt idx="2">
                        <c:v>0.78249999999999986</c:v>
                      </c:pt>
                      <c:pt idx="3">
                        <c:v>0.66263888888888889</c:v>
                      </c:pt>
                      <c:pt idx="4">
                        <c:v>0</c:v>
                      </c:pt>
                      <c:pt idx="5">
                        <c:v>0.78999999999999992</c:v>
                      </c:pt>
                      <c:pt idx="6">
                        <c:v>0.93930555555555539</c:v>
                      </c:pt>
                      <c:pt idx="7">
                        <c:v>0.70673611111111112</c:v>
                      </c:pt>
                      <c:pt idx="8">
                        <c:v>0.76465277777777763</c:v>
                      </c:pt>
                      <c:pt idx="9">
                        <c:v>0.78249999999999986</c:v>
                      </c:pt>
                      <c:pt idx="10">
                        <c:v>0.67173611111111098</c:v>
                      </c:pt>
                      <c:pt idx="11">
                        <c:v>0.655227102102102</c:v>
                      </c:pt>
                      <c:pt idx="12">
                        <c:v>0.72006944444444443</c:v>
                      </c:pt>
                      <c:pt idx="13">
                        <c:v>0.79298611111111095</c:v>
                      </c:pt>
                      <c:pt idx="14">
                        <c:v>0.73986111111111097</c:v>
                      </c:pt>
                    </c:numCache>
                  </c:numRef>
                </c:val>
                <c:extLst xmlns:c15="http://schemas.microsoft.com/office/drawing/2012/chart">
                  <c:ext xmlns:c16="http://schemas.microsoft.com/office/drawing/2014/chart" uri="{C3380CC4-5D6E-409C-BE32-E72D297353CC}">
                    <c16:uniqueId val="{00000002-84F6-4B3C-882A-509406742EA7}"/>
                  </c:ext>
                </c:extLst>
              </c15:ser>
            </c15:filteredBarSeries>
            <c15:filteredBarSeries>
              <c15:ser>
                <c:idx val="11"/>
                <c:order val="11"/>
                <c:tx>
                  <c:strRef>
                    <c:extLst xmlns:c15="http://schemas.microsoft.com/office/drawing/2012/chart">
                      <c:ext xmlns:c15="http://schemas.microsoft.com/office/drawing/2012/chart" uri="{02D57815-91ED-43cb-92C2-25804820EDAC}">
                        <c15:formulaRef>
                          <c15:sqref>Evolutivos!$EQ$5</c15:sqref>
                        </c15:formulaRef>
                      </c:ext>
                    </c:extLst>
                    <c:strCache>
                      <c:ptCount val="1"/>
                      <c:pt idx="0">
                        <c:v>T3-2019</c:v>
                      </c:pt>
                    </c:strCache>
                  </c:strRef>
                </c:tx>
                <c:spPr>
                  <a:solidFill>
                    <a:schemeClr val="accent5">
                      <a:lumMod val="75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Evolutivos!$EQ$6:$EQ$21</c15:sqref>
                        </c15:fullRef>
                        <c15:formulaRef>
                          <c15:sqref>Evolutivos!$EQ$6:$EQ$20</c15:sqref>
                        </c15:formulaRef>
                      </c:ext>
                    </c:extLst>
                    <c:numCache>
                      <c:formatCode>0%</c:formatCode>
                      <c:ptCount val="15"/>
                      <c:pt idx="0">
                        <c:v>0.84534722222222214</c:v>
                      </c:pt>
                      <c:pt idx="1">
                        <c:v>0.83229166666666654</c:v>
                      </c:pt>
                      <c:pt idx="2">
                        <c:v>0.92583333333333329</c:v>
                      </c:pt>
                      <c:pt idx="3">
                        <c:v>0.9031006006006006</c:v>
                      </c:pt>
                      <c:pt idx="4">
                        <c:v>0</c:v>
                      </c:pt>
                      <c:pt idx="5">
                        <c:v>0.78882507507507504</c:v>
                      </c:pt>
                      <c:pt idx="6">
                        <c:v>0.93861111111111095</c:v>
                      </c:pt>
                      <c:pt idx="7">
                        <c:v>0.77302784402049107</c:v>
                      </c:pt>
                      <c:pt idx="8">
                        <c:v>0.98423611111111098</c:v>
                      </c:pt>
                      <c:pt idx="9">
                        <c:v>0.9384027777777777</c:v>
                      </c:pt>
                      <c:pt idx="10">
                        <c:v>0.9408333333333333</c:v>
                      </c:pt>
                      <c:pt idx="11">
                        <c:v>0.79395833333333321</c:v>
                      </c:pt>
                      <c:pt idx="12">
                        <c:v>0.92902777777777779</c:v>
                      </c:pt>
                      <c:pt idx="13">
                        <c:v>0.81735923423423407</c:v>
                      </c:pt>
                      <c:pt idx="14">
                        <c:v>0.86895833333333317</c:v>
                      </c:pt>
                    </c:numCache>
                  </c:numRef>
                </c:val>
                <c:extLst xmlns:c15="http://schemas.microsoft.com/office/drawing/2012/chart">
                  <c:ext xmlns:c16="http://schemas.microsoft.com/office/drawing/2014/chart" uri="{C3380CC4-5D6E-409C-BE32-E72D297353CC}">
                    <c16:uniqueId val="{00000000-1E70-4264-B907-BAE09A6310C0}"/>
                  </c:ext>
                </c:extLst>
              </c15:ser>
            </c15:filteredBarSeries>
            <c15:filteredBarSeries>
              <c15:ser>
                <c:idx val="12"/>
                <c:order val="12"/>
                <c:tx>
                  <c:strRef>
                    <c:extLst xmlns:c15="http://schemas.microsoft.com/office/drawing/2012/chart">
                      <c:ext xmlns:c15="http://schemas.microsoft.com/office/drawing/2012/chart" uri="{02D57815-91ED-43cb-92C2-25804820EDAC}">
                        <c15:formulaRef>
                          <c15:sqref>Evolutivos!$ER$5</c15:sqref>
                        </c15:formulaRef>
                      </c:ext>
                    </c:extLst>
                    <c:strCache>
                      <c:ptCount val="1"/>
                      <c:pt idx="0">
                        <c:v>T4-2019</c:v>
                      </c:pt>
                    </c:strCache>
                  </c:strRef>
                </c:tx>
                <c:spPr>
                  <a:solidFill>
                    <a:schemeClr val="accent5"/>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Evolutivos!$ER$6:$ER$21</c15:sqref>
                        </c15:fullRef>
                        <c15:formulaRef>
                          <c15:sqref>Evolutivos!$ER$6:$ER$20</c15:sqref>
                        </c15:formulaRef>
                      </c:ext>
                    </c:extLst>
                    <c:numCache>
                      <c:formatCode>0%</c:formatCode>
                      <c:ptCount val="15"/>
                      <c:pt idx="0">
                        <c:v>0.64548611111111098</c:v>
                      </c:pt>
                      <c:pt idx="1">
                        <c:v>0.84997087813620065</c:v>
                      </c:pt>
                      <c:pt idx="2">
                        <c:v>0.8002083333333333</c:v>
                      </c:pt>
                      <c:pt idx="3">
                        <c:v>0.78881944444444441</c:v>
                      </c:pt>
                      <c:pt idx="4">
                        <c:v>0</c:v>
                      </c:pt>
                      <c:pt idx="5">
                        <c:v>0.83187499999999981</c:v>
                      </c:pt>
                      <c:pt idx="6">
                        <c:v>0.97722222222222221</c:v>
                      </c:pt>
                      <c:pt idx="7">
                        <c:v>0.97111111111111104</c:v>
                      </c:pt>
                      <c:pt idx="8">
                        <c:v>0.83517973856209127</c:v>
                      </c:pt>
                      <c:pt idx="9">
                        <c:v>0.89229166666666659</c:v>
                      </c:pt>
                      <c:pt idx="10">
                        <c:v>0.80458333333333332</c:v>
                      </c:pt>
                      <c:pt idx="11">
                        <c:v>0.91444444444444439</c:v>
                      </c:pt>
                      <c:pt idx="12">
                        <c:v>0.93118055555555534</c:v>
                      </c:pt>
                      <c:pt idx="13">
                        <c:v>0.88020833333333337</c:v>
                      </c:pt>
                      <c:pt idx="14">
                        <c:v>0.93029091591591584</c:v>
                      </c:pt>
                    </c:numCache>
                  </c:numRef>
                </c:val>
                <c:extLst xmlns:c15="http://schemas.microsoft.com/office/drawing/2012/chart">
                  <c:ext xmlns:c16="http://schemas.microsoft.com/office/drawing/2014/chart" uri="{C3380CC4-5D6E-409C-BE32-E72D297353CC}">
                    <c16:uniqueId val="{00000001-1E70-4264-B907-BAE09A6310C0}"/>
                  </c:ext>
                </c:extLst>
              </c15:ser>
            </c15:filteredBarSeries>
            <c15:filteredBarSeries>
              <c15:ser>
                <c:idx val="13"/>
                <c:order val="13"/>
                <c:tx>
                  <c:strRef>
                    <c:extLst xmlns:c15="http://schemas.microsoft.com/office/drawing/2012/chart">
                      <c:ext xmlns:c15="http://schemas.microsoft.com/office/drawing/2012/chart" uri="{02D57815-91ED-43cb-92C2-25804820EDAC}">
                        <c15:formulaRef>
                          <c15:sqref>Evolutivos!$ES$5</c15:sqref>
                        </c15:formulaRef>
                      </c:ext>
                    </c:extLst>
                    <c:strCache>
                      <c:ptCount val="1"/>
                      <c:pt idx="0">
                        <c:v>T1-2020</c:v>
                      </c:pt>
                    </c:strCache>
                  </c:strRef>
                </c:tx>
                <c:spPr>
                  <a:solidFill>
                    <a:schemeClr val="accent5">
                      <a:lumMod val="75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Evolutivos!$ES$6:$ES$21</c15:sqref>
                        </c15:fullRef>
                        <c15:formulaRef>
                          <c15:sqref>Evolutivos!$ES$6:$ES$20</c15:sqref>
                        </c15:formulaRef>
                      </c:ext>
                    </c:extLst>
                    <c:numCache>
                      <c:formatCode>0%</c:formatCode>
                      <c:ptCount val="15"/>
                      <c:pt idx="0">
                        <c:v>0.79229166666666651</c:v>
                      </c:pt>
                      <c:pt idx="1">
                        <c:v>0.75638888888888889</c:v>
                      </c:pt>
                      <c:pt idx="2">
                        <c:v>0</c:v>
                      </c:pt>
                      <c:pt idx="3">
                        <c:v>0.90930555555555548</c:v>
                      </c:pt>
                      <c:pt idx="4">
                        <c:v>0</c:v>
                      </c:pt>
                      <c:pt idx="5">
                        <c:v>0.83229166666666665</c:v>
                      </c:pt>
                      <c:pt idx="6">
                        <c:v>0.92645833333333316</c:v>
                      </c:pt>
                      <c:pt idx="7">
                        <c:v>0.86743055555555537</c:v>
                      </c:pt>
                      <c:pt idx="8">
                        <c:v>0</c:v>
                      </c:pt>
                      <c:pt idx="9">
                        <c:v>0.89527777777777773</c:v>
                      </c:pt>
                      <c:pt idx="10">
                        <c:v>0.73094782282282278</c:v>
                      </c:pt>
                      <c:pt idx="11">
                        <c:v>0.79119557057057044</c:v>
                      </c:pt>
                      <c:pt idx="12">
                        <c:v>0.85423611111111108</c:v>
                      </c:pt>
                      <c:pt idx="13">
                        <c:v>0.91722222222222205</c:v>
                      </c:pt>
                      <c:pt idx="14">
                        <c:v>0.90208333333333324</c:v>
                      </c:pt>
                    </c:numCache>
                  </c:numRef>
                </c:val>
                <c:extLst xmlns:c15="http://schemas.microsoft.com/office/drawing/2012/chart">
                  <c:ext xmlns:c16="http://schemas.microsoft.com/office/drawing/2014/chart" uri="{C3380CC4-5D6E-409C-BE32-E72D297353CC}">
                    <c16:uniqueId val="{00000005-4D3D-4355-9B6E-9BC7F9B0956B}"/>
                  </c:ext>
                </c:extLst>
              </c15:ser>
            </c15:filteredBarSeries>
            <c15:filteredBarSeries>
              <c15:ser>
                <c:idx val="14"/>
                <c:order val="14"/>
                <c:tx>
                  <c:strRef>
                    <c:extLst xmlns:c15="http://schemas.microsoft.com/office/drawing/2012/chart">
                      <c:ext xmlns:c15="http://schemas.microsoft.com/office/drawing/2012/chart" uri="{02D57815-91ED-43cb-92C2-25804820EDAC}">
                        <c15:formulaRef>
                          <c15:sqref>Evolutivos!$EU$5</c15:sqref>
                        </c15:formulaRef>
                      </c:ext>
                    </c:extLst>
                    <c:strCache>
                      <c:ptCount val="1"/>
                      <c:pt idx="0">
                        <c:v>T3-2020</c:v>
                      </c:pt>
                    </c:strCache>
                  </c:strRef>
                </c:tx>
                <c:spPr>
                  <a:solidFill>
                    <a:srgbClr val="3DA5C1"/>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Evolutivos!$EU$6:$EU$21</c15:sqref>
                        </c15:fullRef>
                        <c15:formulaRef>
                          <c15:sqref>Evolutivos!$EU$6:$EU$20</c15:sqref>
                        </c15:formulaRef>
                      </c:ext>
                    </c:extLst>
                    <c:numCache>
                      <c:formatCode>0%</c:formatCode>
                      <c:ptCount val="15"/>
                      <c:pt idx="0">
                        <c:v>0.80215277777777771</c:v>
                      </c:pt>
                      <c:pt idx="1">
                        <c:v>0.91111111111111098</c:v>
                      </c:pt>
                      <c:pt idx="2">
                        <c:v>0</c:v>
                      </c:pt>
                      <c:pt idx="3">
                        <c:v>0.69736111111111099</c:v>
                      </c:pt>
                      <c:pt idx="4">
                        <c:v>0</c:v>
                      </c:pt>
                      <c:pt idx="5">
                        <c:v>0</c:v>
                      </c:pt>
                      <c:pt idx="6">
                        <c:v>0</c:v>
                      </c:pt>
                      <c:pt idx="7">
                        <c:v>0.8209722222222221</c:v>
                      </c:pt>
                      <c:pt idx="8">
                        <c:v>0</c:v>
                      </c:pt>
                      <c:pt idx="9">
                        <c:v>0.77569444444444446</c:v>
                      </c:pt>
                      <c:pt idx="10">
                        <c:v>0.73697635135135131</c:v>
                      </c:pt>
                      <c:pt idx="11">
                        <c:v>0.80769894894894889</c:v>
                      </c:pt>
                      <c:pt idx="12">
                        <c:v>0.75951388888888882</c:v>
                      </c:pt>
                      <c:pt idx="13">
                        <c:v>0.86083333333333323</c:v>
                      </c:pt>
                      <c:pt idx="14">
                        <c:v>0.7395138888888888</c:v>
                      </c:pt>
                    </c:numCache>
                  </c:numRef>
                </c:val>
                <c:extLst xmlns:c15="http://schemas.microsoft.com/office/drawing/2012/chart">
                  <c:ext xmlns:c16="http://schemas.microsoft.com/office/drawing/2014/chart" uri="{C3380CC4-5D6E-409C-BE32-E72D297353CC}">
                    <c16:uniqueId val="{00000006-4D3D-4355-9B6E-9BC7F9B0956B}"/>
                  </c:ext>
                </c:extLst>
              </c15:ser>
            </c15:filteredBarSeries>
            <c15:filteredBarSeries>
              <c15:ser>
                <c:idx val="15"/>
                <c:order val="15"/>
                <c:tx>
                  <c:strRef>
                    <c:extLst xmlns:c15="http://schemas.microsoft.com/office/drawing/2012/chart">
                      <c:ext xmlns:c15="http://schemas.microsoft.com/office/drawing/2012/chart" uri="{02D57815-91ED-43cb-92C2-25804820EDAC}">
                        <c15:formulaRef>
                          <c15:sqref>Evolutivos!$EV$5</c15:sqref>
                        </c15:formulaRef>
                      </c:ext>
                    </c:extLst>
                    <c:strCache>
                      <c:ptCount val="1"/>
                      <c:pt idx="0">
                        <c:v>T4-2020</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Evolutivos!$EV$6:$EV$21</c15:sqref>
                        </c15:fullRef>
                        <c15:formulaRef>
                          <c15:sqref>Evolutivos!$EV$6:$EV$20</c15:sqref>
                        </c15:formulaRef>
                      </c:ext>
                    </c:extLst>
                    <c:numCache>
                      <c:formatCode>0%</c:formatCode>
                      <c:ptCount val="15"/>
                      <c:pt idx="0">
                        <c:v>0.82319444444444434</c:v>
                      </c:pt>
                      <c:pt idx="1">
                        <c:v>0.88361111111111101</c:v>
                      </c:pt>
                      <c:pt idx="2">
                        <c:v>0</c:v>
                      </c:pt>
                      <c:pt idx="3">
                        <c:v>0.78749999999999998</c:v>
                      </c:pt>
                      <c:pt idx="4">
                        <c:v>0</c:v>
                      </c:pt>
                      <c:pt idx="5">
                        <c:v>0</c:v>
                      </c:pt>
                      <c:pt idx="6">
                        <c:v>0</c:v>
                      </c:pt>
                      <c:pt idx="7">
                        <c:v>0.92847222222222214</c:v>
                      </c:pt>
                      <c:pt idx="8">
                        <c:v>0</c:v>
                      </c:pt>
                      <c:pt idx="9">
                        <c:v>0.77861111111111103</c:v>
                      </c:pt>
                      <c:pt idx="10">
                        <c:v>0.90874999999999984</c:v>
                      </c:pt>
                      <c:pt idx="11">
                        <c:v>0.76388888888888884</c:v>
                      </c:pt>
                      <c:pt idx="12">
                        <c:v>0.77986111111111101</c:v>
                      </c:pt>
                      <c:pt idx="13">
                        <c:v>0.89049019607843138</c:v>
                      </c:pt>
                      <c:pt idx="14">
                        <c:v>0.98333333333333306</c:v>
                      </c:pt>
                    </c:numCache>
                  </c:numRef>
                </c:val>
                <c:extLst xmlns:c15="http://schemas.microsoft.com/office/drawing/2012/chart">
                  <c:ext xmlns:c16="http://schemas.microsoft.com/office/drawing/2014/chart" uri="{C3380CC4-5D6E-409C-BE32-E72D297353CC}">
                    <c16:uniqueId val="{00000007-4D3D-4355-9B6E-9BC7F9B0956B}"/>
                  </c:ext>
                </c:extLst>
              </c15:ser>
            </c15:filteredBarSeries>
            <c15:filteredBarSeries>
              <c15:ser>
                <c:idx val="16"/>
                <c:order val="16"/>
                <c:tx>
                  <c:strRef>
                    <c:extLst xmlns:c15="http://schemas.microsoft.com/office/drawing/2012/chart">
                      <c:ext xmlns:c15="http://schemas.microsoft.com/office/drawing/2012/chart" uri="{02D57815-91ED-43cb-92C2-25804820EDAC}">
                        <c15:formulaRef>
                          <c15:sqref>Evolutivos!$EW$5</c15:sqref>
                        </c15:formulaRef>
                      </c:ext>
                    </c:extLst>
                    <c:strCache>
                      <c:ptCount val="1"/>
                      <c:pt idx="0">
                        <c:v>T1-2021</c:v>
                      </c:pt>
                    </c:strCache>
                  </c:strRef>
                </c:tx>
                <c:spPr>
                  <a:solidFill>
                    <a:schemeClr val="accent5">
                      <a:lumMod val="40000"/>
                      <a:lumOff val="6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Evolutivos!$EW$6:$EW$21</c15:sqref>
                        </c15:fullRef>
                        <c15:formulaRef>
                          <c15:sqref>Evolutivos!$EW$6:$EW$20</c15:sqref>
                        </c15:formulaRef>
                      </c:ext>
                    </c:extLst>
                    <c:numCache>
                      <c:formatCode>0%</c:formatCode>
                      <c:ptCount val="15"/>
                      <c:pt idx="0">
                        <c:v>0.87479166666666652</c:v>
                      </c:pt>
                      <c:pt idx="1">
                        <c:v>0.82277777777777761</c:v>
                      </c:pt>
                      <c:pt idx="2">
                        <c:v>0</c:v>
                      </c:pt>
                      <c:pt idx="3">
                        <c:v>0.83361111111111097</c:v>
                      </c:pt>
                      <c:pt idx="4">
                        <c:v>0</c:v>
                      </c:pt>
                      <c:pt idx="5">
                        <c:v>0</c:v>
                      </c:pt>
                      <c:pt idx="6">
                        <c:v>0</c:v>
                      </c:pt>
                      <c:pt idx="7">
                        <c:v>0.84493055555555541</c:v>
                      </c:pt>
                      <c:pt idx="8">
                        <c:v>0</c:v>
                      </c:pt>
                      <c:pt idx="9">
                        <c:v>0.81388888888888877</c:v>
                      </c:pt>
                      <c:pt idx="10">
                        <c:v>0.88708333333333333</c:v>
                      </c:pt>
                      <c:pt idx="11">
                        <c:v>0.92111111111111088</c:v>
                      </c:pt>
                      <c:pt idx="12">
                        <c:v>0.90055555555555544</c:v>
                      </c:pt>
                      <c:pt idx="13">
                        <c:v>0.95805555555555555</c:v>
                      </c:pt>
                      <c:pt idx="14">
                        <c:v>0.96944444444444444</c:v>
                      </c:pt>
                    </c:numCache>
                  </c:numRef>
                </c:val>
                <c:extLst xmlns:c15="http://schemas.microsoft.com/office/drawing/2012/chart">
                  <c:ext xmlns:c16="http://schemas.microsoft.com/office/drawing/2014/chart" uri="{C3380CC4-5D6E-409C-BE32-E72D297353CC}">
                    <c16:uniqueId val="{00000008-4D3D-4355-9B6E-9BC7F9B0956B}"/>
                  </c:ext>
                </c:extLst>
              </c15:ser>
            </c15:filteredBarSeries>
            <c15:filteredBarSeries>
              <c15:ser>
                <c:idx val="17"/>
                <c:order val="17"/>
                <c:tx>
                  <c:strRef>
                    <c:extLst xmlns:c15="http://schemas.microsoft.com/office/drawing/2012/chart">
                      <c:ext xmlns:c15="http://schemas.microsoft.com/office/drawing/2012/chart" uri="{02D57815-91ED-43cb-92C2-25804820EDAC}">
                        <c15:formulaRef>
                          <c15:sqref>Evolutivos!$EX$5</c15:sqref>
                        </c15:formulaRef>
                      </c:ext>
                    </c:extLst>
                    <c:strCache>
                      <c:ptCount val="1"/>
                      <c:pt idx="0">
                        <c:v>T2-2021</c:v>
                      </c:pt>
                    </c:strCache>
                  </c:strRef>
                </c:tx>
                <c:spPr>
                  <a:solidFill>
                    <a:schemeClr val="accent5">
                      <a:lumMod val="20000"/>
                      <a:lumOff val="8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Evolutivos!$EX$6:$EX$21</c15:sqref>
                        </c15:fullRef>
                        <c15:formulaRef>
                          <c15:sqref>Evolutivos!$EX$6:$EX$20</c15:sqref>
                        </c15:formulaRef>
                      </c:ext>
                    </c:extLst>
                    <c:numCache>
                      <c:formatCode>0%</c:formatCode>
                      <c:ptCount val="15"/>
                      <c:pt idx="0">
                        <c:v>0.95944444444444432</c:v>
                      </c:pt>
                      <c:pt idx="1">
                        <c:v>0.9025694444444442</c:v>
                      </c:pt>
                      <c:pt idx="2">
                        <c:v>0</c:v>
                      </c:pt>
                      <c:pt idx="3">
                        <c:v>0.84833333333333327</c:v>
                      </c:pt>
                      <c:pt idx="4">
                        <c:v>0</c:v>
                      </c:pt>
                      <c:pt idx="5">
                        <c:v>0</c:v>
                      </c:pt>
                      <c:pt idx="6">
                        <c:v>0</c:v>
                      </c:pt>
                      <c:pt idx="7">
                        <c:v>0.98006944444444433</c:v>
                      </c:pt>
                      <c:pt idx="8">
                        <c:v>0</c:v>
                      </c:pt>
                      <c:pt idx="9">
                        <c:v>0.85486111111111107</c:v>
                      </c:pt>
                      <c:pt idx="10">
                        <c:v>0.87493055555555543</c:v>
                      </c:pt>
                      <c:pt idx="11">
                        <c:v>0.95840277777777771</c:v>
                      </c:pt>
                      <c:pt idx="12">
                        <c:v>0.85465277777777759</c:v>
                      </c:pt>
                      <c:pt idx="13">
                        <c:v>0.92002976190476182</c:v>
                      </c:pt>
                      <c:pt idx="14">
                        <c:v>0.94499999999999984</c:v>
                      </c:pt>
                    </c:numCache>
                  </c:numRef>
                </c:val>
                <c:extLst xmlns:c15="http://schemas.microsoft.com/office/drawing/2012/chart">
                  <c:ext xmlns:c16="http://schemas.microsoft.com/office/drawing/2014/chart" uri="{C3380CC4-5D6E-409C-BE32-E72D297353CC}">
                    <c16:uniqueId val="{00000002-EA02-4A50-99B3-9D298E337531}"/>
                  </c:ext>
                </c:extLst>
              </c15:ser>
            </c15:filteredBarSeries>
            <c15:filteredBarSeries>
              <c15:ser>
                <c:idx val="18"/>
                <c:order val="18"/>
                <c:tx>
                  <c:strRef>
                    <c:extLst xmlns:c15="http://schemas.microsoft.com/office/drawing/2012/chart">
                      <c:ext xmlns:c15="http://schemas.microsoft.com/office/drawing/2012/chart" uri="{02D57815-91ED-43cb-92C2-25804820EDAC}">
                        <c15:formulaRef>
                          <c15:sqref>Evolutivos!$EY$5</c15:sqref>
                        </c15:formulaRef>
                      </c:ext>
                    </c:extLst>
                    <c:strCache>
                      <c:ptCount val="1"/>
                      <c:pt idx="0">
                        <c:v>T3-2021</c:v>
                      </c:pt>
                    </c:strCache>
                  </c:strRef>
                </c:tx>
                <c:spPr>
                  <a:solidFill>
                    <a:schemeClr val="accent5">
                      <a:lumMod val="40000"/>
                      <a:lumOff val="6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Evolutivos!$EY$6:$EY$21</c15:sqref>
                        </c15:fullRef>
                        <c15:formulaRef>
                          <c15:sqref>Evolutivos!$EY$6:$EY$20</c15:sqref>
                        </c15:formulaRef>
                      </c:ext>
                    </c:extLst>
                    <c:numCache>
                      <c:formatCode>0%</c:formatCode>
                      <c:ptCount val="15"/>
                      <c:pt idx="0">
                        <c:v>0.93968954248366021</c:v>
                      </c:pt>
                      <c:pt idx="1">
                        <c:v>0.90726307189542477</c:v>
                      </c:pt>
                      <c:pt idx="2">
                        <c:v>0</c:v>
                      </c:pt>
                      <c:pt idx="3">
                        <c:v>0.79832967836257307</c:v>
                      </c:pt>
                      <c:pt idx="4">
                        <c:v>0</c:v>
                      </c:pt>
                      <c:pt idx="5">
                        <c:v>0</c:v>
                      </c:pt>
                      <c:pt idx="6">
                        <c:v>0</c:v>
                      </c:pt>
                      <c:pt idx="7">
                        <c:v>0.91725000000000001</c:v>
                      </c:pt>
                      <c:pt idx="8">
                        <c:v>0</c:v>
                      </c:pt>
                      <c:pt idx="9">
                        <c:v>0.89974329205366343</c:v>
                      </c:pt>
                      <c:pt idx="10">
                        <c:v>0.79523284313725495</c:v>
                      </c:pt>
                      <c:pt idx="11">
                        <c:v>0.93191176470588244</c:v>
                      </c:pt>
                      <c:pt idx="12">
                        <c:v>0.91059232026143799</c:v>
                      </c:pt>
                      <c:pt idx="13">
                        <c:v>0.782264146886825</c:v>
                      </c:pt>
                      <c:pt idx="14">
                        <c:v>0.93843051255589949</c:v>
                      </c:pt>
                    </c:numCache>
                  </c:numRef>
                </c:val>
                <c:extLst xmlns:c15="http://schemas.microsoft.com/office/drawing/2012/chart">
                  <c:ext xmlns:c16="http://schemas.microsoft.com/office/drawing/2014/chart" uri="{C3380CC4-5D6E-409C-BE32-E72D297353CC}">
                    <c16:uniqueId val="{00000000-4137-4F8A-9BEC-24B8BC062CAE}"/>
                  </c:ext>
                </c:extLst>
              </c15:ser>
            </c15:filteredBarSeries>
            <c15:filteredBarSeries>
              <c15:ser>
                <c:idx val="19"/>
                <c:order val="19"/>
                <c:tx>
                  <c:strRef>
                    <c:extLst xmlns:c15="http://schemas.microsoft.com/office/drawing/2012/chart">
                      <c:ext xmlns:c15="http://schemas.microsoft.com/office/drawing/2012/chart" uri="{02D57815-91ED-43cb-92C2-25804820EDAC}">
                        <c15:formulaRef>
                          <c15:sqref>Evolutivos!$EZ$5</c15:sqref>
                        </c15:formulaRef>
                      </c:ext>
                    </c:extLst>
                    <c:strCache>
                      <c:ptCount val="1"/>
                      <c:pt idx="0">
                        <c:v>T4-2021</c:v>
                      </c:pt>
                    </c:strCache>
                  </c:strRef>
                </c:tx>
                <c:spPr>
                  <a:solidFill>
                    <a:schemeClr val="accent5">
                      <a:lumMod val="60000"/>
                      <a:lumOff val="40000"/>
                    </a:schemeClr>
                  </a:solidFill>
                </c:spPr>
                <c:invertIfNegative val="0"/>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Evolutivos!$EZ$6:$EZ$21</c15:sqref>
                        </c15:fullRef>
                        <c15:formulaRef>
                          <c15:sqref>Evolutivos!$EZ$6:$EZ$20</c15:sqref>
                        </c15:formulaRef>
                      </c:ext>
                    </c:extLst>
                    <c:numCache>
                      <c:formatCode>0%</c:formatCode>
                      <c:ptCount val="15"/>
                      <c:pt idx="0">
                        <c:v>0.9230718954248367</c:v>
                      </c:pt>
                      <c:pt idx="1">
                        <c:v>0.98790849673202619</c:v>
                      </c:pt>
                      <c:pt idx="2">
                        <c:v>0</c:v>
                      </c:pt>
                      <c:pt idx="3">
                        <c:v>0.8164586076414837</c:v>
                      </c:pt>
                      <c:pt idx="4">
                        <c:v>0</c:v>
                      </c:pt>
                      <c:pt idx="5">
                        <c:v>0</c:v>
                      </c:pt>
                      <c:pt idx="6">
                        <c:v>0</c:v>
                      </c:pt>
                      <c:pt idx="7">
                        <c:v>0.86934640522875828</c:v>
                      </c:pt>
                      <c:pt idx="8">
                        <c:v>0</c:v>
                      </c:pt>
                      <c:pt idx="9">
                        <c:v>0.79882008943928451</c:v>
                      </c:pt>
                      <c:pt idx="10">
                        <c:v>0.85740970072239409</c:v>
                      </c:pt>
                      <c:pt idx="11">
                        <c:v>0.96062263501891998</c:v>
                      </c:pt>
                      <c:pt idx="12">
                        <c:v>0.88152483072818344</c:v>
                      </c:pt>
                      <c:pt idx="13">
                        <c:v>0.96670794633642954</c:v>
                      </c:pt>
                      <c:pt idx="14">
                        <c:v>0.8923632610939114</c:v>
                      </c:pt>
                    </c:numCache>
                  </c:numRef>
                </c:val>
                <c:extLst xmlns:c15="http://schemas.microsoft.com/office/drawing/2012/chart">
                  <c:ext xmlns:c16="http://schemas.microsoft.com/office/drawing/2014/chart" uri="{C3380CC4-5D6E-409C-BE32-E72D297353CC}">
                    <c16:uniqueId val="{00000000-400E-46D0-8139-572069B852C4}"/>
                  </c:ext>
                </c:extLst>
              </c15:ser>
            </c15:filteredBarSeries>
            <c15:filteredBarSeries>
              <c15:ser>
                <c:idx val="20"/>
                <c:order val="20"/>
                <c:tx>
                  <c:strRef>
                    <c:extLst xmlns:c15="http://schemas.microsoft.com/office/drawing/2012/chart">
                      <c:ext xmlns:c15="http://schemas.microsoft.com/office/drawing/2012/chart" uri="{02D57815-91ED-43cb-92C2-25804820EDAC}">
                        <c15:formulaRef>
                          <c15:sqref>Evolutivos!$FA$5</c15:sqref>
                        </c15:formulaRef>
                      </c:ext>
                    </c:extLst>
                    <c:strCache>
                      <c:ptCount val="1"/>
                      <c:pt idx="0">
                        <c:v>T1-2022</c:v>
                      </c:pt>
                    </c:strCache>
                  </c:strRef>
                </c:tx>
                <c:spPr>
                  <a:solidFill>
                    <a:schemeClr val="accent5"/>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Evolutivos!$FA$6:$FA$22</c15:sqref>
                        </c15:fullRef>
                        <c15:formulaRef>
                          <c15:sqref>(Evolutivos!$FA$6:$FA$20,Evolutivos!$FA$22)</c15:sqref>
                        </c15:formulaRef>
                      </c:ext>
                    </c:extLst>
                    <c:numCache>
                      <c:formatCode>0%</c:formatCode>
                      <c:ptCount val="16"/>
                      <c:pt idx="0">
                        <c:v>0.89249006007951948</c:v>
                      </c:pt>
                      <c:pt idx="1">
                        <c:v>0.94398692810457518</c:v>
                      </c:pt>
                      <c:pt idx="2">
                        <c:v>0</c:v>
                      </c:pt>
                      <c:pt idx="3">
                        <c:v>0.72393584451324389</c:v>
                      </c:pt>
                      <c:pt idx="4">
                        <c:v>0</c:v>
                      </c:pt>
                      <c:pt idx="5">
                        <c:v>0</c:v>
                      </c:pt>
                      <c:pt idx="6">
                        <c:v>0</c:v>
                      </c:pt>
                      <c:pt idx="7">
                        <c:v>0.92472824217406269</c:v>
                      </c:pt>
                      <c:pt idx="8">
                        <c:v>0</c:v>
                      </c:pt>
                      <c:pt idx="9">
                        <c:v>0.87226522187822508</c:v>
                      </c:pt>
                      <c:pt idx="10">
                        <c:v>0.89542569659442728</c:v>
                      </c:pt>
                      <c:pt idx="11">
                        <c:v>0.91608187134502927</c:v>
                      </c:pt>
                      <c:pt idx="12">
                        <c:v>0.89963536291709678</c:v>
                      </c:pt>
                      <c:pt idx="13">
                        <c:v>0.96463708290333683</c:v>
                      </c:pt>
                      <c:pt idx="14">
                        <c:v>0.87239250085999309</c:v>
                      </c:pt>
                      <c:pt idx="15">
                        <c:v>0.9684640522875817</c:v>
                      </c:pt>
                    </c:numCache>
                  </c:numRef>
                </c:val>
                <c:extLst xmlns:c15="http://schemas.microsoft.com/office/drawing/2012/chart">
                  <c:ext xmlns:c16="http://schemas.microsoft.com/office/drawing/2014/chart" uri="{C3380CC4-5D6E-409C-BE32-E72D297353CC}">
                    <c16:uniqueId val="{00000000-707B-4EB8-946B-AB1C7182EEF8}"/>
                  </c:ext>
                </c:extLst>
              </c15:ser>
            </c15:filteredBarSeries>
            <c15:filteredBarSeries>
              <c15:ser>
                <c:idx val="21"/>
                <c:order val="21"/>
                <c:tx>
                  <c:strRef>
                    <c:extLst xmlns:c15="http://schemas.microsoft.com/office/drawing/2012/chart">
                      <c:ext xmlns:c15="http://schemas.microsoft.com/office/drawing/2012/chart" uri="{02D57815-91ED-43cb-92C2-25804820EDAC}">
                        <c15:formulaRef>
                          <c15:sqref>Evolutivos!$FB$5</c15:sqref>
                        </c15:formulaRef>
                      </c:ext>
                    </c:extLst>
                    <c:strCache>
                      <c:ptCount val="1"/>
                      <c:pt idx="0">
                        <c:v>T2-2022</c:v>
                      </c:pt>
                    </c:strCache>
                  </c:strRef>
                </c:tx>
                <c:spPr>
                  <a:solidFill>
                    <a:schemeClr val="accent5">
                      <a:lumMod val="75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Evolutivos!$FB$6:$FB$22</c15:sqref>
                        </c15:fullRef>
                        <c15:formulaRef>
                          <c15:sqref>(Evolutivos!$FB$6:$FB$20,Evolutivos!$FB$22)</c15:sqref>
                        </c15:formulaRef>
                      </c:ext>
                    </c:extLst>
                    <c:numCache>
                      <c:formatCode>0%</c:formatCode>
                      <c:ptCount val="16"/>
                      <c:pt idx="0">
                        <c:v>0.96677777777777774</c:v>
                      </c:pt>
                      <c:pt idx="1">
                        <c:v>0.92388028895768837</c:v>
                      </c:pt>
                      <c:pt idx="2">
                        <c:v>0</c:v>
                      </c:pt>
                      <c:pt idx="3">
                        <c:v>0.82486274509803925</c:v>
                      </c:pt>
                      <c:pt idx="4">
                        <c:v>0</c:v>
                      </c:pt>
                      <c:pt idx="5">
                        <c:v>0</c:v>
                      </c:pt>
                      <c:pt idx="6">
                        <c:v>0</c:v>
                      </c:pt>
                      <c:pt idx="7">
                        <c:v>0.9541967664258687</c:v>
                      </c:pt>
                      <c:pt idx="8">
                        <c:v>0</c:v>
                      </c:pt>
                      <c:pt idx="9">
                        <c:v>0.96318541451668394</c:v>
                      </c:pt>
                      <c:pt idx="10">
                        <c:v>0.9082972136222911</c:v>
                      </c:pt>
                      <c:pt idx="11">
                        <c:v>0.91304781561747517</c:v>
                      </c:pt>
                      <c:pt idx="12">
                        <c:v>0.93214654282765752</c:v>
                      </c:pt>
                      <c:pt idx="13">
                        <c:v>0.99444444444444446</c:v>
                      </c:pt>
                      <c:pt idx="14">
                        <c:v>0.88868249054007575</c:v>
                      </c:pt>
                      <c:pt idx="15">
                        <c:v>0.87756105951152408</c:v>
                      </c:pt>
                    </c:numCache>
                  </c:numRef>
                </c:val>
                <c:extLst xmlns:c15="http://schemas.microsoft.com/office/drawing/2012/chart">
                  <c:ext xmlns:c16="http://schemas.microsoft.com/office/drawing/2014/chart" uri="{C3380CC4-5D6E-409C-BE32-E72D297353CC}">
                    <c16:uniqueId val="{00000000-0035-43E5-8529-732145D48CC8}"/>
                  </c:ext>
                </c:extLst>
              </c15:ser>
            </c15:filteredBarSeries>
            <c15:filteredBarSeries>
              <c15:ser>
                <c:idx val="22"/>
                <c:order val="22"/>
                <c:tx>
                  <c:strRef>
                    <c:extLst xmlns:c15="http://schemas.microsoft.com/office/drawing/2012/chart">
                      <c:ext xmlns:c15="http://schemas.microsoft.com/office/drawing/2012/chart" uri="{02D57815-91ED-43cb-92C2-25804820EDAC}">
                        <c15:formulaRef>
                          <c15:sqref>Evolutivos!$FC$5</c15:sqref>
                        </c15:formulaRef>
                      </c:ext>
                    </c:extLst>
                    <c:strCache>
                      <c:ptCount val="1"/>
                      <c:pt idx="0">
                        <c:v>T3-2022</c:v>
                      </c:pt>
                    </c:strCache>
                  </c:strRef>
                </c:tx>
                <c:spPr>
                  <a:solidFill>
                    <a:srgbClr val="3DA5C1"/>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Evolutivos!$FC$6:$FC$22</c15:sqref>
                        </c15:fullRef>
                        <c15:formulaRef>
                          <c15:sqref>(Evolutivos!$FC$6:$FC$20,Evolutivos!$FC$22)</c15:sqref>
                        </c15:formulaRef>
                      </c:ext>
                    </c:extLst>
                    <c:numCache>
                      <c:formatCode>0%</c:formatCode>
                      <c:ptCount val="16"/>
                      <c:pt idx="0">
                        <c:v>0.90168558651530795</c:v>
                      </c:pt>
                      <c:pt idx="1">
                        <c:v>0.93988304093567265</c:v>
                      </c:pt>
                      <c:pt idx="2">
                        <c:v>0</c:v>
                      </c:pt>
                      <c:pt idx="3">
                        <c:v>0.87324633531964002</c:v>
                      </c:pt>
                      <c:pt idx="4">
                        <c:v>0</c:v>
                      </c:pt>
                      <c:pt idx="5">
                        <c:v>0</c:v>
                      </c:pt>
                      <c:pt idx="6">
                        <c:v>0</c:v>
                      </c:pt>
                      <c:pt idx="7">
                        <c:v>0.90576143790849695</c:v>
                      </c:pt>
                      <c:pt idx="8">
                        <c:v>0</c:v>
                      </c:pt>
                      <c:pt idx="9">
                        <c:v>0.85620055039559695</c:v>
                      </c:pt>
                      <c:pt idx="10">
                        <c:v>0.85251073604314398</c:v>
                      </c:pt>
                      <c:pt idx="11">
                        <c:v>0.94207430340557285</c:v>
                      </c:pt>
                      <c:pt idx="12">
                        <c:v>0.79637908496732035</c:v>
                      </c:pt>
                      <c:pt idx="13">
                        <c:v>0.87510835913312712</c:v>
                      </c:pt>
                      <c:pt idx="14">
                        <c:v>0.87356209150326813</c:v>
                      </c:pt>
                      <c:pt idx="15">
                        <c:v>0.8475515995872035</c:v>
                      </c:pt>
                    </c:numCache>
                  </c:numRef>
                </c:val>
                <c:extLst xmlns:c15="http://schemas.microsoft.com/office/drawing/2012/chart">
                  <c:ext xmlns:c16="http://schemas.microsoft.com/office/drawing/2014/chart" uri="{C3380CC4-5D6E-409C-BE32-E72D297353CC}">
                    <c16:uniqueId val="{00000000-DF20-42DE-AF77-9D008A3D3FFF}"/>
                  </c:ext>
                </c:extLst>
              </c15:ser>
            </c15:filteredBarSeries>
            <c15:filteredBarSeries>
              <c15:ser>
                <c:idx val="23"/>
                <c:order val="23"/>
                <c:tx>
                  <c:strRef>
                    <c:extLst xmlns:c15="http://schemas.microsoft.com/office/drawing/2012/chart">
                      <c:ext xmlns:c15="http://schemas.microsoft.com/office/drawing/2012/chart" uri="{02D57815-91ED-43cb-92C2-25804820EDAC}">
                        <c15:formulaRef>
                          <c15:sqref>Evolutivos!$FD$5</c15:sqref>
                        </c15:formulaRef>
                      </c:ext>
                    </c:extLst>
                    <c:strCache>
                      <c:ptCount val="1"/>
                      <c:pt idx="0">
                        <c:v>T4-2022</c:v>
                      </c:pt>
                    </c:strCache>
                  </c:strRef>
                </c:tx>
                <c:spPr>
                  <a:solidFill>
                    <a:schemeClr val="accent1">
                      <a:lumMod val="20000"/>
                      <a:lumOff val="8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Evolutivos!$FD$6:$FD$22</c15:sqref>
                        </c15:fullRef>
                        <c15:formulaRef>
                          <c15:sqref>(Evolutivos!$FD$6:$FD$20,Evolutivos!$FD$22)</c15:sqref>
                        </c15:formulaRef>
                      </c:ext>
                    </c:extLst>
                    <c:numCache>
                      <c:formatCode>0%</c:formatCode>
                      <c:ptCount val="16"/>
                      <c:pt idx="0">
                        <c:v>0.93260784313725509</c:v>
                      </c:pt>
                      <c:pt idx="1">
                        <c:v>0.91757425714262841</c:v>
                      </c:pt>
                      <c:pt idx="2">
                        <c:v>0</c:v>
                      </c:pt>
                      <c:pt idx="3">
                        <c:v>0.86336541889483076</c:v>
                      </c:pt>
                      <c:pt idx="4">
                        <c:v>0</c:v>
                      </c:pt>
                      <c:pt idx="5">
                        <c:v>0</c:v>
                      </c:pt>
                      <c:pt idx="6">
                        <c:v>0</c:v>
                      </c:pt>
                      <c:pt idx="7">
                        <c:v>0.8412745098039216</c:v>
                      </c:pt>
                      <c:pt idx="8">
                        <c:v>0</c:v>
                      </c:pt>
                      <c:pt idx="9">
                        <c:v>0.91039215686274522</c:v>
                      </c:pt>
                      <c:pt idx="10">
                        <c:v>0.92107843137254919</c:v>
                      </c:pt>
                      <c:pt idx="11">
                        <c:v>0.77835397316821475</c:v>
                      </c:pt>
                      <c:pt idx="12">
                        <c:v>0.96675954592363267</c:v>
                      </c:pt>
                      <c:pt idx="13">
                        <c:v>0.94674688057041023</c:v>
                      </c:pt>
                      <c:pt idx="14">
                        <c:v>0.89112487100103199</c:v>
                      </c:pt>
                      <c:pt idx="15">
                        <c:v>0.87383244206773636</c:v>
                      </c:pt>
                    </c:numCache>
                  </c:numRef>
                </c:val>
                <c:extLst xmlns:c15="http://schemas.microsoft.com/office/drawing/2012/chart">
                  <c:ext xmlns:c16="http://schemas.microsoft.com/office/drawing/2014/chart" uri="{C3380CC4-5D6E-409C-BE32-E72D297353CC}">
                    <c16:uniqueId val="{00000000-0FE1-4182-8BE7-10DCDDE80D56}"/>
                  </c:ext>
                </c:extLst>
              </c15:ser>
            </c15:filteredBarSeries>
            <c15:filteredBarSeries>
              <c15:ser>
                <c:idx val="24"/>
                <c:order val="24"/>
                <c:tx>
                  <c:strRef>
                    <c:extLst xmlns:c15="http://schemas.microsoft.com/office/drawing/2012/chart">
                      <c:ext xmlns:c15="http://schemas.microsoft.com/office/drawing/2012/chart" uri="{02D57815-91ED-43cb-92C2-25804820EDAC}">
                        <c15:formulaRef>
                          <c15:sqref>Evolutivos!$FE$5</c15:sqref>
                        </c15:formulaRef>
                      </c:ext>
                    </c:extLst>
                    <c:strCache>
                      <c:ptCount val="1"/>
                      <c:pt idx="0">
                        <c:v>T1-2023</c:v>
                      </c:pt>
                    </c:strCache>
                  </c:strRef>
                </c:tx>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Doble Vía km13</c:v>
                      </c:pt>
                      <c:pt idx="18">
                        <c:v>Isabel 2</c:v>
                      </c:pt>
                    </c:strCache>
                  </c:strRef>
                </c:cat>
                <c:val>
                  <c:numRef>
                    <c:extLst>
                      <c:ext xmlns:c15="http://schemas.microsoft.com/office/drawing/2012/chart" uri="{02D57815-91ED-43cb-92C2-25804820EDAC}">
                        <c15:fullRef>
                          <c15:sqref>Evolutivos!$FE$6:$FE$22</c15:sqref>
                        </c15:fullRef>
                        <c15:formulaRef>
                          <c15:sqref>(Evolutivos!$FE$6:$FE$20,Evolutivos!$FE$22)</c15:sqref>
                        </c15:formulaRef>
                      </c:ext>
                    </c:extLst>
                    <c:numCache>
                      <c:formatCode>0%</c:formatCode>
                      <c:ptCount val="16"/>
                      <c:pt idx="0">
                        <c:v>0.86846257957209072</c:v>
                      </c:pt>
                      <c:pt idx="1">
                        <c:v>0.70372394792102655</c:v>
                      </c:pt>
                      <c:pt idx="2">
                        <c:v>0</c:v>
                      </c:pt>
                      <c:pt idx="3">
                        <c:v>0.90859738307278715</c:v>
                      </c:pt>
                      <c:pt idx="4">
                        <c:v>0</c:v>
                      </c:pt>
                      <c:pt idx="5">
                        <c:v>0</c:v>
                      </c:pt>
                      <c:pt idx="6">
                        <c:v>0.78133126934984509</c:v>
                      </c:pt>
                      <c:pt idx="7">
                        <c:v>0.7721628045157457</c:v>
                      </c:pt>
                      <c:pt idx="8">
                        <c:v>0</c:v>
                      </c:pt>
                      <c:pt idx="9">
                        <c:v>0.93509326353107192</c:v>
                      </c:pt>
                      <c:pt idx="10">
                        <c:v>0.7286832673080551</c:v>
                      </c:pt>
                      <c:pt idx="11">
                        <c:v>0.96721628045157448</c:v>
                      </c:pt>
                      <c:pt idx="12">
                        <c:v>0.9398564993298234</c:v>
                      </c:pt>
                      <c:pt idx="13">
                        <c:v>0.95008433480919241</c:v>
                      </c:pt>
                      <c:pt idx="14">
                        <c:v>0.98248366013071886</c:v>
                      </c:pt>
                      <c:pt idx="15">
                        <c:v>0.95905181849454291</c:v>
                      </c:pt>
                    </c:numCache>
                  </c:numRef>
                </c:val>
                <c:extLst xmlns:c15="http://schemas.microsoft.com/office/drawing/2012/chart">
                  <c:ext xmlns:c16="http://schemas.microsoft.com/office/drawing/2014/chart" uri="{C3380CC4-5D6E-409C-BE32-E72D297353CC}">
                    <c16:uniqueId val="{00000000-CA13-423B-90DE-19602E1754B9}"/>
                  </c:ext>
                </c:extLst>
              </c15:ser>
            </c15:filteredBarSeries>
            <c15:filteredBarSeries>
              <c15:ser>
                <c:idx val="25"/>
                <c:order val="25"/>
                <c:tx>
                  <c:strRef>
                    <c:extLst xmlns:c15="http://schemas.microsoft.com/office/drawing/2012/chart">
                      <c:ext xmlns:c15="http://schemas.microsoft.com/office/drawing/2012/chart" uri="{02D57815-91ED-43cb-92C2-25804820EDAC}">
                        <c15:formulaRef>
                          <c15:sqref>Evolutivos!$FF$5</c15:sqref>
                        </c15:formulaRef>
                      </c:ext>
                    </c:extLst>
                    <c:strCache>
                      <c:ptCount val="1"/>
                      <c:pt idx="0">
                        <c:v>T2-2023</c:v>
                      </c:pt>
                    </c:strCache>
                  </c:strRef>
                </c:tx>
                <c:spPr>
                  <a:solidFill>
                    <a:schemeClr val="accent5"/>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Isabel 2</c:v>
                      </c:pt>
                    </c:strCache>
                  </c:strRef>
                </c:cat>
                <c:val>
                  <c:numRef>
                    <c:extLst>
                      <c:ext xmlns:c15="http://schemas.microsoft.com/office/drawing/2012/chart" uri="{02D57815-91ED-43cb-92C2-25804820EDAC}">
                        <c15:fullRef>
                          <c15:sqref>Evolutivos!$FF$6:$FF$24</c15:sqref>
                        </c15:fullRef>
                        <c15:formulaRef>
                          <c15:sqref>(Evolutivos!$FF$6:$FF$20,Evolutivos!$FF$22:$FF$23)</c15:sqref>
                        </c15:formulaRef>
                      </c:ext>
                    </c:extLst>
                    <c:numCache>
                      <c:formatCode>0%</c:formatCode>
                      <c:ptCount val="17"/>
                      <c:pt idx="0">
                        <c:v>0.82205400391987471</c:v>
                      </c:pt>
                      <c:pt idx="1">
                        <c:v>0.98366013071895397</c:v>
                      </c:pt>
                      <c:pt idx="2">
                        <c:v>0</c:v>
                      </c:pt>
                      <c:pt idx="3">
                        <c:v>0.82699361571910579</c:v>
                      </c:pt>
                      <c:pt idx="4">
                        <c:v>0</c:v>
                      </c:pt>
                      <c:pt idx="5">
                        <c:v>0</c:v>
                      </c:pt>
                      <c:pt idx="6">
                        <c:v>0.90120079039367695</c:v>
                      </c:pt>
                      <c:pt idx="7">
                        <c:v>0.97828378663293269</c:v>
                      </c:pt>
                      <c:pt idx="8">
                        <c:v>0</c:v>
                      </c:pt>
                      <c:pt idx="9">
                        <c:v>0.87405842102236775</c:v>
                      </c:pt>
                      <c:pt idx="10">
                        <c:v>0.927488718665189</c:v>
                      </c:pt>
                      <c:pt idx="11">
                        <c:v>0.90049512378094521</c:v>
                      </c:pt>
                      <c:pt idx="12">
                        <c:v>0.88939393939393929</c:v>
                      </c:pt>
                      <c:pt idx="13">
                        <c:v>0.9109287125702995</c:v>
                      </c:pt>
                      <c:pt idx="14">
                        <c:v>0.94742778831962893</c:v>
                      </c:pt>
                      <c:pt idx="15">
                        <c:v>0.87468307660946121</c:v>
                      </c:pt>
                      <c:pt idx="16">
                        <c:v>0.90741141167644834</c:v>
                      </c:pt>
                    </c:numCache>
                  </c:numRef>
                </c:val>
                <c:extLst xmlns:c15="http://schemas.microsoft.com/office/drawing/2012/chart">
                  <c:ext xmlns:c16="http://schemas.microsoft.com/office/drawing/2014/chart" uri="{C3380CC4-5D6E-409C-BE32-E72D297353CC}">
                    <c16:uniqueId val="{00000001-3F37-48C4-9FAC-1669698F4D41}"/>
                  </c:ext>
                </c:extLst>
              </c15:ser>
            </c15:filteredBarSeries>
            <c15:filteredBarSeries>
              <c15:ser>
                <c:idx val="26"/>
                <c:order val="26"/>
                <c:tx>
                  <c:strRef>
                    <c:extLst xmlns:c15="http://schemas.microsoft.com/office/drawing/2012/chart">
                      <c:ext xmlns:c15="http://schemas.microsoft.com/office/drawing/2012/chart" uri="{02D57815-91ED-43cb-92C2-25804820EDAC}">
                        <c15:formulaRef>
                          <c15:sqref>Evolutivos!$FG$5</c15:sqref>
                        </c15:formulaRef>
                      </c:ext>
                    </c:extLst>
                    <c:strCache>
                      <c:ptCount val="1"/>
                      <c:pt idx="0">
                        <c:v>T3-2023</c:v>
                      </c:pt>
                    </c:strCache>
                  </c:strRef>
                </c:tx>
                <c:spPr>
                  <a:solidFill>
                    <a:schemeClr val="accent5">
                      <a:lumMod val="75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Isabel 2</c:v>
                      </c:pt>
                    </c:strCache>
                  </c:strRef>
                </c:cat>
                <c:val>
                  <c:numRef>
                    <c:extLst>
                      <c:ext xmlns:c15="http://schemas.microsoft.com/office/drawing/2012/chart" uri="{02D57815-91ED-43cb-92C2-25804820EDAC}">
                        <c15:fullRef>
                          <c15:sqref>Evolutivos!$FG$6:$FG$24</c15:sqref>
                        </c15:fullRef>
                        <c15:formulaRef>
                          <c15:sqref>(Evolutivos!$FG$6:$FG$20,Evolutivos!$FG$22:$FG$23)</c15:sqref>
                        </c15:formulaRef>
                      </c:ext>
                    </c:extLst>
                    <c:numCache>
                      <c:formatCode>0%</c:formatCode>
                      <c:ptCount val="17"/>
                      <c:pt idx="0">
                        <c:v>0.93822803195352211</c:v>
                      </c:pt>
                      <c:pt idx="1">
                        <c:v>0.74707402340781259</c:v>
                      </c:pt>
                      <c:pt idx="2">
                        <c:v>0</c:v>
                      </c:pt>
                      <c:pt idx="3">
                        <c:v>0.92283364958886749</c:v>
                      </c:pt>
                      <c:pt idx="4">
                        <c:v>0</c:v>
                      </c:pt>
                      <c:pt idx="5">
                        <c:v>0</c:v>
                      </c:pt>
                      <c:pt idx="6">
                        <c:v>0.91554983385048727</c:v>
                      </c:pt>
                      <c:pt idx="7">
                        <c:v>0.88239501984494584</c:v>
                      </c:pt>
                      <c:pt idx="8">
                        <c:v>0</c:v>
                      </c:pt>
                      <c:pt idx="9">
                        <c:v>0.84665392061027711</c:v>
                      </c:pt>
                      <c:pt idx="10">
                        <c:v>0.80598228446495657</c:v>
                      </c:pt>
                      <c:pt idx="11">
                        <c:v>0.90921109329289784</c:v>
                      </c:pt>
                      <c:pt idx="12">
                        <c:v>0.97388678668348427</c:v>
                      </c:pt>
                      <c:pt idx="13">
                        <c:v>0.89864201790197973</c:v>
                      </c:pt>
                      <c:pt idx="14">
                        <c:v>0.96033868092691621</c:v>
                      </c:pt>
                      <c:pt idx="15">
                        <c:v>0.82961765912693586</c:v>
                      </c:pt>
                      <c:pt idx="16">
                        <c:v>0.85739750445632801</c:v>
                      </c:pt>
                    </c:numCache>
                  </c:numRef>
                </c:val>
                <c:extLst xmlns:c15="http://schemas.microsoft.com/office/drawing/2012/chart">
                  <c:ext xmlns:c16="http://schemas.microsoft.com/office/drawing/2014/chart" uri="{C3380CC4-5D6E-409C-BE32-E72D297353CC}">
                    <c16:uniqueId val="{00000006-963F-43DD-B6DB-2F24A0AE0796}"/>
                  </c:ext>
                </c:extLst>
              </c15:ser>
            </c15:filteredBarSeries>
            <c15:filteredBarSeries>
              <c15:ser>
                <c:idx val="27"/>
                <c:order val="27"/>
                <c:tx>
                  <c:strRef>
                    <c:extLst xmlns:c15="http://schemas.microsoft.com/office/drawing/2012/chart">
                      <c:ext xmlns:c15="http://schemas.microsoft.com/office/drawing/2012/chart" uri="{02D57815-91ED-43cb-92C2-25804820EDAC}">
                        <c15:formulaRef>
                          <c15:sqref>Evolutivos!$FH$5</c15:sqref>
                        </c15:formulaRef>
                      </c:ext>
                    </c:extLst>
                    <c:strCache>
                      <c:ptCount val="1"/>
                      <c:pt idx="0">
                        <c:v>T4-2023</c:v>
                      </c:pt>
                    </c:strCache>
                  </c:strRef>
                </c:tx>
                <c:spPr>
                  <a:solidFill>
                    <a:schemeClr val="accent5"/>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Isabel 2</c:v>
                      </c:pt>
                    </c:strCache>
                  </c:strRef>
                </c:cat>
                <c:val>
                  <c:numRef>
                    <c:extLst>
                      <c:ext xmlns:c15="http://schemas.microsoft.com/office/drawing/2012/chart" uri="{02D57815-91ED-43cb-92C2-25804820EDAC}">
                        <c15:fullRef>
                          <c15:sqref>Evolutivos!$FH$6:$FH$24</c15:sqref>
                        </c15:fullRef>
                        <c15:formulaRef>
                          <c15:sqref>(Evolutivos!$FH$6:$FH$20,Evolutivos!$FH$22:$FH$23)</c15:sqref>
                        </c15:formulaRef>
                      </c:ext>
                    </c:extLst>
                    <c:numCache>
                      <c:formatCode>0%</c:formatCode>
                      <c:ptCount val="17"/>
                      <c:pt idx="0">
                        <c:v>0.86253368154872934</c:v>
                      </c:pt>
                      <c:pt idx="1">
                        <c:v>0.88914438502673787</c:v>
                      </c:pt>
                      <c:pt idx="2">
                        <c:v>0</c:v>
                      </c:pt>
                      <c:pt idx="3">
                        <c:v>0.81492180165784489</c:v>
                      </c:pt>
                      <c:pt idx="4">
                        <c:v>0</c:v>
                      </c:pt>
                      <c:pt idx="5">
                        <c:v>0</c:v>
                      </c:pt>
                      <c:pt idx="6">
                        <c:v>0.95216874628639314</c:v>
                      </c:pt>
                      <c:pt idx="7">
                        <c:v>0.9055593889559731</c:v>
                      </c:pt>
                      <c:pt idx="8">
                        <c:v>0</c:v>
                      </c:pt>
                      <c:pt idx="9">
                        <c:v>0.78327515793254765</c:v>
                      </c:pt>
                      <c:pt idx="10">
                        <c:v>0.90987272101823169</c:v>
                      </c:pt>
                      <c:pt idx="11">
                        <c:v>0.80650708329686882</c:v>
                      </c:pt>
                      <c:pt idx="12">
                        <c:v>0.93969102792632186</c:v>
                      </c:pt>
                      <c:pt idx="13">
                        <c:v>0.9627294618006691</c:v>
                      </c:pt>
                      <c:pt idx="14">
                        <c:v>0.87067811844601994</c:v>
                      </c:pt>
                      <c:pt idx="15">
                        <c:v>0.86544764533379315</c:v>
                      </c:pt>
                      <c:pt idx="16">
                        <c:v>0.9209080047789725</c:v>
                      </c:pt>
                    </c:numCache>
                  </c:numRef>
                </c:val>
                <c:extLst xmlns:c15="http://schemas.microsoft.com/office/drawing/2012/chart">
                  <c:ext xmlns:c16="http://schemas.microsoft.com/office/drawing/2014/chart" uri="{C3380CC4-5D6E-409C-BE32-E72D297353CC}">
                    <c16:uniqueId val="{00000000-6A87-4A74-8EF8-70541D6602A3}"/>
                  </c:ext>
                </c:extLst>
              </c15:ser>
            </c15:filteredBarSeries>
            <c15:filteredBarSeries>
              <c15:ser>
                <c:idx val="28"/>
                <c:order val="28"/>
                <c:tx>
                  <c:strRef>
                    <c:extLst xmlns:c15="http://schemas.microsoft.com/office/drawing/2012/chart">
                      <c:ext xmlns:c15="http://schemas.microsoft.com/office/drawing/2012/chart" uri="{02D57815-91ED-43cb-92C2-25804820EDAC}">
                        <c15:formulaRef>
                          <c15:sqref>Evolutivos!$FI$5</c15:sqref>
                        </c15:formulaRef>
                      </c:ext>
                    </c:extLst>
                    <c:strCache>
                      <c:ptCount val="1"/>
                      <c:pt idx="0">
                        <c:v>T1-2024</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Isabel 2</c:v>
                      </c:pt>
                    </c:strCache>
                  </c:strRef>
                </c:cat>
                <c:val>
                  <c:numRef>
                    <c:extLst>
                      <c:ext xmlns:c15="http://schemas.microsoft.com/office/drawing/2012/chart" uri="{02D57815-91ED-43cb-92C2-25804820EDAC}">
                        <c15:fullRef>
                          <c15:sqref>Evolutivos!$FI$6:$FI$24</c15:sqref>
                        </c15:fullRef>
                        <c15:formulaRef>
                          <c15:sqref>(Evolutivos!$FI$6:$FI$20,Evolutivos!$FI$22:$FI$23)</c15:sqref>
                        </c15:formulaRef>
                      </c:ext>
                    </c:extLst>
                    <c:numCache>
                      <c:formatCode>0%</c:formatCode>
                      <c:ptCount val="17"/>
                      <c:pt idx="0">
                        <c:v>0.94317942230655694</c:v>
                      </c:pt>
                      <c:pt idx="1">
                        <c:v>0.94756387403446229</c:v>
                      </c:pt>
                      <c:pt idx="2">
                        <c:v>0</c:v>
                      </c:pt>
                      <c:pt idx="3">
                        <c:v>0.93161334709322308</c:v>
                      </c:pt>
                      <c:pt idx="4">
                        <c:v>0</c:v>
                      </c:pt>
                      <c:pt idx="5">
                        <c:v>0</c:v>
                      </c:pt>
                      <c:pt idx="6">
                        <c:v>0.91299058698439495</c:v>
                      </c:pt>
                      <c:pt idx="7">
                        <c:v>0.93560881142580499</c:v>
                      </c:pt>
                      <c:pt idx="8">
                        <c:v>0</c:v>
                      </c:pt>
                      <c:pt idx="9">
                        <c:v>0.95166992505702186</c:v>
                      </c:pt>
                      <c:pt idx="10">
                        <c:v>0</c:v>
                      </c:pt>
                      <c:pt idx="11">
                        <c:v>0.98098633392751022</c:v>
                      </c:pt>
                      <c:pt idx="12">
                        <c:v>0.91877281755939499</c:v>
                      </c:pt>
                      <c:pt idx="13">
                        <c:v>0.87940793130546446</c:v>
                      </c:pt>
                      <c:pt idx="14">
                        <c:v>0.83524406643456528</c:v>
                      </c:pt>
                      <c:pt idx="15">
                        <c:v>0.97495445221623411</c:v>
                      </c:pt>
                      <c:pt idx="16">
                        <c:v>0.95909761754164025</c:v>
                      </c:pt>
                    </c:numCache>
                  </c:numRef>
                </c:val>
                <c:extLst xmlns:c15="http://schemas.microsoft.com/office/drawing/2012/chart">
                  <c:ext xmlns:c16="http://schemas.microsoft.com/office/drawing/2014/chart" uri="{C3380CC4-5D6E-409C-BE32-E72D297353CC}">
                    <c16:uniqueId val="{00000000-D36B-4310-BD2F-F0D9383FD676}"/>
                  </c:ext>
                </c:extLst>
              </c15:ser>
            </c15:filteredBarSeries>
            <c15:filteredBarSeries>
              <c15:ser>
                <c:idx val="29"/>
                <c:order val="29"/>
                <c:tx>
                  <c:strRef>
                    <c:extLst xmlns:c15="http://schemas.microsoft.com/office/drawing/2012/chart">
                      <c:ext xmlns:c15="http://schemas.microsoft.com/office/drawing/2012/chart" uri="{02D57815-91ED-43cb-92C2-25804820EDAC}">
                        <c15:formulaRef>
                          <c15:sqref>Evolutivos!$FJ$5</c15:sqref>
                        </c15:formulaRef>
                      </c:ext>
                    </c:extLst>
                    <c:strCache>
                      <c:ptCount val="1"/>
                      <c:pt idx="0">
                        <c:v>T2-2024</c:v>
                      </c:pt>
                    </c:strCache>
                  </c:strRef>
                </c:tx>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Isabel 2</c:v>
                      </c:pt>
                    </c:strCache>
                  </c:strRef>
                </c:cat>
                <c:val>
                  <c:numRef>
                    <c:extLst>
                      <c:ext xmlns:c15="http://schemas.microsoft.com/office/drawing/2012/chart" uri="{02D57815-91ED-43cb-92C2-25804820EDAC}">
                        <c15:fullRef>
                          <c15:sqref>Evolutivos!$FJ$6:$FJ$24</c15:sqref>
                        </c15:fullRef>
                        <c15:formulaRef>
                          <c15:sqref>(Evolutivos!$FJ$6:$FJ$20,Evolutivos!$FJ$22:$FJ$23)</c15:sqref>
                        </c15:formulaRef>
                      </c:ext>
                    </c:extLst>
                    <c:numCache>
                      <c:formatCode>0%</c:formatCode>
                      <c:ptCount val="17"/>
                      <c:pt idx="0">
                        <c:v>0.95558670193395034</c:v>
                      </c:pt>
                      <c:pt idx="1">
                        <c:v>0.77200688627791703</c:v>
                      </c:pt>
                      <c:pt idx="2">
                        <c:v>0</c:v>
                      </c:pt>
                      <c:pt idx="3">
                        <c:v>0.8567145912707792</c:v>
                      </c:pt>
                      <c:pt idx="4">
                        <c:v>0</c:v>
                      </c:pt>
                      <c:pt idx="5">
                        <c:v>0</c:v>
                      </c:pt>
                      <c:pt idx="6">
                        <c:v>0.90148753600891141</c:v>
                      </c:pt>
                      <c:pt idx="7">
                        <c:v>0.863912734152672</c:v>
                      </c:pt>
                      <c:pt idx="8">
                        <c:v>0</c:v>
                      </c:pt>
                      <c:pt idx="9">
                        <c:v>0.96154110767113854</c:v>
                      </c:pt>
                      <c:pt idx="10">
                        <c:v>0</c:v>
                      </c:pt>
                      <c:pt idx="11">
                        <c:v>0.96220113851992417</c:v>
                      </c:pt>
                      <c:pt idx="12">
                        <c:v>0.9533571004159237</c:v>
                      </c:pt>
                      <c:pt idx="13">
                        <c:v>0.95992715829317132</c:v>
                      </c:pt>
                      <c:pt idx="14">
                        <c:v>0.92918660287081334</c:v>
                      </c:pt>
                      <c:pt idx="15">
                        <c:v>0.87329174093879958</c:v>
                      </c:pt>
                      <c:pt idx="16">
                        <c:v>0.96141098249810097</c:v>
                      </c:pt>
                    </c:numCache>
                  </c:numRef>
                </c:val>
                <c:extLst xmlns:c15="http://schemas.microsoft.com/office/drawing/2012/chart">
                  <c:ext xmlns:c16="http://schemas.microsoft.com/office/drawing/2014/chart" uri="{C3380CC4-5D6E-409C-BE32-E72D297353CC}">
                    <c16:uniqueId val="{00000006-4021-4690-92DF-6EACAA401C01}"/>
                  </c:ext>
                </c:extLst>
              </c15:ser>
            </c15:filteredBarSeries>
            <c15:filteredBarSeries>
              <c15:ser>
                <c:idx val="30"/>
                <c:order val="30"/>
                <c:tx>
                  <c:strRef>
                    <c:extLst xmlns:c15="http://schemas.microsoft.com/office/drawing/2012/chart">
                      <c:ext xmlns:c15="http://schemas.microsoft.com/office/drawing/2012/chart" uri="{02D57815-91ED-43cb-92C2-25804820EDAC}">
                        <c15:formulaRef>
                          <c15:sqref>Evolutivos!$FK$5</c15:sqref>
                        </c15:formulaRef>
                      </c:ext>
                    </c:extLst>
                    <c:strCache>
                      <c:ptCount val="1"/>
                      <c:pt idx="0">
                        <c:v>T3-2024</c:v>
                      </c:pt>
                    </c:strCache>
                  </c:strRef>
                </c:tx>
                <c:spPr>
                  <a:solidFill>
                    <a:schemeClr val="accent5">
                      <a:lumMod val="60000"/>
                      <a:lumOff val="40000"/>
                    </a:schemeClr>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Isabel 2</c:v>
                      </c:pt>
                    </c:strCache>
                  </c:strRef>
                </c:cat>
                <c:val>
                  <c:numRef>
                    <c:extLst>
                      <c:ext xmlns:c15="http://schemas.microsoft.com/office/drawing/2012/chart" uri="{02D57815-91ED-43cb-92C2-25804820EDAC}">
                        <c15:fullRef>
                          <c15:sqref>Evolutivos!$FK$6:$FK$24</c15:sqref>
                        </c15:fullRef>
                        <c15:formulaRef>
                          <c15:sqref>(Evolutivos!$FK$6:$FK$20,Evolutivos!$FK$22:$FK$23)</c15:sqref>
                        </c15:formulaRef>
                      </c:ext>
                    </c:extLst>
                    <c:numCache>
                      <c:formatCode>0%</c:formatCode>
                      <c:ptCount val="17"/>
                      <c:pt idx="0">
                        <c:v>0.94433499077461913</c:v>
                      </c:pt>
                      <c:pt idx="1">
                        <c:v>0.97479532163742688</c:v>
                      </c:pt>
                      <c:pt idx="2">
                        <c:v>0</c:v>
                      </c:pt>
                      <c:pt idx="3">
                        <c:v>0.9019363110784262</c:v>
                      </c:pt>
                      <c:pt idx="4">
                        <c:v>0</c:v>
                      </c:pt>
                      <c:pt idx="5">
                        <c:v>0</c:v>
                      </c:pt>
                      <c:pt idx="6">
                        <c:v>0.89599086843668874</c:v>
                      </c:pt>
                      <c:pt idx="7">
                        <c:v>0.88384766470255338</c:v>
                      </c:pt>
                      <c:pt idx="8">
                        <c:v>0</c:v>
                      </c:pt>
                      <c:pt idx="9">
                        <c:v>0.99346405228758172</c:v>
                      </c:pt>
                      <c:pt idx="10">
                        <c:v>0</c:v>
                      </c:pt>
                      <c:pt idx="11">
                        <c:v>0.93872854178456899</c:v>
                      </c:pt>
                      <c:pt idx="12">
                        <c:v>0.96026143790849672</c:v>
                      </c:pt>
                      <c:pt idx="13">
                        <c:v>0.91083599331205356</c:v>
                      </c:pt>
                      <c:pt idx="14">
                        <c:v>0.89266202270381834</c:v>
                      </c:pt>
                      <c:pt idx="15">
                        <c:v>0.94671094244149268</c:v>
                      </c:pt>
                      <c:pt idx="16">
                        <c:v>0.97095287237702121</c:v>
                      </c:pt>
                    </c:numCache>
                  </c:numRef>
                </c:val>
                <c:extLst xmlns:c15="http://schemas.microsoft.com/office/drawing/2012/chart">
                  <c:ext xmlns:c16="http://schemas.microsoft.com/office/drawing/2014/chart" uri="{C3380CC4-5D6E-409C-BE32-E72D297353CC}">
                    <c16:uniqueId val="{00000000-FD16-49C2-ACF1-8681E32027BC}"/>
                  </c:ext>
                </c:extLst>
              </c15:ser>
            </c15:filteredBarSeries>
            <c15:filteredBarSeries>
              <c15:ser>
                <c:idx val="31"/>
                <c:order val="31"/>
                <c:tx>
                  <c:strRef>
                    <c:extLst xmlns:c15="http://schemas.microsoft.com/office/drawing/2012/chart">
                      <c:ext xmlns:c15="http://schemas.microsoft.com/office/drawing/2012/chart" uri="{02D57815-91ED-43cb-92C2-25804820EDAC}">
                        <c15:formulaRef>
                          <c15:sqref>Evolutivos!$FL$5</c15:sqref>
                        </c15:formulaRef>
                      </c:ext>
                    </c:extLst>
                    <c:strCache>
                      <c:ptCount val="1"/>
                      <c:pt idx="0">
                        <c:v>T4-2024</c:v>
                      </c:pt>
                    </c:strCache>
                  </c:strRef>
                </c:tx>
                <c:spPr>
                  <a:solidFill>
                    <a:schemeClr val="accent5"/>
                  </a:solidFill>
                </c:spPr>
                <c:invertIfNegative val="0"/>
                <c:dLbls>
                  <c:spPr>
                    <a:noFill/>
                    <a:ln>
                      <a:noFill/>
                    </a:ln>
                    <a:effectLst/>
                  </c:sp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ext>
                  </c:extLst>
                </c:dLbls>
                <c:cat>
                  <c:strRef>
                    <c:extLst>
                      <c:ext xmlns:c15="http://schemas.microsoft.com/office/drawing/2012/chart" uri="{02D57815-91ED-43cb-92C2-25804820EDAC}">
                        <c15:fullRef>
                          <c15:sqref>Evolutivos!$E$6:$E$25</c15:sqref>
                        </c15:fullRef>
                        <c15:formulaRef>
                          <c15:sqref>(Evolutivos!$E$6:$E$20,Evolutivos!$E$22:$E$23,Evolutivos!$E$25)</c15:sqref>
                        </c15:formulaRef>
                      </c:ext>
                    </c:extLst>
                    <c:strCache>
                      <c:ptCount val="18"/>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pt idx="15">
                        <c:v>Av. Cristo Redentor</c:v>
                      </c:pt>
                      <c:pt idx="16">
                        <c:v>Av. Santos Dumont</c:v>
                      </c:pt>
                      <c:pt idx="17">
                        <c:v>Isabel 2</c:v>
                      </c:pt>
                    </c:strCache>
                  </c:strRef>
                </c:cat>
                <c:val>
                  <c:numRef>
                    <c:extLst>
                      <c:ext xmlns:c15="http://schemas.microsoft.com/office/drawing/2012/chart" uri="{02D57815-91ED-43cb-92C2-25804820EDAC}">
                        <c15:fullRef>
                          <c15:sqref>Evolutivos!$FL$6:$FL$24</c15:sqref>
                        </c15:fullRef>
                        <c15:formulaRef>
                          <c15:sqref>(Evolutivos!$FL$6:$FL$20,Evolutivos!$FL$22:$FL$23)</c15:sqref>
                        </c15:formulaRef>
                      </c:ext>
                    </c:extLst>
                    <c:numCache>
                      <c:formatCode>0%</c:formatCode>
                      <c:ptCount val="17"/>
                      <c:pt idx="0">
                        <c:v>0.92919559370797744</c:v>
                      </c:pt>
                      <c:pt idx="1">
                        <c:v>0.94723082215342258</c:v>
                      </c:pt>
                      <c:pt idx="2">
                        <c:v>0</c:v>
                      </c:pt>
                      <c:pt idx="3">
                        <c:v>0.95055700645303931</c:v>
                      </c:pt>
                      <c:pt idx="4">
                        <c:v>0</c:v>
                      </c:pt>
                      <c:pt idx="5">
                        <c:v>0</c:v>
                      </c:pt>
                      <c:pt idx="6">
                        <c:v>0.90491384432560895</c:v>
                      </c:pt>
                      <c:pt idx="7">
                        <c:v>0.98752228163992883</c:v>
                      </c:pt>
                      <c:pt idx="8">
                        <c:v>0</c:v>
                      </c:pt>
                      <c:pt idx="9">
                        <c:v>0.95781342840166361</c:v>
                      </c:pt>
                      <c:pt idx="10">
                        <c:v>0</c:v>
                      </c:pt>
                      <c:pt idx="11">
                        <c:v>0.95611707810149815</c:v>
                      </c:pt>
                      <c:pt idx="12">
                        <c:v>0.8585433983520635</c:v>
                      </c:pt>
                      <c:pt idx="13">
                        <c:v>0.97092535259717927</c:v>
                      </c:pt>
                      <c:pt idx="14">
                        <c:v>0.88562091503267981</c:v>
                      </c:pt>
                      <c:pt idx="15">
                        <c:v>0.97552182163187851</c:v>
                      </c:pt>
                      <c:pt idx="16">
                        <c:v>0.98457860337117298</c:v>
                      </c:pt>
                    </c:numCache>
                  </c:numRef>
                </c:val>
                <c:extLst xmlns:c15="http://schemas.microsoft.com/office/drawing/2012/chart">
                  <c:ext xmlns:c16="http://schemas.microsoft.com/office/drawing/2014/chart" uri="{C3380CC4-5D6E-409C-BE32-E72D297353CC}">
                    <c16:uniqueId val="{00000000-90B3-4DAE-992A-6D97E778ABCC}"/>
                  </c:ext>
                </c:extLst>
              </c15:ser>
            </c15:filteredBarSeries>
          </c:ext>
        </c:extLst>
      </c:barChart>
      <c:lineChart>
        <c:grouping val="standard"/>
        <c:varyColors val="0"/>
        <c:ser>
          <c:idx val="5"/>
          <c:order val="10"/>
          <c:tx>
            <c:strRef>
              <c:f>Evolutivos!$EF$5</c:f>
              <c:strCache>
                <c:ptCount val="1"/>
                <c:pt idx="0">
                  <c:v>Benchmark</c:v>
                </c:pt>
              </c:strCache>
            </c:strRef>
          </c:tx>
          <c:spPr>
            <a:ln w="28575" cap="rnd">
              <a:solidFill>
                <a:srgbClr val="C00000"/>
              </a:solidFill>
              <a:prstDash val="sysDot"/>
              <a:round/>
            </a:ln>
            <a:effectLst/>
          </c:spPr>
          <c:marker>
            <c:symbol val="none"/>
          </c:marker>
          <c:dLbls>
            <c:dLbl>
              <c:idx val="0"/>
              <c:layout>
                <c:manualLayout>
                  <c:x val="-3.6963398684097405E-2"/>
                  <c:y val="-0.1580657319551798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rgbClr val="C00000"/>
                      </a:solidFill>
                      <a:latin typeface="Arial" panose="020B0604020202020204" pitchFamily="34" charset="0"/>
                      <a:ea typeface="+mn-ea"/>
                      <a:cs typeface="Arial" panose="020B0604020202020204" pitchFamily="34" charset="0"/>
                    </a:defRPr>
                  </a:pPr>
                  <a:endParaRPr lang="es-ES"/>
                </a:p>
              </c:txPr>
              <c:showLegendKey val="0"/>
              <c:showVal val="1"/>
              <c:showCatName val="0"/>
              <c:showSerName val="1"/>
              <c:showPercent val="0"/>
              <c:showBubbleSize val="0"/>
              <c:extLst>
                <c:ext xmlns:c15="http://schemas.microsoft.com/office/drawing/2012/chart" uri="{CE6537A1-D6FC-4f65-9D91-7224C49458BB}"/>
                <c:ext xmlns:c16="http://schemas.microsoft.com/office/drawing/2014/chart" uri="{C3380CC4-5D6E-409C-BE32-E72D297353CC}">
                  <c16:uniqueId val="{00000009-4D3D-4355-9B6E-9BC7F9B0956B}"/>
                </c:ext>
              </c:extLst>
            </c:dLbl>
            <c:dLbl>
              <c:idx val="1"/>
              <c:delete val="1"/>
              <c:extLst>
                <c:ext xmlns:c15="http://schemas.microsoft.com/office/drawing/2012/chart" uri="{CE6537A1-D6FC-4f65-9D91-7224C49458BB}"/>
                <c:ext xmlns:c16="http://schemas.microsoft.com/office/drawing/2014/chart" uri="{C3380CC4-5D6E-409C-BE32-E72D297353CC}">
                  <c16:uniqueId val="{0000000A-4D3D-4355-9B6E-9BC7F9B0956B}"/>
                </c:ext>
              </c:extLst>
            </c:dLbl>
            <c:dLbl>
              <c:idx val="2"/>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1-4021-4690-92DF-6EACAA401C01}"/>
                </c:ext>
              </c:extLst>
            </c:dLbl>
            <c:dLbl>
              <c:idx val="3"/>
              <c:delete val="1"/>
              <c:extLst>
                <c:ext xmlns:c15="http://schemas.microsoft.com/office/drawing/2012/chart" uri="{CE6537A1-D6FC-4f65-9D91-7224C49458BB}"/>
                <c:ext xmlns:c16="http://schemas.microsoft.com/office/drawing/2014/chart" uri="{C3380CC4-5D6E-409C-BE32-E72D297353CC}">
                  <c16:uniqueId val="{0000000C-4D3D-4355-9B6E-9BC7F9B0956B}"/>
                </c:ext>
              </c:extLst>
            </c:dLbl>
            <c:dLbl>
              <c:idx val="4"/>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2-4021-4690-92DF-6EACAA401C01}"/>
                </c:ext>
              </c:extLst>
            </c:dLbl>
            <c:dLbl>
              <c:idx val="5"/>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3-4021-4690-92DF-6EACAA401C01}"/>
                </c:ext>
              </c:extLst>
            </c:dLbl>
            <c:dLbl>
              <c:idx val="6"/>
              <c:delete val="1"/>
              <c:extLst>
                <c:ext xmlns:c15="http://schemas.microsoft.com/office/drawing/2012/chart" uri="{CE6537A1-D6FC-4f65-9D91-7224C49458BB}"/>
                <c:ext xmlns:c16="http://schemas.microsoft.com/office/drawing/2014/chart" uri="{C3380CC4-5D6E-409C-BE32-E72D297353CC}">
                  <c16:uniqueId val="{0000000F-4D3D-4355-9B6E-9BC7F9B0956B}"/>
                </c:ext>
              </c:extLst>
            </c:dLbl>
            <c:dLbl>
              <c:idx val="7"/>
              <c:delete val="1"/>
              <c:extLst>
                <c:ext xmlns:c15="http://schemas.microsoft.com/office/drawing/2012/chart" uri="{CE6537A1-D6FC-4f65-9D91-7224C49458BB}"/>
                <c:ext xmlns:c16="http://schemas.microsoft.com/office/drawing/2014/chart" uri="{C3380CC4-5D6E-409C-BE32-E72D297353CC}">
                  <c16:uniqueId val="{00000010-4D3D-4355-9B6E-9BC7F9B0956B}"/>
                </c:ext>
              </c:extLst>
            </c:dLbl>
            <c:dLbl>
              <c:idx val="8"/>
              <c:delete val="1"/>
              <c:extLst xmlns:c15="http://schemas.microsoft.com/office/drawing/2012/chart">
                <c:ext xmlns:c15="http://schemas.microsoft.com/office/drawing/2012/chart" uri="{CE6537A1-D6FC-4f65-9D91-7224C49458BB}"/>
                <c:ext xmlns:c16="http://schemas.microsoft.com/office/drawing/2014/chart" uri="{C3380CC4-5D6E-409C-BE32-E72D297353CC}">
                  <c16:uniqueId val="{00000004-4021-4690-92DF-6EACAA401C01}"/>
                </c:ext>
              </c:extLst>
            </c:dLbl>
            <c:dLbl>
              <c:idx val="9"/>
              <c:delete val="1"/>
              <c:extLst>
                <c:ext xmlns:c15="http://schemas.microsoft.com/office/drawing/2012/chart" uri="{CE6537A1-D6FC-4f65-9D91-7224C49458BB}"/>
                <c:ext xmlns:c16="http://schemas.microsoft.com/office/drawing/2014/chart" uri="{C3380CC4-5D6E-409C-BE32-E72D297353CC}">
                  <c16:uniqueId val="{00000012-4D3D-4355-9B6E-9BC7F9B0956B}"/>
                </c:ext>
              </c:extLst>
            </c:dLbl>
            <c:dLbl>
              <c:idx val="10"/>
              <c:delete val="1"/>
              <c:extLst>
                <c:ext xmlns:c15="http://schemas.microsoft.com/office/drawing/2012/chart" uri="{CE6537A1-D6FC-4f65-9D91-7224C49458BB}"/>
                <c:ext xmlns:c16="http://schemas.microsoft.com/office/drawing/2014/chart" uri="{C3380CC4-5D6E-409C-BE32-E72D297353CC}">
                  <c16:uniqueId val="{00000013-4D3D-4355-9B6E-9BC7F9B0956B}"/>
                </c:ext>
              </c:extLst>
            </c:dLbl>
            <c:dLbl>
              <c:idx val="11"/>
              <c:delete val="1"/>
              <c:extLst>
                <c:ext xmlns:c15="http://schemas.microsoft.com/office/drawing/2012/chart" uri="{CE6537A1-D6FC-4f65-9D91-7224C49458BB}"/>
                <c:ext xmlns:c16="http://schemas.microsoft.com/office/drawing/2014/chart" uri="{C3380CC4-5D6E-409C-BE32-E72D297353CC}">
                  <c16:uniqueId val="{00000014-4D3D-4355-9B6E-9BC7F9B0956B}"/>
                </c:ext>
              </c:extLst>
            </c:dLbl>
            <c:dLbl>
              <c:idx val="12"/>
              <c:delete val="1"/>
              <c:extLst>
                <c:ext xmlns:c15="http://schemas.microsoft.com/office/drawing/2012/chart" uri="{CE6537A1-D6FC-4f65-9D91-7224C49458BB}"/>
                <c:ext xmlns:c16="http://schemas.microsoft.com/office/drawing/2014/chart" uri="{C3380CC4-5D6E-409C-BE32-E72D297353CC}">
                  <c16:uniqueId val="{00000015-4D3D-4355-9B6E-9BC7F9B0956B}"/>
                </c:ext>
              </c:extLst>
            </c:dLbl>
            <c:dLbl>
              <c:idx val="13"/>
              <c:delete val="1"/>
              <c:extLst>
                <c:ext xmlns:c15="http://schemas.microsoft.com/office/drawing/2012/chart" uri="{CE6537A1-D6FC-4f65-9D91-7224C49458BB}"/>
                <c:ext xmlns:c16="http://schemas.microsoft.com/office/drawing/2014/chart" uri="{C3380CC4-5D6E-409C-BE32-E72D297353CC}">
                  <c16:uniqueId val="{00000016-4D3D-4355-9B6E-9BC7F9B0956B}"/>
                </c:ext>
              </c:extLst>
            </c:dLbl>
            <c:dLbl>
              <c:idx val="14"/>
              <c:delete val="1"/>
              <c:extLst>
                <c:ext xmlns:c15="http://schemas.microsoft.com/office/drawing/2012/chart" uri="{CE6537A1-D6FC-4f65-9D91-7224C49458BB}"/>
                <c:ext xmlns:c16="http://schemas.microsoft.com/office/drawing/2014/chart" uri="{C3380CC4-5D6E-409C-BE32-E72D297353CC}">
                  <c16:uniqueId val="{00000017-4D3D-4355-9B6E-9BC7F9B0956B}"/>
                </c:ext>
              </c:extLst>
            </c:dLbl>
            <c:dLbl>
              <c:idx val="15"/>
              <c:delete val="1"/>
              <c:extLst>
                <c:ext xmlns:c15="http://schemas.microsoft.com/office/drawing/2012/chart" uri="{CE6537A1-D6FC-4f65-9D91-7224C49458BB}"/>
                <c:ext xmlns:c16="http://schemas.microsoft.com/office/drawing/2014/chart" uri="{C3380CC4-5D6E-409C-BE32-E72D297353CC}">
                  <c16:uniqueId val="{00000001-29FB-4051-84F5-B9FCBCA352C8}"/>
                </c:ext>
              </c:extLst>
            </c:dLbl>
            <c:dLbl>
              <c:idx val="16"/>
              <c:delete val="1"/>
              <c:extLst>
                <c:ext xmlns:c15="http://schemas.microsoft.com/office/drawing/2012/chart" uri="{CE6537A1-D6FC-4f65-9D91-7224C49458BB}"/>
                <c:ext xmlns:c16="http://schemas.microsoft.com/office/drawing/2014/chart" uri="{C3380CC4-5D6E-409C-BE32-E72D297353CC}">
                  <c16:uniqueId val="{00000001-ACE7-4C16-BC3F-8B0B333FDC56}"/>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showLegendKey val="0"/>
            <c:showVal val="0"/>
            <c:showCatName val="0"/>
            <c:showSerName val="1"/>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Evolutivos!$E$6:$E$20</c15:sqref>
                  </c15:fullRef>
                </c:ext>
              </c:extLst>
              <c:f>Evolutivos!$E$6:$E$20</c:f>
              <c:strCache>
                <c:ptCount val="15"/>
                <c:pt idx="0">
                  <c:v>Cristóbal de Mendoza #1055</c:v>
                </c:pt>
                <c:pt idx="1">
                  <c:v>Doble Vía entre 5to y 6to anillo</c:v>
                </c:pt>
                <c:pt idx="2">
                  <c:v>Grigota 2</c:v>
                </c:pt>
                <c:pt idx="3">
                  <c:v>Isabel 1</c:v>
                </c:pt>
                <c:pt idx="4">
                  <c:v>Isabel 4</c:v>
                </c:pt>
                <c:pt idx="5">
                  <c:v>Isabel10</c:v>
                </c:pt>
                <c:pt idx="6">
                  <c:v>Montero 24 de Sept.</c:v>
                </c:pt>
                <c:pt idx="7">
                  <c:v>Pampa de la Isla</c:v>
                </c:pt>
                <c:pt idx="8">
                  <c:v>Pico de Monte (Piraí)</c:v>
                </c:pt>
                <c:pt idx="9">
                  <c:v>Show Room (P.I.)</c:v>
                </c:pt>
                <c:pt idx="10">
                  <c:v>Viedma</c:v>
                </c:pt>
                <c:pt idx="11">
                  <c:v>Villa 1ro de Mayo</c:v>
                </c:pt>
                <c:pt idx="12">
                  <c:v>4to Anillo e Isuto</c:v>
                </c:pt>
                <c:pt idx="13">
                  <c:v>Plan 3000</c:v>
                </c:pt>
                <c:pt idx="14">
                  <c:v>Omar Chávez</c:v>
                </c:pt>
              </c:strCache>
            </c:strRef>
          </c:cat>
          <c:val>
            <c:numRef>
              <c:extLst>
                <c:ext xmlns:c15="http://schemas.microsoft.com/office/drawing/2012/chart" uri="{02D57815-91ED-43cb-92C2-25804820EDAC}">
                  <c15:fullRef>
                    <c15:sqref>Evolutivos!$EF$6:$EF$25</c15:sqref>
                  </c15:fullRef>
                </c:ext>
              </c:extLst>
              <c:f>(Evolutivos!$EF$6:$EF$20,Evolutivos!$EF$22:$EF$23,Evolutivos!$EF$25)</c:f>
              <c:numCache>
                <c:formatCode>0%</c:formatCode>
                <c:ptCount val="18"/>
                <c:pt idx="0">
                  <c:v>0.8</c:v>
                </c:pt>
                <c:pt idx="1">
                  <c:v>0.8</c:v>
                </c:pt>
                <c:pt idx="2">
                  <c:v>0.8</c:v>
                </c:pt>
                <c:pt idx="3">
                  <c:v>0.8</c:v>
                </c:pt>
                <c:pt idx="4">
                  <c:v>0.8</c:v>
                </c:pt>
                <c:pt idx="5">
                  <c:v>0.8</c:v>
                </c:pt>
                <c:pt idx="6">
                  <c:v>0.8</c:v>
                </c:pt>
                <c:pt idx="7">
                  <c:v>0.8</c:v>
                </c:pt>
                <c:pt idx="8">
                  <c:v>0.8</c:v>
                </c:pt>
                <c:pt idx="9">
                  <c:v>0.8</c:v>
                </c:pt>
                <c:pt idx="10">
                  <c:v>0.8</c:v>
                </c:pt>
                <c:pt idx="11">
                  <c:v>0.8</c:v>
                </c:pt>
                <c:pt idx="12">
                  <c:v>0.8</c:v>
                </c:pt>
                <c:pt idx="13">
                  <c:v>0.8</c:v>
                </c:pt>
                <c:pt idx="14">
                  <c:v>0.8</c:v>
                </c:pt>
                <c:pt idx="15">
                  <c:v>0.8</c:v>
                </c:pt>
                <c:pt idx="16">
                  <c:v>0.8</c:v>
                </c:pt>
                <c:pt idx="17">
                  <c:v>0.8</c:v>
                </c:pt>
              </c:numCache>
            </c:numRef>
          </c:val>
          <c:smooth val="0"/>
          <c:extLst>
            <c:ext xmlns:c15="http://schemas.microsoft.com/office/drawing/2012/chart" uri="{02D57815-91ED-43cb-92C2-25804820EDAC}">
              <c15:categoryFilterExceptions>
                <c15:categoryFilterException>
                  <c15:sqref>Evolutivos!$EF$21</c15:sqref>
                  <c15:dLbl>
                    <c:idx val="14"/>
                    <c:delete val="1"/>
                    <c:extLst>
                      <c:ext uri="{CE6537A1-D6FC-4f65-9D91-7224C49458BB}"/>
                      <c:ext xmlns:c16="http://schemas.microsoft.com/office/drawing/2014/chart" uri="{C3380CC4-5D6E-409C-BE32-E72D297353CC}">
                        <c16:uniqueId val="{00000000-FA22-4021-AA42-40A257D99C9A}"/>
                      </c:ext>
                    </c:extLst>
                  </c15:dLbl>
                </c15:categoryFilterException>
              </c15:categoryFilterExceptions>
            </c:ext>
            <c:ext xmlns:c16="http://schemas.microsoft.com/office/drawing/2014/chart" uri="{C3380CC4-5D6E-409C-BE32-E72D297353CC}">
              <c16:uniqueId val="{0000001B-99F2-484A-862F-6B44CB6C13CF}"/>
            </c:ext>
          </c:extLst>
        </c:ser>
        <c:dLbls>
          <c:showLegendKey val="0"/>
          <c:showVal val="0"/>
          <c:showCatName val="0"/>
          <c:showSerName val="0"/>
          <c:showPercent val="0"/>
          <c:showBubbleSize val="0"/>
        </c:dLbls>
        <c:marker val="1"/>
        <c:smooth val="0"/>
        <c:axId val="164932224"/>
        <c:axId val="166019456"/>
      </c:lineChart>
      <c:catAx>
        <c:axId val="16493222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crossAx val="166019456"/>
        <c:crossesAt val="0"/>
        <c:auto val="1"/>
        <c:lblAlgn val="ctr"/>
        <c:lblOffset val="100"/>
        <c:noMultiLvlLbl val="0"/>
      </c:catAx>
      <c:valAx>
        <c:axId val="166019456"/>
        <c:scaling>
          <c:orientation val="minMax"/>
        </c:scaling>
        <c:delete val="0"/>
        <c:axPos val="l"/>
        <c:numFmt formatCode="0%" sourceLinked="1"/>
        <c:majorTickMark val="out"/>
        <c:minorTickMark val="none"/>
        <c:tickLblPos val="nextTo"/>
        <c:crossAx val="164932224"/>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11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s-ES"/>
        </a:p>
      </c:txPr>
    </c:legend>
    <c:plotVisOnly val="1"/>
    <c:dispBlanksAs val="gap"/>
    <c:showDLblsOverMax val="0"/>
  </c:chart>
  <c:spPr>
    <a:solidFill>
      <a:schemeClr val="bg1"/>
    </a:solidFill>
    <a:ln w="9525" cap="flat" cmpd="sng" algn="ctr">
      <a:solidFill>
        <a:sysClr val="windowText" lastClr="000000"/>
      </a:solidFill>
      <a:prstDash val="sysDot"/>
      <a:round/>
    </a:ln>
    <a:effectLst/>
  </c:spPr>
  <c:txPr>
    <a:bodyPr/>
    <a:lstStyle/>
    <a:p>
      <a:pPr>
        <a:defRPr b="1">
          <a:solidFill>
            <a:sysClr val="windowText" lastClr="000000"/>
          </a:solidFill>
          <a:latin typeface="Arial" panose="020B0604020202020204" pitchFamily="34" charset="0"/>
          <a:cs typeface="Arial" panose="020B0604020202020204" pitchFamily="34" charset="0"/>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1" Type="http://schemas.openxmlformats.org/officeDocument/2006/relationships/image" Target="../media/image1.jpg"/></Relationships>
</file>

<file path=xl/drawings/_rels/drawing8.xml.rels><?xml version="1.0" encoding="UTF-8" standalone="yes"?>
<Relationships xmlns="http://schemas.openxmlformats.org/package/2006/relationships"><Relationship Id="rId1" Type="http://schemas.openxmlformats.org/officeDocument/2006/relationships/image" Target="../media/image1.jpg"/></Relationships>
</file>

<file path=xl/drawings/_rels/drawing9.xml.rels><?xml version="1.0" encoding="UTF-8" standalone="yes"?>
<Relationships xmlns="http://schemas.openxmlformats.org/package/2006/relationships"><Relationship Id="rId1" Type="http://schemas.openxmlformats.org/officeDocument/2006/relationships/image" Target="../media/image1.jpg"/></Relationships>
</file>

<file path=xl/drawings/_rels/drawing10.xml.rels><?xml version="1.0" encoding="UTF-8" standalone="yes"?>
<Relationships xmlns="http://schemas.openxmlformats.org/package/2006/relationships"><Relationship Id="rId8" Type="http://schemas.openxmlformats.org/officeDocument/2006/relationships/chart" Target="../charts/chart9.xml"/><Relationship Id="rId13" Type="http://schemas.openxmlformats.org/officeDocument/2006/relationships/chart" Target="../charts/chart14.xml"/><Relationship Id="rId3" Type="http://schemas.openxmlformats.org/officeDocument/2006/relationships/chart" Target="../charts/chart5.xml"/><Relationship Id="rId7" Type="http://schemas.openxmlformats.org/officeDocument/2006/relationships/chart" Target="../charts/chart8.xml"/><Relationship Id="rId12" Type="http://schemas.openxmlformats.org/officeDocument/2006/relationships/chart" Target="../charts/chart13.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7.xml"/><Relationship Id="rId11" Type="http://schemas.openxmlformats.org/officeDocument/2006/relationships/chart" Target="../charts/chart12.xml"/><Relationship Id="rId5" Type="http://schemas.openxmlformats.org/officeDocument/2006/relationships/image" Target="../media/image1.jpg"/><Relationship Id="rId10" Type="http://schemas.openxmlformats.org/officeDocument/2006/relationships/chart" Target="../charts/chart11.xml"/><Relationship Id="rId4" Type="http://schemas.openxmlformats.org/officeDocument/2006/relationships/chart" Target="../charts/chart6.xml"/><Relationship Id="rId9" Type="http://schemas.openxmlformats.org/officeDocument/2006/relationships/chart" Target="../charts/chart10.xml"/></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3" Type="http://schemas.openxmlformats.org/officeDocument/2006/relationships/chart" Target="../charts/chart16.xml"/><Relationship Id="rId2" Type="http://schemas.openxmlformats.org/officeDocument/2006/relationships/chart" Target="../charts/chart15.xml"/><Relationship Id="rId1" Type="http://schemas.openxmlformats.org/officeDocument/2006/relationships/image" Target="../media/image1.jpg"/><Relationship Id="rId5" Type="http://schemas.openxmlformats.org/officeDocument/2006/relationships/chart" Target="../charts/chart18.xml"/><Relationship Id="rId4" Type="http://schemas.openxmlformats.org/officeDocument/2006/relationships/chart" Target="../charts/chart17.xml"/></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editAs="oneCell">
    <xdr:from>
      <xdr:col>4</xdr:col>
      <xdr:colOff>352425</xdr:colOff>
      <xdr:row>11</xdr:row>
      <xdr:rowOff>69121</xdr:rowOff>
    </xdr:from>
    <xdr:to>
      <xdr:col>8</xdr:col>
      <xdr:colOff>371475</xdr:colOff>
      <xdr:row>18</xdr:row>
      <xdr:rowOff>92449</xdr:rowOff>
    </xdr:to>
    <xdr:pic>
      <xdr:nvPicPr>
        <xdr:cNvPr id="2" name="Imagen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733675" y="1850296"/>
          <a:ext cx="3067050" cy="115680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13608</xdr:colOff>
      <xdr:row>0</xdr:row>
      <xdr:rowOff>0</xdr:rowOff>
    </xdr:from>
    <xdr:to>
      <xdr:col>2</xdr:col>
      <xdr:colOff>286963</xdr:colOff>
      <xdr:row>3</xdr:row>
      <xdr:rowOff>35</xdr:rowOff>
    </xdr:to>
    <xdr:pic>
      <xdr:nvPicPr>
        <xdr:cNvPr id="2" name="Imagen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608" y="0"/>
          <a:ext cx="1683055" cy="61598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1008641</xdr:colOff>
      <xdr:row>3</xdr:row>
      <xdr:rowOff>11206</xdr:rowOff>
    </xdr:to>
    <xdr:pic>
      <xdr:nvPicPr>
        <xdr:cNvPr id="2" name="Imagen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630147" cy="62080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49099</xdr:colOff>
      <xdr:row>0</xdr:row>
      <xdr:rowOff>51707</xdr:rowOff>
    </xdr:from>
    <xdr:to>
      <xdr:col>5</xdr:col>
      <xdr:colOff>828341</xdr:colOff>
      <xdr:row>3</xdr:row>
      <xdr:rowOff>103660</xdr:rowOff>
    </xdr:to>
    <xdr:pic>
      <xdr:nvPicPr>
        <xdr:cNvPr id="2" name="Imagen 3">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3880" y="51707"/>
          <a:ext cx="2346331" cy="909203"/>
        </a:xfrm>
        <a:prstGeom prst="rect">
          <a:avLst/>
        </a:prstGeom>
      </xdr:spPr>
    </xdr:pic>
    <xdr:clientData/>
  </xdr:twoCellAnchor>
  <xdr:twoCellAnchor>
    <xdr:from>
      <xdr:col>4</xdr:col>
      <xdr:colOff>93889</xdr:colOff>
      <xdr:row>21</xdr:row>
      <xdr:rowOff>29024</xdr:rowOff>
    </xdr:from>
    <xdr:to>
      <xdr:col>13</xdr:col>
      <xdr:colOff>1283389</xdr:colOff>
      <xdr:row>36</xdr:row>
      <xdr:rowOff>48712</xdr:rowOff>
    </xdr:to>
    <xdr:graphicFrame macro="">
      <xdr:nvGraphicFramePr>
        <xdr:cNvPr id="3" name="2 Gráfico">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88446</xdr:colOff>
      <xdr:row>37</xdr:row>
      <xdr:rowOff>101031</xdr:rowOff>
    </xdr:from>
    <xdr:to>
      <xdr:col>13</xdr:col>
      <xdr:colOff>1277946</xdr:colOff>
      <xdr:row>52</xdr:row>
      <xdr:rowOff>128883</xdr:rowOff>
    </xdr:to>
    <xdr:graphicFrame macro="">
      <xdr:nvGraphicFramePr>
        <xdr:cNvPr id="4" name="3 Gráfico">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52917</xdr:colOff>
      <xdr:row>7</xdr:row>
      <xdr:rowOff>169345</xdr:rowOff>
    </xdr:from>
    <xdr:to>
      <xdr:col>22</xdr:col>
      <xdr:colOff>273333</xdr:colOff>
      <xdr:row>30</xdr:row>
      <xdr:rowOff>80345</xdr:rowOff>
    </xdr:to>
    <xdr:sp macro="" textlink="">
      <xdr:nvSpPr>
        <xdr:cNvPr id="11" name="4 CuadroTexto">
          <a:extLst>
            <a:ext uri="{FF2B5EF4-FFF2-40B4-BE49-F238E27FC236}">
              <a16:creationId xmlns:a16="http://schemas.microsoft.com/office/drawing/2014/main" id="{00000000-0008-0000-0300-000005000000}"/>
            </a:ext>
          </a:extLst>
        </xdr:cNvPr>
        <xdr:cNvSpPr txBox="1"/>
      </xdr:nvSpPr>
      <xdr:spPr>
        <a:xfrm>
          <a:off x="13970000" y="2074345"/>
          <a:ext cx="5184000" cy="4356000"/>
        </a:xfrm>
        <a:prstGeom prst="roundRect">
          <a:avLst>
            <a:gd name="adj" fmla="val 7535"/>
          </a:avLst>
        </a:prstGeom>
        <a:solidFill>
          <a:schemeClr val="bg1">
            <a:lumMod val="95000"/>
          </a:schemeClr>
        </a:solidFill>
        <a:ln w="9525" cmpd="sng">
          <a:solidFill>
            <a:schemeClr val="tx2">
              <a:lumMod val="7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BO" sz="1400" b="1">
              <a:latin typeface="Arial" panose="020B0604020202020204" pitchFamily="34" charset="0"/>
              <a:cs typeface="Arial" panose="020B0604020202020204" pitchFamily="34" charset="0"/>
            </a:rPr>
            <a:t>Santa Cruz</a:t>
          </a:r>
          <a:r>
            <a:rPr lang="es-BO" sz="1400" b="1" baseline="0">
              <a:latin typeface="Arial" panose="020B0604020202020204" pitchFamily="34" charset="0"/>
              <a:cs typeface="Arial" panose="020B0604020202020204" pitchFamily="34" charset="0"/>
            </a:rPr>
            <a:t>: </a:t>
          </a:r>
        </a:p>
        <a:p>
          <a:pPr algn="ctr"/>
          <a:r>
            <a:rPr lang="es-BO" sz="1200" baseline="0">
              <a:latin typeface="Arial" panose="020B0604020202020204" pitchFamily="34" charset="0"/>
              <a:cs typeface="Arial" panose="020B0604020202020204" pitchFamily="34" charset="0"/>
            </a:rPr>
            <a:t/>
          </a:r>
          <a:br>
            <a:rPr lang="es-BO" sz="1200" baseline="0">
              <a:latin typeface="Arial" panose="020B0604020202020204" pitchFamily="34" charset="0"/>
              <a:cs typeface="Arial" panose="020B0604020202020204" pitchFamily="34" charset="0"/>
            </a:rPr>
          </a:br>
          <a:r>
            <a:rPr lang="es-BO" sz="1200" baseline="0">
              <a:latin typeface="Arial" panose="020B0604020202020204" pitchFamily="34" charset="0"/>
              <a:cs typeface="Arial" panose="020B0604020202020204" pitchFamily="34" charset="0"/>
            </a:rPr>
            <a:t>La ciudad de Santa Cruz ha disminuido su calificación general en 1 punto porcentual con respecto a la anterior medición. Para mejorar sus índices, se debe enfocar en la de Atención del vendedor en cuanto a la comunicación de los precios más bajos de Dismac, la garantía extendida, la entrega a domicilio gratuita/tiempos/cobertura, la instalación garantizada, la política de cambios y devoluciones, la oferta de productos adicionales, diferentes al que solicitó el cliente, la oferta de mini cuotas y la solicitud de los datos del cliente para poder registrarlo. En cuanto a la atención en caja, se debe enfocar en la validación de fecha de entrega, validación/entrega de requisitos de instalación impresos, explicación del canal 800 10 2000 para cambios de programación y en la comunicación de las Mini cuotas. </a:t>
          </a:r>
          <a:r>
            <a:rPr lang="es-BO" sz="1200" baseline="0">
              <a:solidFill>
                <a:sysClr val="windowText" lastClr="000000"/>
              </a:solidFill>
              <a:latin typeface="Arial" panose="020B0604020202020204" pitchFamily="34" charset="0"/>
              <a:cs typeface="Arial" panose="020B0604020202020204" pitchFamily="34" charset="0"/>
            </a:rPr>
            <a:t>Por último, las sucursales que requieren de mayor monitoreo, al encontrarse ligeramente por debajo del objetivo mínimo general son: Villa 1ero de Mayo y 4to anillo e Isuto.</a:t>
          </a:r>
          <a:endParaRPr lang="es-BO" sz="1200" baseline="0">
            <a:solidFill>
              <a:srgbClr val="FF0000"/>
            </a:solidFill>
            <a:latin typeface="Arial" panose="020B0604020202020204" pitchFamily="34" charset="0"/>
            <a:cs typeface="Arial" panose="020B0604020202020204" pitchFamily="34" charset="0"/>
          </a:endParaRPr>
        </a:p>
      </xdr:txBody>
    </xdr:sp>
    <xdr:clientData/>
  </xdr:twoCellAnchor>
  <xdr:twoCellAnchor>
    <xdr:from>
      <xdr:col>15</xdr:col>
      <xdr:colOff>59268</xdr:colOff>
      <xdr:row>31</xdr:row>
      <xdr:rowOff>106393</xdr:rowOff>
    </xdr:from>
    <xdr:to>
      <xdr:col>22</xdr:col>
      <xdr:colOff>284893</xdr:colOff>
      <xdr:row>49</xdr:row>
      <xdr:rowOff>145893</xdr:rowOff>
    </xdr:to>
    <xdr:sp macro="" textlink="">
      <xdr:nvSpPr>
        <xdr:cNvPr id="12" name="5 CuadroTexto">
          <a:extLst>
            <a:ext uri="{FF2B5EF4-FFF2-40B4-BE49-F238E27FC236}">
              <a16:creationId xmlns:a16="http://schemas.microsoft.com/office/drawing/2014/main" id="{00000000-0008-0000-0300-000006000000}"/>
            </a:ext>
          </a:extLst>
        </xdr:cNvPr>
        <xdr:cNvSpPr txBox="1"/>
      </xdr:nvSpPr>
      <xdr:spPr>
        <a:xfrm>
          <a:off x="13976351" y="6615143"/>
          <a:ext cx="5189209" cy="3024000"/>
        </a:xfrm>
        <a:prstGeom prst="roundRect">
          <a:avLst>
            <a:gd name="adj" fmla="val 7535"/>
          </a:avLst>
        </a:prstGeom>
        <a:solidFill>
          <a:schemeClr val="bg1">
            <a:lumMod val="95000"/>
          </a:schemeClr>
        </a:solidFill>
        <a:ln w="9525" cmpd="sng">
          <a:solidFill>
            <a:schemeClr val="tx2">
              <a:lumMod val="75000"/>
            </a:schemeClr>
          </a:solidFill>
          <a:prstDash val="dashDot"/>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BO" sz="1400" b="1">
              <a:latin typeface="Arial" panose="020B0604020202020204" pitchFamily="34" charset="0"/>
              <a:cs typeface="Arial" panose="020B0604020202020204" pitchFamily="34" charset="0"/>
            </a:rPr>
            <a:t>Cochabamba</a:t>
          </a:r>
          <a:r>
            <a:rPr lang="es-BO" sz="1400" b="1" baseline="0">
              <a:latin typeface="Arial" panose="020B0604020202020204" pitchFamily="34" charset="0"/>
              <a:cs typeface="Arial" panose="020B0604020202020204" pitchFamily="34" charset="0"/>
            </a:rPr>
            <a:t>:</a:t>
          </a:r>
        </a:p>
        <a:p>
          <a:pPr algn="ctr"/>
          <a:endParaRPr lang="es-BO" sz="1200" b="1" baseline="0">
            <a:latin typeface="Arial" panose="020B0604020202020204" pitchFamily="34" charset="0"/>
            <a:cs typeface="Arial" panose="020B0604020202020204" pitchFamily="34" charset="0"/>
          </a:endParaRPr>
        </a:p>
        <a:p>
          <a:pPr algn="ctr"/>
          <a:r>
            <a:rPr lang="es-BO" sz="1200" baseline="0">
              <a:latin typeface="Arial" panose="020B0604020202020204" pitchFamily="34" charset="0"/>
              <a:cs typeface="Arial" panose="020B0604020202020204" pitchFamily="34" charset="0"/>
            </a:rPr>
            <a:t>La ciudad de Cochabamba presenta un incremento de 2 puntos porcentuales en su calificación general con respecto a la anterior medición. Para continuar mejorando su calificación, se deben enfocar en la Atención del vendedor debido a que presenta bajas calificaciones en cuanto a percatarse del ingreso de los clientes para atenderlos con prontitud. En la Gestión de venta, en la comunicación de los precios más bajos de Dismac, del servicio de entrega a domicilio gratuita, de la la instalación garantizada, la política de cambios y devoluciones, la oferta de productos adicionales, de las mini cuotas y la solicitud de los datos del cliente para poder registrarlo. En cuanto a la Atención en caja se debe reforzar la oferta de las mini cuotas. Por último, la sucursal que requiere de mayor monitoreo, al encontrarse más distantes del objetivo mínimo general es: Ayacucho.</a:t>
          </a:r>
        </a:p>
      </xdr:txBody>
    </xdr:sp>
    <xdr:clientData/>
  </xdr:twoCellAnchor>
  <xdr:twoCellAnchor>
    <xdr:from>
      <xdr:col>18</xdr:col>
      <xdr:colOff>592664</xdr:colOff>
      <xdr:row>51</xdr:row>
      <xdr:rowOff>10608</xdr:rowOff>
    </xdr:from>
    <xdr:to>
      <xdr:col>26</xdr:col>
      <xdr:colOff>109206</xdr:colOff>
      <xdr:row>67</xdr:row>
      <xdr:rowOff>31752</xdr:rowOff>
    </xdr:to>
    <xdr:sp macro="" textlink="">
      <xdr:nvSpPr>
        <xdr:cNvPr id="13" name="6 CuadroTexto">
          <a:extLst>
            <a:ext uri="{FF2B5EF4-FFF2-40B4-BE49-F238E27FC236}">
              <a16:creationId xmlns:a16="http://schemas.microsoft.com/office/drawing/2014/main" id="{00000000-0008-0000-0300-000007000000}"/>
            </a:ext>
          </a:extLst>
        </xdr:cNvPr>
        <xdr:cNvSpPr txBox="1"/>
      </xdr:nvSpPr>
      <xdr:spPr>
        <a:xfrm>
          <a:off x="16636997" y="9821358"/>
          <a:ext cx="5189209" cy="2561144"/>
        </a:xfrm>
        <a:prstGeom prst="roundRect">
          <a:avLst>
            <a:gd name="adj" fmla="val 7535"/>
          </a:avLst>
        </a:prstGeom>
        <a:solidFill>
          <a:schemeClr val="bg1">
            <a:lumMod val="95000"/>
          </a:schemeClr>
        </a:solidFill>
        <a:ln w="9525" cmpd="sng">
          <a:solidFill>
            <a:schemeClr val="tx2">
              <a:lumMod val="7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BO" sz="1400" b="1">
              <a:latin typeface="Arial" panose="020B0604020202020204" pitchFamily="34" charset="0"/>
              <a:cs typeface="Arial" panose="020B0604020202020204" pitchFamily="34" charset="0"/>
            </a:rPr>
            <a:t>Tarija</a:t>
          </a:r>
          <a:r>
            <a:rPr lang="es-BO" sz="1400" b="1" baseline="0">
              <a:latin typeface="Arial" panose="020B0604020202020204" pitchFamily="34" charset="0"/>
              <a:cs typeface="Arial" panose="020B0604020202020204" pitchFamily="34" charset="0"/>
            </a:rPr>
            <a:t>:</a:t>
          </a:r>
        </a:p>
        <a:p>
          <a:pPr algn="ctr"/>
          <a:endParaRPr lang="es-BO" sz="1200" b="1" baseline="0">
            <a:latin typeface="Arial" panose="020B0604020202020204" pitchFamily="34" charset="0"/>
            <a:cs typeface="Arial" panose="020B0604020202020204" pitchFamily="34" charset="0"/>
          </a:endParaRPr>
        </a:p>
        <a:p>
          <a:pPr algn="ctr"/>
          <a:r>
            <a:rPr lang="es-BO" sz="1200" b="0" baseline="0">
              <a:latin typeface="Arial" panose="020B0604020202020204" pitchFamily="34" charset="0"/>
              <a:cs typeface="Arial" panose="020B0604020202020204" pitchFamily="34" charset="0"/>
            </a:rPr>
            <a:t>La ciudad de Tarija presenta un incremento de 13 puntos porcentuales en su calificación general con respecto a la anterior medición. Para lograr mantener o mejorarse debe poner énfasis en la Atención del vendedor, en cuanto a la pronta atención al momento del ingreso de los clientes, brindándoles un saludo, en la comunicación de los precios más bajos garantizados, de las promociones, combos o descuentos, la garantía extendida, la oferta de mini cuotas y la solicitud de los datos del cliente para registrarlo. </a:t>
          </a:r>
        </a:p>
      </xdr:txBody>
    </xdr:sp>
    <xdr:clientData/>
  </xdr:twoCellAnchor>
  <xdr:twoCellAnchor>
    <xdr:from>
      <xdr:col>22</xdr:col>
      <xdr:colOff>427566</xdr:colOff>
      <xdr:row>7</xdr:row>
      <xdr:rowOff>169343</xdr:rowOff>
    </xdr:from>
    <xdr:to>
      <xdr:col>29</xdr:col>
      <xdr:colOff>647983</xdr:colOff>
      <xdr:row>30</xdr:row>
      <xdr:rowOff>80343</xdr:rowOff>
    </xdr:to>
    <xdr:sp macro="" textlink="">
      <xdr:nvSpPr>
        <xdr:cNvPr id="14" name="7 CuadroTexto">
          <a:extLst>
            <a:ext uri="{FF2B5EF4-FFF2-40B4-BE49-F238E27FC236}">
              <a16:creationId xmlns:a16="http://schemas.microsoft.com/office/drawing/2014/main" id="{00000000-0008-0000-0300-000008000000}"/>
            </a:ext>
          </a:extLst>
        </xdr:cNvPr>
        <xdr:cNvSpPr txBox="1"/>
      </xdr:nvSpPr>
      <xdr:spPr>
        <a:xfrm>
          <a:off x="19308233" y="2074343"/>
          <a:ext cx="5184000" cy="4356000"/>
        </a:xfrm>
        <a:prstGeom prst="roundRect">
          <a:avLst>
            <a:gd name="adj" fmla="val 7535"/>
          </a:avLst>
        </a:prstGeom>
        <a:solidFill>
          <a:schemeClr val="bg1">
            <a:lumMod val="95000"/>
          </a:schemeClr>
        </a:solidFill>
        <a:ln w="9525" cmpd="sng">
          <a:solidFill>
            <a:schemeClr val="tx2">
              <a:lumMod val="7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BO" sz="1400" b="1">
              <a:latin typeface="Arial" panose="020B0604020202020204" pitchFamily="34" charset="0"/>
              <a:cs typeface="Arial" panose="020B0604020202020204" pitchFamily="34" charset="0"/>
            </a:rPr>
            <a:t>La Paz</a:t>
          </a:r>
          <a:r>
            <a:rPr lang="es-BO" sz="1400" b="1" baseline="0">
              <a:latin typeface="Arial" panose="020B0604020202020204" pitchFamily="34" charset="0"/>
              <a:cs typeface="Arial" panose="020B0604020202020204" pitchFamily="34" charset="0"/>
            </a:rPr>
            <a:t>:</a:t>
          </a:r>
        </a:p>
        <a:p>
          <a:pPr algn="ctr"/>
          <a:r>
            <a:rPr lang="es-BO" sz="1200" baseline="0">
              <a:latin typeface="Arial" panose="020B0604020202020204" pitchFamily="34" charset="0"/>
              <a:cs typeface="Arial" panose="020B0604020202020204" pitchFamily="34" charset="0"/>
            </a:rPr>
            <a:t/>
          </a:r>
          <a:br>
            <a:rPr lang="es-BO" sz="1200" baseline="0">
              <a:latin typeface="Arial" panose="020B0604020202020204" pitchFamily="34" charset="0"/>
              <a:cs typeface="Arial" panose="020B0604020202020204" pitchFamily="34" charset="0"/>
            </a:rPr>
          </a:br>
          <a:r>
            <a:rPr lang="es-BO" sz="1200" baseline="0">
              <a:latin typeface="Arial" panose="020B0604020202020204" pitchFamily="34" charset="0"/>
              <a:cs typeface="Arial" panose="020B0604020202020204" pitchFamily="34" charset="0"/>
            </a:rPr>
            <a:t>La ciudad de La Paz presenta un descenso de 10 puntos porcentuales en su calificación general con respecto a la anterior medición. Para mejorar su calificación se deben centrar principalmente en la Atención del vendedor en cuanto a la percepción del cliente y acercamiento oportuno y el saludo al acercarse a atenderlo. En la Gestión de venta, en el uso de la página ecommerce para ofrecer otras opciones al cliente, en la demostración de conocimiento del producto, en la comunicación de los precios más bajos de Dismac, las promociones o descuentos que tuvieran vigentes, la garantía extendida, la política de cambios y devoluciones, el método de pago en mini cuotas, la oferta de productos adicionales diferentes al que solicitó el cliente y la solicitud de los datos del cliente para poder registrarlo. En cuanto a la Atención en Caja se debe reforzar la comunicación de la información sobre la entrega e instalación de productos e indicar el número al que se pueden comunicar para cambios de horario en la entrga y ofertar las mini cuotas. Por otro lado, en el ambiente de la tienda, se debe reforzar la limpieza de los pisos y de los productos, además de mantener los pasillos despejados para la libre circulación. Por último, todas las sucursales requieren ser monitoreadas, para poder mejorar sus índices ya que todas han disminuido sus índices en la presente toma.</a:t>
          </a:r>
        </a:p>
      </xdr:txBody>
    </xdr:sp>
    <xdr:clientData/>
  </xdr:twoCellAnchor>
  <xdr:twoCellAnchor>
    <xdr:from>
      <xdr:col>22</xdr:col>
      <xdr:colOff>427567</xdr:colOff>
      <xdr:row>31</xdr:row>
      <xdr:rowOff>106393</xdr:rowOff>
    </xdr:from>
    <xdr:to>
      <xdr:col>29</xdr:col>
      <xdr:colOff>647984</xdr:colOff>
      <xdr:row>49</xdr:row>
      <xdr:rowOff>145893</xdr:rowOff>
    </xdr:to>
    <xdr:sp macro="" textlink="">
      <xdr:nvSpPr>
        <xdr:cNvPr id="15" name="8 CuadroTexto">
          <a:extLst>
            <a:ext uri="{FF2B5EF4-FFF2-40B4-BE49-F238E27FC236}">
              <a16:creationId xmlns:a16="http://schemas.microsoft.com/office/drawing/2014/main" id="{00000000-0008-0000-0300-000009000000}"/>
            </a:ext>
          </a:extLst>
        </xdr:cNvPr>
        <xdr:cNvSpPr txBox="1"/>
      </xdr:nvSpPr>
      <xdr:spPr>
        <a:xfrm>
          <a:off x="19308234" y="6615143"/>
          <a:ext cx="5184000" cy="3024000"/>
        </a:xfrm>
        <a:prstGeom prst="roundRect">
          <a:avLst>
            <a:gd name="adj" fmla="val 7535"/>
          </a:avLst>
        </a:prstGeom>
        <a:solidFill>
          <a:schemeClr val="bg1">
            <a:lumMod val="95000"/>
          </a:schemeClr>
        </a:solidFill>
        <a:ln w="9525" cmpd="sng">
          <a:solidFill>
            <a:schemeClr val="tx2">
              <a:lumMod val="75000"/>
            </a:schemeClr>
          </a:solidFill>
          <a:prstDash val="dash"/>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s-BO" sz="1400" b="1" baseline="0">
              <a:latin typeface="Arial" panose="020B0604020202020204" pitchFamily="34" charset="0"/>
              <a:cs typeface="Arial" panose="020B0604020202020204" pitchFamily="34" charset="0"/>
            </a:rPr>
            <a:t>Sucre</a:t>
          </a:r>
          <a:r>
            <a:rPr lang="es-BO" sz="1400" baseline="0">
              <a:latin typeface="Arial" panose="020B0604020202020204" pitchFamily="34" charset="0"/>
              <a:cs typeface="Arial" panose="020B0604020202020204" pitchFamily="34" charset="0"/>
            </a:rPr>
            <a:t>:</a:t>
          </a:r>
        </a:p>
        <a:p>
          <a:pPr algn="ctr"/>
          <a:r>
            <a:rPr lang="es-BO" sz="1200" baseline="0">
              <a:latin typeface="Arial" panose="020B0604020202020204" pitchFamily="34" charset="0"/>
              <a:cs typeface="Arial" panose="020B0604020202020204" pitchFamily="34" charset="0"/>
            </a:rPr>
            <a:t/>
          </a:r>
          <a:br>
            <a:rPr lang="es-BO" sz="1200" baseline="0">
              <a:latin typeface="Arial" panose="020B0604020202020204" pitchFamily="34" charset="0"/>
              <a:cs typeface="Arial" panose="020B0604020202020204" pitchFamily="34" charset="0"/>
            </a:rPr>
          </a:br>
          <a:r>
            <a:rPr lang="es-BO" sz="1200" baseline="0">
              <a:latin typeface="Arial" panose="020B0604020202020204" pitchFamily="34" charset="0"/>
              <a:cs typeface="Arial" panose="020B0604020202020204" pitchFamily="34" charset="0"/>
            </a:rPr>
            <a:t>La ciudad de Sucre presenta un ascenso de 1 punto porcentual en su calificación general con respecto a la anterior toma. Para continuar mejorando sus índices se debe reforzar la Atención del vendedor en la comunicación de los precios más bajos garantizados de Dismac, las , las promociones o descuentos que tuvieran vigentes, la garantía extendida, la política de cambios y devoluciones y la oferta de las mini cuotas.</a:t>
          </a:r>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28</xdr:col>
      <xdr:colOff>76200</xdr:colOff>
      <xdr:row>0</xdr:row>
      <xdr:rowOff>907</xdr:rowOff>
    </xdr:from>
    <xdr:to>
      <xdr:col>30</xdr:col>
      <xdr:colOff>1587501</xdr:colOff>
      <xdr:row>3</xdr:row>
      <xdr:rowOff>63500</xdr:rowOff>
    </xdr:to>
    <xdr:pic>
      <xdr:nvPicPr>
        <xdr:cNvPr id="2" name="Imagen 3">
          <a:extLst>
            <a:ext uri="{FF2B5EF4-FFF2-40B4-BE49-F238E27FC236}">
              <a16:creationId xmlns:a16="http://schemas.microsoft.com/office/drawing/2014/main" id="{00000000-0008-0000-04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l="6138" r="3833" b="-2781"/>
        <a:stretch/>
      </xdr:blipFill>
      <xdr:spPr>
        <a:xfrm>
          <a:off x="76200" y="907"/>
          <a:ext cx="2235200" cy="93889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xdr:row>
      <xdr:rowOff>3628</xdr:rowOff>
    </xdr:from>
    <xdr:to>
      <xdr:col>1</xdr:col>
      <xdr:colOff>2341710</xdr:colOff>
      <xdr:row>4</xdr:row>
      <xdr:rowOff>204229</xdr:rowOff>
    </xdr:to>
    <xdr:pic>
      <xdr:nvPicPr>
        <xdr:cNvPr id="2" name="Imagen 3">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0" y="295728"/>
          <a:ext cx="2341710" cy="87370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xdr:row>
      <xdr:rowOff>0</xdr:rowOff>
    </xdr:from>
    <xdr:to>
      <xdr:col>1</xdr:col>
      <xdr:colOff>2341710</xdr:colOff>
      <xdr:row>3</xdr:row>
      <xdr:rowOff>192664</xdr:rowOff>
    </xdr:to>
    <xdr:pic>
      <xdr:nvPicPr>
        <xdr:cNvPr id="2" name="Imagen 2">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7000" y="158750"/>
          <a:ext cx="2341710" cy="865764"/>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69548</xdr:colOff>
      <xdr:row>0</xdr:row>
      <xdr:rowOff>72572</xdr:rowOff>
    </xdr:from>
    <xdr:to>
      <xdr:col>4</xdr:col>
      <xdr:colOff>2180693</xdr:colOff>
      <xdr:row>3</xdr:row>
      <xdr:rowOff>98548</xdr:rowOff>
    </xdr:to>
    <xdr:pic>
      <xdr:nvPicPr>
        <xdr:cNvPr id="2" name="Imagen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0448" y="72572"/>
          <a:ext cx="2365145" cy="857826"/>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69548</xdr:colOff>
      <xdr:row>0</xdr:row>
      <xdr:rowOff>72572</xdr:rowOff>
    </xdr:from>
    <xdr:to>
      <xdr:col>4</xdr:col>
      <xdr:colOff>2180693</xdr:colOff>
      <xdr:row>3</xdr:row>
      <xdr:rowOff>98548</xdr:rowOff>
    </xdr:to>
    <xdr:pic>
      <xdr:nvPicPr>
        <xdr:cNvPr id="2" name="Imagen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920448" y="72572"/>
          <a:ext cx="2365145" cy="857826"/>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42163</xdr:colOff>
      <xdr:row>216</xdr:row>
      <xdr:rowOff>31092</xdr:rowOff>
    </xdr:from>
    <xdr:to>
      <xdr:col>22</xdr:col>
      <xdr:colOff>353628</xdr:colOff>
      <xdr:row>243</xdr:row>
      <xdr:rowOff>36286</xdr:rowOff>
    </xdr:to>
    <xdr:graphicFrame macro="">
      <xdr:nvGraphicFramePr>
        <xdr:cNvPr id="13" name="12 Gráfico">
          <a:extLst>
            <a:ext uri="{FF2B5EF4-FFF2-40B4-BE49-F238E27FC236}">
              <a16:creationId xmlns:a16="http://schemas.microsoft.com/office/drawing/2014/main" id="{00000000-0008-0000-09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241725</xdr:colOff>
      <xdr:row>179</xdr:row>
      <xdr:rowOff>71438</xdr:rowOff>
    </xdr:from>
    <xdr:to>
      <xdr:col>22</xdr:col>
      <xdr:colOff>553190</xdr:colOff>
      <xdr:row>207</xdr:row>
      <xdr:rowOff>72572</xdr:rowOff>
    </xdr:to>
    <xdr:graphicFrame macro="">
      <xdr:nvGraphicFramePr>
        <xdr:cNvPr id="11" name="10 Gráfico">
          <a:extLst>
            <a:ext uri="{FF2B5EF4-FFF2-40B4-BE49-F238E27FC236}">
              <a16:creationId xmlns:a16="http://schemas.microsoft.com/office/drawing/2014/main" id="{00000000-0008-0000-09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41</xdr:row>
      <xdr:rowOff>0</xdr:rowOff>
    </xdr:from>
    <xdr:to>
      <xdr:col>23</xdr:col>
      <xdr:colOff>136075</xdr:colOff>
      <xdr:row>58</xdr:row>
      <xdr:rowOff>100743</xdr:rowOff>
    </xdr:to>
    <xdr:graphicFrame macro="">
      <xdr:nvGraphicFramePr>
        <xdr:cNvPr id="22" name="10 Gráfico">
          <a:extLst>
            <a:ext uri="{FF2B5EF4-FFF2-40B4-BE49-F238E27FC236}">
              <a16:creationId xmlns:a16="http://schemas.microsoft.com/office/drawing/2014/main" id="{00000000-0008-0000-09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203202</xdr:colOff>
      <xdr:row>8</xdr:row>
      <xdr:rowOff>0</xdr:rowOff>
    </xdr:from>
    <xdr:to>
      <xdr:col>22</xdr:col>
      <xdr:colOff>368302</xdr:colOff>
      <xdr:row>26</xdr:row>
      <xdr:rowOff>154214</xdr:rowOff>
    </xdr:to>
    <xdr:sp macro="" textlink="">
      <xdr:nvSpPr>
        <xdr:cNvPr id="28" name="Rectángulo redondeado 27">
          <a:extLst>
            <a:ext uri="{FF2B5EF4-FFF2-40B4-BE49-F238E27FC236}">
              <a16:creationId xmlns:a16="http://schemas.microsoft.com/office/drawing/2014/main" id="{00000000-0008-0000-0900-00001C000000}"/>
            </a:ext>
          </a:extLst>
        </xdr:cNvPr>
        <xdr:cNvSpPr/>
      </xdr:nvSpPr>
      <xdr:spPr>
        <a:xfrm>
          <a:off x="13302345" y="1914071"/>
          <a:ext cx="3058886" cy="3746500"/>
        </a:xfrm>
        <a:prstGeom prst="roundRect">
          <a:avLst/>
        </a:prstGeom>
        <a:solidFill>
          <a:schemeClr val="bg1">
            <a:lumMod val="9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s-BO" sz="1100"/>
        </a:p>
      </xdr:txBody>
    </xdr:sp>
    <xdr:clientData/>
  </xdr:twoCellAnchor>
  <xdr:twoCellAnchor>
    <xdr:from>
      <xdr:col>3</xdr:col>
      <xdr:colOff>90715</xdr:colOff>
      <xdr:row>7</xdr:row>
      <xdr:rowOff>142722</xdr:rowOff>
    </xdr:from>
    <xdr:to>
      <xdr:col>23</xdr:col>
      <xdr:colOff>227448</xdr:colOff>
      <xdr:row>29</xdr:row>
      <xdr:rowOff>139888</xdr:rowOff>
    </xdr:to>
    <xdr:graphicFrame macro="">
      <xdr:nvGraphicFramePr>
        <xdr:cNvPr id="3" name="Gráfico 2">
          <a:extLst>
            <a:ext uri="{FF2B5EF4-FFF2-40B4-BE49-F238E27FC236}">
              <a16:creationId xmlns:a16="http://schemas.microsoft.com/office/drawing/2014/main" id="{00000000-0008-0000-09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155125</xdr:colOff>
      <xdr:row>9</xdr:row>
      <xdr:rowOff>186298</xdr:rowOff>
    </xdr:from>
    <xdr:to>
      <xdr:col>24</xdr:col>
      <xdr:colOff>119406</xdr:colOff>
      <xdr:row>12</xdr:row>
      <xdr:rowOff>172152</xdr:rowOff>
    </xdr:to>
    <xdr:sp macro="" textlink="">
      <xdr:nvSpPr>
        <xdr:cNvPr id="14" name="13 CuadroTexto">
          <a:extLst>
            <a:ext uri="{FF2B5EF4-FFF2-40B4-BE49-F238E27FC236}">
              <a16:creationId xmlns:a16="http://schemas.microsoft.com/office/drawing/2014/main" id="{00000000-0008-0000-0900-00000E000000}"/>
            </a:ext>
          </a:extLst>
        </xdr:cNvPr>
        <xdr:cNvSpPr txBox="1"/>
      </xdr:nvSpPr>
      <xdr:spPr>
        <a:xfrm>
          <a:off x="16148054" y="2299941"/>
          <a:ext cx="1560852" cy="58456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90%</a:t>
          </a:r>
        </a:p>
      </xdr:txBody>
    </xdr:sp>
    <xdr:clientData/>
  </xdr:twoCellAnchor>
  <xdr:twoCellAnchor editAs="oneCell">
    <xdr:from>
      <xdr:col>3</xdr:col>
      <xdr:colOff>74839</xdr:colOff>
      <xdr:row>0</xdr:row>
      <xdr:rowOff>11338</xdr:rowOff>
    </xdr:from>
    <xdr:to>
      <xdr:col>6</xdr:col>
      <xdr:colOff>857250</xdr:colOff>
      <xdr:row>4</xdr:row>
      <xdr:rowOff>21253</xdr:rowOff>
    </xdr:to>
    <xdr:pic>
      <xdr:nvPicPr>
        <xdr:cNvPr id="2" name="Imagen 3">
          <a:extLst>
            <a:ext uri="{FF2B5EF4-FFF2-40B4-BE49-F238E27FC236}">
              <a16:creationId xmlns:a16="http://schemas.microsoft.com/office/drawing/2014/main" id="{00000000-0008-0000-0900-000002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471714" y="11338"/>
          <a:ext cx="2385785" cy="1010040"/>
        </a:xfrm>
        <a:prstGeom prst="rect">
          <a:avLst/>
        </a:prstGeom>
      </xdr:spPr>
    </xdr:pic>
    <xdr:clientData/>
  </xdr:twoCellAnchor>
  <xdr:twoCellAnchor>
    <xdr:from>
      <xdr:col>22</xdr:col>
      <xdr:colOff>251732</xdr:colOff>
      <xdr:row>181</xdr:row>
      <xdr:rowOff>169521</xdr:rowOff>
    </xdr:from>
    <xdr:to>
      <xdr:col>24</xdr:col>
      <xdr:colOff>216013</xdr:colOff>
      <xdr:row>184</xdr:row>
      <xdr:rowOff>140861</xdr:rowOff>
    </xdr:to>
    <xdr:sp macro="" textlink="">
      <xdr:nvSpPr>
        <xdr:cNvPr id="12" name="11 CuadroTexto">
          <a:extLst>
            <a:ext uri="{FF2B5EF4-FFF2-40B4-BE49-F238E27FC236}">
              <a16:creationId xmlns:a16="http://schemas.microsoft.com/office/drawing/2014/main" id="{00000000-0008-0000-0900-00000C000000}"/>
            </a:ext>
          </a:extLst>
        </xdr:cNvPr>
        <xdr:cNvSpPr txBox="1"/>
      </xdr:nvSpPr>
      <xdr:spPr>
        <a:xfrm>
          <a:off x="16244661" y="30422735"/>
          <a:ext cx="1560852" cy="10780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80%</a:t>
          </a:r>
        </a:p>
      </xdr:txBody>
    </xdr:sp>
    <xdr:clientData/>
  </xdr:twoCellAnchor>
  <xdr:twoCellAnchor>
    <xdr:from>
      <xdr:col>22</xdr:col>
      <xdr:colOff>142305</xdr:colOff>
      <xdr:row>219</xdr:row>
      <xdr:rowOff>34012</xdr:rowOff>
    </xdr:from>
    <xdr:to>
      <xdr:col>24</xdr:col>
      <xdr:colOff>106586</xdr:colOff>
      <xdr:row>220</xdr:row>
      <xdr:rowOff>331923</xdr:rowOff>
    </xdr:to>
    <xdr:sp macro="" textlink="">
      <xdr:nvSpPr>
        <xdr:cNvPr id="8" name="7 CuadroTexto">
          <a:extLst>
            <a:ext uri="{FF2B5EF4-FFF2-40B4-BE49-F238E27FC236}">
              <a16:creationId xmlns:a16="http://schemas.microsoft.com/office/drawing/2014/main" id="{00000000-0008-0000-0900-000008000000}"/>
            </a:ext>
          </a:extLst>
        </xdr:cNvPr>
        <xdr:cNvSpPr txBox="1"/>
      </xdr:nvSpPr>
      <xdr:spPr>
        <a:xfrm>
          <a:off x="16135234" y="47005869"/>
          <a:ext cx="1560852" cy="479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85%</a:t>
          </a:r>
        </a:p>
      </xdr:txBody>
    </xdr:sp>
    <xdr:clientData/>
  </xdr:twoCellAnchor>
  <xdr:twoCellAnchor>
    <xdr:from>
      <xdr:col>3</xdr:col>
      <xdr:colOff>51234</xdr:colOff>
      <xdr:row>255</xdr:row>
      <xdr:rowOff>45173</xdr:rowOff>
    </xdr:from>
    <xdr:to>
      <xdr:col>22</xdr:col>
      <xdr:colOff>362699</xdr:colOff>
      <xdr:row>282</xdr:row>
      <xdr:rowOff>91484</xdr:rowOff>
    </xdr:to>
    <xdr:graphicFrame macro="">
      <xdr:nvGraphicFramePr>
        <xdr:cNvPr id="9" name="8 Gráfico">
          <a:extLst>
            <a:ext uri="{FF2B5EF4-FFF2-40B4-BE49-F238E27FC236}">
              <a16:creationId xmlns:a16="http://schemas.microsoft.com/office/drawing/2014/main" id="{00000000-0008-0000-09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106584</xdr:colOff>
      <xdr:row>256</xdr:row>
      <xdr:rowOff>111128</xdr:rowOff>
    </xdr:from>
    <xdr:to>
      <xdr:col>24</xdr:col>
      <xdr:colOff>70865</xdr:colOff>
      <xdr:row>259</xdr:row>
      <xdr:rowOff>82466</xdr:rowOff>
    </xdr:to>
    <xdr:sp macro="" textlink="">
      <xdr:nvSpPr>
        <xdr:cNvPr id="15" name="14 CuadroTexto">
          <a:extLst>
            <a:ext uri="{FF2B5EF4-FFF2-40B4-BE49-F238E27FC236}">
              <a16:creationId xmlns:a16="http://schemas.microsoft.com/office/drawing/2014/main" id="{00000000-0008-0000-0900-00000F000000}"/>
            </a:ext>
          </a:extLst>
        </xdr:cNvPr>
        <xdr:cNvSpPr txBox="1"/>
      </xdr:nvSpPr>
      <xdr:spPr>
        <a:xfrm>
          <a:off x="16099513" y="53442057"/>
          <a:ext cx="1560852" cy="10599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85%</a:t>
          </a:r>
        </a:p>
      </xdr:txBody>
    </xdr:sp>
    <xdr:clientData/>
  </xdr:twoCellAnchor>
  <xdr:twoCellAnchor>
    <xdr:from>
      <xdr:col>3</xdr:col>
      <xdr:colOff>51232</xdr:colOff>
      <xdr:row>292</xdr:row>
      <xdr:rowOff>32038</xdr:rowOff>
    </xdr:from>
    <xdr:to>
      <xdr:col>22</xdr:col>
      <xdr:colOff>362697</xdr:colOff>
      <xdr:row>320</xdr:row>
      <xdr:rowOff>57149</xdr:rowOff>
    </xdr:to>
    <xdr:graphicFrame macro="">
      <xdr:nvGraphicFramePr>
        <xdr:cNvPr id="16" name="15 Gráfico">
          <a:extLst>
            <a:ext uri="{FF2B5EF4-FFF2-40B4-BE49-F238E27FC236}">
              <a16:creationId xmlns:a16="http://schemas.microsoft.com/office/drawing/2014/main" id="{00000000-0008-0000-09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22</xdr:col>
      <xdr:colOff>161020</xdr:colOff>
      <xdr:row>293</xdr:row>
      <xdr:rowOff>19276</xdr:rowOff>
    </xdr:from>
    <xdr:to>
      <xdr:col>24</xdr:col>
      <xdr:colOff>125301</xdr:colOff>
      <xdr:row>295</xdr:row>
      <xdr:rowOff>153899</xdr:rowOff>
    </xdr:to>
    <xdr:sp macro="" textlink="">
      <xdr:nvSpPr>
        <xdr:cNvPr id="17" name="16 CuadroTexto">
          <a:extLst>
            <a:ext uri="{FF2B5EF4-FFF2-40B4-BE49-F238E27FC236}">
              <a16:creationId xmlns:a16="http://schemas.microsoft.com/office/drawing/2014/main" id="{00000000-0008-0000-0900-000011000000}"/>
            </a:ext>
          </a:extLst>
        </xdr:cNvPr>
        <xdr:cNvSpPr txBox="1"/>
      </xdr:nvSpPr>
      <xdr:spPr>
        <a:xfrm>
          <a:off x="16153949" y="60035847"/>
          <a:ext cx="1560852" cy="47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95%</a:t>
          </a:r>
        </a:p>
      </xdr:txBody>
    </xdr:sp>
    <xdr:clientData/>
  </xdr:twoCellAnchor>
  <xdr:twoCellAnchor>
    <xdr:from>
      <xdr:col>3</xdr:col>
      <xdr:colOff>51234</xdr:colOff>
      <xdr:row>330</xdr:row>
      <xdr:rowOff>18906</xdr:rowOff>
    </xdr:from>
    <xdr:to>
      <xdr:col>22</xdr:col>
      <xdr:colOff>362699</xdr:colOff>
      <xdr:row>347</xdr:row>
      <xdr:rowOff>65218</xdr:rowOff>
    </xdr:to>
    <xdr:graphicFrame macro="">
      <xdr:nvGraphicFramePr>
        <xdr:cNvPr id="18" name="17 Gráfico">
          <a:extLst>
            <a:ext uri="{FF2B5EF4-FFF2-40B4-BE49-F238E27FC236}">
              <a16:creationId xmlns:a16="http://schemas.microsoft.com/office/drawing/2014/main" id="{00000000-0008-0000-09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22</xdr:col>
      <xdr:colOff>122462</xdr:colOff>
      <xdr:row>331</xdr:row>
      <xdr:rowOff>10207</xdr:rowOff>
    </xdr:from>
    <xdr:to>
      <xdr:col>24</xdr:col>
      <xdr:colOff>86743</xdr:colOff>
      <xdr:row>333</xdr:row>
      <xdr:rowOff>141429</xdr:rowOff>
    </xdr:to>
    <xdr:sp macro="" textlink="">
      <xdr:nvSpPr>
        <xdr:cNvPr id="19" name="18 CuadroTexto">
          <a:extLst>
            <a:ext uri="{FF2B5EF4-FFF2-40B4-BE49-F238E27FC236}">
              <a16:creationId xmlns:a16="http://schemas.microsoft.com/office/drawing/2014/main" id="{00000000-0008-0000-0900-000013000000}"/>
            </a:ext>
          </a:extLst>
        </xdr:cNvPr>
        <xdr:cNvSpPr txBox="1"/>
      </xdr:nvSpPr>
      <xdr:spPr>
        <a:xfrm>
          <a:off x="16115391" y="67038993"/>
          <a:ext cx="1560852" cy="10202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90%</a:t>
          </a:r>
        </a:p>
      </xdr:txBody>
    </xdr:sp>
    <xdr:clientData/>
  </xdr:twoCellAnchor>
  <xdr:twoCellAnchor>
    <xdr:from>
      <xdr:col>3</xdr:col>
      <xdr:colOff>51234</xdr:colOff>
      <xdr:row>352</xdr:row>
      <xdr:rowOff>5772</xdr:rowOff>
    </xdr:from>
    <xdr:to>
      <xdr:col>22</xdr:col>
      <xdr:colOff>362699</xdr:colOff>
      <xdr:row>378</xdr:row>
      <xdr:rowOff>133349</xdr:rowOff>
    </xdr:to>
    <xdr:graphicFrame macro="">
      <xdr:nvGraphicFramePr>
        <xdr:cNvPr id="20" name="19 Gráfico">
          <a:extLst>
            <a:ext uri="{FF2B5EF4-FFF2-40B4-BE49-F238E27FC236}">
              <a16:creationId xmlns:a16="http://schemas.microsoft.com/office/drawing/2014/main" id="{00000000-0008-0000-09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22</xdr:col>
      <xdr:colOff>161018</xdr:colOff>
      <xdr:row>352</xdr:row>
      <xdr:rowOff>112258</xdr:rowOff>
    </xdr:from>
    <xdr:to>
      <xdr:col>24</xdr:col>
      <xdr:colOff>125299</xdr:colOff>
      <xdr:row>355</xdr:row>
      <xdr:rowOff>83596</xdr:rowOff>
    </xdr:to>
    <xdr:sp macro="" textlink="">
      <xdr:nvSpPr>
        <xdr:cNvPr id="21" name="20 CuadroTexto">
          <a:extLst>
            <a:ext uri="{FF2B5EF4-FFF2-40B4-BE49-F238E27FC236}">
              <a16:creationId xmlns:a16="http://schemas.microsoft.com/office/drawing/2014/main" id="{00000000-0008-0000-0900-000015000000}"/>
            </a:ext>
          </a:extLst>
        </xdr:cNvPr>
        <xdr:cNvSpPr txBox="1"/>
      </xdr:nvSpPr>
      <xdr:spPr>
        <a:xfrm>
          <a:off x="16153947" y="71422758"/>
          <a:ext cx="1560852" cy="4793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95%</a:t>
          </a:r>
        </a:p>
      </xdr:txBody>
    </xdr:sp>
    <xdr:clientData/>
  </xdr:twoCellAnchor>
  <xdr:twoCellAnchor>
    <xdr:from>
      <xdr:col>22</xdr:col>
      <xdr:colOff>204114</xdr:colOff>
      <xdr:row>44</xdr:row>
      <xdr:rowOff>18146</xdr:rowOff>
    </xdr:from>
    <xdr:to>
      <xdr:col>24</xdr:col>
      <xdr:colOff>168395</xdr:colOff>
      <xdr:row>44</xdr:row>
      <xdr:rowOff>450768</xdr:rowOff>
    </xdr:to>
    <xdr:sp macro="" textlink="">
      <xdr:nvSpPr>
        <xdr:cNvPr id="23" name="13 CuadroTexto">
          <a:extLst>
            <a:ext uri="{FF2B5EF4-FFF2-40B4-BE49-F238E27FC236}">
              <a16:creationId xmlns:a16="http://schemas.microsoft.com/office/drawing/2014/main" id="{00000000-0008-0000-0900-000017000000}"/>
            </a:ext>
          </a:extLst>
        </xdr:cNvPr>
        <xdr:cNvSpPr txBox="1"/>
      </xdr:nvSpPr>
      <xdr:spPr>
        <a:xfrm>
          <a:off x="16197043" y="8028217"/>
          <a:ext cx="1560852" cy="4326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90%</a:t>
          </a:r>
        </a:p>
      </xdr:txBody>
    </xdr:sp>
    <xdr:clientData/>
  </xdr:twoCellAnchor>
  <xdr:twoCellAnchor>
    <xdr:from>
      <xdr:col>3</xdr:col>
      <xdr:colOff>0</xdr:colOff>
      <xdr:row>76</xdr:row>
      <xdr:rowOff>0</xdr:rowOff>
    </xdr:from>
    <xdr:to>
      <xdr:col>23</xdr:col>
      <xdr:colOff>136075</xdr:colOff>
      <xdr:row>94</xdr:row>
      <xdr:rowOff>100742</xdr:rowOff>
    </xdr:to>
    <xdr:graphicFrame macro="">
      <xdr:nvGraphicFramePr>
        <xdr:cNvPr id="24" name="10 Gráfico">
          <a:extLst>
            <a:ext uri="{FF2B5EF4-FFF2-40B4-BE49-F238E27FC236}">
              <a16:creationId xmlns:a16="http://schemas.microsoft.com/office/drawing/2014/main" id="{00000000-0008-0000-0900-00001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xdr:col>
      <xdr:colOff>0</xdr:colOff>
      <xdr:row>113</xdr:row>
      <xdr:rowOff>0</xdr:rowOff>
    </xdr:from>
    <xdr:to>
      <xdr:col>23</xdr:col>
      <xdr:colOff>136075</xdr:colOff>
      <xdr:row>131</xdr:row>
      <xdr:rowOff>73800</xdr:rowOff>
    </xdr:to>
    <xdr:graphicFrame macro="">
      <xdr:nvGraphicFramePr>
        <xdr:cNvPr id="25" name="10 Gráfico">
          <a:extLst>
            <a:ext uri="{FF2B5EF4-FFF2-40B4-BE49-F238E27FC236}">
              <a16:creationId xmlns:a16="http://schemas.microsoft.com/office/drawing/2014/main" id="{00000000-0008-0000-0900-00001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22</xdr:col>
      <xdr:colOff>240398</xdr:colOff>
      <xdr:row>78</xdr:row>
      <xdr:rowOff>215899</xdr:rowOff>
    </xdr:from>
    <xdr:to>
      <xdr:col>24</xdr:col>
      <xdr:colOff>204679</xdr:colOff>
      <xdr:row>79</xdr:row>
      <xdr:rowOff>105596</xdr:rowOff>
    </xdr:to>
    <xdr:sp macro="" textlink="">
      <xdr:nvSpPr>
        <xdr:cNvPr id="26" name="13 CuadroTexto">
          <a:extLst>
            <a:ext uri="{FF2B5EF4-FFF2-40B4-BE49-F238E27FC236}">
              <a16:creationId xmlns:a16="http://schemas.microsoft.com/office/drawing/2014/main" id="{00000000-0008-0000-0900-00001A000000}"/>
            </a:ext>
          </a:extLst>
        </xdr:cNvPr>
        <xdr:cNvSpPr txBox="1"/>
      </xdr:nvSpPr>
      <xdr:spPr>
        <a:xfrm>
          <a:off x="16233327" y="18685328"/>
          <a:ext cx="1560852" cy="424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90%</a:t>
          </a:r>
        </a:p>
      </xdr:txBody>
    </xdr:sp>
    <xdr:clientData/>
  </xdr:twoCellAnchor>
  <xdr:twoCellAnchor>
    <xdr:from>
      <xdr:col>22</xdr:col>
      <xdr:colOff>213180</xdr:colOff>
      <xdr:row>115</xdr:row>
      <xdr:rowOff>236764</xdr:rowOff>
    </xdr:from>
    <xdr:to>
      <xdr:col>24</xdr:col>
      <xdr:colOff>177461</xdr:colOff>
      <xdr:row>116</xdr:row>
      <xdr:rowOff>126461</xdr:rowOff>
    </xdr:to>
    <xdr:sp macro="" textlink="">
      <xdr:nvSpPr>
        <xdr:cNvPr id="27" name="13 CuadroTexto">
          <a:extLst>
            <a:ext uri="{FF2B5EF4-FFF2-40B4-BE49-F238E27FC236}">
              <a16:creationId xmlns:a16="http://schemas.microsoft.com/office/drawing/2014/main" id="{00000000-0008-0000-0900-00001B000000}"/>
            </a:ext>
          </a:extLst>
        </xdr:cNvPr>
        <xdr:cNvSpPr txBox="1"/>
      </xdr:nvSpPr>
      <xdr:spPr>
        <a:xfrm>
          <a:off x="16206109" y="29111121"/>
          <a:ext cx="1560852" cy="42491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90%</a:t>
          </a:r>
        </a:p>
      </xdr:txBody>
    </xdr:sp>
    <xdr:clientData/>
  </xdr:twoCellAnchor>
  <xdr:twoCellAnchor>
    <xdr:from>
      <xdr:col>22</xdr:col>
      <xdr:colOff>380999</xdr:colOff>
      <xdr:row>153</xdr:row>
      <xdr:rowOff>81643</xdr:rowOff>
    </xdr:from>
    <xdr:to>
      <xdr:col>24</xdr:col>
      <xdr:colOff>345280</xdr:colOff>
      <xdr:row>155</xdr:row>
      <xdr:rowOff>153674</xdr:rowOff>
    </xdr:to>
    <xdr:sp macro="" textlink="">
      <xdr:nvSpPr>
        <xdr:cNvPr id="29" name="13 CuadroTexto">
          <a:extLst>
            <a:ext uri="{FF2B5EF4-FFF2-40B4-BE49-F238E27FC236}">
              <a16:creationId xmlns:a16="http://schemas.microsoft.com/office/drawing/2014/main" id="{00000000-0008-0000-0900-00001D000000}"/>
            </a:ext>
          </a:extLst>
        </xdr:cNvPr>
        <xdr:cNvSpPr txBox="1"/>
      </xdr:nvSpPr>
      <xdr:spPr>
        <a:xfrm>
          <a:off x="15648213" y="19145250"/>
          <a:ext cx="1488281" cy="39860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85%</a:t>
          </a:r>
        </a:p>
      </xdr:txBody>
    </xdr:sp>
    <xdr:clientData/>
  </xdr:twoCellAnchor>
  <xdr:twoCellAnchor>
    <xdr:from>
      <xdr:col>3</xdr:col>
      <xdr:colOff>19050</xdr:colOff>
      <xdr:row>150</xdr:row>
      <xdr:rowOff>95250</xdr:rowOff>
    </xdr:from>
    <xdr:to>
      <xdr:col>23</xdr:col>
      <xdr:colOff>155125</xdr:colOff>
      <xdr:row>168</xdr:row>
      <xdr:rowOff>7125</xdr:rowOff>
    </xdr:to>
    <xdr:graphicFrame macro="">
      <xdr:nvGraphicFramePr>
        <xdr:cNvPr id="31" name="10 Gráfico">
          <a:extLst>
            <a:ext uri="{FF2B5EF4-FFF2-40B4-BE49-F238E27FC236}">
              <a16:creationId xmlns:a16="http://schemas.microsoft.com/office/drawing/2014/main" id="{00000000-0008-0000-0900-00001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25400</xdr:colOff>
      <xdr:row>401</xdr:row>
      <xdr:rowOff>165100</xdr:rowOff>
    </xdr:from>
    <xdr:to>
      <xdr:col>22</xdr:col>
      <xdr:colOff>336865</xdr:colOff>
      <xdr:row>434</xdr:row>
      <xdr:rowOff>19050</xdr:rowOff>
    </xdr:to>
    <xdr:graphicFrame macro="">
      <xdr:nvGraphicFramePr>
        <xdr:cNvPr id="30" name="29 Gráfico">
          <a:extLst>
            <a:ext uri="{FF2B5EF4-FFF2-40B4-BE49-F238E27FC236}">
              <a16:creationId xmlns:a16="http://schemas.microsoft.com/office/drawing/2014/main" id="{00000000-0008-0000-0900-00001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22</xdr:col>
      <xdr:colOff>393700</xdr:colOff>
      <xdr:row>402</xdr:row>
      <xdr:rowOff>152400</xdr:rowOff>
    </xdr:from>
    <xdr:to>
      <xdr:col>24</xdr:col>
      <xdr:colOff>357981</xdr:colOff>
      <xdr:row>402</xdr:row>
      <xdr:rowOff>669838</xdr:rowOff>
    </xdr:to>
    <xdr:sp macro="" textlink="">
      <xdr:nvSpPr>
        <xdr:cNvPr id="32" name="31 CuadroTexto">
          <a:extLst>
            <a:ext uri="{FF2B5EF4-FFF2-40B4-BE49-F238E27FC236}">
              <a16:creationId xmlns:a16="http://schemas.microsoft.com/office/drawing/2014/main" id="{00000000-0008-0000-0900-000020000000}"/>
            </a:ext>
          </a:extLst>
        </xdr:cNvPr>
        <xdr:cNvSpPr txBox="1"/>
      </xdr:nvSpPr>
      <xdr:spPr>
        <a:xfrm>
          <a:off x="15760700" y="47015400"/>
          <a:ext cx="1488281" cy="5174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s-BO" sz="1000" b="1">
              <a:solidFill>
                <a:srgbClr val="FF0000"/>
              </a:solidFill>
              <a:latin typeface="Arial" panose="020B0604020202020204" pitchFamily="34" charset="0"/>
              <a:cs typeface="Arial" panose="020B0604020202020204" pitchFamily="34" charset="0"/>
            </a:rPr>
            <a:t>OBJETIVO MÍNIMO</a:t>
          </a:r>
        </a:p>
        <a:p>
          <a:pPr algn="l"/>
          <a:r>
            <a:rPr lang="es-BO" sz="1000" b="1">
              <a:solidFill>
                <a:srgbClr val="FF0000"/>
              </a:solidFill>
              <a:latin typeface="Arial" panose="020B0604020202020204" pitchFamily="34" charset="0"/>
              <a:cs typeface="Arial" panose="020B0604020202020204" pitchFamily="34" charset="0"/>
            </a:rPr>
            <a:t>95%</a:t>
          </a:r>
        </a:p>
      </xdr:txBody>
    </xdr:sp>
    <xdr:clientData/>
  </xdr:twoCellAnchor>
  <xdr:twoCellAnchor>
    <xdr:from>
      <xdr:col>4</xdr:col>
      <xdr:colOff>67734</xdr:colOff>
      <xdr:row>10</xdr:row>
      <xdr:rowOff>65828</xdr:rowOff>
    </xdr:from>
    <xdr:to>
      <xdr:col>23</xdr:col>
      <xdr:colOff>59266</xdr:colOff>
      <xdr:row>10</xdr:row>
      <xdr:rowOff>90785</xdr:rowOff>
    </xdr:to>
    <xdr:cxnSp macro="">
      <xdr:nvCxnSpPr>
        <xdr:cNvPr id="33" name="4 Conector recto de flecha">
          <a:extLst>
            <a:ext uri="{FF2B5EF4-FFF2-40B4-BE49-F238E27FC236}">
              <a16:creationId xmlns:a16="http://schemas.microsoft.com/office/drawing/2014/main" id="{00000000-0008-0000-0900-000021000000}"/>
            </a:ext>
          </a:extLst>
        </xdr:cNvPr>
        <xdr:cNvCxnSpPr/>
      </xdr:nvCxnSpPr>
      <xdr:spPr>
        <a:xfrm flipV="1">
          <a:off x="1092805" y="2379042"/>
          <a:ext cx="15757675" cy="24957"/>
        </a:xfrm>
        <a:prstGeom prst="straightConnector1">
          <a:avLst/>
        </a:prstGeom>
        <a:ln w="19050">
          <a:solidFill>
            <a:srgbClr val="FF0000"/>
          </a:solidFill>
          <a:prstDash val="dash"/>
          <a:tailEnd type="arrow"/>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11.xml><?xml version="1.0" encoding="utf-8"?>
<c:userShapes xmlns:c="http://schemas.openxmlformats.org/drawingml/2006/chart">
  <cdr:relSizeAnchor xmlns:cdr="http://schemas.openxmlformats.org/drawingml/2006/chartDrawing">
    <cdr:from>
      <cdr:x>0</cdr:x>
      <cdr:y>0.16787</cdr:y>
    </cdr:from>
    <cdr:to>
      <cdr:x>1</cdr:x>
      <cdr:y>0.16787</cdr:y>
    </cdr:to>
    <cdr:cxnSp macro="">
      <cdr:nvCxnSpPr>
        <cdr:cNvPr id="5" name="4 Conector recto de flecha">
          <a:extLst xmlns:a="http://schemas.openxmlformats.org/drawingml/2006/main">
            <a:ext uri="{FF2B5EF4-FFF2-40B4-BE49-F238E27FC236}">
              <a16:creationId xmlns:a16="http://schemas.microsoft.com/office/drawing/2014/main" id="{4037DE51-58E6-4192-973E-B8312457858F}"/>
            </a:ext>
          </a:extLst>
        </cdr:cNvPr>
        <cdr:cNvCxnSpPr/>
      </cdr:nvCxnSpPr>
      <cdr:spPr>
        <a:xfrm xmlns:a="http://schemas.openxmlformats.org/drawingml/2006/main">
          <a:off x="0" y="945045"/>
          <a:ext cx="15760108"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2.xml><?xml version="1.0" encoding="utf-8"?>
<c:userShapes xmlns:c="http://schemas.openxmlformats.org/drawingml/2006/chart">
  <cdr:relSizeAnchor xmlns:cdr="http://schemas.openxmlformats.org/drawingml/2006/chartDrawing">
    <cdr:from>
      <cdr:x>0</cdr:x>
      <cdr:y>0.2047</cdr:y>
    </cdr:from>
    <cdr:to>
      <cdr:x>1</cdr:x>
      <cdr:y>0.2047</cdr:y>
    </cdr:to>
    <cdr:cxnSp macro="">
      <cdr:nvCxnSpPr>
        <cdr:cNvPr id="5" name="4 Conector recto de flecha">
          <a:extLst xmlns:a="http://schemas.openxmlformats.org/drawingml/2006/main">
            <a:ext uri="{FF2B5EF4-FFF2-40B4-BE49-F238E27FC236}">
              <a16:creationId xmlns:a16="http://schemas.microsoft.com/office/drawing/2014/main" id="{A49EC14D-1B35-410E-86C7-73F48B9B84E5}"/>
            </a:ext>
          </a:extLst>
        </cdr:cNvPr>
        <cdr:cNvCxnSpPr/>
      </cdr:nvCxnSpPr>
      <cdr:spPr>
        <a:xfrm xmlns:a="http://schemas.openxmlformats.org/drawingml/2006/main">
          <a:off x="0" y="1184939"/>
          <a:ext cx="15760108"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3.xml><?xml version="1.0" encoding="utf-8"?>
<c:userShapes xmlns:c="http://schemas.openxmlformats.org/drawingml/2006/chart">
  <cdr:relSizeAnchor xmlns:cdr="http://schemas.openxmlformats.org/drawingml/2006/chartDrawing">
    <cdr:from>
      <cdr:x>0</cdr:x>
      <cdr:y>0.14556</cdr:y>
    </cdr:from>
    <cdr:to>
      <cdr:x>1</cdr:x>
      <cdr:y>0.14556</cdr:y>
    </cdr:to>
    <cdr:cxnSp macro="">
      <cdr:nvCxnSpPr>
        <cdr:cNvPr id="5" name="4 Conector recto de flecha">
          <a:extLst xmlns:a="http://schemas.openxmlformats.org/drawingml/2006/main">
            <a:ext uri="{FF2B5EF4-FFF2-40B4-BE49-F238E27FC236}">
              <a16:creationId xmlns:a16="http://schemas.microsoft.com/office/drawing/2014/main" id="{BF392A9E-ACC5-4233-9E5E-5AA6BB3B7824}"/>
            </a:ext>
          </a:extLst>
        </cdr:cNvPr>
        <cdr:cNvCxnSpPr/>
      </cdr:nvCxnSpPr>
      <cdr:spPr>
        <a:xfrm xmlns:a="http://schemas.openxmlformats.org/drawingml/2006/main">
          <a:off x="0" y="545498"/>
          <a:ext cx="16373932" cy="0"/>
        </a:xfrm>
        <a:prstGeom xmlns:a="http://schemas.openxmlformats.org/drawingml/2006/main" prst="straightConnector1">
          <a:avLst/>
        </a:prstGeom>
        <a:ln xmlns:a="http://schemas.openxmlformats.org/drawingml/2006/main" w="19050">
          <a:solidFill>
            <a:srgbClr val="FF0000"/>
          </a:solidFill>
          <a:prstDash val="dash"/>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4.xml><?xml version="1.0" encoding="utf-8"?>
<c:userShapes xmlns:c="http://schemas.openxmlformats.org/drawingml/2006/chart">
  <cdr:relSizeAnchor xmlns:cdr="http://schemas.openxmlformats.org/drawingml/2006/chartDrawing">
    <cdr:from>
      <cdr:x>0</cdr:x>
      <cdr:y>0.1695</cdr:y>
    </cdr:from>
    <cdr:to>
      <cdr:x>1</cdr:x>
      <cdr:y>0.1695</cdr:y>
    </cdr:to>
    <cdr:cxnSp macro="">
      <cdr:nvCxnSpPr>
        <cdr:cNvPr id="5" name="4 Conector recto de flecha">
          <a:extLst xmlns:a="http://schemas.openxmlformats.org/drawingml/2006/main">
            <a:ext uri="{FF2B5EF4-FFF2-40B4-BE49-F238E27FC236}">
              <a16:creationId xmlns:a16="http://schemas.microsoft.com/office/drawing/2014/main" id="{5A8BA644-8083-4121-8F0D-366B44511F32}"/>
            </a:ext>
          </a:extLst>
        </cdr:cNvPr>
        <cdr:cNvCxnSpPr/>
      </cdr:nvCxnSpPr>
      <cdr:spPr>
        <a:xfrm xmlns:a="http://schemas.openxmlformats.org/drawingml/2006/main">
          <a:off x="0" y="488156"/>
          <a:ext cx="14580000"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5.xml><?xml version="1.0" encoding="utf-8"?>
<c:userShapes xmlns:c="http://schemas.openxmlformats.org/drawingml/2006/chart">
  <cdr:relSizeAnchor xmlns:cdr="http://schemas.openxmlformats.org/drawingml/2006/chartDrawing">
    <cdr:from>
      <cdr:x>0</cdr:x>
      <cdr:y>0.11164</cdr:y>
    </cdr:from>
    <cdr:to>
      <cdr:x>1</cdr:x>
      <cdr:y>0.11164</cdr:y>
    </cdr:to>
    <cdr:cxnSp macro="">
      <cdr:nvCxnSpPr>
        <cdr:cNvPr id="5" name="4 Conector recto de flecha">
          <a:extLst xmlns:a="http://schemas.openxmlformats.org/drawingml/2006/main">
            <a:ext uri="{FF2B5EF4-FFF2-40B4-BE49-F238E27FC236}">
              <a16:creationId xmlns:a16="http://schemas.microsoft.com/office/drawing/2014/main" id="{9A513E75-0CE7-43B5-835C-566C252ABBB8}"/>
            </a:ext>
          </a:extLst>
        </cdr:cNvPr>
        <cdr:cNvCxnSpPr/>
      </cdr:nvCxnSpPr>
      <cdr:spPr>
        <a:xfrm xmlns:a="http://schemas.openxmlformats.org/drawingml/2006/main">
          <a:off x="0" y="315072"/>
          <a:ext cx="14600410"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6.xml><?xml version="1.0" encoding="utf-8"?>
<c:userShapes xmlns:c="http://schemas.openxmlformats.org/drawingml/2006/chart">
  <cdr:relSizeAnchor xmlns:cdr="http://schemas.openxmlformats.org/drawingml/2006/chartDrawing">
    <cdr:from>
      <cdr:x>0</cdr:x>
      <cdr:y>0.13575</cdr:y>
    </cdr:from>
    <cdr:to>
      <cdr:x>1</cdr:x>
      <cdr:y>0.13575</cdr:y>
    </cdr:to>
    <cdr:cxnSp macro="">
      <cdr:nvCxnSpPr>
        <cdr:cNvPr id="5" name="4 Conector recto de flecha">
          <a:extLst xmlns:a="http://schemas.openxmlformats.org/drawingml/2006/main">
            <a:ext uri="{FF2B5EF4-FFF2-40B4-BE49-F238E27FC236}">
              <a16:creationId xmlns:a16="http://schemas.microsoft.com/office/drawing/2014/main" id="{3430F72B-35CC-4C2E-A4C6-53C7B5319C8E}"/>
            </a:ext>
          </a:extLst>
        </cdr:cNvPr>
        <cdr:cNvCxnSpPr/>
      </cdr:nvCxnSpPr>
      <cdr:spPr>
        <a:xfrm xmlns:a="http://schemas.openxmlformats.org/drawingml/2006/main">
          <a:off x="0" y="383098"/>
          <a:ext cx="14600410"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7.xml><?xml version="1.0" encoding="utf-8"?>
<c:userShapes xmlns:c="http://schemas.openxmlformats.org/drawingml/2006/chart">
  <cdr:relSizeAnchor xmlns:cdr="http://schemas.openxmlformats.org/drawingml/2006/chartDrawing">
    <cdr:from>
      <cdr:x>0</cdr:x>
      <cdr:y>0.11164</cdr:y>
    </cdr:from>
    <cdr:to>
      <cdr:x>1</cdr:x>
      <cdr:y>0.11164</cdr:y>
    </cdr:to>
    <cdr:cxnSp macro="">
      <cdr:nvCxnSpPr>
        <cdr:cNvPr id="5" name="4 Conector recto de flecha">
          <a:extLst xmlns:a="http://schemas.openxmlformats.org/drawingml/2006/main">
            <a:ext uri="{FF2B5EF4-FFF2-40B4-BE49-F238E27FC236}">
              <a16:creationId xmlns:a16="http://schemas.microsoft.com/office/drawing/2014/main" id="{D51A3F72-FCE2-4B3A-BCE4-5FA20E8C234C}"/>
            </a:ext>
          </a:extLst>
        </cdr:cNvPr>
        <cdr:cNvCxnSpPr/>
      </cdr:nvCxnSpPr>
      <cdr:spPr>
        <a:xfrm xmlns:a="http://schemas.openxmlformats.org/drawingml/2006/main">
          <a:off x="0" y="315072"/>
          <a:ext cx="14600410"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8.xml><?xml version="1.0" encoding="utf-8"?>
<c:userShapes xmlns:c="http://schemas.openxmlformats.org/drawingml/2006/chart">
  <cdr:relSizeAnchor xmlns:cdr="http://schemas.openxmlformats.org/drawingml/2006/chartDrawing">
    <cdr:from>
      <cdr:x>0</cdr:x>
      <cdr:y>0.14681</cdr:y>
    </cdr:from>
    <cdr:to>
      <cdr:x>1</cdr:x>
      <cdr:y>0.14681</cdr:y>
    </cdr:to>
    <cdr:cxnSp macro="">
      <cdr:nvCxnSpPr>
        <cdr:cNvPr id="5" name="4 Conector recto de flecha">
          <a:extLst xmlns:a="http://schemas.openxmlformats.org/drawingml/2006/main">
            <a:ext uri="{FF2B5EF4-FFF2-40B4-BE49-F238E27FC236}">
              <a16:creationId xmlns:a16="http://schemas.microsoft.com/office/drawing/2014/main" id="{C018B157-37EA-4BD6-984E-3CE75D39C8B8}"/>
            </a:ext>
          </a:extLst>
        </cdr:cNvPr>
        <cdr:cNvCxnSpPr/>
      </cdr:nvCxnSpPr>
      <cdr:spPr>
        <a:xfrm xmlns:a="http://schemas.openxmlformats.org/drawingml/2006/main">
          <a:off x="0" y="583450"/>
          <a:ext cx="16373932" cy="0"/>
        </a:xfrm>
        <a:prstGeom xmlns:a="http://schemas.openxmlformats.org/drawingml/2006/main" prst="straightConnector1">
          <a:avLst/>
        </a:prstGeom>
        <a:ln xmlns:a="http://schemas.openxmlformats.org/drawingml/2006/main" w="19050">
          <a:solidFill>
            <a:srgbClr val="FF0000"/>
          </a:solidFill>
          <a:prstDash val="dash"/>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19.xml><?xml version="1.0" encoding="utf-8"?>
<c:userShapes xmlns:c="http://schemas.openxmlformats.org/drawingml/2006/chart">
  <cdr:relSizeAnchor xmlns:cdr="http://schemas.openxmlformats.org/drawingml/2006/chartDrawing">
    <cdr:from>
      <cdr:x>0</cdr:x>
      <cdr:y>0.14437</cdr:y>
    </cdr:from>
    <cdr:to>
      <cdr:x>1</cdr:x>
      <cdr:y>0.14437</cdr:y>
    </cdr:to>
    <cdr:cxnSp macro="">
      <cdr:nvCxnSpPr>
        <cdr:cNvPr id="5" name="4 Conector recto de flecha">
          <a:extLst xmlns:a="http://schemas.openxmlformats.org/drawingml/2006/main">
            <a:ext uri="{FF2B5EF4-FFF2-40B4-BE49-F238E27FC236}">
              <a16:creationId xmlns:a16="http://schemas.microsoft.com/office/drawing/2014/main" id="{FD5B8341-D4B9-4C78-8D04-7D4BA2485F34}"/>
            </a:ext>
          </a:extLst>
        </cdr:cNvPr>
        <cdr:cNvCxnSpPr/>
      </cdr:nvCxnSpPr>
      <cdr:spPr>
        <a:xfrm xmlns:a="http://schemas.openxmlformats.org/drawingml/2006/main">
          <a:off x="0" y="569871"/>
          <a:ext cx="16373932" cy="0"/>
        </a:xfrm>
        <a:prstGeom xmlns:a="http://schemas.openxmlformats.org/drawingml/2006/main" prst="straightConnector1">
          <a:avLst/>
        </a:prstGeom>
        <a:ln xmlns:a="http://schemas.openxmlformats.org/drawingml/2006/main" w="19050">
          <a:solidFill>
            <a:srgbClr val="FF0000"/>
          </a:solidFill>
          <a:prstDash val="dash"/>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20.xml><?xml version="1.0" encoding="utf-8"?>
<c:userShapes xmlns:c="http://schemas.openxmlformats.org/drawingml/2006/chart">
  <cdr:relSizeAnchor xmlns:cdr="http://schemas.openxmlformats.org/drawingml/2006/chartDrawing">
    <cdr:from>
      <cdr:x>0</cdr:x>
      <cdr:y>0.16735</cdr:y>
    </cdr:from>
    <cdr:to>
      <cdr:x>1</cdr:x>
      <cdr:y>0.16735</cdr:y>
    </cdr:to>
    <cdr:cxnSp macro="">
      <cdr:nvCxnSpPr>
        <cdr:cNvPr id="5" name="4 Conector recto de flecha">
          <a:extLst xmlns:a="http://schemas.openxmlformats.org/drawingml/2006/main">
            <a:ext uri="{FF2B5EF4-FFF2-40B4-BE49-F238E27FC236}">
              <a16:creationId xmlns:a16="http://schemas.microsoft.com/office/drawing/2014/main" id="{61B240AC-2697-4457-AF45-8527CE5FEC18}"/>
            </a:ext>
          </a:extLst>
        </cdr:cNvPr>
        <cdr:cNvCxnSpPr/>
      </cdr:nvCxnSpPr>
      <cdr:spPr>
        <a:xfrm xmlns:a="http://schemas.openxmlformats.org/drawingml/2006/main">
          <a:off x="0" y="586150"/>
          <a:ext cx="15048000" cy="0"/>
        </a:xfrm>
        <a:prstGeom xmlns:a="http://schemas.openxmlformats.org/drawingml/2006/main" prst="straightConnector1">
          <a:avLst/>
        </a:prstGeom>
        <a:ln xmlns:a="http://schemas.openxmlformats.org/drawingml/2006/main" w="19050">
          <a:solidFill>
            <a:srgbClr val="FF0000"/>
          </a:solidFill>
          <a:prstDash val="dash"/>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21.xml><?xml version="1.0" encoding="utf-8"?>
<c:userShapes xmlns:c="http://schemas.openxmlformats.org/drawingml/2006/chart">
  <cdr:relSizeAnchor xmlns:cdr="http://schemas.openxmlformats.org/drawingml/2006/chartDrawing">
    <cdr:from>
      <cdr:x>0</cdr:x>
      <cdr:y>0.11164</cdr:y>
    </cdr:from>
    <cdr:to>
      <cdr:x>1</cdr:x>
      <cdr:y>0.11164</cdr:y>
    </cdr:to>
    <cdr:cxnSp macro="">
      <cdr:nvCxnSpPr>
        <cdr:cNvPr id="5" name="4 Conector recto de flecha">
          <a:extLst xmlns:a="http://schemas.openxmlformats.org/drawingml/2006/main">
            <a:ext uri="{FF2B5EF4-FFF2-40B4-BE49-F238E27FC236}">
              <a16:creationId xmlns:a16="http://schemas.microsoft.com/office/drawing/2014/main" id="{3FF3BCB2-735D-4EB3-8B59-7535404FCDBE}"/>
            </a:ext>
          </a:extLst>
        </cdr:cNvPr>
        <cdr:cNvCxnSpPr/>
      </cdr:nvCxnSpPr>
      <cdr:spPr>
        <a:xfrm xmlns:a="http://schemas.openxmlformats.org/drawingml/2006/main">
          <a:off x="0" y="315072"/>
          <a:ext cx="14600410" cy="0"/>
        </a:xfrm>
        <a:prstGeom xmlns:a="http://schemas.openxmlformats.org/drawingml/2006/main" prst="straightConnector1">
          <a:avLst/>
        </a:prstGeom>
        <a:ln xmlns:a="http://schemas.openxmlformats.org/drawingml/2006/main" w="19050">
          <a:solidFill>
            <a:srgbClr val="FF0000"/>
          </a:solidFill>
          <a:tailEnd type="arrow"/>
        </a:ln>
      </cdr:spPr>
      <cdr:style>
        <a:lnRef xmlns:a="http://schemas.openxmlformats.org/drawingml/2006/main" idx="1">
          <a:schemeClr val="accent2"/>
        </a:lnRef>
        <a:fillRef xmlns:a="http://schemas.openxmlformats.org/drawingml/2006/main" idx="0">
          <a:schemeClr val="accent2"/>
        </a:fillRef>
        <a:effectRef xmlns:a="http://schemas.openxmlformats.org/drawingml/2006/main" idx="0">
          <a:schemeClr val="accent2"/>
        </a:effectRef>
        <a:fontRef xmlns:a="http://schemas.openxmlformats.org/drawingml/2006/main" idx="minor">
          <a:schemeClr val="tx1"/>
        </a:fontRef>
      </cdr:style>
    </cdr:cxnSp>
  </cdr:relSizeAnchor>
</c:userShapes>
</file>

<file path=xl/drawings/drawing22.xml><?xml version="1.0" encoding="utf-8"?>
<xdr:wsDr xmlns:xdr="http://schemas.openxmlformats.org/drawingml/2006/spreadsheetDrawing" xmlns:a="http://schemas.openxmlformats.org/drawingml/2006/main">
  <xdr:twoCellAnchor editAs="oneCell">
    <xdr:from>
      <xdr:col>3</xdr:col>
      <xdr:colOff>74839</xdr:colOff>
      <xdr:row>0</xdr:row>
      <xdr:rowOff>11338</xdr:rowOff>
    </xdr:from>
    <xdr:to>
      <xdr:col>6</xdr:col>
      <xdr:colOff>742949</xdr:colOff>
      <xdr:row>4</xdr:row>
      <xdr:rowOff>21253</xdr:rowOff>
    </xdr:to>
    <xdr:pic>
      <xdr:nvPicPr>
        <xdr:cNvPr id="2" name="Imagen 3">
          <a:extLst>
            <a:ext uri="{FF2B5EF4-FFF2-40B4-BE49-F238E27FC236}">
              <a16:creationId xmlns:a16="http://schemas.microsoft.com/office/drawing/2014/main" id="{00000000-0008-0000-0A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6289" y="11338"/>
          <a:ext cx="2382610" cy="102909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3</xdr:col>
      <xdr:colOff>172861</xdr:colOff>
      <xdr:row>0</xdr:row>
      <xdr:rowOff>116416</xdr:rowOff>
    </xdr:from>
    <xdr:to>
      <xdr:col>5</xdr:col>
      <xdr:colOff>1397000</xdr:colOff>
      <xdr:row>2</xdr:row>
      <xdr:rowOff>302039</xdr:rowOff>
    </xdr:to>
    <xdr:pic>
      <xdr:nvPicPr>
        <xdr:cNvPr id="2" name="Imagen 3">
          <a:extLst>
            <a:ext uri="{FF2B5EF4-FFF2-40B4-BE49-F238E27FC236}">
              <a16:creationId xmlns:a16="http://schemas.microsoft.com/office/drawing/2014/main" id="{00000000-0008-0000-0B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96194" y="116416"/>
          <a:ext cx="1795639" cy="693623"/>
        </a:xfrm>
        <a:prstGeom prst="rect">
          <a:avLst/>
        </a:prstGeom>
      </xdr:spPr>
    </xdr:pic>
    <xdr:clientData/>
  </xdr:twoCellAnchor>
  <xdr:twoCellAnchor>
    <xdr:from>
      <xdr:col>5</xdr:col>
      <xdr:colOff>78720</xdr:colOff>
      <xdr:row>7</xdr:row>
      <xdr:rowOff>121710</xdr:rowOff>
    </xdr:from>
    <xdr:to>
      <xdr:col>18</xdr:col>
      <xdr:colOff>21166</xdr:colOff>
      <xdr:row>21</xdr:row>
      <xdr:rowOff>17934</xdr:rowOff>
    </xdr:to>
    <xdr:graphicFrame macro="">
      <xdr:nvGraphicFramePr>
        <xdr:cNvPr id="11" name="10 Gráfico">
          <a:extLst>
            <a:ext uri="{FF2B5EF4-FFF2-40B4-BE49-F238E27FC236}">
              <a16:creationId xmlns:a16="http://schemas.microsoft.com/office/drawing/2014/main" id="{00000000-0008-0000-0B00-00000B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65663</xdr:colOff>
      <xdr:row>23</xdr:row>
      <xdr:rowOff>90664</xdr:rowOff>
    </xdr:from>
    <xdr:to>
      <xdr:col>18</xdr:col>
      <xdr:colOff>31750</xdr:colOff>
      <xdr:row>39</xdr:row>
      <xdr:rowOff>1529</xdr:rowOff>
    </xdr:to>
    <xdr:graphicFrame macro="">
      <xdr:nvGraphicFramePr>
        <xdr:cNvPr id="12" name="11 Gráfico">
          <a:extLst>
            <a:ext uri="{FF2B5EF4-FFF2-40B4-BE49-F238E27FC236}">
              <a16:creationId xmlns:a16="http://schemas.microsoft.com/office/drawing/2014/main" id="{00000000-0008-0000-0B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57550</xdr:colOff>
      <xdr:row>41</xdr:row>
      <xdr:rowOff>56972</xdr:rowOff>
    </xdr:from>
    <xdr:to>
      <xdr:col>18</xdr:col>
      <xdr:colOff>38100</xdr:colOff>
      <xdr:row>54</xdr:row>
      <xdr:rowOff>130527</xdr:rowOff>
    </xdr:to>
    <xdr:graphicFrame macro="">
      <xdr:nvGraphicFramePr>
        <xdr:cNvPr id="13" name="12 Gráfico">
          <a:extLst>
            <a:ext uri="{FF2B5EF4-FFF2-40B4-BE49-F238E27FC236}">
              <a16:creationId xmlns:a16="http://schemas.microsoft.com/office/drawing/2014/main" id="{00000000-0008-0000-0B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72720</xdr:colOff>
      <xdr:row>57</xdr:row>
      <xdr:rowOff>50801</xdr:rowOff>
    </xdr:from>
    <xdr:to>
      <xdr:col>18</xdr:col>
      <xdr:colOff>38100</xdr:colOff>
      <xdr:row>70</xdr:row>
      <xdr:rowOff>106129</xdr:rowOff>
    </xdr:to>
    <xdr:graphicFrame macro="">
      <xdr:nvGraphicFramePr>
        <xdr:cNvPr id="14" name="13 Gráfico">
          <a:extLst>
            <a:ext uri="{FF2B5EF4-FFF2-40B4-BE49-F238E27FC236}">
              <a16:creationId xmlns:a16="http://schemas.microsoft.com/office/drawing/2014/main" id="{00000000-0008-0000-0B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4.xml><?xml version="1.0" encoding="utf-8"?>
<xdr:wsDr xmlns:xdr="http://schemas.openxmlformats.org/drawingml/2006/spreadsheetDrawing" xmlns:a="http://schemas.openxmlformats.org/drawingml/2006/main">
  <xdr:twoCellAnchor editAs="oneCell">
    <xdr:from>
      <xdr:col>5</xdr:col>
      <xdr:colOff>74839</xdr:colOff>
      <xdr:row>0</xdr:row>
      <xdr:rowOff>11338</xdr:rowOff>
    </xdr:from>
    <xdr:to>
      <xdr:col>8</xdr:col>
      <xdr:colOff>57149</xdr:colOff>
      <xdr:row>4</xdr:row>
      <xdr:rowOff>21253</xdr:rowOff>
    </xdr:to>
    <xdr:pic>
      <xdr:nvPicPr>
        <xdr:cNvPr id="2" name="Imagen 3">
          <a:extLst>
            <a:ext uri="{FF2B5EF4-FFF2-40B4-BE49-F238E27FC236}">
              <a16:creationId xmlns:a16="http://schemas.microsoft.com/office/drawing/2014/main" id="{00000000-0008-0000-0C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465989" y="11338"/>
          <a:ext cx="2392135" cy="102909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xdr:from>
      <xdr:col>178</xdr:col>
      <xdr:colOff>136632</xdr:colOff>
      <xdr:row>6</xdr:row>
      <xdr:rowOff>55109</xdr:rowOff>
    </xdr:from>
    <xdr:to>
      <xdr:col>202</xdr:col>
      <xdr:colOff>285750</xdr:colOff>
      <xdr:row>31</xdr:row>
      <xdr:rowOff>122464</xdr:rowOff>
    </xdr:to>
    <xdr:graphicFrame macro="">
      <xdr:nvGraphicFramePr>
        <xdr:cNvPr id="2" name="Gráfico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abla1" displayName="Tabla1" ref="A1:C124" totalsRowShown="0" headerRowDxfId="3">
  <autoFilter ref="A1:C124"/>
  <tableColumns count="3">
    <tableColumn id="1" name="columna 1" dataDxfId="2"/>
    <tableColumn id="2" name="columna enero" dataDxfId="1"/>
    <tableColumn id="3" name="Es Igual?" dataDxfId="0">
      <calculatedColumnFormula>IF(A2=B2,"Igual","Diferente")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5.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13.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4.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L25"/>
  <sheetViews>
    <sheetView showGridLines="0" tabSelected="1" zoomScale="90" zoomScaleNormal="90" zoomScalePageLayoutView="85" workbookViewId="0">
      <selection activeCell="C12" sqref="C12:K23"/>
    </sheetView>
  </sheetViews>
  <sheetFormatPr baseColWidth="10" defaultColWidth="11.453125" defaultRowHeight="12.5" x14ac:dyDescent="0.25"/>
  <cols>
    <col min="1" max="1" width="1.453125" style="48" customWidth="1"/>
    <col min="2" max="16384" width="11.453125" style="48"/>
  </cols>
  <sheetData>
    <row r="2" spans="2:12" x14ac:dyDescent="0.25">
      <c r="B2" s="120"/>
      <c r="C2" s="121"/>
      <c r="D2" s="121"/>
      <c r="E2" s="121"/>
      <c r="F2" s="121"/>
      <c r="G2" s="121"/>
      <c r="H2" s="121"/>
      <c r="I2" s="121"/>
      <c r="J2" s="121"/>
      <c r="K2" s="121"/>
      <c r="L2" s="122"/>
    </row>
    <row r="3" spans="2:12" x14ac:dyDescent="0.25">
      <c r="B3" s="123"/>
      <c r="C3" s="118"/>
      <c r="D3" s="118"/>
      <c r="E3" s="118"/>
      <c r="F3" s="118"/>
      <c r="G3" s="118"/>
      <c r="H3" s="118"/>
      <c r="I3" s="118"/>
      <c r="J3" s="118"/>
      <c r="K3" s="118"/>
      <c r="L3" s="124"/>
    </row>
    <row r="4" spans="2:12" x14ac:dyDescent="0.25">
      <c r="B4" s="123"/>
      <c r="C4" s="1441" t="s">
        <v>122</v>
      </c>
      <c r="D4" s="1441"/>
      <c r="E4" s="1441"/>
      <c r="F4" s="1441"/>
      <c r="G4" s="1441"/>
      <c r="H4" s="1441"/>
      <c r="I4" s="1441"/>
      <c r="J4" s="1441"/>
      <c r="K4" s="1441"/>
      <c r="L4" s="124"/>
    </row>
    <row r="5" spans="2:12" x14ac:dyDescent="0.25">
      <c r="B5" s="123"/>
      <c r="C5" s="1441"/>
      <c r="D5" s="1441"/>
      <c r="E5" s="1441"/>
      <c r="F5" s="1441"/>
      <c r="G5" s="1441"/>
      <c r="H5" s="1441"/>
      <c r="I5" s="1441"/>
      <c r="J5" s="1441"/>
      <c r="K5" s="1441"/>
      <c r="L5" s="124"/>
    </row>
    <row r="6" spans="2:12" x14ac:dyDescent="0.25">
      <c r="B6" s="123"/>
      <c r="C6" s="1441"/>
      <c r="D6" s="1441"/>
      <c r="E6" s="1441"/>
      <c r="F6" s="1441"/>
      <c r="G6" s="1441"/>
      <c r="H6" s="1441"/>
      <c r="I6" s="1441"/>
      <c r="J6" s="1441"/>
      <c r="K6" s="1441"/>
      <c r="L6" s="124"/>
    </row>
    <row r="7" spans="2:12" x14ac:dyDescent="0.25">
      <c r="B7" s="123"/>
      <c r="C7" s="1441"/>
      <c r="D7" s="1441"/>
      <c r="E7" s="1441"/>
      <c r="F7" s="1441"/>
      <c r="G7" s="1441"/>
      <c r="H7" s="1441"/>
      <c r="I7" s="1441"/>
      <c r="J7" s="1441"/>
      <c r="K7" s="1441"/>
      <c r="L7" s="124"/>
    </row>
    <row r="8" spans="2:12" x14ac:dyDescent="0.25">
      <c r="B8" s="123"/>
      <c r="C8" s="1441"/>
      <c r="D8" s="1441"/>
      <c r="E8" s="1441"/>
      <c r="F8" s="1441"/>
      <c r="G8" s="1441"/>
      <c r="H8" s="1441"/>
      <c r="I8" s="1441"/>
      <c r="J8" s="1441"/>
      <c r="K8" s="1441"/>
      <c r="L8" s="124"/>
    </row>
    <row r="9" spans="2:12" x14ac:dyDescent="0.25">
      <c r="B9" s="123"/>
      <c r="C9" s="1441"/>
      <c r="D9" s="1441"/>
      <c r="E9" s="1441"/>
      <c r="F9" s="1441"/>
      <c r="G9" s="1441"/>
      <c r="H9" s="1441"/>
      <c r="I9" s="1441"/>
      <c r="J9" s="1441"/>
      <c r="K9" s="1441"/>
      <c r="L9" s="124"/>
    </row>
    <row r="10" spans="2:12" x14ac:dyDescent="0.25">
      <c r="B10" s="123"/>
      <c r="C10" s="1441"/>
      <c r="D10" s="1441"/>
      <c r="E10" s="1441"/>
      <c r="F10" s="1441"/>
      <c r="G10" s="1441"/>
      <c r="H10" s="1441"/>
      <c r="I10" s="1441"/>
      <c r="J10" s="1441"/>
      <c r="K10" s="1441"/>
      <c r="L10" s="124"/>
    </row>
    <row r="11" spans="2:12" x14ac:dyDescent="0.25">
      <c r="B11" s="123"/>
      <c r="C11" s="118"/>
      <c r="D11" s="118"/>
      <c r="E11" s="118"/>
      <c r="F11" s="118"/>
      <c r="G11" s="118"/>
      <c r="H11" s="118"/>
      <c r="I11" s="118"/>
      <c r="J11" s="118"/>
      <c r="K11" s="118"/>
      <c r="L11" s="124"/>
    </row>
    <row r="12" spans="2:12" x14ac:dyDescent="0.25">
      <c r="B12" s="123"/>
      <c r="C12" s="1442" t="s">
        <v>848</v>
      </c>
      <c r="D12" s="1442"/>
      <c r="E12" s="1442"/>
      <c r="F12" s="1442"/>
      <c r="G12" s="1442"/>
      <c r="H12" s="1442"/>
      <c r="I12" s="1442"/>
      <c r="J12" s="1442"/>
      <c r="K12" s="1442"/>
      <c r="L12" s="124"/>
    </row>
    <row r="13" spans="2:12" x14ac:dyDescent="0.25">
      <c r="B13" s="123"/>
      <c r="C13" s="1442"/>
      <c r="D13" s="1442"/>
      <c r="E13" s="1442"/>
      <c r="F13" s="1442"/>
      <c r="G13" s="1442"/>
      <c r="H13" s="1442"/>
      <c r="I13" s="1442"/>
      <c r="J13" s="1442"/>
      <c r="K13" s="1442"/>
      <c r="L13" s="124"/>
    </row>
    <row r="14" spans="2:12" x14ac:dyDescent="0.25">
      <c r="B14" s="123"/>
      <c r="C14" s="1442"/>
      <c r="D14" s="1442"/>
      <c r="E14" s="1442"/>
      <c r="F14" s="1442"/>
      <c r="G14" s="1442"/>
      <c r="H14" s="1442"/>
      <c r="I14" s="1442"/>
      <c r="J14" s="1442"/>
      <c r="K14" s="1442"/>
      <c r="L14" s="124"/>
    </row>
    <row r="15" spans="2:12" x14ac:dyDescent="0.25">
      <c r="B15" s="123"/>
      <c r="C15" s="1442"/>
      <c r="D15" s="1442"/>
      <c r="E15" s="1442"/>
      <c r="F15" s="1442"/>
      <c r="G15" s="1442"/>
      <c r="H15" s="1442"/>
      <c r="I15" s="1442"/>
      <c r="J15" s="1442"/>
      <c r="K15" s="1442"/>
      <c r="L15" s="124"/>
    </row>
    <row r="16" spans="2:12" x14ac:dyDescent="0.25">
      <c r="B16" s="123"/>
      <c r="C16" s="1442"/>
      <c r="D16" s="1442"/>
      <c r="E16" s="1442"/>
      <c r="F16" s="1442"/>
      <c r="G16" s="1442"/>
      <c r="H16" s="1442"/>
      <c r="I16" s="1442"/>
      <c r="J16" s="1442"/>
      <c r="K16" s="1442"/>
      <c r="L16" s="124"/>
    </row>
    <row r="17" spans="2:12" x14ac:dyDescent="0.25">
      <c r="B17" s="123"/>
      <c r="C17" s="1442"/>
      <c r="D17" s="1442"/>
      <c r="E17" s="1442"/>
      <c r="F17" s="1442"/>
      <c r="G17" s="1442"/>
      <c r="H17" s="1442"/>
      <c r="I17" s="1442"/>
      <c r="J17" s="1442"/>
      <c r="K17" s="1442"/>
      <c r="L17" s="124"/>
    </row>
    <row r="18" spans="2:12" x14ac:dyDescent="0.25">
      <c r="B18" s="123"/>
      <c r="C18" s="1442"/>
      <c r="D18" s="1442"/>
      <c r="E18" s="1442"/>
      <c r="F18" s="1442"/>
      <c r="G18" s="1442"/>
      <c r="H18" s="1442"/>
      <c r="I18" s="1442"/>
      <c r="J18" s="1442"/>
      <c r="K18" s="1442"/>
      <c r="L18" s="124"/>
    </row>
    <row r="19" spans="2:12" x14ac:dyDescent="0.25">
      <c r="B19" s="123"/>
      <c r="C19" s="1442"/>
      <c r="D19" s="1442"/>
      <c r="E19" s="1442"/>
      <c r="F19" s="1442"/>
      <c r="G19" s="1442"/>
      <c r="H19" s="1442"/>
      <c r="I19" s="1442"/>
      <c r="J19" s="1442"/>
      <c r="K19" s="1442"/>
      <c r="L19" s="124"/>
    </row>
    <row r="20" spans="2:12" x14ac:dyDescent="0.25">
      <c r="B20" s="123"/>
      <c r="C20" s="1442"/>
      <c r="D20" s="1442"/>
      <c r="E20" s="1442"/>
      <c r="F20" s="1442"/>
      <c r="G20" s="1442"/>
      <c r="H20" s="1442"/>
      <c r="I20" s="1442"/>
      <c r="J20" s="1442"/>
      <c r="K20" s="1442"/>
      <c r="L20" s="124"/>
    </row>
    <row r="21" spans="2:12" x14ac:dyDescent="0.25">
      <c r="B21" s="123"/>
      <c r="C21" s="1442"/>
      <c r="D21" s="1442"/>
      <c r="E21" s="1442"/>
      <c r="F21" s="1442"/>
      <c r="G21" s="1442"/>
      <c r="H21" s="1442"/>
      <c r="I21" s="1442"/>
      <c r="J21" s="1442"/>
      <c r="K21" s="1442"/>
      <c r="L21" s="124"/>
    </row>
    <row r="22" spans="2:12" x14ac:dyDescent="0.25">
      <c r="B22" s="123"/>
      <c r="C22" s="1442"/>
      <c r="D22" s="1442"/>
      <c r="E22" s="1442"/>
      <c r="F22" s="1442"/>
      <c r="G22" s="1442"/>
      <c r="H22" s="1442"/>
      <c r="I22" s="1442"/>
      <c r="J22" s="1442"/>
      <c r="K22" s="1442"/>
      <c r="L22" s="124"/>
    </row>
    <row r="23" spans="2:12" x14ac:dyDescent="0.25">
      <c r="B23" s="123"/>
      <c r="C23" s="1442"/>
      <c r="D23" s="1442"/>
      <c r="E23" s="1442"/>
      <c r="F23" s="1442"/>
      <c r="G23" s="1442"/>
      <c r="H23" s="1442"/>
      <c r="I23" s="1442"/>
      <c r="J23" s="1442"/>
      <c r="K23" s="1442"/>
      <c r="L23" s="124"/>
    </row>
    <row r="24" spans="2:12" x14ac:dyDescent="0.25">
      <c r="B24" s="123"/>
      <c r="C24" s="118"/>
      <c r="D24" s="118"/>
      <c r="E24" s="118"/>
      <c r="F24" s="118"/>
      <c r="G24" s="118"/>
      <c r="H24" s="118"/>
      <c r="I24" s="118"/>
      <c r="J24" s="118"/>
      <c r="K24" s="118"/>
      <c r="L24" s="124"/>
    </row>
    <row r="25" spans="2:12" x14ac:dyDescent="0.25">
      <c r="B25" s="125"/>
      <c r="C25" s="126"/>
      <c r="D25" s="126"/>
      <c r="E25" s="126"/>
      <c r="F25" s="126"/>
      <c r="G25" s="126"/>
      <c r="H25" s="126"/>
      <c r="I25" s="126"/>
      <c r="J25" s="126"/>
      <c r="K25" s="126"/>
      <c r="L25" s="127"/>
    </row>
  </sheetData>
  <mergeCells count="2">
    <mergeCell ref="C4:K10"/>
    <mergeCell ref="C12:K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79"/>
  <sheetViews>
    <sheetView showGridLines="0" zoomScale="70" zoomScaleNormal="70" zoomScalePageLayoutView="150" workbookViewId="0">
      <selection activeCell="D12" sqref="D12:D27"/>
    </sheetView>
  </sheetViews>
  <sheetFormatPr baseColWidth="10" defaultRowHeight="12.5" x14ac:dyDescent="0.25"/>
  <cols>
    <col min="1" max="1" width="0.453125" customWidth="1"/>
    <col min="2" max="2" width="19.81640625" customWidth="1"/>
    <col min="4" max="4" width="34" style="63" customWidth="1"/>
    <col min="5" max="6" width="13.453125" style="63" customWidth="1"/>
    <col min="7" max="7" width="129.81640625" style="736" customWidth="1"/>
    <col min="8" max="8" width="31.54296875" customWidth="1"/>
  </cols>
  <sheetData>
    <row r="2" spans="2:10" s="1" customFormat="1" ht="28" x14ac:dyDescent="0.25">
      <c r="C2" s="2" t="s">
        <v>9</v>
      </c>
      <c r="D2" s="56"/>
      <c r="E2" s="56"/>
      <c r="F2" s="56"/>
      <c r="G2" s="56"/>
      <c r="J2"/>
    </row>
    <row r="3" spans="2:10" ht="8.25" customHeight="1" x14ac:dyDescent="0.25"/>
    <row r="4" spans="2:10" x14ac:dyDescent="0.25">
      <c r="B4" s="3" t="s">
        <v>10</v>
      </c>
    </row>
    <row r="6" spans="2:10" ht="39" x14ac:dyDescent="0.3">
      <c r="B6" s="4" t="s">
        <v>11</v>
      </c>
      <c r="C6" s="4"/>
      <c r="D6" s="744" t="s">
        <v>12</v>
      </c>
      <c r="E6" s="745" t="s">
        <v>678</v>
      </c>
      <c r="F6" s="745" t="s">
        <v>679</v>
      </c>
      <c r="G6" s="746" t="s">
        <v>13</v>
      </c>
      <c r="H6" s="744"/>
    </row>
    <row r="7" spans="2:10" ht="6" customHeight="1" x14ac:dyDescent="0.25">
      <c r="B7" s="3"/>
      <c r="D7" s="736"/>
      <c r="H7" s="63"/>
    </row>
    <row r="8" spans="2:10" ht="12.75" customHeight="1" x14ac:dyDescent="0.25">
      <c r="B8" s="1454" t="s">
        <v>14</v>
      </c>
      <c r="C8" s="1457">
        <v>0.42</v>
      </c>
      <c r="D8" s="1451" t="s">
        <v>15</v>
      </c>
      <c r="E8" s="1448">
        <v>0.25</v>
      </c>
      <c r="F8" s="726">
        <v>0.3</v>
      </c>
      <c r="G8" s="727" t="s">
        <v>176</v>
      </c>
      <c r="H8" s="63"/>
    </row>
    <row r="9" spans="2:10" ht="12.75" customHeight="1" x14ac:dyDescent="0.25">
      <c r="B9" s="1455"/>
      <c r="C9" s="1458"/>
      <c r="D9" s="1452"/>
      <c r="E9" s="1449"/>
      <c r="F9" s="728">
        <v>0.3</v>
      </c>
      <c r="G9" s="729" t="s">
        <v>175</v>
      </c>
      <c r="H9" s="63"/>
    </row>
    <row r="10" spans="2:10" ht="12.75" customHeight="1" x14ac:dyDescent="0.25">
      <c r="B10" s="1455"/>
      <c r="C10" s="1458"/>
      <c r="D10" s="1452"/>
      <c r="E10" s="1449"/>
      <c r="F10" s="728">
        <v>0.2</v>
      </c>
      <c r="G10" s="729" t="s">
        <v>17</v>
      </c>
      <c r="H10" s="63"/>
    </row>
    <row r="11" spans="2:10" ht="12.75" customHeight="1" x14ac:dyDescent="0.25">
      <c r="B11" s="1455"/>
      <c r="C11" s="1458"/>
      <c r="D11" s="1453"/>
      <c r="E11" s="1450"/>
      <c r="F11" s="730">
        <v>0.2</v>
      </c>
      <c r="G11" s="731" t="s">
        <v>18</v>
      </c>
      <c r="H11" s="63"/>
    </row>
    <row r="12" spans="2:10" ht="12.75" customHeight="1" x14ac:dyDescent="0.25">
      <c r="B12" s="1455"/>
      <c r="C12" s="1458"/>
      <c r="D12" s="1451" t="s">
        <v>19</v>
      </c>
      <c r="E12" s="1448">
        <v>0.4</v>
      </c>
      <c r="F12" s="726">
        <v>0.06</v>
      </c>
      <c r="G12" s="727" t="s">
        <v>20</v>
      </c>
      <c r="H12" s="63"/>
    </row>
    <row r="13" spans="2:10" ht="12.75" customHeight="1" x14ac:dyDescent="0.25">
      <c r="B13" s="1455"/>
      <c r="C13" s="1458"/>
      <c r="D13" s="1452"/>
      <c r="E13" s="1449"/>
      <c r="F13" s="728">
        <v>7.0000000000000007E-2</v>
      </c>
      <c r="G13" s="897" t="s">
        <v>781</v>
      </c>
      <c r="H13" s="63"/>
    </row>
    <row r="14" spans="2:10" ht="12.75" customHeight="1" x14ac:dyDescent="0.25">
      <c r="B14" s="1455"/>
      <c r="C14" s="1458"/>
      <c r="D14" s="1452"/>
      <c r="E14" s="1449"/>
      <c r="F14" s="728">
        <v>0.06</v>
      </c>
      <c r="G14" s="729" t="s">
        <v>740</v>
      </c>
      <c r="H14" s="63"/>
    </row>
    <row r="15" spans="2:10" ht="12.75" customHeight="1" x14ac:dyDescent="0.25">
      <c r="B15" s="1455"/>
      <c r="C15" s="1458"/>
      <c r="D15" s="1452"/>
      <c r="E15" s="1449"/>
      <c r="F15" s="728">
        <v>0.06</v>
      </c>
      <c r="G15" s="729" t="s">
        <v>22</v>
      </c>
      <c r="H15" s="63"/>
    </row>
    <row r="16" spans="2:10" ht="12.75" customHeight="1" x14ac:dyDescent="0.25">
      <c r="B16" s="1455"/>
      <c r="C16" s="1458"/>
      <c r="D16" s="1452"/>
      <c r="E16" s="1449"/>
      <c r="F16" s="728">
        <v>7.0000000000000007E-2</v>
      </c>
      <c r="G16" s="729" t="s">
        <v>680</v>
      </c>
      <c r="H16" s="63"/>
    </row>
    <row r="17" spans="2:8" ht="12.75" customHeight="1" x14ac:dyDescent="0.25">
      <c r="B17" s="1455"/>
      <c r="C17" s="1458"/>
      <c r="D17" s="1452"/>
      <c r="E17" s="1449"/>
      <c r="F17" s="728">
        <v>0.06</v>
      </c>
      <c r="G17" s="729" t="s">
        <v>306</v>
      </c>
      <c r="H17" s="63"/>
    </row>
    <row r="18" spans="2:8" ht="12.75" customHeight="1" x14ac:dyDescent="0.25">
      <c r="B18" s="1455"/>
      <c r="C18" s="1458"/>
      <c r="D18" s="1452"/>
      <c r="E18" s="1449"/>
      <c r="F18" s="728">
        <v>7.0000000000000007E-2</v>
      </c>
      <c r="G18" s="898" t="s">
        <v>776</v>
      </c>
      <c r="H18" s="63"/>
    </row>
    <row r="19" spans="2:8" ht="12.75" customHeight="1" x14ac:dyDescent="0.25">
      <c r="B19" s="1455"/>
      <c r="C19" s="1458"/>
      <c r="D19" s="1452"/>
      <c r="E19" s="1449"/>
      <c r="F19" s="728">
        <v>0.06</v>
      </c>
      <c r="G19" s="729" t="s">
        <v>23</v>
      </c>
      <c r="H19" s="63"/>
    </row>
    <row r="20" spans="2:8" ht="12.75" customHeight="1" x14ac:dyDescent="0.25">
      <c r="B20" s="1455"/>
      <c r="C20" s="1458"/>
      <c r="D20" s="1452"/>
      <c r="E20" s="1449"/>
      <c r="F20" s="728">
        <v>0.05</v>
      </c>
      <c r="G20" s="729" t="s">
        <v>133</v>
      </c>
      <c r="H20" s="63"/>
    </row>
    <row r="21" spans="2:8" ht="12.75" customHeight="1" x14ac:dyDescent="0.25">
      <c r="B21" s="1455"/>
      <c r="C21" s="1458"/>
      <c r="D21" s="1452"/>
      <c r="E21" s="1449"/>
      <c r="F21" s="728">
        <v>7.0000000000000007E-2</v>
      </c>
      <c r="G21" s="898" t="s">
        <v>777</v>
      </c>
      <c r="H21" s="63"/>
    </row>
    <row r="22" spans="2:8" ht="12.75" customHeight="1" x14ac:dyDescent="0.25">
      <c r="B22" s="1455"/>
      <c r="C22" s="1458"/>
      <c r="D22" s="1452"/>
      <c r="E22" s="1449"/>
      <c r="F22" s="728">
        <v>7.0000000000000007E-2</v>
      </c>
      <c r="G22" s="729" t="s">
        <v>741</v>
      </c>
      <c r="H22" s="63"/>
    </row>
    <row r="23" spans="2:8" ht="12.75" customHeight="1" x14ac:dyDescent="0.25">
      <c r="B23" s="1455"/>
      <c r="C23" s="1458"/>
      <c r="D23" s="1452"/>
      <c r="E23" s="1449"/>
      <c r="F23" s="728">
        <v>7.0000000000000007E-2</v>
      </c>
      <c r="G23" s="897" t="s">
        <v>782</v>
      </c>
      <c r="H23" s="63"/>
    </row>
    <row r="24" spans="2:8" ht="12.75" customHeight="1" x14ac:dyDescent="0.25">
      <c r="B24" s="1455"/>
      <c r="C24" s="1458"/>
      <c r="D24" s="1452"/>
      <c r="E24" s="1449"/>
      <c r="F24" s="728">
        <v>0.06</v>
      </c>
      <c r="G24" s="729" t="s">
        <v>24</v>
      </c>
      <c r="H24" s="63"/>
    </row>
    <row r="25" spans="2:8" ht="12.75" customHeight="1" x14ac:dyDescent="0.3">
      <c r="B25" s="1455"/>
      <c r="C25" s="1458"/>
      <c r="D25" s="1452"/>
      <c r="E25" s="1449"/>
      <c r="F25" s="747">
        <v>7.0000000000000007E-2</v>
      </c>
      <c r="G25" s="752" t="s">
        <v>681</v>
      </c>
      <c r="H25" s="63"/>
    </row>
    <row r="26" spans="2:8" ht="12.75" customHeight="1" x14ac:dyDescent="0.25">
      <c r="B26" s="1455"/>
      <c r="C26" s="1458"/>
      <c r="D26" s="1452"/>
      <c r="E26" s="1449"/>
      <c r="F26" s="728">
        <v>0.05</v>
      </c>
      <c r="G26" s="729" t="s">
        <v>25</v>
      </c>
      <c r="H26" s="63"/>
    </row>
    <row r="27" spans="2:8" ht="12.75" customHeight="1" x14ac:dyDescent="0.25">
      <c r="B27" s="1455"/>
      <c r="C27" s="1458"/>
      <c r="D27" s="1452"/>
      <c r="E27" s="1449"/>
      <c r="F27" s="739">
        <v>0.05</v>
      </c>
      <c r="G27" s="731" t="s">
        <v>26</v>
      </c>
      <c r="H27" s="63"/>
    </row>
    <row r="28" spans="2:8" ht="12.75" customHeight="1" x14ac:dyDescent="0.25">
      <c r="B28" s="1455"/>
      <c r="C28" s="1458"/>
      <c r="D28" s="1451" t="s">
        <v>682</v>
      </c>
      <c r="E28" s="1448">
        <v>0.15</v>
      </c>
      <c r="F28" s="728">
        <v>0.33329999999999999</v>
      </c>
      <c r="G28" s="729" t="s">
        <v>683</v>
      </c>
      <c r="H28" s="736"/>
    </row>
    <row r="29" spans="2:8" ht="12.75" customHeight="1" x14ac:dyDescent="0.25">
      <c r="B29" s="1455"/>
      <c r="C29" s="1458"/>
      <c r="D29" s="1452"/>
      <c r="E29" s="1449"/>
      <c r="F29" s="728">
        <v>0.33329999999999999</v>
      </c>
      <c r="G29" s="729" t="s">
        <v>684</v>
      </c>
      <c r="H29" s="736"/>
    </row>
    <row r="30" spans="2:8" ht="12.75" customHeight="1" x14ac:dyDescent="0.25">
      <c r="B30" s="1455"/>
      <c r="C30" s="1458"/>
      <c r="D30" s="1453"/>
      <c r="E30" s="1450"/>
      <c r="F30" s="728">
        <v>0.33329999999999999</v>
      </c>
      <c r="G30" s="729" t="s">
        <v>685</v>
      </c>
      <c r="H30" s="736"/>
    </row>
    <row r="31" spans="2:8" ht="12.75" customHeight="1" x14ac:dyDescent="0.25">
      <c r="B31" s="1455"/>
      <c r="C31" s="1458"/>
      <c r="D31" s="1451" t="s">
        <v>27</v>
      </c>
      <c r="E31" s="1448">
        <v>0.1</v>
      </c>
      <c r="F31" s="726">
        <v>0.33329999999999999</v>
      </c>
      <c r="G31" s="727" t="s">
        <v>363</v>
      </c>
      <c r="H31" s="63"/>
    </row>
    <row r="32" spans="2:8" ht="12.75" customHeight="1" x14ac:dyDescent="0.25">
      <c r="B32" s="1455"/>
      <c r="C32" s="1458"/>
      <c r="D32" s="1452"/>
      <c r="E32" s="1449"/>
      <c r="F32" s="728">
        <v>0.33329999999999999</v>
      </c>
      <c r="G32" s="729" t="s">
        <v>135</v>
      </c>
      <c r="H32" s="63"/>
    </row>
    <row r="33" spans="2:8" ht="12.75" customHeight="1" x14ac:dyDescent="0.25">
      <c r="B33" s="1455"/>
      <c r="C33" s="1458"/>
      <c r="D33" s="1453"/>
      <c r="E33" s="1450"/>
      <c r="F33" s="730">
        <v>0.33329999999999999</v>
      </c>
      <c r="G33" s="738" t="s">
        <v>686</v>
      </c>
      <c r="H33" s="63"/>
    </row>
    <row r="34" spans="2:8" ht="12.75" customHeight="1" x14ac:dyDescent="0.25">
      <c r="B34" s="1455"/>
      <c r="C34" s="1458"/>
      <c r="D34" s="1451" t="s">
        <v>28</v>
      </c>
      <c r="E34" s="1448">
        <v>0.1</v>
      </c>
      <c r="F34" s="726">
        <v>0.5</v>
      </c>
      <c r="G34" s="727" t="s">
        <v>181</v>
      </c>
      <c r="H34" s="63"/>
    </row>
    <row r="35" spans="2:8" ht="12.75" customHeight="1" x14ac:dyDescent="0.25">
      <c r="B35" s="1455"/>
      <c r="C35" s="1458"/>
      <c r="D35" s="1452"/>
      <c r="E35" s="1449"/>
      <c r="F35" s="728">
        <v>0.5</v>
      </c>
      <c r="G35" s="748" t="s">
        <v>182</v>
      </c>
      <c r="H35" s="63"/>
    </row>
    <row r="36" spans="2:8" ht="12.75" hidden="1" customHeight="1" x14ac:dyDescent="0.25">
      <c r="B36" s="1456"/>
      <c r="C36" s="1459"/>
      <c r="D36" s="732" t="s">
        <v>364</v>
      </c>
      <c r="E36" s="734">
        <v>0</v>
      </c>
      <c r="F36" s="735"/>
      <c r="G36" s="733" t="s">
        <v>323</v>
      </c>
      <c r="H36" s="63"/>
    </row>
    <row r="37" spans="2:8" ht="12.75" customHeight="1" x14ac:dyDescent="0.25">
      <c r="B37" s="1443" t="s">
        <v>30</v>
      </c>
      <c r="C37" s="1444">
        <v>0.22</v>
      </c>
      <c r="D37" s="1445" t="s">
        <v>31</v>
      </c>
      <c r="E37" s="1448">
        <v>0.4</v>
      </c>
      <c r="F37" s="726">
        <v>0.1429</v>
      </c>
      <c r="G37" s="727" t="s">
        <v>32</v>
      </c>
      <c r="H37" s="63"/>
    </row>
    <row r="38" spans="2:8" ht="12.75" customHeight="1" x14ac:dyDescent="0.25">
      <c r="B38" s="1443"/>
      <c r="C38" s="1444"/>
      <c r="D38" s="1446"/>
      <c r="E38" s="1449"/>
      <c r="F38" s="728">
        <v>0.1429</v>
      </c>
      <c r="G38" s="729" t="s">
        <v>33</v>
      </c>
      <c r="H38" s="63"/>
    </row>
    <row r="39" spans="2:8" ht="13" customHeight="1" x14ac:dyDescent="0.25">
      <c r="B39" s="1443"/>
      <c r="C39" s="1444"/>
      <c r="D39" s="1446"/>
      <c r="E39" s="1449"/>
      <c r="F39" s="728">
        <v>0.1429</v>
      </c>
      <c r="G39" s="729" t="s">
        <v>739</v>
      </c>
      <c r="H39" s="63"/>
    </row>
    <row r="40" spans="2:8" ht="13" customHeight="1" x14ac:dyDescent="0.25">
      <c r="B40" s="1443"/>
      <c r="C40" s="1444"/>
      <c r="D40" s="1446"/>
      <c r="E40" s="1449"/>
      <c r="F40" s="728">
        <v>0.1429</v>
      </c>
      <c r="G40" s="729" t="s">
        <v>35</v>
      </c>
      <c r="H40" s="63"/>
    </row>
    <row r="41" spans="2:8" ht="13" x14ac:dyDescent="0.25">
      <c r="B41" s="1443"/>
      <c r="C41" s="1444"/>
      <c r="D41" s="1446"/>
      <c r="E41" s="1449"/>
      <c r="F41" s="728">
        <v>0.1429</v>
      </c>
      <c r="G41" s="729" t="s">
        <v>36</v>
      </c>
      <c r="H41" s="63"/>
    </row>
    <row r="42" spans="2:8" ht="13" x14ac:dyDescent="0.25">
      <c r="B42" s="1443"/>
      <c r="C42" s="1444"/>
      <c r="D42" s="1446"/>
      <c r="E42" s="1449"/>
      <c r="F42" s="728">
        <v>0.1429</v>
      </c>
      <c r="G42" s="729" t="s">
        <v>37</v>
      </c>
      <c r="H42" s="63"/>
    </row>
    <row r="43" spans="2:8" ht="13" customHeight="1" x14ac:dyDescent="0.25">
      <c r="B43" s="1443"/>
      <c r="C43" s="1444"/>
      <c r="D43" s="1447"/>
      <c r="E43" s="1450"/>
      <c r="F43" s="730">
        <v>0.1429</v>
      </c>
      <c r="G43" s="743" t="s">
        <v>687</v>
      </c>
      <c r="H43" s="63"/>
    </row>
    <row r="44" spans="2:8" ht="13" customHeight="1" x14ac:dyDescent="0.25">
      <c r="B44" s="1443"/>
      <c r="C44" s="1444"/>
      <c r="D44" s="1451" t="s">
        <v>682</v>
      </c>
      <c r="E44" s="1448">
        <v>0.2</v>
      </c>
      <c r="F44" s="728">
        <v>0.25</v>
      </c>
      <c r="G44" s="729" t="s">
        <v>725</v>
      </c>
      <c r="H44" s="63"/>
    </row>
    <row r="45" spans="2:8" ht="13" customHeight="1" x14ac:dyDescent="0.25">
      <c r="B45" s="1443"/>
      <c r="C45" s="1444"/>
      <c r="D45" s="1452"/>
      <c r="E45" s="1449"/>
      <c r="F45" s="728">
        <v>0.25</v>
      </c>
      <c r="G45" s="729" t="s">
        <v>689</v>
      </c>
      <c r="H45" s="63"/>
    </row>
    <row r="46" spans="2:8" ht="13" customHeight="1" x14ac:dyDescent="0.25">
      <c r="B46" s="1443"/>
      <c r="C46" s="1444"/>
      <c r="D46" s="1452"/>
      <c r="E46" s="1449"/>
      <c r="F46" s="728">
        <v>0.25</v>
      </c>
      <c r="G46" s="729" t="s">
        <v>690</v>
      </c>
      <c r="H46" s="63"/>
    </row>
    <row r="47" spans="2:8" ht="26" x14ac:dyDescent="0.25">
      <c r="B47" s="1443"/>
      <c r="C47" s="1444"/>
      <c r="D47" s="1453"/>
      <c r="E47" s="1450"/>
      <c r="F47" s="728">
        <v>0.25</v>
      </c>
      <c r="G47" s="749" t="s">
        <v>691</v>
      </c>
      <c r="H47" s="63"/>
    </row>
    <row r="48" spans="2:8" ht="13" customHeight="1" x14ac:dyDescent="0.25">
      <c r="B48" s="1443"/>
      <c r="C48" s="1444"/>
      <c r="D48" s="1451" t="s">
        <v>38</v>
      </c>
      <c r="E48" s="1448">
        <v>0.2</v>
      </c>
      <c r="F48" s="726">
        <v>0.5</v>
      </c>
      <c r="G48" s="727" t="s">
        <v>185</v>
      </c>
      <c r="H48" s="63"/>
    </row>
    <row r="49" spans="2:8" ht="13" customHeight="1" x14ac:dyDescent="0.25">
      <c r="B49" s="1443"/>
      <c r="C49" s="1444"/>
      <c r="D49" s="1453"/>
      <c r="E49" s="1450"/>
      <c r="F49" s="730">
        <v>0.5</v>
      </c>
      <c r="G49" s="731" t="s">
        <v>186</v>
      </c>
      <c r="H49" s="63"/>
    </row>
    <row r="50" spans="2:8" ht="13" customHeight="1" x14ac:dyDescent="0.25">
      <c r="B50" s="1443"/>
      <c r="C50" s="1444"/>
      <c r="D50" s="732" t="s">
        <v>675</v>
      </c>
      <c r="E50" s="750">
        <v>0.2</v>
      </c>
      <c r="F50" s="751"/>
      <c r="G50" s="729" t="s">
        <v>137</v>
      </c>
      <c r="H50" s="63"/>
    </row>
    <row r="51" spans="2:8" ht="13" customHeight="1" x14ac:dyDescent="0.25">
      <c r="B51" s="1454" t="s">
        <v>46</v>
      </c>
      <c r="C51" s="1457">
        <v>0.11</v>
      </c>
      <c r="D51" s="1451" t="s">
        <v>47</v>
      </c>
      <c r="E51" s="1448">
        <v>1</v>
      </c>
      <c r="F51" s="735">
        <v>0.33329999999999999</v>
      </c>
      <c r="G51" s="742" t="s">
        <v>72</v>
      </c>
      <c r="H51" s="63"/>
    </row>
    <row r="52" spans="2:8" ht="13" customHeight="1" x14ac:dyDescent="0.25">
      <c r="B52" s="1455"/>
      <c r="C52" s="1458"/>
      <c r="D52" s="1452"/>
      <c r="E52" s="1449"/>
      <c r="F52" s="728">
        <v>0.33329999999999999</v>
      </c>
      <c r="G52" s="729" t="s">
        <v>48</v>
      </c>
      <c r="H52" s="736"/>
    </row>
    <row r="53" spans="2:8" ht="13" customHeight="1" x14ac:dyDescent="0.25">
      <c r="B53" s="1456"/>
      <c r="C53" s="1459"/>
      <c r="D53" s="1453"/>
      <c r="E53" s="1450"/>
      <c r="F53" s="728">
        <v>0.33329999999999999</v>
      </c>
      <c r="G53" s="729" t="s">
        <v>686</v>
      </c>
      <c r="H53" s="63"/>
    </row>
    <row r="54" spans="2:8" ht="13" customHeight="1" x14ac:dyDescent="0.25">
      <c r="B54" s="1460" t="s">
        <v>39</v>
      </c>
      <c r="C54" s="1461">
        <v>0.15</v>
      </c>
      <c r="D54" s="1445" t="s">
        <v>40</v>
      </c>
      <c r="E54" s="1448">
        <v>0.5</v>
      </c>
      <c r="F54" s="735">
        <v>0.33329999999999999</v>
      </c>
      <c r="G54" s="742" t="s">
        <v>41</v>
      </c>
      <c r="H54" s="63"/>
    </row>
    <row r="55" spans="2:8" ht="17.25" customHeight="1" x14ac:dyDescent="0.25">
      <c r="B55" s="1460"/>
      <c r="C55" s="1461"/>
      <c r="D55" s="1446"/>
      <c r="E55" s="1449"/>
      <c r="F55" s="737">
        <v>0.33329999999999999</v>
      </c>
      <c r="G55" s="738" t="s">
        <v>692</v>
      </c>
      <c r="H55" s="63"/>
    </row>
    <row r="56" spans="2:8" ht="13" customHeight="1" x14ac:dyDescent="0.25">
      <c r="B56" s="1460"/>
      <c r="C56" s="1461"/>
      <c r="D56" s="1447"/>
      <c r="E56" s="1450"/>
      <c r="F56" s="739">
        <v>0.33329999999999999</v>
      </c>
      <c r="G56" s="743" t="s">
        <v>42</v>
      </c>
      <c r="H56" s="63"/>
    </row>
    <row r="57" spans="2:8" ht="13" customHeight="1" x14ac:dyDescent="0.25">
      <c r="B57" s="1460"/>
      <c r="C57" s="1461"/>
      <c r="D57" s="1445" t="s">
        <v>43</v>
      </c>
      <c r="E57" s="1448">
        <v>0.5</v>
      </c>
      <c r="F57" s="728">
        <v>0.5</v>
      </c>
      <c r="G57" s="729" t="s">
        <v>44</v>
      </c>
      <c r="H57" s="63"/>
    </row>
    <row r="58" spans="2:8" ht="13" customHeight="1" x14ac:dyDescent="0.25">
      <c r="B58" s="1460"/>
      <c r="C58" s="1461"/>
      <c r="D58" s="1447"/>
      <c r="E58" s="1450"/>
      <c r="F58" s="728">
        <v>0.5</v>
      </c>
      <c r="G58" s="729" t="s">
        <v>45</v>
      </c>
      <c r="H58" s="63"/>
    </row>
    <row r="59" spans="2:8" ht="13" customHeight="1" x14ac:dyDescent="0.25">
      <c r="B59" s="1460" t="s">
        <v>82</v>
      </c>
      <c r="C59" s="1461">
        <v>0</v>
      </c>
      <c r="D59" s="1445" t="s">
        <v>52</v>
      </c>
      <c r="E59" s="1465">
        <v>1</v>
      </c>
      <c r="F59" s="740">
        <v>0.25</v>
      </c>
      <c r="G59" s="742" t="s">
        <v>693</v>
      </c>
      <c r="H59" s="63"/>
    </row>
    <row r="60" spans="2:8" ht="13" customHeight="1" x14ac:dyDescent="0.25">
      <c r="B60" s="1462"/>
      <c r="C60" s="1463"/>
      <c r="D60" s="1446"/>
      <c r="E60" s="1466"/>
      <c r="F60" s="741">
        <v>0.25</v>
      </c>
      <c r="G60" s="738" t="s">
        <v>53</v>
      </c>
      <c r="H60" s="63"/>
    </row>
    <row r="61" spans="2:8" ht="13" customHeight="1" x14ac:dyDescent="0.25">
      <c r="B61" s="1462"/>
      <c r="C61" s="1463"/>
      <c r="D61" s="1446"/>
      <c r="E61" s="1466"/>
      <c r="F61" s="741">
        <v>0.25</v>
      </c>
      <c r="G61" s="738" t="s">
        <v>694</v>
      </c>
      <c r="H61" s="63"/>
    </row>
    <row r="62" spans="2:8" ht="13" x14ac:dyDescent="0.25">
      <c r="B62" s="1462"/>
      <c r="C62" s="1463"/>
      <c r="D62" s="1464"/>
      <c r="E62" s="1467"/>
      <c r="F62" s="739">
        <v>0.25</v>
      </c>
      <c r="G62" s="743" t="s">
        <v>695</v>
      </c>
      <c r="H62" s="63"/>
    </row>
    <row r="63" spans="2:8" ht="15.65" customHeight="1" x14ac:dyDescent="0.25">
      <c r="B63" s="1468" t="s">
        <v>54</v>
      </c>
      <c r="C63" s="1470">
        <v>0.1</v>
      </c>
      <c r="D63" s="1472" t="s">
        <v>55</v>
      </c>
      <c r="E63" s="1473">
        <v>1</v>
      </c>
      <c r="F63" s="735">
        <v>0.16669999999999999</v>
      </c>
      <c r="G63" s="729" t="s">
        <v>56</v>
      </c>
      <c r="H63" s="63"/>
    </row>
    <row r="64" spans="2:8" ht="13" x14ac:dyDescent="0.25">
      <c r="B64" s="1460"/>
      <c r="C64" s="1461"/>
      <c r="D64" s="1446"/>
      <c r="E64" s="1449"/>
      <c r="F64" s="737">
        <v>0.16669999999999999</v>
      </c>
      <c r="G64" s="729" t="s">
        <v>57</v>
      </c>
      <c r="H64" s="63"/>
    </row>
    <row r="65" spans="2:8" ht="13" x14ac:dyDescent="0.25">
      <c r="B65" s="1460"/>
      <c r="C65" s="1461"/>
      <c r="D65" s="1446"/>
      <c r="E65" s="1449"/>
      <c r="F65" s="737">
        <v>0.16669999999999999</v>
      </c>
      <c r="G65" s="729" t="s">
        <v>58</v>
      </c>
      <c r="H65" s="63"/>
    </row>
    <row r="66" spans="2:8" ht="13" x14ac:dyDescent="0.25">
      <c r="B66" s="1460"/>
      <c r="C66" s="1461"/>
      <c r="D66" s="1446"/>
      <c r="E66" s="1449"/>
      <c r="F66" s="737">
        <v>0.16669999999999999</v>
      </c>
      <c r="G66" s="729" t="s">
        <v>696</v>
      </c>
      <c r="H66" s="63"/>
    </row>
    <row r="67" spans="2:8" ht="13" x14ac:dyDescent="0.25">
      <c r="B67" s="1460"/>
      <c r="C67" s="1461"/>
      <c r="D67" s="1446"/>
      <c r="E67" s="1449"/>
      <c r="F67" s="737">
        <v>0.16669999999999999</v>
      </c>
      <c r="G67" s="729" t="s">
        <v>59</v>
      </c>
      <c r="H67" s="63"/>
    </row>
    <row r="68" spans="2:8" ht="13" x14ac:dyDescent="0.25">
      <c r="B68" s="1462"/>
      <c r="C68" s="1463"/>
      <c r="D68" s="1446"/>
      <c r="E68" s="1449"/>
      <c r="F68" s="737">
        <v>0.16669999999999999</v>
      </c>
      <c r="G68" s="729" t="s">
        <v>60</v>
      </c>
      <c r="H68" s="63"/>
    </row>
    <row r="69" spans="2:8" ht="13" x14ac:dyDescent="0.25">
      <c r="B69" s="1469"/>
      <c r="C69" s="1471"/>
      <c r="D69" s="1464"/>
      <c r="E69" s="1474"/>
      <c r="F69" s="739">
        <v>0</v>
      </c>
      <c r="G69" s="753" t="s">
        <v>321</v>
      </c>
      <c r="H69" s="63"/>
    </row>
    <row r="70" spans="2:8" x14ac:dyDescent="0.25">
      <c r="F70" s="736"/>
      <c r="H70" s="63"/>
    </row>
    <row r="71" spans="2:8" x14ac:dyDescent="0.25">
      <c r="F71" s="736"/>
      <c r="H71" s="63"/>
    </row>
    <row r="72" spans="2:8" ht="12.65" customHeight="1" x14ac:dyDescent="0.25">
      <c r="B72" s="63"/>
      <c r="C72" s="736"/>
      <c r="H72" s="63"/>
    </row>
    <row r="73" spans="2:8" ht="12.65" customHeight="1" x14ac:dyDescent="0.25">
      <c r="B73" s="63"/>
      <c r="C73" s="63"/>
    </row>
    <row r="74" spans="2:8" ht="15.65" customHeight="1" x14ac:dyDescent="0.25">
      <c r="B74" s="63"/>
      <c r="C74" s="63"/>
    </row>
    <row r="75" spans="2:8" x14ac:dyDescent="0.25">
      <c r="B75" s="63"/>
      <c r="C75" s="63"/>
    </row>
    <row r="76" spans="2:8" ht="12.65" customHeight="1" x14ac:dyDescent="0.25">
      <c r="B76" s="63"/>
      <c r="C76" s="63"/>
    </row>
    <row r="77" spans="2:8" ht="12.65" customHeight="1" x14ac:dyDescent="0.25">
      <c r="B77" s="63"/>
      <c r="C77" s="63"/>
    </row>
    <row r="78" spans="2:8" ht="12.65" customHeight="1" x14ac:dyDescent="0.25"/>
    <row r="79" spans="2:8" ht="12.65" customHeight="1" x14ac:dyDescent="0.25"/>
  </sheetData>
  <mergeCells count="38">
    <mergeCell ref="B59:B62"/>
    <mergeCell ref="C59:C62"/>
    <mergeCell ref="D59:D62"/>
    <mergeCell ref="E59:E62"/>
    <mergeCell ref="B63:B69"/>
    <mergeCell ref="C63:C69"/>
    <mergeCell ref="D63:D69"/>
    <mergeCell ref="E63:E69"/>
    <mergeCell ref="B51:B53"/>
    <mergeCell ref="C51:C53"/>
    <mergeCell ref="D51:D53"/>
    <mergeCell ref="E51:E53"/>
    <mergeCell ref="B54:B58"/>
    <mergeCell ref="C54:C58"/>
    <mergeCell ref="D54:D56"/>
    <mergeCell ref="E54:E56"/>
    <mergeCell ref="D57:D58"/>
    <mergeCell ref="E57:E58"/>
    <mergeCell ref="B8:B36"/>
    <mergeCell ref="C8:C36"/>
    <mergeCell ref="D8:D11"/>
    <mergeCell ref="E8:E11"/>
    <mergeCell ref="D28:D30"/>
    <mergeCell ref="E28:E30"/>
    <mergeCell ref="D31:D33"/>
    <mergeCell ref="E31:E33"/>
    <mergeCell ref="D34:D35"/>
    <mergeCell ref="E34:E35"/>
    <mergeCell ref="D12:D27"/>
    <mergeCell ref="E12:E27"/>
    <mergeCell ref="B37:B50"/>
    <mergeCell ref="C37:C50"/>
    <mergeCell ref="D37:D43"/>
    <mergeCell ref="E37:E43"/>
    <mergeCell ref="D44:D47"/>
    <mergeCell ref="E44:E47"/>
    <mergeCell ref="D48:D49"/>
    <mergeCell ref="E48:E49"/>
  </mergeCells>
  <pageMargins left="0.7" right="0.7" top="0.75" bottom="0.75" header="0.3" footer="0.3"/>
  <pageSetup paperSize="9" orientation="portrait"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V47"/>
  <sheetViews>
    <sheetView showGridLines="0" topLeftCell="A13" zoomScale="80" zoomScaleNormal="80" zoomScalePageLayoutView="200" workbookViewId="0">
      <selection activeCell="F23" sqref="F23"/>
    </sheetView>
  </sheetViews>
  <sheetFormatPr baseColWidth="10" defaultColWidth="11.453125" defaultRowHeight="12.5" x14ac:dyDescent="0.25"/>
  <cols>
    <col min="1" max="1" width="1.1796875" style="48" customWidth="1"/>
    <col min="2" max="2" width="8" style="48" customWidth="1"/>
    <col min="3" max="3" width="39.81640625" style="48" customWidth="1"/>
    <col min="4" max="5" width="13.81640625" style="48" customWidth="1"/>
    <col min="6" max="16384" width="11.453125" style="48"/>
  </cols>
  <sheetData>
    <row r="2" spans="2:22" s="47" customFormat="1" ht="28" x14ac:dyDescent="0.25">
      <c r="D2" s="49" t="s">
        <v>170</v>
      </c>
      <c r="V2" s="48"/>
    </row>
    <row r="3" spans="2:22" s="47" customFormat="1" ht="7.5" customHeight="1" x14ac:dyDescent="0.25">
      <c r="D3" s="49"/>
      <c r="V3" s="48"/>
    </row>
    <row r="4" spans="2:22" ht="6" customHeight="1" x14ac:dyDescent="0.25">
      <c r="F4"/>
      <c r="G4"/>
    </row>
    <row r="5" spans="2:22" ht="30.75" customHeight="1" x14ac:dyDescent="0.25">
      <c r="B5" s="1477" t="s">
        <v>173</v>
      </c>
      <c r="C5" s="1478"/>
      <c r="D5" s="1478"/>
      <c r="E5" s="1479"/>
      <c r="F5"/>
      <c r="G5"/>
    </row>
    <row r="6" spans="2:22" ht="30.75" customHeight="1" x14ac:dyDescent="0.25">
      <c r="B6" s="1480"/>
      <c r="C6" s="1481"/>
      <c r="D6" s="1481"/>
      <c r="E6" s="1482"/>
      <c r="F6"/>
      <c r="G6"/>
    </row>
    <row r="7" spans="2:22" x14ac:dyDescent="0.25">
      <c r="F7"/>
      <c r="G7"/>
    </row>
    <row r="8" spans="2:22" ht="23.25" customHeight="1" x14ac:dyDescent="0.25">
      <c r="B8" s="1484" t="s">
        <v>95</v>
      </c>
      <c r="C8" s="1485"/>
      <c r="D8" s="499" t="s">
        <v>96</v>
      </c>
      <c r="E8" s="500" t="s">
        <v>65</v>
      </c>
    </row>
    <row r="9" spans="2:22" ht="24.75" customHeight="1" x14ac:dyDescent="0.35">
      <c r="B9" s="1486" t="s">
        <v>61</v>
      </c>
      <c r="C9" s="1487"/>
      <c r="D9" s="213">
        <v>26</v>
      </c>
      <c r="E9" s="501">
        <f>+D9/$D$14</f>
        <v>0.52</v>
      </c>
      <c r="G9" s="119"/>
      <c r="H9" s="70"/>
    </row>
    <row r="10" spans="2:22" ht="24.75" customHeight="1" x14ac:dyDescent="0.35">
      <c r="B10" s="1488" t="s">
        <v>62</v>
      </c>
      <c r="C10" s="1489"/>
      <c r="D10" s="214">
        <v>14</v>
      </c>
      <c r="E10" s="502">
        <f t="shared" ref="E10:E13" si="0">+D10/$D$14</f>
        <v>0.28000000000000003</v>
      </c>
      <c r="G10" s="119"/>
      <c r="H10" s="70"/>
    </row>
    <row r="11" spans="2:22" ht="24.75" customHeight="1" x14ac:dyDescent="0.35">
      <c r="B11" s="1486" t="s">
        <v>63</v>
      </c>
      <c r="C11" s="1487"/>
      <c r="D11" s="213">
        <f>SUM(D37:D39)</f>
        <v>6</v>
      </c>
      <c r="E11" s="501">
        <f t="shared" si="0"/>
        <v>0.12</v>
      </c>
      <c r="G11" s="119"/>
      <c r="H11" s="70"/>
    </row>
    <row r="12" spans="2:22" ht="24.75" customHeight="1" x14ac:dyDescent="0.35">
      <c r="B12" s="892" t="s">
        <v>779</v>
      </c>
      <c r="C12" s="893"/>
      <c r="D12" s="214">
        <v>2</v>
      </c>
      <c r="E12" s="502">
        <f t="shared" si="0"/>
        <v>0.04</v>
      </c>
      <c r="G12" s="119"/>
      <c r="H12" s="70"/>
    </row>
    <row r="13" spans="2:22" ht="24.75" customHeight="1" x14ac:dyDescent="0.35">
      <c r="B13" s="890" t="s">
        <v>780</v>
      </c>
      <c r="C13" s="891"/>
      <c r="D13" s="213">
        <v>2</v>
      </c>
      <c r="E13" s="501">
        <f t="shared" si="0"/>
        <v>0.04</v>
      </c>
      <c r="G13" s="119"/>
      <c r="H13" s="70"/>
    </row>
    <row r="14" spans="2:22" ht="17.5" x14ac:dyDescent="0.35">
      <c r="B14" s="1475" t="s">
        <v>94</v>
      </c>
      <c r="C14" s="1476"/>
      <c r="D14" s="503">
        <f>SUM(D9:D13)</f>
        <v>50</v>
      </c>
      <c r="E14" s="504">
        <f>SUM(E9:E13)</f>
        <v>1</v>
      </c>
      <c r="G14" s="69"/>
      <c r="H14" s="70"/>
    </row>
    <row r="15" spans="2:22" x14ac:dyDescent="0.25">
      <c r="C15" s="50"/>
      <c r="E15" s="50"/>
      <c r="F15" s="51"/>
      <c r="G15" s="71"/>
      <c r="H15" s="72"/>
    </row>
    <row r="16" spans="2:22" ht="17.25" customHeight="1" x14ac:dyDescent="0.25">
      <c r="B16" s="1490" t="s">
        <v>78</v>
      </c>
      <c r="C16" s="1491"/>
      <c r="D16" s="815" t="s">
        <v>77</v>
      </c>
      <c r="F16" s="1483"/>
    </row>
    <row r="17" spans="2:10" ht="21" customHeight="1" x14ac:dyDescent="0.25">
      <c r="B17" s="1492" t="s">
        <v>337</v>
      </c>
      <c r="C17" s="496" t="s">
        <v>123</v>
      </c>
      <c r="D17" s="497">
        <v>2</v>
      </c>
      <c r="F17" s="1483"/>
    </row>
    <row r="18" spans="2:10" ht="21" customHeight="1" x14ac:dyDescent="0.25">
      <c r="B18" s="1493"/>
      <c r="C18" s="215" t="s">
        <v>817</v>
      </c>
      <c r="D18" s="216">
        <v>2</v>
      </c>
      <c r="F18" s="50"/>
      <c r="I18" s="52"/>
      <c r="J18" s="52"/>
    </row>
    <row r="19" spans="2:10" ht="21" customHeight="1" x14ac:dyDescent="0.25">
      <c r="B19" s="1493"/>
      <c r="C19" s="496" t="s">
        <v>3</v>
      </c>
      <c r="D19" s="497">
        <v>2</v>
      </c>
      <c r="F19" s="50"/>
      <c r="I19" s="52"/>
      <c r="J19" s="52"/>
    </row>
    <row r="20" spans="2:10" ht="21" customHeight="1" x14ac:dyDescent="0.25">
      <c r="B20" s="1493"/>
      <c r="C20" s="215" t="s">
        <v>101</v>
      </c>
      <c r="D20" s="216">
        <v>2</v>
      </c>
    </row>
    <row r="21" spans="2:10" ht="21" customHeight="1" x14ac:dyDescent="0.25">
      <c r="B21" s="1493"/>
      <c r="C21" s="496" t="s">
        <v>90</v>
      </c>
      <c r="D21" s="497">
        <v>2</v>
      </c>
    </row>
    <row r="22" spans="2:10" ht="21" customHeight="1" x14ac:dyDescent="0.25">
      <c r="B22" s="1493"/>
      <c r="C22" s="215" t="s">
        <v>91</v>
      </c>
      <c r="D22" s="216">
        <v>2</v>
      </c>
    </row>
    <row r="23" spans="2:10" ht="21" customHeight="1" x14ac:dyDescent="0.25">
      <c r="B23" s="1493"/>
      <c r="C23" s="496" t="s">
        <v>258</v>
      </c>
      <c r="D23" s="497">
        <v>2</v>
      </c>
    </row>
    <row r="24" spans="2:10" ht="21" customHeight="1" x14ac:dyDescent="0.25">
      <c r="B24" s="1493"/>
      <c r="C24" s="215" t="s">
        <v>304</v>
      </c>
      <c r="D24" s="216">
        <v>2</v>
      </c>
    </row>
    <row r="25" spans="2:10" ht="21" customHeight="1" x14ac:dyDescent="0.25">
      <c r="B25" s="1493"/>
      <c r="C25" s="496" t="s">
        <v>319</v>
      </c>
      <c r="D25" s="497">
        <v>2</v>
      </c>
    </row>
    <row r="26" spans="2:10" ht="21" customHeight="1" x14ac:dyDescent="0.25">
      <c r="B26" s="1493"/>
      <c r="C26" s="215" t="s">
        <v>715</v>
      </c>
      <c r="D26" s="216">
        <v>2</v>
      </c>
    </row>
    <row r="27" spans="2:10" ht="21" customHeight="1" x14ac:dyDescent="0.25">
      <c r="B27" s="1493"/>
      <c r="C27" s="496" t="s">
        <v>778</v>
      </c>
      <c r="D27" s="497">
        <v>2</v>
      </c>
    </row>
    <row r="28" spans="2:10" ht="21" customHeight="1" x14ac:dyDescent="0.25">
      <c r="B28" s="1493"/>
      <c r="C28" s="215" t="s">
        <v>789</v>
      </c>
      <c r="D28" s="216">
        <v>2</v>
      </c>
    </row>
    <row r="29" spans="2:10" ht="21" customHeight="1" x14ac:dyDescent="0.25">
      <c r="B29" s="1494"/>
      <c r="C29" s="1368" t="s">
        <v>847</v>
      </c>
      <c r="D29" s="1369">
        <v>2</v>
      </c>
    </row>
    <row r="30" spans="2:10" ht="21" customHeight="1" x14ac:dyDescent="0.25">
      <c r="B30" s="1493"/>
      <c r="C30" s="215" t="s">
        <v>0</v>
      </c>
      <c r="D30" s="216">
        <v>2</v>
      </c>
    </row>
    <row r="31" spans="2:10" ht="21" customHeight="1" x14ac:dyDescent="0.25">
      <c r="B31" s="1493"/>
      <c r="C31" s="496" t="s">
        <v>127</v>
      </c>
      <c r="D31" s="497">
        <v>2</v>
      </c>
    </row>
    <row r="32" spans="2:10" ht="21" customHeight="1" x14ac:dyDescent="0.25">
      <c r="B32" s="1493"/>
      <c r="C32" s="215" t="s">
        <v>1</v>
      </c>
      <c r="D32" s="216">
        <v>2</v>
      </c>
    </row>
    <row r="33" spans="2:7" ht="21" customHeight="1" x14ac:dyDescent="0.25">
      <c r="B33" s="1493"/>
      <c r="C33" s="496" t="s">
        <v>791</v>
      </c>
      <c r="D33" s="497">
        <v>2</v>
      </c>
    </row>
    <row r="34" spans="2:7" ht="21" customHeight="1" x14ac:dyDescent="0.25">
      <c r="B34" s="1493"/>
      <c r="C34" s="215" t="s">
        <v>676</v>
      </c>
      <c r="D34" s="216">
        <v>2</v>
      </c>
    </row>
    <row r="35" spans="2:7" ht="21" customHeight="1" x14ac:dyDescent="0.25">
      <c r="B35" s="1493"/>
      <c r="C35" s="496" t="s">
        <v>720</v>
      </c>
      <c r="D35" s="497">
        <v>2</v>
      </c>
    </row>
    <row r="36" spans="2:7" ht="21" customHeight="1" x14ac:dyDescent="0.25">
      <c r="B36" s="1493"/>
      <c r="C36" s="899" t="s">
        <v>762</v>
      </c>
      <c r="D36" s="900">
        <v>2</v>
      </c>
    </row>
    <row r="37" spans="2:7" ht="21" customHeight="1" x14ac:dyDescent="0.25">
      <c r="B37" s="1493"/>
      <c r="C37" s="496" t="s">
        <v>316</v>
      </c>
      <c r="D37" s="497">
        <v>2</v>
      </c>
    </row>
    <row r="38" spans="2:7" ht="21" customHeight="1" x14ac:dyDescent="0.25">
      <c r="B38" s="1493"/>
      <c r="C38" s="215" t="s">
        <v>761</v>
      </c>
      <c r="D38" s="216">
        <v>2</v>
      </c>
    </row>
    <row r="39" spans="2:7" ht="21" customHeight="1" x14ac:dyDescent="0.25">
      <c r="B39" s="1493"/>
      <c r="C39" s="1096" t="s">
        <v>329</v>
      </c>
      <c r="D39" s="1097">
        <v>2</v>
      </c>
      <c r="G39" s="498"/>
    </row>
    <row r="40" spans="2:7" ht="21" customHeight="1" x14ac:dyDescent="0.25">
      <c r="B40" s="1493"/>
      <c r="C40" s="901" t="s">
        <v>779</v>
      </c>
      <c r="D40" s="216">
        <v>2</v>
      </c>
      <c r="G40" s="498"/>
    </row>
    <row r="41" spans="2:7" ht="21" customHeight="1" x14ac:dyDescent="0.25">
      <c r="B41" s="1493"/>
      <c r="C41" s="1098" t="s">
        <v>780</v>
      </c>
      <c r="D41" s="497">
        <v>2</v>
      </c>
      <c r="G41" s="498"/>
    </row>
    <row r="42" spans="2:7" ht="21" customHeight="1" x14ac:dyDescent="0.25">
      <c r="B42" s="1475" t="s">
        <v>79</v>
      </c>
      <c r="C42" s="1476"/>
      <c r="D42" s="505">
        <f>SUM(D17:D41)</f>
        <v>50</v>
      </c>
    </row>
    <row r="43" spans="2:7" ht="17.25" customHeight="1" x14ac:dyDescent="0.25"/>
    <row r="44" spans="2:7" ht="17.25" customHeight="1" x14ac:dyDescent="0.25"/>
    <row r="45" spans="2:7" x14ac:dyDescent="0.25">
      <c r="C45"/>
      <c r="D45"/>
    </row>
    <row r="46" spans="2:7" x14ac:dyDescent="0.25">
      <c r="C46"/>
      <c r="D46"/>
    </row>
    <row r="47" spans="2:7" x14ac:dyDescent="0.25">
      <c r="C47"/>
      <c r="D47"/>
    </row>
  </sheetData>
  <mergeCells count="10">
    <mergeCell ref="B42:C42"/>
    <mergeCell ref="B5:E6"/>
    <mergeCell ref="F16:F17"/>
    <mergeCell ref="B8:C8"/>
    <mergeCell ref="B14:C14"/>
    <mergeCell ref="B9:C9"/>
    <mergeCell ref="B10:C10"/>
    <mergeCell ref="B11:C11"/>
    <mergeCell ref="B16:C16"/>
    <mergeCell ref="B17:B41"/>
  </mergeCells>
  <pageMargins left="0.7" right="0.7" top="0.75" bottom="0.75" header="0.3" footer="0.3"/>
  <pageSetup paperSize="9" orientation="portrait" verticalDpi="120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L80"/>
  <sheetViews>
    <sheetView showGridLines="0" topLeftCell="C1" zoomScale="60" zoomScaleNormal="60" zoomScalePageLayoutView="150" workbookViewId="0">
      <pane ySplit="4" topLeftCell="A5" activePane="bottomLeft" state="frozen"/>
      <selection pane="bottomLeft" activeCell="H11" sqref="H11"/>
    </sheetView>
  </sheetViews>
  <sheetFormatPr baseColWidth="10" defaultColWidth="3.1796875" defaultRowHeight="12.5" x14ac:dyDescent="0.25"/>
  <cols>
    <col min="1" max="1" width="0.1796875" style="6" hidden="1" customWidth="1"/>
    <col min="2" max="2" width="3.453125" style="233" customWidth="1"/>
    <col min="3" max="3" width="5.1796875" style="233" customWidth="1"/>
    <col min="4" max="4" width="7.7265625" style="233" customWidth="1"/>
    <col min="5" max="5" width="11" customWidth="1"/>
    <col min="6" max="6" width="38.453125" style="43" customWidth="1"/>
    <col min="7" max="12" width="17.81640625" style="6" customWidth="1"/>
    <col min="13" max="13" width="2" style="6" customWidth="1"/>
    <col min="14" max="14" width="20.54296875" style="6" customWidth="1"/>
    <col min="15" max="15" width="3.453125" style="6" customWidth="1"/>
    <col min="16" max="22" width="10.1796875" style="6" customWidth="1"/>
    <col min="23" max="28" width="10.1796875" style="57" customWidth="1"/>
    <col min="29" max="29" width="10.1796875" style="6" customWidth="1"/>
    <col min="30" max="31" width="11.1796875" style="6" customWidth="1"/>
    <col min="32" max="32" width="1.81640625" style="63" customWidth="1"/>
    <col min="33" max="36" width="9.54296875" style="6" customWidth="1"/>
    <col min="37" max="37" width="3.1796875" style="6"/>
    <col min="38" max="38" width="18.1796875" style="6" customWidth="1"/>
    <col min="39" max="41" width="5.81640625" style="6" bestFit="1" customWidth="1"/>
    <col min="42" max="16384" width="3.1796875" style="6"/>
  </cols>
  <sheetData>
    <row r="2" spans="1:38" s="1" customFormat="1" ht="28" x14ac:dyDescent="0.25">
      <c r="B2" s="232"/>
      <c r="C2" s="232"/>
      <c r="D2" s="232"/>
      <c r="E2"/>
      <c r="G2" s="54" t="s">
        <v>849</v>
      </c>
      <c r="W2" s="56"/>
      <c r="X2" s="56"/>
      <c r="Y2" s="56"/>
      <c r="Z2" s="56"/>
      <c r="AA2" s="56"/>
      <c r="AB2" s="56"/>
      <c r="AF2" s="63"/>
    </row>
    <row r="3" spans="1:38" ht="25" x14ac:dyDescent="0.25">
      <c r="G3" s="55" t="s">
        <v>250</v>
      </c>
      <c r="U3" s="6" t="s">
        <v>362</v>
      </c>
    </row>
    <row r="6" spans="1:38" x14ac:dyDescent="0.25">
      <c r="E6" s="529"/>
      <c r="F6" s="530"/>
      <c r="G6" s="531"/>
      <c r="H6" s="531"/>
      <c r="I6" s="531"/>
      <c r="J6" s="531"/>
      <c r="K6" s="531"/>
      <c r="L6" s="531"/>
      <c r="M6" s="531"/>
      <c r="N6" s="531"/>
      <c r="O6" s="531"/>
      <c r="P6" s="531"/>
      <c r="Q6" s="531"/>
      <c r="R6" s="531"/>
      <c r="S6" s="531"/>
      <c r="T6" s="531"/>
      <c r="U6" s="531"/>
      <c r="V6" s="531"/>
      <c r="W6" s="532"/>
      <c r="X6" s="532"/>
      <c r="Y6" s="532"/>
      <c r="Z6" s="532"/>
      <c r="AA6" s="532"/>
      <c r="AB6" s="532"/>
      <c r="AC6" s="531"/>
      <c r="AD6" s="533"/>
    </row>
    <row r="7" spans="1:38" ht="47.25" customHeight="1" x14ac:dyDescent="0.25">
      <c r="E7" s="534"/>
      <c r="F7" s="523" t="s">
        <v>100</v>
      </c>
      <c r="G7" s="538" t="s">
        <v>7</v>
      </c>
      <c r="H7" s="538" t="s">
        <v>8</v>
      </c>
      <c r="I7" s="538" t="s">
        <v>80</v>
      </c>
      <c r="J7" s="981" t="s">
        <v>783</v>
      </c>
      <c r="K7" s="981" t="s">
        <v>784</v>
      </c>
      <c r="L7" s="524" t="s">
        <v>242</v>
      </c>
      <c r="M7" s="1270"/>
      <c r="N7" s="1265" t="s">
        <v>850</v>
      </c>
      <c r="O7" s="14"/>
      <c r="P7" s="1496" t="s">
        <v>243</v>
      </c>
      <c r="Q7" s="1497"/>
      <c r="R7" s="1497"/>
      <c r="S7" s="1497"/>
      <c r="T7" s="1497"/>
      <c r="U7" s="1497"/>
      <c r="V7" s="1497"/>
      <c r="W7" s="1497"/>
      <c r="X7" s="1497"/>
      <c r="Y7" s="1497"/>
      <c r="Z7" s="1497"/>
      <c r="AA7" s="1497"/>
      <c r="AB7" s="1497"/>
      <c r="AC7" s="1498"/>
      <c r="AD7" s="545"/>
      <c r="AE7"/>
      <c r="AF7"/>
      <c r="AG7"/>
      <c r="AH7"/>
    </row>
    <row r="8" spans="1:38" ht="21" customHeight="1" x14ac:dyDescent="0.25">
      <c r="E8" s="534"/>
      <c r="F8" s="525" t="s">
        <v>163</v>
      </c>
      <c r="G8" s="227">
        <v>0.88597891432423581</v>
      </c>
      <c r="H8" s="227">
        <v>0.7518443543656671</v>
      </c>
      <c r="I8" s="227">
        <v>0.86153450009936572</v>
      </c>
      <c r="J8" s="227">
        <v>0.87855787476280822</v>
      </c>
      <c r="K8" s="227">
        <v>0.91354723707664864</v>
      </c>
      <c r="L8" s="1214">
        <v>0.83311925626308947</v>
      </c>
      <c r="M8" s="1271"/>
      <c r="N8" s="1266">
        <v>-2.4324675446304678E-2</v>
      </c>
      <c r="O8" s="540"/>
      <c r="P8" s="528"/>
      <c r="Q8" s="14"/>
      <c r="R8" s="14"/>
      <c r="S8" s="14"/>
      <c r="T8" s="14"/>
      <c r="U8" s="14"/>
      <c r="V8" s="14"/>
      <c r="W8" s="528"/>
      <c r="X8" s="528"/>
      <c r="Y8" s="528"/>
      <c r="Z8" s="528"/>
      <c r="AA8" s="528"/>
      <c r="AB8" s="528"/>
      <c r="AC8" s="14"/>
      <c r="AD8" s="535"/>
      <c r="AE8"/>
      <c r="AF8"/>
      <c r="AG8"/>
      <c r="AH8"/>
      <c r="AI8"/>
      <c r="AJ8"/>
      <c r="AK8"/>
      <c r="AL8"/>
    </row>
    <row r="9" spans="1:38" ht="21" customHeight="1" x14ac:dyDescent="0.25">
      <c r="E9" s="534"/>
      <c r="F9" s="526" t="s">
        <v>165</v>
      </c>
      <c r="G9" s="228">
        <v>0.91153846153846163</v>
      </c>
      <c r="H9" s="228">
        <v>0.82857142857142851</v>
      </c>
      <c r="I9" s="228">
        <v>0.93333333333333324</v>
      </c>
      <c r="J9" s="228">
        <v>1</v>
      </c>
      <c r="K9" s="228">
        <v>1</v>
      </c>
      <c r="L9" s="228">
        <v>0.89114774114774109</v>
      </c>
      <c r="M9" s="1271"/>
      <c r="N9" s="1267">
        <v>-1.1034798534798607E-2</v>
      </c>
      <c r="O9" s="540"/>
      <c r="P9" s="14"/>
      <c r="Q9" s="14"/>
      <c r="R9" s="14"/>
      <c r="S9" s="14"/>
      <c r="T9" s="14"/>
      <c r="U9" s="14"/>
      <c r="V9" s="14"/>
      <c r="W9" s="528"/>
      <c r="X9" s="528"/>
      <c r="Y9" s="528"/>
      <c r="Z9" s="528"/>
      <c r="AA9" s="528"/>
      <c r="AB9" s="528"/>
      <c r="AC9" s="14"/>
      <c r="AD9" s="535"/>
      <c r="AE9"/>
      <c r="AF9"/>
      <c r="AG9"/>
      <c r="AH9"/>
      <c r="AI9"/>
      <c r="AJ9"/>
      <c r="AK9"/>
      <c r="AL9"/>
    </row>
    <row r="10" spans="1:38" ht="21" customHeight="1" x14ac:dyDescent="0.25">
      <c r="E10" s="534"/>
      <c r="F10" s="525" t="s">
        <v>166</v>
      </c>
      <c r="G10" s="227">
        <v>0.95445454545454556</v>
      </c>
      <c r="H10" s="227">
        <v>0.93326000000000009</v>
      </c>
      <c r="I10" s="227">
        <v>0.74995000000000001</v>
      </c>
      <c r="J10" s="227">
        <v>1</v>
      </c>
      <c r="K10" s="227">
        <v>1</v>
      </c>
      <c r="L10" s="1214">
        <v>0.87922151515151514</v>
      </c>
      <c r="M10" s="1271"/>
      <c r="N10" s="1266">
        <v>-0.12067848484848476</v>
      </c>
      <c r="O10" s="540"/>
      <c r="P10" s="14"/>
      <c r="Q10" s="14"/>
      <c r="R10" s="14"/>
      <c r="S10" s="14"/>
      <c r="T10" s="14"/>
      <c r="U10" s="14"/>
      <c r="V10" s="14"/>
      <c r="W10" s="528"/>
      <c r="X10" s="528"/>
      <c r="Y10" s="528"/>
      <c r="Z10" s="528"/>
      <c r="AA10" s="528"/>
      <c r="AB10" s="528"/>
      <c r="AC10" s="14"/>
      <c r="AD10" s="535"/>
      <c r="AF10"/>
      <c r="AG10"/>
      <c r="AH10"/>
      <c r="AI10"/>
      <c r="AJ10"/>
      <c r="AK10"/>
      <c r="AL10"/>
    </row>
    <row r="11" spans="1:38" ht="21" customHeight="1" x14ac:dyDescent="0.25">
      <c r="E11" s="534"/>
      <c r="F11" s="526" t="s">
        <v>164</v>
      </c>
      <c r="G11" s="228">
        <v>0.9935897435897435</v>
      </c>
      <c r="H11" s="228">
        <v>0.76190476190476186</v>
      </c>
      <c r="I11" s="228">
        <v>1</v>
      </c>
      <c r="J11" s="228">
        <v>1</v>
      </c>
      <c r="K11" s="228">
        <v>1</v>
      </c>
      <c r="L11" s="228">
        <v>0.91849816849816845</v>
      </c>
      <c r="M11" s="1271"/>
      <c r="N11" s="1267">
        <v>-6.6124847374847473E-2</v>
      </c>
      <c r="O11" s="540"/>
      <c r="P11" s="14"/>
      <c r="Q11" s="14"/>
      <c r="R11" s="14"/>
      <c r="S11" s="14"/>
      <c r="T11" s="14"/>
      <c r="U11" s="14"/>
      <c r="V11" s="14"/>
      <c r="W11" s="528"/>
      <c r="X11" s="528"/>
      <c r="Y11" s="528"/>
      <c r="Z11" s="528"/>
      <c r="AA11" s="528"/>
      <c r="AB11" s="528"/>
      <c r="AC11" s="14"/>
      <c r="AD11" s="535"/>
      <c r="AE11"/>
      <c r="AF11"/>
      <c r="AG11"/>
      <c r="AH11"/>
      <c r="AI11"/>
      <c r="AJ11"/>
      <c r="AK11"/>
      <c r="AL11"/>
    </row>
    <row r="12" spans="1:38" ht="21" customHeight="1" x14ac:dyDescent="0.25">
      <c r="E12" s="534"/>
      <c r="F12" s="525" t="s">
        <v>82</v>
      </c>
      <c r="G12" s="227">
        <v>1</v>
      </c>
      <c r="H12" s="227">
        <v>1</v>
      </c>
      <c r="I12" s="227">
        <v>1</v>
      </c>
      <c r="J12" s="227" t="s">
        <v>84</v>
      </c>
      <c r="K12" s="227" t="s">
        <v>84</v>
      </c>
      <c r="L12" s="227">
        <v>1</v>
      </c>
      <c r="M12" s="1271"/>
      <c r="N12" s="1266">
        <v>8.333333333333337E-2</v>
      </c>
      <c r="O12" s="540" t="s">
        <v>366</v>
      </c>
      <c r="P12" s="14"/>
      <c r="Q12" s="14"/>
      <c r="R12" s="14"/>
      <c r="S12" s="14"/>
      <c r="T12" s="14"/>
      <c r="U12" s="14"/>
      <c r="V12" s="14"/>
      <c r="W12" s="528"/>
      <c r="X12" s="528"/>
      <c r="Y12" s="528"/>
      <c r="Z12" s="528"/>
      <c r="AA12" s="528"/>
      <c r="AB12" s="528"/>
      <c r="AC12" s="14"/>
      <c r="AD12" s="535"/>
      <c r="AE12"/>
      <c r="AF12"/>
      <c r="AG12"/>
      <c r="AH12"/>
      <c r="AI12"/>
      <c r="AJ12"/>
      <c r="AK12"/>
      <c r="AL12"/>
    </row>
    <row r="13" spans="1:38" ht="21" customHeight="1" x14ac:dyDescent="0.25">
      <c r="E13" s="534"/>
      <c r="F13" s="526" t="s">
        <v>54</v>
      </c>
      <c r="G13" s="228">
        <v>1</v>
      </c>
      <c r="H13" s="228">
        <v>0.97619047619047628</v>
      </c>
      <c r="I13" s="228">
        <v>1</v>
      </c>
      <c r="J13" s="228">
        <v>1</v>
      </c>
      <c r="K13" s="228">
        <v>1</v>
      </c>
      <c r="L13" s="228">
        <v>0.99206349206349209</v>
      </c>
      <c r="M13" s="1271"/>
      <c r="N13" s="1267">
        <v>-3.3068783068782581E-3</v>
      </c>
      <c r="O13" s="540"/>
      <c r="P13" s="14"/>
      <c r="Q13" s="14"/>
      <c r="R13" s="14"/>
      <c r="S13" s="14"/>
      <c r="T13" s="14"/>
      <c r="U13" s="14"/>
      <c r="V13" s="14"/>
      <c r="W13" s="528"/>
      <c r="X13" s="528"/>
      <c r="Y13" s="528"/>
      <c r="Z13" s="528"/>
      <c r="AA13" s="528"/>
      <c r="AB13" s="528"/>
      <c r="AC13" s="14"/>
      <c r="AD13" s="535"/>
      <c r="AE13"/>
      <c r="AF13"/>
      <c r="AG13"/>
      <c r="AH13"/>
      <c r="AI13"/>
      <c r="AJ13"/>
      <c r="AK13"/>
      <c r="AL13"/>
    </row>
    <row r="14" spans="1:38" ht="21" hidden="1" customHeight="1" x14ac:dyDescent="0.25">
      <c r="E14" s="534"/>
      <c r="F14" s="664" t="s">
        <v>356</v>
      </c>
      <c r="G14" s="665" t="s">
        <v>84</v>
      </c>
      <c r="H14" s="665" t="s">
        <v>84</v>
      </c>
      <c r="I14" s="665">
        <v>0</v>
      </c>
      <c r="J14" s="665">
        <v>0</v>
      </c>
      <c r="K14" s="665">
        <v>0</v>
      </c>
      <c r="L14" s="666">
        <v>0</v>
      </c>
      <c r="M14" s="1271"/>
      <c r="N14" s="1268" t="s">
        <v>84</v>
      </c>
      <c r="O14" s="540"/>
      <c r="P14" s="14"/>
      <c r="Q14" s="14"/>
      <c r="R14" s="14"/>
      <c r="S14" s="14"/>
      <c r="T14" s="14"/>
      <c r="U14" s="14"/>
      <c r="V14" s="14"/>
      <c r="W14" s="528"/>
      <c r="X14" s="528"/>
      <c r="Y14" s="528"/>
      <c r="Z14" s="528"/>
      <c r="AA14" s="528"/>
      <c r="AB14" s="528"/>
      <c r="AC14" s="14"/>
      <c r="AD14" s="535"/>
      <c r="AE14"/>
      <c r="AF14"/>
      <c r="AG14"/>
      <c r="AH14"/>
      <c r="AI14"/>
      <c r="AJ14"/>
      <c r="AK14"/>
      <c r="AL14"/>
    </row>
    <row r="15" spans="1:38" ht="21" customHeight="1" x14ac:dyDescent="0.25">
      <c r="A15" s="90"/>
      <c r="B15" s="90"/>
      <c r="C15" s="90"/>
      <c r="D15" s="90"/>
      <c r="E15" s="534"/>
      <c r="F15" s="1287" t="s">
        <v>851</v>
      </c>
      <c r="G15" s="1263">
        <v>0.92665766736235067</v>
      </c>
      <c r="H15" s="1263">
        <v>0.80846730880189521</v>
      </c>
      <c r="I15" s="1263">
        <v>0.90511423161476723</v>
      </c>
      <c r="J15" s="1263">
        <v>0.94899430740037938</v>
      </c>
      <c r="K15" s="1263">
        <v>0.96368983957219245</v>
      </c>
      <c r="L15" s="1264">
        <v>0.88007973592633759</v>
      </c>
      <c r="M15" s="1272"/>
      <c r="N15" s="1269">
        <v>-3.3043607464481761E-2</v>
      </c>
      <c r="O15" s="540"/>
      <c r="P15" s="14"/>
      <c r="Q15" s="14"/>
      <c r="R15" s="14"/>
      <c r="S15" s="14"/>
      <c r="T15" s="14"/>
      <c r="U15" s="14"/>
      <c r="V15" s="14"/>
      <c r="W15" s="528"/>
      <c r="X15" s="528"/>
      <c r="Y15" s="528"/>
      <c r="Z15" s="528"/>
      <c r="AA15" s="528"/>
      <c r="AB15" s="528"/>
      <c r="AC15" s="14"/>
      <c r="AD15" s="535"/>
      <c r="AE15"/>
      <c r="AF15"/>
      <c r="AG15"/>
      <c r="AH15"/>
      <c r="AI15"/>
      <c r="AJ15"/>
      <c r="AK15"/>
      <c r="AL15"/>
    </row>
    <row r="16" spans="1:38" ht="21" customHeight="1" x14ac:dyDescent="0.25">
      <c r="A16" s="90"/>
      <c r="B16" s="90"/>
      <c r="C16" s="90"/>
      <c r="D16" s="90"/>
      <c r="E16" s="534"/>
      <c r="F16" s="1289" t="s">
        <v>841</v>
      </c>
      <c r="G16" s="541">
        <v>0.9400884223158017</v>
      </c>
      <c r="H16" s="541">
        <v>0.91086333234325412</v>
      </c>
      <c r="I16" s="541">
        <v>0.88841827551340202</v>
      </c>
      <c r="J16" s="541">
        <v>0.94234194117647052</v>
      </c>
      <c r="K16" s="541">
        <v>0.836239773993808</v>
      </c>
      <c r="L16" s="1014">
        <v>0.91312334339081935</v>
      </c>
      <c r="M16" s="1262"/>
      <c r="N16" s="1273" t="s">
        <v>245</v>
      </c>
      <c r="O16" s="540"/>
      <c r="P16" s="14"/>
      <c r="Q16" s="14"/>
      <c r="R16" s="14"/>
      <c r="S16" s="14"/>
      <c r="T16" s="14"/>
      <c r="U16" s="14"/>
      <c r="V16" s="14"/>
      <c r="W16" s="528"/>
      <c r="X16" s="528"/>
      <c r="Y16" s="528"/>
      <c r="Z16" s="528"/>
      <c r="AA16" s="528"/>
      <c r="AB16" s="528"/>
      <c r="AC16" s="14"/>
      <c r="AD16" s="535"/>
      <c r="AE16"/>
      <c r="AF16"/>
      <c r="AG16"/>
      <c r="AH16"/>
      <c r="AI16"/>
      <c r="AJ16"/>
      <c r="AK16"/>
      <c r="AL16"/>
    </row>
    <row r="17" spans="1:38" ht="21" customHeight="1" x14ac:dyDescent="0.25">
      <c r="A17" s="90"/>
      <c r="B17" s="90"/>
      <c r="C17" s="90"/>
      <c r="D17" s="90"/>
      <c r="E17" s="534"/>
      <c r="F17" s="1288" t="s">
        <v>842</v>
      </c>
      <c r="G17" s="1275">
        <v>-1.343075495345103E-2</v>
      </c>
      <c r="H17" s="539">
        <v>-0.1023960235413589</v>
      </c>
      <c r="I17" s="539">
        <v>1.6695956101365206E-2</v>
      </c>
      <c r="J17" s="539">
        <v>6.6523662239088566E-3</v>
      </c>
      <c r="K17" s="539">
        <v>0.12745006557838445</v>
      </c>
      <c r="L17" s="539">
        <v>-3.3043607464481761E-2</v>
      </c>
      <c r="M17" s="1262"/>
      <c r="N17" s="1274" t="s">
        <v>245</v>
      </c>
      <c r="O17" s="540"/>
      <c r="P17" s="14"/>
      <c r="Q17" s="14"/>
      <c r="R17" s="14"/>
      <c r="S17" s="14"/>
      <c r="T17" s="14"/>
      <c r="U17" s="14"/>
      <c r="V17" s="14"/>
      <c r="W17" s="528"/>
      <c r="X17" s="528"/>
      <c r="Y17" s="528"/>
      <c r="Z17" s="528"/>
      <c r="AA17" s="528"/>
      <c r="AB17" s="528"/>
      <c r="AC17" s="14"/>
      <c r="AD17" s="535"/>
      <c r="AE17"/>
      <c r="AF17"/>
      <c r="AG17"/>
      <c r="AH17"/>
      <c r="AI17"/>
      <c r="AJ17"/>
      <c r="AK17"/>
      <c r="AL17"/>
    </row>
    <row r="18" spans="1:38" ht="15" customHeight="1" x14ac:dyDescent="0.25">
      <c r="A18" s="90"/>
      <c r="B18" s="90"/>
      <c r="C18" s="90"/>
      <c r="D18" s="90"/>
      <c r="E18" s="534"/>
      <c r="F18" s="527" t="s">
        <v>244</v>
      </c>
      <c r="G18" s="527">
        <v>26</v>
      </c>
      <c r="H18" s="527">
        <v>14</v>
      </c>
      <c r="I18" s="527">
        <v>6</v>
      </c>
      <c r="J18" s="982">
        <v>2</v>
      </c>
      <c r="K18" s="982">
        <v>2</v>
      </c>
      <c r="L18" s="527">
        <v>50</v>
      </c>
      <c r="M18" s="229"/>
      <c r="N18" s="527" t="s">
        <v>245</v>
      </c>
      <c r="O18" s="14"/>
      <c r="P18" s="14"/>
      <c r="Q18" s="14"/>
      <c r="R18" s="14"/>
      <c r="S18" s="14"/>
      <c r="T18" s="14"/>
      <c r="U18" s="14"/>
      <c r="V18" s="14"/>
      <c r="W18" s="528"/>
      <c r="X18" s="528"/>
      <c r="Y18" s="528"/>
      <c r="Z18" s="528"/>
      <c r="AA18" s="528"/>
      <c r="AB18" s="528"/>
      <c r="AC18" s="14"/>
      <c r="AD18" s="535"/>
      <c r="AE18"/>
      <c r="AF18"/>
      <c r="AG18"/>
      <c r="AH18"/>
      <c r="AI18"/>
      <c r="AJ18"/>
      <c r="AK18"/>
      <c r="AL18"/>
    </row>
    <row r="19" spans="1:38" ht="6" customHeight="1" x14ac:dyDescent="0.25">
      <c r="A19" s="230"/>
      <c r="B19" s="230"/>
      <c r="C19" s="230"/>
      <c r="D19" s="90"/>
      <c r="E19" s="534"/>
      <c r="F19" s="14"/>
      <c r="G19" s="14"/>
      <c r="H19" s="14"/>
      <c r="I19" s="14"/>
      <c r="J19" s="14"/>
      <c r="K19" s="14"/>
      <c r="L19" s="14"/>
      <c r="M19" s="14"/>
      <c r="N19" s="14"/>
      <c r="O19" s="14"/>
      <c r="P19" s="14"/>
      <c r="Q19" s="14"/>
      <c r="R19" s="14"/>
      <c r="S19" s="14"/>
      <c r="T19" s="14"/>
      <c r="U19" s="14"/>
      <c r="V19" s="14"/>
      <c r="W19" s="528"/>
      <c r="X19" s="528"/>
      <c r="Y19" s="528"/>
      <c r="Z19" s="528"/>
      <c r="AA19" s="528"/>
      <c r="AB19" s="528"/>
      <c r="AC19" s="14"/>
      <c r="AD19" s="535"/>
      <c r="AE19"/>
      <c r="AF19"/>
      <c r="AG19"/>
      <c r="AH19"/>
      <c r="AI19"/>
      <c r="AJ19"/>
      <c r="AK19"/>
    </row>
    <row r="20" spans="1:38" ht="13" customHeight="1" x14ac:dyDescent="0.25">
      <c r="A20" s="231"/>
      <c r="B20" s="230"/>
      <c r="C20" s="230"/>
      <c r="D20" s="90"/>
      <c r="E20" s="536"/>
      <c r="F20" s="1499" t="s">
        <v>828</v>
      </c>
      <c r="G20" s="1499"/>
      <c r="H20" s="1499"/>
      <c r="I20" s="1499"/>
      <c r="J20" s="1499"/>
      <c r="K20" s="1499"/>
      <c r="L20" s="1499"/>
      <c r="M20" s="14"/>
      <c r="N20" s="14"/>
      <c r="O20" s="14"/>
      <c r="P20" s="14"/>
      <c r="Q20" s="14"/>
      <c r="R20" s="14"/>
      <c r="S20" s="14"/>
      <c r="T20" s="14"/>
      <c r="U20" s="14"/>
      <c r="V20" s="14"/>
      <c r="W20" s="528"/>
      <c r="X20" s="528"/>
      <c r="Y20" s="528"/>
      <c r="Z20" s="528"/>
      <c r="AA20" s="528"/>
      <c r="AB20" s="528"/>
      <c r="AC20" s="14"/>
      <c r="AD20" s="535"/>
      <c r="AH20"/>
      <c r="AI20"/>
      <c r="AJ20"/>
      <c r="AK20"/>
    </row>
    <row r="21" spans="1:38" ht="12.5" customHeight="1" x14ac:dyDescent="0.25">
      <c r="A21" s="231"/>
      <c r="B21" s="1103" t="s">
        <v>82</v>
      </c>
      <c r="C21" s="1104">
        <v>1</v>
      </c>
      <c r="D21" s="90"/>
      <c r="E21" s="536"/>
      <c r="F21" s="1499"/>
      <c r="G21" s="1499"/>
      <c r="H21" s="1499"/>
      <c r="I21" s="1499"/>
      <c r="J21" s="1499"/>
      <c r="K21" s="1499"/>
      <c r="L21" s="1499"/>
      <c r="M21" s="14"/>
      <c r="N21" s="14"/>
      <c r="O21" s="14"/>
      <c r="P21" s="14"/>
      <c r="Q21" s="14"/>
      <c r="R21" s="14"/>
      <c r="S21" s="14"/>
      <c r="T21" s="14"/>
      <c r="U21" s="14"/>
      <c r="V21" s="14"/>
      <c r="W21" s="528"/>
      <c r="X21" s="528"/>
      <c r="Y21" s="528"/>
      <c r="Z21" s="528"/>
      <c r="AA21" s="528"/>
      <c r="AB21" s="528"/>
      <c r="AC21" s="14"/>
      <c r="AD21" s="535"/>
    </row>
    <row r="22" spans="1:38" x14ac:dyDescent="0.25">
      <c r="A22" s="231"/>
      <c r="B22" s="1105" t="s">
        <v>54</v>
      </c>
      <c r="C22" s="117">
        <v>0.99206349206349209</v>
      </c>
      <c r="D22" s="90"/>
      <c r="E22" s="536"/>
      <c r="F22" s="14"/>
      <c r="G22" s="14"/>
      <c r="H22" s="14"/>
      <c r="I22" s="14"/>
      <c r="J22" s="14"/>
      <c r="K22" s="14"/>
      <c r="L22" s="14"/>
      <c r="M22" s="14"/>
      <c r="N22" s="14"/>
      <c r="O22" s="14"/>
      <c r="P22" s="14"/>
      <c r="Q22" s="14"/>
      <c r="R22" s="528"/>
      <c r="S22" s="528"/>
      <c r="T22" s="528"/>
      <c r="U22" s="528"/>
      <c r="V22" s="14"/>
      <c r="W22" s="14"/>
      <c r="X22" s="14"/>
      <c r="Y22" s="87"/>
      <c r="Z22" s="14"/>
      <c r="AA22" s="14"/>
      <c r="AB22" s="14"/>
      <c r="AC22" s="14"/>
      <c r="AD22" s="535"/>
      <c r="AF22" s="6"/>
    </row>
    <row r="23" spans="1:38" x14ac:dyDescent="0.25">
      <c r="A23" s="231"/>
      <c r="B23" s="1105" t="s">
        <v>164</v>
      </c>
      <c r="C23" s="1104">
        <v>0.91849816849816845</v>
      </c>
      <c r="D23" s="90"/>
      <c r="E23" s="536"/>
      <c r="F23" s="14"/>
      <c r="G23" s="14"/>
      <c r="H23" s="14"/>
      <c r="I23" s="14"/>
      <c r="J23" s="14"/>
      <c r="K23" s="14"/>
      <c r="L23" s="14"/>
      <c r="M23" s="14"/>
      <c r="N23" s="14"/>
      <c r="O23" s="14"/>
      <c r="P23" s="14"/>
      <c r="Q23" s="14"/>
      <c r="R23" s="528"/>
      <c r="S23" s="528"/>
      <c r="T23" s="528"/>
      <c r="U23" s="528"/>
      <c r="V23" s="14"/>
      <c r="W23" s="14"/>
      <c r="X23" s="14"/>
      <c r="Y23" s="87"/>
      <c r="Z23" s="14"/>
      <c r="AA23" s="14"/>
      <c r="AB23" s="14"/>
      <c r="AC23" s="14"/>
      <c r="AD23" s="535"/>
      <c r="AF23" s="6"/>
    </row>
    <row r="24" spans="1:38" ht="15.5" x14ac:dyDescent="0.25">
      <c r="A24" s="231"/>
      <c r="B24" s="1106" t="s">
        <v>165</v>
      </c>
      <c r="C24" s="1104">
        <v>0.89114774114774109</v>
      </c>
      <c r="D24" s="90"/>
      <c r="E24" s="536"/>
      <c r="F24" s="14"/>
      <c r="G24" s="14"/>
      <c r="H24" s="14"/>
      <c r="I24" s="14"/>
      <c r="J24" s="14"/>
      <c r="K24" s="14"/>
      <c r="L24" s="14"/>
      <c r="M24" s="14"/>
      <c r="N24" s="14"/>
      <c r="O24" s="14"/>
      <c r="P24" s="14"/>
      <c r="Q24" s="14"/>
      <c r="R24" s="528"/>
      <c r="S24" s="528"/>
      <c r="T24" s="528"/>
      <c r="U24" s="528"/>
      <c r="V24" s="14"/>
      <c r="W24" s="14"/>
      <c r="X24" s="14"/>
      <c r="Y24" s="87"/>
      <c r="Z24" s="543"/>
      <c r="AA24" s="14"/>
      <c r="AB24" s="14"/>
      <c r="AC24" s="14"/>
      <c r="AD24" s="535"/>
      <c r="AF24" s="6"/>
    </row>
    <row r="25" spans="1:38" x14ac:dyDescent="0.25">
      <c r="A25" s="231"/>
      <c r="B25" s="1103" t="s">
        <v>98</v>
      </c>
      <c r="C25" s="117">
        <v>0.88007973592633759</v>
      </c>
      <c r="D25" s="90"/>
      <c r="E25" s="536"/>
      <c r="F25" s="14"/>
      <c r="G25" s="14"/>
      <c r="H25" s="14"/>
      <c r="I25" s="14"/>
      <c r="J25" s="14"/>
      <c r="K25" s="14"/>
      <c r="L25" s="14"/>
      <c r="M25" s="14"/>
      <c r="N25" s="14"/>
      <c r="O25" s="14"/>
      <c r="P25" s="528"/>
      <c r="Q25" s="528"/>
      <c r="R25" s="528"/>
      <c r="S25" s="528"/>
      <c r="T25" s="528"/>
      <c r="U25" s="528"/>
      <c r="V25" s="14"/>
      <c r="W25" s="14"/>
      <c r="X25" s="14"/>
      <c r="Y25" s="87"/>
      <c r="Z25" s="14"/>
      <c r="AA25" s="14"/>
      <c r="AB25" s="14"/>
      <c r="AC25" s="14"/>
      <c r="AD25" s="535"/>
      <c r="AF25" s="6"/>
    </row>
    <row r="26" spans="1:38" x14ac:dyDescent="0.25">
      <c r="A26" s="231"/>
      <c r="B26" s="231" t="s">
        <v>166</v>
      </c>
      <c r="C26" s="1107">
        <v>0.87922151515151514</v>
      </c>
      <c r="D26" s="90"/>
      <c r="E26" s="536"/>
      <c r="F26" s="14"/>
      <c r="G26" s="14"/>
      <c r="H26" s="14"/>
      <c r="I26" s="14"/>
      <c r="J26" s="14"/>
      <c r="K26" s="14"/>
      <c r="L26" s="14"/>
      <c r="M26" s="14"/>
      <c r="N26" s="14"/>
      <c r="O26" s="14"/>
      <c r="P26" s="528"/>
      <c r="Q26" s="528"/>
      <c r="R26" s="528"/>
      <c r="S26" s="528"/>
      <c r="T26" s="528"/>
      <c r="U26" s="528"/>
      <c r="V26" s="14"/>
      <c r="W26" s="14"/>
      <c r="X26" s="14"/>
      <c r="Y26" s="87"/>
      <c r="Z26" s="14"/>
      <c r="AA26" s="14"/>
      <c r="AB26" s="14"/>
      <c r="AC26" s="14"/>
      <c r="AD26" s="535"/>
      <c r="AF26" s="6"/>
    </row>
    <row r="27" spans="1:38" x14ac:dyDescent="0.25">
      <c r="A27" s="231"/>
      <c r="B27" s="1105" t="s">
        <v>163</v>
      </c>
      <c r="C27" s="1104">
        <v>0.83311925626308947</v>
      </c>
      <c r="D27" s="90"/>
      <c r="E27" s="536"/>
      <c r="F27" s="14"/>
      <c r="G27" s="14"/>
      <c r="H27" s="14"/>
      <c r="I27" s="14"/>
      <c r="J27" s="14"/>
      <c r="K27" s="14"/>
      <c r="L27" s="14"/>
      <c r="M27" s="14"/>
      <c r="N27" s="14"/>
      <c r="O27" s="14"/>
      <c r="P27" s="528"/>
      <c r="Q27" s="528"/>
      <c r="R27" s="528"/>
      <c r="S27" s="528"/>
      <c r="T27" s="528"/>
      <c r="U27" s="528"/>
      <c r="V27" s="14"/>
      <c r="W27" s="14"/>
      <c r="X27" s="14"/>
      <c r="Y27" s="87"/>
      <c r="Z27" s="14"/>
      <c r="AA27" s="14"/>
      <c r="AB27" s="14"/>
      <c r="AC27" s="14"/>
      <c r="AD27" s="535"/>
      <c r="AF27" s="6"/>
    </row>
    <row r="28" spans="1:38" x14ac:dyDescent="0.25">
      <c r="A28" s="231"/>
      <c r="B28" s="1105" t="s">
        <v>356</v>
      </c>
      <c r="C28" s="1104">
        <v>0</v>
      </c>
      <c r="D28" s="90"/>
      <c r="E28" s="536"/>
      <c r="F28" s="14"/>
      <c r="G28" s="14"/>
      <c r="H28" s="14"/>
      <c r="I28" s="14"/>
      <c r="J28" s="14"/>
      <c r="K28" s="14"/>
      <c r="L28" s="14"/>
      <c r="M28" s="14"/>
      <c r="N28" s="14"/>
      <c r="O28" s="14"/>
      <c r="P28" s="528"/>
      <c r="Q28" s="528"/>
      <c r="R28" s="528"/>
      <c r="S28" s="528"/>
      <c r="T28" s="528"/>
      <c r="U28" s="528"/>
      <c r="V28" s="14"/>
      <c r="W28" s="14"/>
      <c r="X28" s="14"/>
      <c r="Y28" s="87"/>
      <c r="Z28" s="14"/>
      <c r="AA28" s="14"/>
      <c r="AB28" s="14"/>
      <c r="AC28" s="14"/>
      <c r="AD28" s="535"/>
      <c r="AF28" s="6"/>
    </row>
    <row r="29" spans="1:38" x14ac:dyDescent="0.25">
      <c r="A29" s="231"/>
      <c r="B29" s="230"/>
      <c r="C29" s="230"/>
      <c r="D29" s="90"/>
      <c r="E29" s="536"/>
      <c r="F29" s="14"/>
      <c r="G29" s="14"/>
      <c r="H29" s="14"/>
      <c r="I29" s="14"/>
      <c r="J29" s="14"/>
      <c r="K29" s="14"/>
      <c r="L29" s="14"/>
      <c r="M29" s="14"/>
      <c r="N29" s="14"/>
      <c r="O29" s="14"/>
      <c r="P29" s="528"/>
      <c r="Q29" s="528"/>
      <c r="R29" s="528"/>
      <c r="S29" s="528"/>
      <c r="T29" s="528"/>
      <c r="U29" s="528"/>
      <c r="V29" s="14"/>
      <c r="W29" s="14"/>
      <c r="X29" s="14"/>
      <c r="Y29" s="87"/>
      <c r="Z29" s="14"/>
      <c r="AA29" s="14"/>
      <c r="AB29" s="14"/>
      <c r="AC29" s="14"/>
      <c r="AD29" s="535"/>
      <c r="AF29" s="6"/>
    </row>
    <row r="30" spans="1:38" x14ac:dyDescent="0.25">
      <c r="A30" s="230"/>
      <c r="B30" s="230"/>
      <c r="C30" s="230"/>
      <c r="D30" s="90"/>
      <c r="E30" s="534"/>
      <c r="F30" s="14"/>
      <c r="G30" s="14"/>
      <c r="H30" s="14"/>
      <c r="I30" s="14"/>
      <c r="J30" s="14"/>
      <c r="K30" s="14"/>
      <c r="L30" s="14"/>
      <c r="M30" s="14"/>
      <c r="N30" s="14"/>
      <c r="O30" s="14"/>
      <c r="P30" s="528"/>
      <c r="Q30" s="528"/>
      <c r="R30" s="528"/>
      <c r="S30" s="528"/>
      <c r="T30" s="528"/>
      <c r="U30" s="528"/>
      <c r="V30" s="14"/>
      <c r="W30" s="14"/>
      <c r="X30" s="14"/>
      <c r="Y30" s="87"/>
      <c r="Z30" s="14"/>
      <c r="AA30" s="14"/>
      <c r="AB30" s="14"/>
      <c r="AC30" s="14"/>
      <c r="AD30" s="535"/>
      <c r="AF30" s="6"/>
    </row>
    <row r="31" spans="1:38" x14ac:dyDescent="0.25">
      <c r="A31" s="230"/>
      <c r="B31" s="230"/>
      <c r="C31" s="230"/>
      <c r="D31" s="90"/>
      <c r="E31" s="534"/>
      <c r="F31" s="14"/>
      <c r="G31" s="14"/>
      <c r="H31" s="14"/>
      <c r="I31" s="14"/>
      <c r="J31" s="14"/>
      <c r="K31" s="14"/>
      <c r="L31" s="14"/>
      <c r="M31" s="14"/>
      <c r="N31" s="14"/>
      <c r="O31" s="14"/>
      <c r="P31" s="528"/>
      <c r="Q31" s="528"/>
      <c r="R31" s="528"/>
      <c r="S31" s="528"/>
      <c r="T31" s="528"/>
      <c r="U31" s="528"/>
      <c r="V31" s="14"/>
      <c r="W31" s="14"/>
      <c r="X31" s="14"/>
      <c r="Y31" s="87"/>
      <c r="Z31" s="14"/>
      <c r="AA31" s="14"/>
      <c r="AB31" s="14"/>
      <c r="AC31" s="14"/>
      <c r="AD31" s="535"/>
      <c r="AF31" s="6"/>
    </row>
    <row r="32" spans="1:38" x14ac:dyDescent="0.25">
      <c r="A32" s="230"/>
      <c r="B32" s="230"/>
      <c r="C32" s="230"/>
      <c r="D32" s="90"/>
      <c r="E32" s="534"/>
      <c r="F32" s="14"/>
      <c r="G32" s="14"/>
      <c r="H32" s="14"/>
      <c r="I32" s="14"/>
      <c r="J32" s="14"/>
      <c r="K32" s="14"/>
      <c r="L32" s="14"/>
      <c r="M32" s="14"/>
      <c r="N32" s="14"/>
      <c r="O32" s="528"/>
      <c r="P32" s="528"/>
      <c r="Q32" s="528"/>
      <c r="R32" s="528"/>
      <c r="S32" s="528"/>
      <c r="T32" s="528"/>
      <c r="U32" s="14"/>
      <c r="V32" s="14"/>
      <c r="W32" s="14"/>
      <c r="X32" s="87"/>
      <c r="Y32" s="14"/>
      <c r="Z32" s="14"/>
      <c r="AA32" s="14"/>
      <c r="AB32" s="14"/>
      <c r="AC32" s="14"/>
      <c r="AD32" s="535"/>
      <c r="AF32" s="6"/>
    </row>
    <row r="33" spans="1:30" x14ac:dyDescent="0.25">
      <c r="A33" s="230"/>
      <c r="B33" s="230"/>
      <c r="C33" s="230"/>
      <c r="D33" s="90"/>
      <c r="E33" s="534"/>
      <c r="F33" s="14"/>
      <c r="G33" s="14"/>
      <c r="H33" s="14"/>
      <c r="I33" s="14"/>
      <c r="J33" s="14"/>
      <c r="K33" s="14"/>
      <c r="L33" s="14"/>
      <c r="M33" s="14"/>
      <c r="N33" s="14"/>
      <c r="O33" s="14"/>
      <c r="P33" s="14"/>
      <c r="Q33" s="14"/>
      <c r="R33" s="14"/>
      <c r="S33" s="14"/>
      <c r="T33" s="14"/>
      <c r="U33" s="14"/>
      <c r="V33" s="14"/>
      <c r="W33" s="528"/>
      <c r="X33" s="528"/>
      <c r="Y33" s="528"/>
      <c r="Z33" s="528"/>
      <c r="AA33" s="528"/>
      <c r="AB33" s="528"/>
      <c r="AC33" s="14"/>
      <c r="AD33" s="535"/>
    </row>
    <row r="34" spans="1:30" x14ac:dyDescent="0.25">
      <c r="A34" s="230"/>
      <c r="B34" s="230"/>
      <c r="C34" s="230"/>
      <c r="D34" s="90"/>
      <c r="E34" s="534"/>
      <c r="F34" s="542"/>
      <c r="G34" s="14"/>
      <c r="H34" s="14"/>
      <c r="I34" s="14"/>
      <c r="J34" s="14"/>
      <c r="K34" s="14"/>
      <c r="L34" s="14"/>
      <c r="M34" s="14"/>
      <c r="N34" s="14"/>
      <c r="O34" s="14"/>
      <c r="P34" s="14"/>
      <c r="Q34" s="14"/>
      <c r="R34" s="14"/>
      <c r="S34" s="14"/>
      <c r="T34" s="14"/>
      <c r="U34" s="14"/>
      <c r="V34" s="14"/>
      <c r="W34" s="528"/>
      <c r="X34" s="528"/>
      <c r="Y34" s="528"/>
      <c r="Z34" s="528"/>
      <c r="AA34" s="528"/>
      <c r="AB34" s="528"/>
      <c r="AC34" s="14"/>
      <c r="AD34" s="535"/>
    </row>
    <row r="35" spans="1:30" x14ac:dyDescent="0.25">
      <c r="A35" s="230"/>
      <c r="B35" s="230"/>
      <c r="C35" s="230"/>
      <c r="D35" s="90"/>
      <c r="E35" s="534"/>
      <c r="F35" s="542"/>
      <c r="G35" s="14"/>
      <c r="H35" s="14"/>
      <c r="I35" s="14"/>
      <c r="J35" s="14"/>
      <c r="K35" s="14"/>
      <c r="L35" s="14"/>
      <c r="M35" s="14"/>
      <c r="N35" s="14"/>
      <c r="O35" s="14"/>
      <c r="P35" s="14"/>
      <c r="Q35" s="14"/>
      <c r="R35" s="14"/>
      <c r="S35" s="14"/>
      <c r="T35" s="14"/>
      <c r="U35" s="14"/>
      <c r="V35" s="14"/>
      <c r="W35" s="528"/>
      <c r="X35" s="528"/>
      <c r="Y35" s="528"/>
      <c r="Z35" s="528"/>
      <c r="AA35" s="528"/>
      <c r="AB35" s="528"/>
      <c r="AC35" s="14"/>
      <c r="AD35" s="535"/>
    </row>
    <row r="36" spans="1:30" x14ac:dyDescent="0.25">
      <c r="A36" s="230"/>
      <c r="B36" s="230"/>
      <c r="C36" s="230"/>
      <c r="D36" s="90"/>
      <c r="E36" s="534"/>
      <c r="F36" s="542"/>
      <c r="G36" s="14"/>
      <c r="H36" s="14"/>
      <c r="I36" s="14"/>
      <c r="J36" s="14"/>
      <c r="K36" s="14"/>
      <c r="L36" s="14"/>
      <c r="M36" s="14"/>
      <c r="N36" s="14"/>
      <c r="O36" s="14"/>
      <c r="P36" s="14"/>
      <c r="Q36" s="14"/>
      <c r="R36" s="14"/>
      <c r="S36" s="14"/>
      <c r="T36" s="14"/>
      <c r="U36" s="14"/>
      <c r="V36" s="14"/>
      <c r="W36" s="528"/>
      <c r="X36" s="528"/>
      <c r="Y36" s="528"/>
      <c r="Z36" s="528"/>
      <c r="AA36" s="528"/>
      <c r="AB36" s="528"/>
      <c r="AC36" s="14"/>
      <c r="AD36" s="535"/>
    </row>
    <row r="37" spans="1:30" x14ac:dyDescent="0.25">
      <c r="A37" s="230"/>
      <c r="B37" s="230"/>
      <c r="C37" s="230"/>
      <c r="D37" s="90"/>
      <c r="E37" s="534"/>
      <c r="F37" s="544"/>
      <c r="G37" s="537"/>
      <c r="H37" s="537"/>
      <c r="I37" s="537"/>
      <c r="J37" s="537"/>
      <c r="K37" s="537"/>
      <c r="L37" s="537"/>
      <c r="M37" s="537"/>
      <c r="N37" s="537"/>
      <c r="O37" s="14"/>
      <c r="P37" s="14"/>
      <c r="Q37" s="14"/>
      <c r="R37" s="14"/>
      <c r="S37" s="14"/>
      <c r="T37" s="14"/>
      <c r="U37" s="14"/>
      <c r="V37" s="14"/>
      <c r="W37" s="528"/>
      <c r="X37" s="528"/>
      <c r="Y37" s="528"/>
      <c r="Z37" s="528"/>
      <c r="AA37" s="528"/>
      <c r="AB37" s="528"/>
      <c r="AC37" s="14"/>
      <c r="AD37" s="535"/>
    </row>
    <row r="38" spans="1:30" x14ac:dyDescent="0.25">
      <c r="A38" s="231"/>
      <c r="B38" s="230"/>
      <c r="C38" s="230"/>
      <c r="D38" s="90"/>
      <c r="E38" s="534"/>
      <c r="F38" s="542"/>
      <c r="G38" s="14"/>
      <c r="H38" s="14"/>
      <c r="I38" s="14"/>
      <c r="J38" s="14"/>
      <c r="K38" s="14"/>
      <c r="L38" s="14"/>
      <c r="M38" s="14"/>
      <c r="N38" s="14"/>
      <c r="O38" s="14"/>
      <c r="P38" s="14"/>
      <c r="Q38" s="14"/>
      <c r="R38" s="14"/>
      <c r="S38" s="14"/>
      <c r="T38" s="14"/>
      <c r="U38" s="14"/>
      <c r="V38" s="14"/>
      <c r="W38" s="528"/>
      <c r="X38" s="528"/>
      <c r="Y38" s="528"/>
      <c r="Z38" s="528"/>
      <c r="AA38" s="528"/>
      <c r="AB38" s="528"/>
      <c r="AC38" s="14"/>
      <c r="AD38" s="535"/>
    </row>
    <row r="39" spans="1:30" x14ac:dyDescent="0.25">
      <c r="A39" s="231"/>
      <c r="B39" s="230"/>
      <c r="C39" s="230"/>
      <c r="D39" s="90"/>
      <c r="E39" s="534"/>
      <c r="F39" s="542"/>
      <c r="G39" s="14"/>
      <c r="H39" s="14"/>
      <c r="I39" s="14"/>
      <c r="J39" s="14"/>
      <c r="K39" s="14"/>
      <c r="L39" s="14"/>
      <c r="M39" s="14"/>
      <c r="N39" s="14"/>
      <c r="O39" s="14"/>
      <c r="P39" s="14"/>
      <c r="Q39" s="14"/>
      <c r="R39" s="14"/>
      <c r="S39" s="14"/>
      <c r="T39" s="14"/>
      <c r="U39" s="14"/>
      <c r="V39" s="14"/>
      <c r="W39" s="528"/>
      <c r="X39" s="528"/>
      <c r="Y39" s="528"/>
      <c r="Z39" s="528"/>
      <c r="AA39" s="528"/>
      <c r="AB39" s="528"/>
      <c r="AC39" s="14"/>
      <c r="AD39" s="535"/>
    </row>
    <row r="40" spans="1:30" ht="14" x14ac:dyDescent="0.25">
      <c r="A40" s="231"/>
      <c r="B40" s="1108" t="s">
        <v>784</v>
      </c>
      <c r="C40" s="1107">
        <v>0.96368983957219245</v>
      </c>
      <c r="D40" s="90"/>
      <c r="E40" s="534"/>
      <c r="F40" s="14"/>
      <c r="G40" s="14"/>
      <c r="H40" s="14"/>
      <c r="I40" s="14"/>
      <c r="J40" s="14"/>
      <c r="K40" s="14"/>
      <c r="L40" s="14"/>
      <c r="M40" s="14"/>
      <c r="N40" s="14"/>
      <c r="O40" s="14"/>
      <c r="P40" s="14"/>
      <c r="Q40" s="14"/>
      <c r="R40" s="14"/>
      <c r="S40" s="14"/>
      <c r="T40" s="14"/>
      <c r="U40" s="14"/>
      <c r="V40" s="14"/>
      <c r="W40" s="528"/>
      <c r="X40" s="528"/>
      <c r="Y40" s="528"/>
      <c r="Z40" s="528"/>
      <c r="AA40" s="528"/>
      <c r="AB40" s="528"/>
      <c r="AC40" s="14"/>
      <c r="AD40" s="535"/>
    </row>
    <row r="41" spans="1:30" ht="14" x14ac:dyDescent="0.25">
      <c r="A41" s="231"/>
      <c r="B41" s="1108" t="s">
        <v>783</v>
      </c>
      <c r="C41" s="1107">
        <v>0.94899430740037938</v>
      </c>
      <c r="D41" s="90"/>
      <c r="E41" s="534"/>
      <c r="F41" s="14"/>
      <c r="G41" s="14"/>
      <c r="H41" s="14"/>
      <c r="I41" s="14"/>
      <c r="J41" s="14"/>
      <c r="K41" s="14"/>
      <c r="L41" s="14"/>
      <c r="M41" s="14"/>
      <c r="N41" s="14"/>
      <c r="O41" s="14"/>
      <c r="P41" s="14"/>
      <c r="Q41" s="14"/>
      <c r="R41" s="14"/>
      <c r="S41" s="14"/>
      <c r="T41" s="14"/>
      <c r="U41" s="14"/>
      <c r="V41" s="14"/>
      <c r="W41" s="528"/>
      <c r="X41" s="528"/>
      <c r="Y41" s="528"/>
      <c r="Z41" s="528"/>
      <c r="AA41" s="528"/>
      <c r="AB41" s="528"/>
      <c r="AC41" s="14"/>
      <c r="AD41" s="535"/>
    </row>
    <row r="42" spans="1:30" ht="14" x14ac:dyDescent="0.25">
      <c r="A42" s="231"/>
      <c r="B42" s="1108" t="s">
        <v>7</v>
      </c>
      <c r="C42" s="1107">
        <v>0.92665766736235067</v>
      </c>
      <c r="D42" s="90"/>
      <c r="E42" s="534"/>
      <c r="F42" s="14"/>
      <c r="G42" s="14"/>
      <c r="H42" s="14"/>
      <c r="I42" s="14"/>
      <c r="J42" s="14"/>
      <c r="K42" s="14"/>
      <c r="L42" s="14"/>
      <c r="M42" s="14"/>
      <c r="N42" s="540"/>
      <c r="O42" s="14"/>
      <c r="P42" s="14"/>
      <c r="Q42" s="14"/>
      <c r="R42" s="14"/>
      <c r="S42" s="14"/>
      <c r="T42" s="14"/>
      <c r="U42" s="14"/>
      <c r="V42" s="14"/>
      <c r="W42" s="528"/>
      <c r="X42" s="528"/>
      <c r="Y42" s="528"/>
      <c r="Z42" s="528"/>
      <c r="AA42" s="528"/>
      <c r="AB42" s="528"/>
      <c r="AC42" s="14"/>
      <c r="AD42" s="535"/>
    </row>
    <row r="43" spans="1:30" ht="14" x14ac:dyDescent="0.25">
      <c r="A43" s="231"/>
      <c r="B43" s="1108" t="s">
        <v>80</v>
      </c>
      <c r="C43" s="1107">
        <v>0.90511423161476723</v>
      </c>
      <c r="D43" s="90"/>
      <c r="E43" s="534"/>
      <c r="F43" s="542"/>
      <c r="G43" s="14"/>
      <c r="H43" s="14"/>
      <c r="I43" s="14"/>
      <c r="J43" s="14"/>
      <c r="K43" s="14"/>
      <c r="L43" s="14"/>
      <c r="M43" s="14"/>
      <c r="N43" s="540"/>
      <c r="O43" s="14"/>
      <c r="P43" s="14"/>
      <c r="Q43" s="14"/>
      <c r="R43" s="14"/>
      <c r="S43" s="14"/>
      <c r="T43" s="14"/>
      <c r="U43" s="14"/>
      <c r="V43" s="14"/>
      <c r="W43" s="528"/>
      <c r="X43" s="528"/>
      <c r="Y43" s="528"/>
      <c r="Z43" s="528"/>
      <c r="AA43" s="528"/>
      <c r="AB43" s="528"/>
      <c r="AC43" s="14"/>
      <c r="AD43" s="535"/>
    </row>
    <row r="44" spans="1:30" ht="14" x14ac:dyDescent="0.25">
      <c r="A44" s="231"/>
      <c r="B44" s="1108" t="s">
        <v>242</v>
      </c>
      <c r="C44" s="1107">
        <v>0.88007973592633759</v>
      </c>
      <c r="D44" s="90"/>
      <c r="E44" s="534"/>
      <c r="F44" s="542"/>
      <c r="G44" s="14"/>
      <c r="H44" s="14"/>
      <c r="I44" s="14"/>
      <c r="J44" s="14"/>
      <c r="K44" s="14"/>
      <c r="L44" s="14"/>
      <c r="M44" s="14"/>
      <c r="N44" s="540"/>
      <c r="O44" s="14"/>
      <c r="P44" s="14"/>
      <c r="Q44" s="14"/>
      <c r="R44" s="14"/>
      <c r="S44" s="14"/>
      <c r="T44" s="14"/>
      <c r="U44" s="14"/>
      <c r="V44" s="14"/>
      <c r="W44" s="528"/>
      <c r="X44" s="528"/>
      <c r="Y44" s="528"/>
      <c r="Z44" s="528"/>
      <c r="AA44" s="528"/>
      <c r="AB44" s="528"/>
      <c r="AC44" s="14"/>
      <c r="AD44" s="535"/>
    </row>
    <row r="45" spans="1:30" ht="14" x14ac:dyDescent="0.25">
      <c r="A45" s="230"/>
      <c r="B45" s="1108" t="s">
        <v>8</v>
      </c>
      <c r="C45" s="1107">
        <v>0.80846730880189521</v>
      </c>
      <c r="D45" s="90"/>
      <c r="E45" s="534"/>
      <c r="F45" s="542"/>
      <c r="G45" s="14"/>
      <c r="H45" s="14"/>
      <c r="I45" s="14"/>
      <c r="J45" s="14"/>
      <c r="K45" s="14"/>
      <c r="L45" s="14"/>
      <c r="M45" s="14"/>
      <c r="N45" s="540"/>
      <c r="O45" s="14"/>
      <c r="P45" s="14"/>
      <c r="Q45" s="14"/>
      <c r="R45" s="14"/>
      <c r="S45" s="14"/>
      <c r="T45" s="14"/>
      <c r="U45" s="14"/>
      <c r="V45" s="14"/>
      <c r="W45" s="528"/>
      <c r="X45" s="528"/>
      <c r="Y45" s="528"/>
      <c r="Z45" s="528"/>
      <c r="AA45" s="528"/>
      <c r="AB45" s="528"/>
      <c r="AC45" s="14"/>
      <c r="AD45" s="535"/>
    </row>
    <row r="46" spans="1:30" x14ac:dyDescent="0.25">
      <c r="A46" s="90"/>
      <c r="B46" s="90"/>
      <c r="C46" s="90"/>
      <c r="D46" s="90"/>
      <c r="E46" s="534"/>
      <c r="F46" s="542"/>
      <c r="G46" s="14"/>
      <c r="H46" s="14"/>
      <c r="I46" s="14"/>
      <c r="J46" s="14"/>
      <c r="K46" s="14"/>
      <c r="L46" s="14"/>
      <c r="M46" s="14"/>
      <c r="N46" s="540"/>
      <c r="O46" s="14"/>
      <c r="P46" s="14"/>
      <c r="Q46" s="14"/>
      <c r="R46" s="14"/>
      <c r="S46" s="14"/>
      <c r="T46" s="14"/>
      <c r="U46" s="14"/>
      <c r="V46" s="14"/>
      <c r="W46" s="528"/>
      <c r="X46" s="528"/>
      <c r="Y46" s="528"/>
      <c r="Z46" s="528"/>
      <c r="AA46" s="528"/>
      <c r="AB46" s="528"/>
      <c r="AC46" s="14"/>
      <c r="AD46" s="535"/>
    </row>
    <row r="47" spans="1:30" x14ac:dyDescent="0.25">
      <c r="A47" s="90"/>
      <c r="E47" s="534"/>
      <c r="F47" s="14"/>
      <c r="G47" s="14"/>
      <c r="H47" s="14"/>
      <c r="I47" s="14"/>
      <c r="J47" s="14"/>
      <c r="K47" s="14"/>
      <c r="L47" s="14"/>
      <c r="M47" s="14"/>
      <c r="N47" s="540"/>
      <c r="O47" s="14"/>
      <c r="P47" s="14"/>
      <c r="Q47" s="14"/>
      <c r="R47" s="14"/>
      <c r="S47" s="14"/>
      <c r="T47" s="14"/>
      <c r="U47" s="14"/>
      <c r="V47" s="14"/>
      <c r="W47" s="528"/>
      <c r="X47" s="528"/>
      <c r="Y47" s="528"/>
      <c r="Z47" s="528"/>
      <c r="AA47" s="528"/>
      <c r="AB47" s="528"/>
      <c r="AC47" s="14"/>
      <c r="AD47" s="535"/>
    </row>
    <row r="48" spans="1:30" x14ac:dyDescent="0.25">
      <c r="A48" s="90"/>
      <c r="E48" s="534"/>
      <c r="F48" s="542"/>
      <c r="G48" s="14"/>
      <c r="H48" s="14"/>
      <c r="I48" s="14"/>
      <c r="J48" s="14"/>
      <c r="K48" s="14"/>
      <c r="L48" s="14"/>
      <c r="M48" s="14"/>
      <c r="N48" s="540"/>
      <c r="O48" s="14"/>
      <c r="P48" s="14"/>
      <c r="Q48" s="14"/>
      <c r="R48" s="14"/>
      <c r="S48" s="14"/>
      <c r="T48" s="14"/>
      <c r="U48" s="14"/>
      <c r="V48" s="14"/>
      <c r="W48" s="528"/>
      <c r="X48" s="528"/>
      <c r="Y48" s="528"/>
      <c r="Z48" s="528"/>
      <c r="AA48" s="528"/>
      <c r="AB48" s="528"/>
      <c r="AC48" s="14"/>
      <c r="AD48" s="535"/>
    </row>
    <row r="49" spans="1:30" x14ac:dyDescent="0.25">
      <c r="A49" s="90"/>
      <c r="E49" s="534"/>
      <c r="F49" s="542"/>
      <c r="G49" s="14"/>
      <c r="H49" s="14"/>
      <c r="I49" s="14"/>
      <c r="J49" s="14"/>
      <c r="K49" s="14"/>
      <c r="L49" s="14"/>
      <c r="M49" s="14"/>
      <c r="N49" s="14"/>
      <c r="O49" s="14"/>
      <c r="P49" s="14"/>
      <c r="Q49" s="14"/>
      <c r="R49" s="14"/>
      <c r="S49" s="14"/>
      <c r="T49" s="14"/>
      <c r="U49" s="14"/>
      <c r="V49" s="14"/>
      <c r="W49" s="528"/>
      <c r="X49" s="528"/>
      <c r="Y49" s="528"/>
      <c r="Z49" s="528"/>
      <c r="AA49" s="528"/>
      <c r="AB49" s="528"/>
      <c r="AC49" s="14"/>
      <c r="AD49" s="535"/>
    </row>
    <row r="50" spans="1:30" x14ac:dyDescent="0.25">
      <c r="A50" s="90"/>
      <c r="E50" s="534"/>
      <c r="F50" s="542"/>
      <c r="G50" s="14"/>
      <c r="H50" s="14"/>
      <c r="I50" s="14"/>
      <c r="J50" s="14"/>
      <c r="K50" s="14"/>
      <c r="L50" s="14"/>
      <c r="M50" s="14"/>
      <c r="N50" s="14"/>
      <c r="O50" s="14"/>
      <c r="P50" s="14"/>
      <c r="Q50" s="14"/>
      <c r="R50" s="14"/>
      <c r="S50" s="14"/>
      <c r="T50" s="14"/>
      <c r="U50" s="14"/>
      <c r="V50" s="14"/>
      <c r="W50" s="528"/>
      <c r="X50" s="528"/>
      <c r="Y50" s="528"/>
      <c r="Z50" s="528"/>
      <c r="AA50" s="528"/>
      <c r="AB50" s="528"/>
      <c r="AC50" s="14"/>
      <c r="AD50" s="535"/>
    </row>
    <row r="51" spans="1:30" x14ac:dyDescent="0.25">
      <c r="A51" s="90"/>
      <c r="E51" s="534"/>
      <c r="F51" s="542"/>
      <c r="G51" s="14"/>
      <c r="H51" s="14"/>
      <c r="I51" s="14"/>
      <c r="J51" s="14"/>
      <c r="K51" s="14"/>
      <c r="L51" s="14"/>
      <c r="M51" s="14"/>
      <c r="N51" s="14"/>
      <c r="O51" s="14"/>
      <c r="P51" s="14"/>
      <c r="Q51" s="14"/>
      <c r="R51" s="14"/>
      <c r="S51" s="14"/>
      <c r="T51" s="14"/>
      <c r="U51" s="14"/>
      <c r="V51" s="14"/>
      <c r="W51" s="528"/>
      <c r="X51" s="528"/>
      <c r="Y51" s="528"/>
      <c r="Z51" s="528"/>
      <c r="AA51" s="528"/>
      <c r="AB51" s="528"/>
      <c r="AC51" s="14"/>
      <c r="AD51" s="535"/>
    </row>
    <row r="52" spans="1:30" x14ac:dyDescent="0.25">
      <c r="A52" s="90"/>
      <c r="E52" s="534"/>
      <c r="F52" s="542"/>
      <c r="G52" s="14"/>
      <c r="H52" s="14"/>
      <c r="I52" s="14"/>
      <c r="J52" s="14"/>
      <c r="K52" s="14"/>
      <c r="L52" s="14"/>
      <c r="M52" s="14"/>
      <c r="N52" s="14"/>
      <c r="O52" s="14"/>
      <c r="P52" s="14"/>
      <c r="Q52" s="14"/>
      <c r="R52" s="14"/>
      <c r="S52" s="14"/>
      <c r="T52" s="14"/>
      <c r="U52" s="14"/>
      <c r="V52" s="14"/>
      <c r="W52" s="528"/>
      <c r="X52" s="528"/>
      <c r="Y52" s="528"/>
      <c r="Z52" s="528"/>
      <c r="AA52" s="528"/>
      <c r="AB52" s="528"/>
      <c r="AC52" s="14"/>
      <c r="AD52" s="535"/>
    </row>
    <row r="53" spans="1:30" x14ac:dyDescent="0.25">
      <c r="A53" s="90"/>
      <c r="E53" s="534"/>
      <c r="F53" s="542"/>
      <c r="G53" s="12"/>
      <c r="H53" s="12"/>
      <c r="I53" s="12"/>
      <c r="J53" s="12"/>
      <c r="K53" s="12"/>
      <c r="L53" s="12"/>
      <c r="M53" s="14"/>
      <c r="N53" s="14"/>
      <c r="O53" s="14"/>
      <c r="P53" s="14"/>
      <c r="Q53" s="14"/>
      <c r="R53" s="14"/>
      <c r="S53" s="14"/>
      <c r="T53" s="14"/>
      <c r="U53" s="14"/>
      <c r="V53" s="14"/>
      <c r="W53" s="528"/>
      <c r="X53" s="528"/>
      <c r="Y53" s="528"/>
      <c r="Z53" s="528"/>
      <c r="AA53" s="528"/>
      <c r="AB53" s="528"/>
      <c r="AC53" s="14"/>
      <c r="AD53" s="535"/>
    </row>
    <row r="54" spans="1:30" x14ac:dyDescent="0.25">
      <c r="A54" s="90"/>
      <c r="E54" s="534"/>
      <c r="F54" s="542"/>
      <c r="G54" s="12"/>
      <c r="H54" s="12"/>
      <c r="I54" s="12"/>
      <c r="J54" s="12"/>
      <c r="K54" s="12"/>
      <c r="L54" s="12"/>
      <c r="M54" s="14"/>
      <c r="N54" s="14"/>
      <c r="O54" s="14"/>
      <c r="P54" s="14"/>
      <c r="Q54" s="14"/>
      <c r="R54" s="14"/>
      <c r="S54" s="14"/>
      <c r="T54" s="14"/>
      <c r="U54" s="14"/>
      <c r="V54" s="14"/>
      <c r="W54" s="528"/>
      <c r="X54" s="528"/>
      <c r="Y54" s="528"/>
      <c r="Z54" s="528"/>
      <c r="AA54" s="528"/>
      <c r="AB54" s="528"/>
      <c r="AC54" s="14"/>
      <c r="AD54" s="535"/>
    </row>
    <row r="55" spans="1:30" x14ac:dyDescent="0.25">
      <c r="A55" s="90"/>
      <c r="E55" s="534"/>
      <c r="F55" s="14"/>
      <c r="G55" s="667"/>
      <c r="H55" s="667"/>
      <c r="I55" s="667"/>
      <c r="J55" s="667"/>
      <c r="K55" s="667"/>
      <c r="L55" s="12"/>
      <c r="M55" s="14"/>
      <c r="N55" s="14"/>
      <c r="O55" s="14"/>
      <c r="P55" s="14"/>
      <c r="Q55" s="14"/>
      <c r="R55" s="14" t="s">
        <v>366</v>
      </c>
      <c r="S55" s="14"/>
      <c r="T55" s="14"/>
      <c r="U55" s="14"/>
      <c r="V55" s="14"/>
      <c r="W55" s="528"/>
      <c r="X55" s="528"/>
      <c r="Y55" s="528"/>
      <c r="Z55" s="528"/>
      <c r="AA55" s="528"/>
      <c r="AB55" s="528"/>
      <c r="AC55" s="14"/>
      <c r="AD55" s="535"/>
    </row>
    <row r="56" spans="1:30" x14ac:dyDescent="0.25">
      <c r="A56" s="90"/>
      <c r="B56" s="1260"/>
      <c r="C56" s="1260"/>
      <c r="D56" s="1260"/>
      <c r="E56" s="534"/>
      <c r="F56" s="14"/>
      <c r="G56" s="667"/>
      <c r="H56" s="667"/>
      <c r="I56" s="667"/>
      <c r="J56" s="667"/>
      <c r="K56" s="667"/>
      <c r="L56" s="12"/>
      <c r="M56" s="14"/>
      <c r="N56" s="14"/>
      <c r="O56" s="14"/>
      <c r="P56" s="14"/>
      <c r="Q56" s="14"/>
      <c r="R56" s="14"/>
      <c r="S56" s="14"/>
      <c r="T56" s="14"/>
      <c r="U56" s="14"/>
      <c r="V56" s="14"/>
      <c r="W56" s="528"/>
      <c r="X56" s="528"/>
      <c r="Y56" s="528"/>
      <c r="Z56" s="528"/>
      <c r="AA56" s="528"/>
      <c r="AB56" s="528"/>
      <c r="AC56" s="14"/>
      <c r="AD56" s="535"/>
    </row>
    <row r="57" spans="1:30" x14ac:dyDescent="0.25">
      <c r="A57" s="90"/>
      <c r="B57" s="1260"/>
      <c r="C57" s="1260"/>
      <c r="D57" s="1260"/>
      <c r="E57" s="534"/>
      <c r="F57" s="14"/>
      <c r="G57" s="667"/>
      <c r="H57" s="667"/>
      <c r="I57" s="667"/>
      <c r="J57" s="667"/>
      <c r="K57" s="667"/>
      <c r="L57" s="12"/>
      <c r="M57" s="14"/>
      <c r="N57" s="14"/>
      <c r="O57" s="14"/>
      <c r="P57" s="14"/>
      <c r="Q57" s="14"/>
      <c r="R57" s="14"/>
      <c r="S57" s="14"/>
      <c r="T57" s="14"/>
      <c r="U57" s="14"/>
      <c r="V57" s="14"/>
      <c r="W57" s="528"/>
      <c r="X57" s="528"/>
      <c r="Y57" s="528"/>
      <c r="Z57" s="528"/>
      <c r="AA57" s="528"/>
      <c r="AB57" s="528"/>
      <c r="AC57" s="14"/>
      <c r="AD57" s="535"/>
    </row>
    <row r="58" spans="1:30" x14ac:dyDescent="0.25">
      <c r="A58" s="90"/>
      <c r="B58" s="1260"/>
      <c r="C58" s="1260"/>
      <c r="D58" s="1260"/>
      <c r="E58" s="534"/>
      <c r="F58" s="14"/>
      <c r="G58" s="667"/>
      <c r="H58" s="667"/>
      <c r="I58" s="667"/>
      <c r="J58" s="667"/>
      <c r="K58" s="667"/>
      <c r="L58" s="12"/>
      <c r="M58" s="14"/>
      <c r="N58" s="14"/>
      <c r="O58" s="14"/>
      <c r="P58" s="14"/>
      <c r="Q58" s="14"/>
      <c r="R58" s="14"/>
      <c r="S58" s="14"/>
      <c r="T58" s="14"/>
      <c r="U58" s="14"/>
      <c r="V58" s="14"/>
      <c r="W58" s="528"/>
      <c r="X58" s="528"/>
      <c r="Y58" s="528"/>
      <c r="Z58" s="528"/>
      <c r="AA58" s="528"/>
      <c r="AB58" s="528"/>
      <c r="AC58" s="14"/>
      <c r="AD58" s="535"/>
    </row>
    <row r="59" spans="1:30" x14ac:dyDescent="0.25">
      <c r="A59" s="90"/>
      <c r="B59" s="1260"/>
      <c r="C59" s="1260"/>
      <c r="D59" s="1260"/>
      <c r="E59" s="534"/>
      <c r="F59" s="14"/>
      <c r="G59" s="667"/>
      <c r="H59" s="667"/>
      <c r="I59" s="667"/>
      <c r="J59" s="667"/>
      <c r="K59" s="667"/>
      <c r="L59" s="12"/>
      <c r="M59" s="14"/>
      <c r="N59" s="14"/>
      <c r="O59" s="14"/>
      <c r="P59" s="14"/>
      <c r="Q59" s="14"/>
      <c r="R59" s="14"/>
      <c r="S59" s="14"/>
      <c r="T59" s="14"/>
      <c r="U59" s="14"/>
      <c r="V59" s="14"/>
      <c r="W59" s="528"/>
      <c r="X59" s="528"/>
      <c r="Y59" s="528"/>
      <c r="Z59" s="528"/>
      <c r="AA59" s="528"/>
      <c r="AB59" s="528"/>
      <c r="AC59" s="14"/>
      <c r="AD59" s="535"/>
    </row>
    <row r="60" spans="1:30" x14ac:dyDescent="0.25">
      <c r="A60" s="90"/>
      <c r="B60" s="1260"/>
      <c r="C60" s="1260"/>
      <c r="D60" s="1260"/>
      <c r="E60" s="534"/>
      <c r="F60" s="14"/>
      <c r="G60" s="667"/>
      <c r="H60" s="667"/>
      <c r="I60" s="667"/>
      <c r="J60" s="667"/>
      <c r="K60" s="667"/>
      <c r="L60" s="12"/>
      <c r="M60" s="14"/>
      <c r="N60" s="14"/>
      <c r="O60" s="14"/>
      <c r="P60" s="14"/>
      <c r="Q60" s="14"/>
      <c r="R60" s="14"/>
      <c r="S60" s="14"/>
      <c r="T60" s="14"/>
      <c r="U60" s="14"/>
      <c r="V60" s="14"/>
      <c r="W60" s="528"/>
      <c r="X60" s="528"/>
      <c r="Y60" s="528"/>
      <c r="Z60" s="528"/>
      <c r="AA60" s="528"/>
      <c r="AB60" s="528"/>
      <c r="AC60" s="14"/>
      <c r="AD60" s="535"/>
    </row>
    <row r="61" spans="1:30" x14ac:dyDescent="0.25">
      <c r="A61" s="90"/>
      <c r="B61" s="1260"/>
      <c r="C61" s="1260"/>
      <c r="D61" s="1260"/>
      <c r="E61" s="534"/>
      <c r="F61" s="14"/>
      <c r="G61" s="667"/>
      <c r="H61" s="667"/>
      <c r="I61" s="667"/>
      <c r="J61" s="667"/>
      <c r="K61" s="667"/>
      <c r="L61" s="12"/>
      <c r="M61" s="14"/>
      <c r="N61" s="14"/>
      <c r="O61" s="14"/>
      <c r="P61" s="14"/>
      <c r="Q61" s="14"/>
      <c r="R61" s="14"/>
      <c r="S61" s="14"/>
      <c r="T61" s="14"/>
      <c r="U61" s="14"/>
      <c r="V61" s="14"/>
      <c r="W61" s="528"/>
      <c r="X61" s="528"/>
      <c r="Y61" s="528"/>
      <c r="Z61" s="528"/>
      <c r="AA61" s="528"/>
      <c r="AB61" s="528"/>
      <c r="AC61" s="14"/>
      <c r="AD61" s="535"/>
    </row>
    <row r="62" spans="1:30" x14ac:dyDescent="0.25">
      <c r="A62" s="90"/>
      <c r="B62" s="1260"/>
      <c r="C62" s="1260"/>
      <c r="D62" s="1260"/>
      <c r="E62" s="534"/>
      <c r="F62" s="14"/>
      <c r="G62" s="667"/>
      <c r="H62" s="667"/>
      <c r="I62" s="667"/>
      <c r="J62" s="667"/>
      <c r="K62" s="667"/>
      <c r="L62" s="12"/>
      <c r="M62" s="14"/>
      <c r="N62" s="14"/>
      <c r="O62" s="14"/>
      <c r="P62" s="14"/>
      <c r="Q62" s="14"/>
      <c r="R62" s="14"/>
      <c r="S62" s="14"/>
      <c r="T62" s="14"/>
      <c r="U62" s="14"/>
      <c r="V62" s="14"/>
      <c r="W62" s="528"/>
      <c r="X62" s="528"/>
      <c r="Y62" s="528"/>
      <c r="Z62" s="528"/>
      <c r="AA62" s="528"/>
      <c r="AB62" s="528"/>
      <c r="AC62" s="14"/>
      <c r="AD62" s="535"/>
    </row>
    <row r="63" spans="1:30" x14ac:dyDescent="0.25">
      <c r="A63" s="90"/>
      <c r="B63" s="1260"/>
      <c r="C63" s="1260"/>
      <c r="D63" s="1260"/>
      <c r="E63" s="534"/>
      <c r="F63" s="14"/>
      <c r="G63" s="667"/>
      <c r="H63" s="667"/>
      <c r="I63" s="667"/>
      <c r="J63" s="667"/>
      <c r="K63" s="667"/>
      <c r="L63" s="12"/>
      <c r="M63" s="14"/>
      <c r="N63" s="14"/>
      <c r="O63" s="14"/>
      <c r="P63" s="14"/>
      <c r="Q63" s="14"/>
      <c r="R63" s="14"/>
      <c r="S63" s="14"/>
      <c r="T63" s="14"/>
      <c r="U63" s="14"/>
      <c r="V63" s="14"/>
      <c r="W63" s="528"/>
      <c r="X63" s="528"/>
      <c r="Y63" s="528"/>
      <c r="Z63" s="528"/>
      <c r="AA63" s="528"/>
      <c r="AB63" s="528"/>
      <c r="AC63" s="14"/>
      <c r="AD63" s="535"/>
    </row>
    <row r="64" spans="1:30" x14ac:dyDescent="0.25">
      <c r="A64" s="90"/>
      <c r="B64" s="1260"/>
      <c r="C64" s="1260"/>
      <c r="D64" s="1260"/>
      <c r="E64" s="534"/>
      <c r="F64" s="14"/>
      <c r="G64" s="667"/>
      <c r="H64" s="667"/>
      <c r="I64" s="667"/>
      <c r="J64" s="667"/>
      <c r="K64" s="667"/>
      <c r="L64" s="12"/>
      <c r="M64" s="14"/>
      <c r="N64" s="14"/>
      <c r="O64" s="14"/>
      <c r="P64" s="14"/>
      <c r="Q64" s="14"/>
      <c r="R64" s="14"/>
      <c r="S64" s="14"/>
      <c r="T64" s="14"/>
      <c r="U64" s="14"/>
      <c r="V64" s="14"/>
      <c r="W64" s="528"/>
      <c r="X64" s="528"/>
      <c r="Y64" s="528"/>
      <c r="Z64" s="528"/>
      <c r="AA64" s="528"/>
      <c r="AB64" s="528"/>
      <c r="AC64" s="14"/>
      <c r="AD64" s="535"/>
    </row>
    <row r="65" spans="1:32" x14ac:dyDescent="0.25">
      <c r="A65" s="90"/>
      <c r="B65" s="1276"/>
      <c r="C65" s="1276"/>
      <c r="D65" s="1276"/>
      <c r="E65" s="534"/>
      <c r="F65" s="14"/>
      <c r="G65" s="667"/>
      <c r="H65" s="667"/>
      <c r="I65" s="667"/>
      <c r="J65" s="667"/>
      <c r="K65" s="667"/>
      <c r="L65" s="12"/>
      <c r="M65" s="14"/>
      <c r="N65" s="14"/>
      <c r="O65" s="14"/>
      <c r="P65" s="14"/>
      <c r="Q65" s="14"/>
      <c r="R65" s="14"/>
      <c r="S65" s="14"/>
      <c r="T65" s="14"/>
      <c r="U65" s="14"/>
      <c r="V65" s="14"/>
      <c r="W65" s="528"/>
      <c r="X65" s="528"/>
      <c r="Y65" s="528"/>
      <c r="Z65" s="528"/>
      <c r="AA65" s="528"/>
      <c r="AB65" s="528"/>
      <c r="AC65" s="14"/>
      <c r="AD65" s="535"/>
    </row>
    <row r="66" spans="1:32" x14ac:dyDescent="0.25">
      <c r="A66" s="90"/>
      <c r="B66" s="1260"/>
      <c r="C66" s="1260"/>
      <c r="D66" s="1260"/>
      <c r="E66" s="534"/>
      <c r="F66" s="14"/>
      <c r="G66" s="667"/>
      <c r="H66" s="667"/>
      <c r="I66" s="667"/>
      <c r="J66" s="667"/>
      <c r="K66" s="667"/>
      <c r="L66" s="12"/>
      <c r="M66" s="14"/>
      <c r="N66" s="14"/>
      <c r="O66" s="14"/>
      <c r="P66" s="14"/>
      <c r="Q66" s="14"/>
      <c r="R66" s="14"/>
      <c r="S66" s="14"/>
      <c r="T66" s="14"/>
      <c r="U66" s="14"/>
      <c r="V66" s="14"/>
      <c r="W66" s="528"/>
      <c r="X66" s="528"/>
      <c r="Y66" s="528"/>
      <c r="Z66" s="528"/>
      <c r="AA66" s="528"/>
      <c r="AB66" s="528"/>
      <c r="AC66" s="14"/>
      <c r="AD66" s="535"/>
    </row>
    <row r="67" spans="1:32" x14ac:dyDescent="0.25">
      <c r="A67" s="90"/>
      <c r="B67" s="1260"/>
      <c r="C67" s="1260"/>
      <c r="D67" s="1260"/>
      <c r="E67" s="534"/>
      <c r="F67" s="14"/>
      <c r="G67" s="667"/>
      <c r="H67" s="667"/>
      <c r="I67" s="667"/>
      <c r="J67" s="667"/>
      <c r="K67" s="667"/>
      <c r="L67" s="12"/>
      <c r="M67" s="14"/>
      <c r="N67" s="14"/>
      <c r="O67" s="14"/>
      <c r="P67" s="14"/>
      <c r="Q67" s="14"/>
      <c r="R67" s="14"/>
      <c r="S67" s="14"/>
      <c r="T67" s="14"/>
      <c r="U67" s="14"/>
      <c r="V67" s="14"/>
      <c r="W67" s="528"/>
      <c r="X67" s="528"/>
      <c r="Y67" s="528"/>
      <c r="Z67" s="528"/>
      <c r="AA67" s="528"/>
      <c r="AB67" s="528"/>
      <c r="AC67" s="14"/>
      <c r="AD67" s="535"/>
    </row>
    <row r="68" spans="1:32" x14ac:dyDescent="0.25">
      <c r="A68" s="90"/>
      <c r="B68" s="1276"/>
      <c r="C68" s="1276"/>
      <c r="D68" s="1276"/>
      <c r="E68" s="534"/>
      <c r="F68" s="14"/>
      <c r="G68" s="667"/>
      <c r="H68" s="667"/>
      <c r="I68" s="667"/>
      <c r="J68" s="667"/>
      <c r="K68" s="667"/>
      <c r="L68" s="12"/>
      <c r="M68" s="14"/>
      <c r="N68" s="14"/>
      <c r="O68" s="14"/>
      <c r="P68" s="14"/>
      <c r="Q68" s="14"/>
      <c r="R68" s="14"/>
      <c r="S68" s="14"/>
      <c r="T68" s="14"/>
      <c r="U68" s="14"/>
      <c r="V68" s="14"/>
      <c r="W68" s="528"/>
      <c r="X68" s="528"/>
      <c r="Y68" s="528"/>
      <c r="Z68" s="528"/>
      <c r="AA68" s="528"/>
      <c r="AB68" s="528"/>
      <c r="AC68" s="14"/>
      <c r="AD68" s="535"/>
    </row>
    <row r="69" spans="1:32" x14ac:dyDescent="0.25">
      <c r="A69" s="90"/>
      <c r="B69" s="1260"/>
      <c r="C69" s="1260"/>
      <c r="D69" s="1260"/>
      <c r="E69" s="534"/>
      <c r="F69" s="14"/>
      <c r="G69" s="667"/>
      <c r="H69" s="667"/>
      <c r="I69" s="667"/>
      <c r="J69" s="667"/>
      <c r="K69" s="667"/>
      <c r="L69" s="12"/>
      <c r="M69" s="14"/>
      <c r="N69" s="14"/>
      <c r="O69" s="14"/>
      <c r="P69" s="14"/>
      <c r="Q69" s="14"/>
      <c r="R69" s="14"/>
      <c r="S69" s="14"/>
      <c r="T69" s="14"/>
      <c r="U69" s="14"/>
      <c r="V69" s="14"/>
      <c r="W69" s="528"/>
      <c r="X69" s="528"/>
      <c r="Y69" s="528"/>
      <c r="Z69" s="528"/>
      <c r="AA69" s="528"/>
      <c r="AB69" s="528"/>
      <c r="AC69" s="14"/>
      <c r="AD69" s="535"/>
    </row>
    <row r="70" spans="1:32" x14ac:dyDescent="0.25">
      <c r="E70" s="668"/>
      <c r="F70" s="544"/>
      <c r="G70" s="537"/>
      <c r="H70" s="537"/>
      <c r="I70" s="537"/>
      <c r="J70" s="537"/>
      <c r="K70" s="537"/>
      <c r="L70" s="537"/>
      <c r="M70" s="537"/>
      <c r="N70" s="537"/>
      <c r="O70" s="537"/>
      <c r="P70" s="537"/>
      <c r="Q70" s="537"/>
      <c r="R70" s="537"/>
      <c r="S70" s="537"/>
      <c r="T70" s="537"/>
      <c r="U70" s="537"/>
      <c r="V70" s="537"/>
      <c r="W70" s="669"/>
      <c r="X70" s="669"/>
      <c r="Y70" s="669"/>
      <c r="Z70" s="669"/>
      <c r="AA70" s="669"/>
      <c r="AB70" s="669"/>
      <c r="AC70" s="537"/>
      <c r="AD70" s="670"/>
    </row>
    <row r="71" spans="1:32" x14ac:dyDescent="0.25">
      <c r="E71" s="12"/>
      <c r="F71" s="542"/>
      <c r="G71" s="14"/>
      <c r="H71" s="14"/>
      <c r="I71" s="14"/>
      <c r="J71" s="14"/>
      <c r="K71" s="14"/>
      <c r="L71" s="14"/>
      <c r="M71" s="14"/>
      <c r="N71" s="14"/>
      <c r="O71" s="14"/>
      <c r="P71" s="14"/>
      <c r="Q71" s="14"/>
      <c r="R71" s="14"/>
      <c r="S71" s="14"/>
      <c r="T71" s="14"/>
      <c r="U71" s="14"/>
      <c r="V71" s="14"/>
      <c r="W71" s="528"/>
      <c r="X71" s="528"/>
      <c r="Y71" s="528"/>
      <c r="Z71" s="528"/>
      <c r="AA71" s="528"/>
      <c r="AB71" s="528"/>
      <c r="AC71" s="14"/>
      <c r="AD71" s="14"/>
      <c r="AE71" s="14"/>
    </row>
    <row r="72" spans="1:32" x14ac:dyDescent="0.25">
      <c r="F72" s="91"/>
      <c r="G72" s="91"/>
      <c r="S72" s="57"/>
      <c r="T72" s="57"/>
      <c r="U72" s="57"/>
      <c r="V72" s="57"/>
      <c r="Y72" s="6"/>
      <c r="Z72" s="6"/>
      <c r="AA72" s="6"/>
      <c r="AB72" s="63"/>
      <c r="AF72" s="6"/>
    </row>
    <row r="73" spans="1:32" x14ac:dyDescent="0.25">
      <c r="F73" s="6"/>
      <c r="G73" s="91"/>
      <c r="H73" s="91"/>
      <c r="I73" s="91"/>
      <c r="J73" s="91"/>
      <c r="K73" s="91"/>
      <c r="S73" s="57"/>
      <c r="T73" s="57"/>
      <c r="U73" s="57"/>
      <c r="V73" s="57"/>
      <c r="Y73" s="6"/>
      <c r="Z73" s="6"/>
      <c r="AA73" s="6"/>
      <c r="AB73" s="63"/>
      <c r="AF73" s="6"/>
    </row>
    <row r="74" spans="1:32" x14ac:dyDescent="0.25">
      <c r="F74" s="91"/>
      <c r="G74" s="91"/>
      <c r="H74" s="91"/>
      <c r="I74" s="91"/>
      <c r="J74" s="91"/>
      <c r="K74" s="91"/>
      <c r="S74" s="57"/>
      <c r="T74" s="57"/>
      <c r="U74" s="57"/>
      <c r="V74" s="57"/>
      <c r="Y74" s="6"/>
      <c r="Z74" s="6"/>
      <c r="AA74" s="6"/>
      <c r="AB74" s="63"/>
      <c r="AF74" s="6"/>
    </row>
    <row r="75" spans="1:32" x14ac:dyDescent="0.25">
      <c r="D75" s="246"/>
      <c r="F75" s="91"/>
      <c r="G75" s="91"/>
      <c r="H75" s="91"/>
      <c r="I75" s="91"/>
      <c r="J75" s="91"/>
      <c r="K75" s="91"/>
      <c r="S75" s="57"/>
      <c r="T75" s="57"/>
      <c r="U75" s="57"/>
      <c r="V75" s="57"/>
      <c r="Y75" s="6"/>
      <c r="Z75" s="6"/>
      <c r="AA75" s="6"/>
      <c r="AB75" s="63"/>
      <c r="AF75" s="6"/>
    </row>
    <row r="76" spans="1:32" x14ac:dyDescent="0.25">
      <c r="D76" s="249"/>
      <c r="F76" s="91"/>
      <c r="G76" s="91"/>
      <c r="H76" s="91"/>
      <c r="I76" s="91"/>
      <c r="J76" s="91"/>
      <c r="K76" s="91"/>
      <c r="S76" s="57"/>
      <c r="T76" s="57"/>
      <c r="U76" s="57"/>
      <c r="V76" s="57"/>
      <c r="Y76" s="6"/>
      <c r="Z76" s="6"/>
      <c r="AA76" s="6"/>
      <c r="AB76" s="63"/>
      <c r="AF76" s="6"/>
    </row>
    <row r="77" spans="1:32" x14ac:dyDescent="0.25">
      <c r="B77" s="1495"/>
      <c r="D77" s="249"/>
      <c r="F77" s="6"/>
      <c r="G77" s="91"/>
      <c r="S77" s="57"/>
      <c r="T77" s="57"/>
      <c r="U77" s="57"/>
      <c r="V77" s="57"/>
      <c r="Y77" s="6"/>
      <c r="Z77" s="6"/>
      <c r="AA77" s="6"/>
      <c r="AB77" s="63"/>
      <c r="AF77" s="6"/>
    </row>
    <row r="78" spans="1:32" x14ac:dyDescent="0.25">
      <c r="B78" s="1495"/>
      <c r="D78" s="249"/>
      <c r="F78" s="91"/>
      <c r="G78" s="91"/>
      <c r="S78" s="57"/>
      <c r="T78" s="57"/>
      <c r="U78" s="57"/>
      <c r="V78" s="57"/>
      <c r="Y78" s="6"/>
      <c r="Z78" s="6"/>
      <c r="AA78" s="6"/>
      <c r="AB78" s="63"/>
      <c r="AF78" s="6"/>
    </row>
    <row r="79" spans="1:32" x14ac:dyDescent="0.25">
      <c r="B79" s="1495"/>
      <c r="D79" s="249"/>
      <c r="F79" s="91"/>
      <c r="G79" s="91"/>
      <c r="S79" s="57"/>
      <c r="T79" s="57"/>
      <c r="U79" s="57"/>
      <c r="V79" s="57"/>
      <c r="Y79" s="6"/>
      <c r="Z79" s="6"/>
      <c r="AA79" s="6"/>
      <c r="AB79" s="63"/>
      <c r="AF79" s="6"/>
    </row>
    <row r="80" spans="1:32" x14ac:dyDescent="0.25">
      <c r="F80" s="91"/>
      <c r="G80" s="91"/>
    </row>
  </sheetData>
  <sortState ref="F75:G80">
    <sortCondition descending="1" ref="G75:G80"/>
  </sortState>
  <mergeCells count="3">
    <mergeCell ref="B77:B79"/>
    <mergeCell ref="P7:AC7"/>
    <mergeCell ref="F20:L21"/>
  </mergeCells>
  <conditionalFormatting sqref="G8:L8">
    <cfRule type="top10" dxfId="281" priority="66" bottom="1" rank="1"/>
  </conditionalFormatting>
  <conditionalFormatting sqref="G9:L9">
    <cfRule type="top10" dxfId="280" priority="40" bottom="1" rank="1"/>
  </conditionalFormatting>
  <conditionalFormatting sqref="G10:L10">
    <cfRule type="top10" dxfId="279" priority="39" bottom="1" rank="1"/>
  </conditionalFormatting>
  <conditionalFormatting sqref="G11:L11">
    <cfRule type="top10" dxfId="278" priority="38" bottom="1" rank="1"/>
  </conditionalFormatting>
  <conditionalFormatting sqref="G12:L12">
    <cfRule type="top10" dxfId="277" priority="37" bottom="1" rank="1"/>
  </conditionalFormatting>
  <conditionalFormatting sqref="G13:L13">
    <cfRule type="top10" dxfId="276" priority="23" bottom="1" rank="1"/>
  </conditionalFormatting>
  <conditionalFormatting sqref="G14:L14">
    <cfRule type="top10" dxfId="275" priority="36" bottom="1" rank="1"/>
  </conditionalFormatting>
  <conditionalFormatting sqref="M9">
    <cfRule type="top10" dxfId="274" priority="65" bottom="1" rank="1"/>
  </conditionalFormatting>
  <conditionalFormatting sqref="M10">
    <cfRule type="top10" dxfId="273" priority="64" bottom="1" rank="1"/>
  </conditionalFormatting>
  <conditionalFormatting sqref="M11">
    <cfRule type="top10" dxfId="272" priority="63" bottom="1" rank="1"/>
  </conditionalFormatting>
  <conditionalFormatting sqref="M13:M14">
    <cfRule type="top10" dxfId="271" priority="61" bottom="1" rank="1"/>
  </conditionalFormatting>
  <pageMargins left="0.7" right="0.7" top="0.75" bottom="0.75" header="0.3" footer="0.3"/>
  <pageSetup orientation="portrait" verticalDpi="360" r:id="rId1"/>
  <drawing r:id="rId2"/>
  <extLst>
    <ext xmlns:x14="http://schemas.microsoft.com/office/spreadsheetml/2009/9/main" uri="{78C0D931-6437-407d-A8EE-F0AAD7539E65}">
      <x14:conditionalFormattings>
        <x14:conditionalFormatting xmlns:xm="http://schemas.microsoft.com/office/excel/2006/main">
          <x14:cfRule type="iconSet" priority="55" id="{63B913A1-8054-4E35-8A54-016B82820AF4}">
            <x14:iconSet iconSet="3Triangles">
              <x14:cfvo type="percent">
                <xm:f>0</xm:f>
              </x14:cfvo>
              <x14:cfvo type="num">
                <xm:f>0</xm:f>
              </x14:cfvo>
              <x14:cfvo type="num" gte="0">
                <xm:f>0</xm:f>
              </x14:cfvo>
            </x14:iconSet>
          </x14:cfRule>
          <xm:sqref>N8</xm:sqref>
        </x14:conditionalFormatting>
        <x14:conditionalFormatting xmlns:xm="http://schemas.microsoft.com/office/excel/2006/main">
          <x14:cfRule type="iconSet" priority="54" id="{5210D8C7-2D34-4367-837E-97336A16A43C}">
            <x14:iconSet iconSet="3Triangles">
              <x14:cfvo type="percent">
                <xm:f>0</xm:f>
              </x14:cfvo>
              <x14:cfvo type="num">
                <xm:f>0</xm:f>
              </x14:cfvo>
              <x14:cfvo type="num" gte="0">
                <xm:f>0</xm:f>
              </x14:cfvo>
            </x14:iconSet>
          </x14:cfRule>
          <xm:sqref>N9:N14</xm:sqref>
        </x14:conditionalFormatting>
        <x14:conditionalFormatting xmlns:xm="http://schemas.microsoft.com/office/excel/2006/main">
          <x14:cfRule type="iconSet" priority="53" id="{2B0709E8-E90E-4077-B06A-23456889544F}">
            <x14:iconSet iconSet="3Triangles">
              <x14:cfvo type="percent">
                <xm:f>0</xm:f>
              </x14:cfvo>
              <x14:cfvo type="num">
                <xm:f>0</xm:f>
              </x14:cfvo>
              <x14:cfvo type="num" gte="0">
                <xm:f>0</xm:f>
              </x14:cfvo>
            </x14:iconSet>
          </x14:cfRule>
          <xm:sqref>N15:N17</xm:sqref>
        </x14:conditionalFormatting>
        <x14:conditionalFormatting xmlns:xm="http://schemas.microsoft.com/office/excel/2006/main">
          <x14:cfRule type="iconSet" priority="1" id="{564A4AD1-2823-46C3-AFAC-D1319BC76F12}">
            <x14:iconSet iconSet="3Triangles">
              <x14:cfvo type="percent">
                <xm:f>0</xm:f>
              </x14:cfvo>
              <x14:cfvo type="num">
                <xm:f>0</xm:f>
              </x14:cfvo>
              <x14:cfvo type="num" gte="0">
                <xm:f>0</xm:f>
              </x14:cfvo>
            </x14:iconSet>
          </x14:cfRule>
          <xm:sqref>G17:L17</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CE151"/>
  <sheetViews>
    <sheetView showGridLines="0" topLeftCell="AC1" zoomScale="55" zoomScaleNormal="55" zoomScalePageLayoutView="150" workbookViewId="0">
      <pane xSplit="3" ySplit="10" topLeftCell="AF11" activePane="bottomRight" state="frozen"/>
      <selection activeCell="AC1" sqref="AC1"/>
      <selection pane="topRight" activeCell="AF1" sqref="AF1"/>
      <selection pane="bottomLeft" activeCell="AC11" sqref="AC11"/>
      <selection pane="bottomRight" activeCell="AT13" sqref="AT13"/>
    </sheetView>
  </sheetViews>
  <sheetFormatPr baseColWidth="10" defaultColWidth="3.1796875" defaultRowHeight="12.5" outlineLevelRow="1" x14ac:dyDescent="0.25"/>
  <cols>
    <col min="1" max="2" width="6.36328125" style="6" customWidth="1"/>
    <col min="3" max="6" width="6.26953125" style="6" customWidth="1"/>
    <col min="7" max="8" width="6.54296875" style="6" customWidth="1"/>
    <col min="9" max="9" width="6.453125" style="6" customWidth="1"/>
    <col min="10" max="10" width="6.81640625" style="6" customWidth="1"/>
    <col min="11" max="11" width="6.26953125" style="6" customWidth="1"/>
    <col min="12" max="12" width="7.54296875" style="6" customWidth="1"/>
    <col min="13" max="13" width="6.26953125" style="6" customWidth="1"/>
    <col min="14" max="14" width="7" style="6" customWidth="1"/>
    <col min="15" max="15" width="5.54296875" style="6" customWidth="1"/>
    <col min="16" max="16" width="6.54296875" style="6" customWidth="1"/>
    <col min="17" max="17" width="6.453125" style="6" customWidth="1"/>
    <col min="18" max="18" width="8" style="6" customWidth="1"/>
    <col min="19" max="19" width="5.81640625" style="6" customWidth="1"/>
    <col min="20" max="20" width="8" style="6" customWidth="1"/>
    <col min="21" max="21" width="7" style="6" customWidth="1"/>
    <col min="22" max="22" width="6.81640625" style="6" customWidth="1"/>
    <col min="23" max="23" width="6.1796875" style="6" customWidth="1"/>
    <col min="24" max="24" width="8.453125" style="6" customWidth="1"/>
    <col min="25" max="25" width="7.453125" style="6" customWidth="1"/>
    <col min="26" max="26" width="6.81640625" style="6" customWidth="1"/>
    <col min="27" max="28" width="6.453125" style="6" customWidth="1"/>
    <col min="29" max="29" width="9.453125" style="6" customWidth="1"/>
    <col min="30" max="30" width="0.81640625" customWidth="1"/>
    <col min="31" max="31" width="95.7265625" style="43" customWidth="1"/>
    <col min="32" max="33" width="10.1796875" style="6" customWidth="1"/>
    <col min="34" max="34" width="10.1796875" style="6" hidden="1" customWidth="1"/>
    <col min="35" max="35" width="10.1796875" style="6" customWidth="1"/>
    <col min="36" max="37" width="10.1796875" style="6" hidden="1" customWidth="1"/>
    <col min="38" max="39" width="10.1796875" style="6" customWidth="1"/>
    <col min="40" max="40" width="10.1796875" style="6" hidden="1" customWidth="1"/>
    <col min="41" max="41" width="10.1796875" style="6" customWidth="1"/>
    <col min="42" max="42" width="10.1796875" style="6" hidden="1" customWidth="1"/>
    <col min="43" max="48" width="10.1796875" style="6" customWidth="1"/>
    <col min="49" max="49" width="10.1796875" style="6" hidden="1" customWidth="1"/>
    <col min="50" max="50" width="10.1796875" style="6" customWidth="1"/>
    <col min="51" max="53" width="10.1796875" style="57" customWidth="1"/>
    <col min="54" max="56" width="10.1796875" style="57" hidden="1" customWidth="1"/>
    <col min="57" max="57" width="10.1796875" style="6" customWidth="1"/>
    <col min="58" max="58" width="10.1796875" style="6" hidden="1" customWidth="1"/>
    <col min="59" max="61" width="10.1796875" style="6" customWidth="1"/>
    <col min="62" max="63" width="11.1796875" style="6" hidden="1" customWidth="1"/>
    <col min="64" max="68" width="11.1796875" style="6" customWidth="1"/>
    <col min="69" max="73" width="11.1796875" style="6" hidden="1" customWidth="1"/>
    <col min="74" max="74" width="1.81640625" style="63" customWidth="1"/>
    <col min="75" max="78" width="9.54296875" style="6" customWidth="1"/>
    <col min="79" max="79" width="3.54296875" style="6" customWidth="1"/>
    <col min="80" max="80" width="18.1796875" style="6" customWidth="1"/>
    <col min="81" max="83" width="5.81640625" style="6" bestFit="1" customWidth="1"/>
    <col min="84" max="16384" width="3.1796875" style="6"/>
  </cols>
  <sheetData>
    <row r="1" spans="18:80" x14ac:dyDescent="0.25">
      <c r="R1" s="6" t="s">
        <v>366</v>
      </c>
      <c r="T1" s="6" t="s">
        <v>366</v>
      </c>
    </row>
    <row r="2" spans="18:80" s="1" customFormat="1" ht="28" x14ac:dyDescent="0.25">
      <c r="AD2"/>
      <c r="AE2" s="5" t="s">
        <v>852</v>
      </c>
      <c r="AY2" s="56"/>
      <c r="AZ2" s="56"/>
      <c r="BA2" s="56"/>
      <c r="BB2" s="56"/>
      <c r="BC2" s="56"/>
      <c r="BD2" s="56"/>
    </row>
    <row r="3" spans="18:80" ht="28" x14ac:dyDescent="0.25">
      <c r="AE3" s="7" t="s">
        <v>172</v>
      </c>
      <c r="BP3" s="1"/>
      <c r="BQ3" s="1"/>
      <c r="BR3" s="1"/>
      <c r="BS3" s="1"/>
      <c r="BT3" s="1"/>
      <c r="BU3" s="1"/>
      <c r="BV3" s="1"/>
    </row>
    <row r="4" spans="18:80" ht="9" customHeight="1" x14ac:dyDescent="0.25"/>
    <row r="5" spans="18:80" s="8" customFormat="1" ht="20" x14ac:dyDescent="0.4">
      <c r="AD5" s="9"/>
      <c r="AE5"/>
      <c r="AF5" s="1509" t="s">
        <v>7</v>
      </c>
      <c r="AG5" s="1502"/>
      <c r="AH5" s="1502"/>
      <c r="AI5" s="1502"/>
      <c r="AJ5" s="1502"/>
      <c r="AK5" s="1502"/>
      <c r="AL5" s="1502"/>
      <c r="AM5" s="1502"/>
      <c r="AN5" s="1502"/>
      <c r="AO5" s="1502"/>
      <c r="AP5" s="1502"/>
      <c r="AQ5" s="1502"/>
      <c r="AR5" s="1502"/>
      <c r="AS5" s="1502"/>
      <c r="AT5" s="1502"/>
      <c r="AU5" s="1502"/>
      <c r="AV5" s="1502"/>
      <c r="AW5" s="1502"/>
      <c r="AX5" s="1504"/>
      <c r="AY5" s="1501" t="s">
        <v>8</v>
      </c>
      <c r="AZ5" s="1502"/>
      <c r="BA5" s="1502"/>
      <c r="BB5" s="1502"/>
      <c r="BC5" s="1502"/>
      <c r="BD5" s="1502"/>
      <c r="BE5" s="1502"/>
      <c r="BF5" s="1502"/>
      <c r="BG5" s="1502"/>
      <c r="BH5" s="1502"/>
      <c r="BI5" s="1504"/>
      <c r="BJ5" s="1501" t="s">
        <v>80</v>
      </c>
      <c r="BK5" s="1502"/>
      <c r="BL5" s="1502"/>
      <c r="BM5" s="1502"/>
      <c r="BN5" s="1504"/>
      <c r="BO5" s="933" t="s">
        <v>783</v>
      </c>
      <c r="BP5" s="933" t="s">
        <v>784</v>
      </c>
      <c r="BQ5" s="1501" t="s">
        <v>342</v>
      </c>
      <c r="BR5" s="1502"/>
      <c r="BS5" s="1502"/>
      <c r="BT5" s="1502"/>
      <c r="BU5" s="1502"/>
      <c r="BV5" s="86"/>
      <c r="BW5" s="1503" t="s">
        <v>98</v>
      </c>
      <c r="BX5" s="1502"/>
      <c r="BY5" s="1502"/>
      <c r="BZ5" s="1502"/>
    </row>
    <row r="6" spans="18:80" s="14" customFormat="1" ht="6" customHeight="1" x14ac:dyDescent="0.4">
      <c r="AC6" s="10"/>
      <c r="AD6" s="11"/>
      <c r="AE6" s="12"/>
      <c r="AF6" s="13"/>
      <c r="AG6" s="13"/>
      <c r="AH6" s="13"/>
      <c r="AI6" s="13"/>
      <c r="AJ6" s="13"/>
      <c r="AK6" s="13"/>
      <c r="AL6" s="13"/>
      <c r="AM6" s="13"/>
      <c r="AN6" s="13"/>
      <c r="AO6" s="13"/>
      <c r="AP6" s="13"/>
      <c r="AQ6" s="88"/>
      <c r="AR6" s="13"/>
      <c r="AS6" s="13"/>
      <c r="AT6" s="13"/>
      <c r="AU6" s="13"/>
      <c r="AV6" s="13"/>
      <c r="AW6" s="13"/>
      <c r="AX6" s="13"/>
      <c r="AY6" s="58"/>
      <c r="AZ6" s="58"/>
      <c r="BA6" s="58"/>
      <c r="BB6" s="58"/>
      <c r="BC6" s="58"/>
      <c r="BD6" s="58"/>
      <c r="BE6" s="13"/>
      <c r="BF6" s="13"/>
      <c r="BG6" s="13"/>
      <c r="BH6" s="13"/>
      <c r="BI6" s="13"/>
      <c r="BJ6" s="13"/>
      <c r="BK6" s="13"/>
      <c r="BL6" s="13"/>
      <c r="BM6" s="13"/>
      <c r="BN6" s="13"/>
      <c r="BO6" s="13"/>
      <c r="BP6" s="13"/>
      <c r="BQ6" s="13"/>
      <c r="BR6" s="13"/>
      <c r="BS6" s="13"/>
      <c r="BT6" s="13"/>
      <c r="BU6" s="13"/>
      <c r="BV6" s="87"/>
    </row>
    <row r="7" spans="18:80" s="15" customFormat="1" ht="116.25" customHeight="1" x14ac:dyDescent="0.25">
      <c r="AC7" s="1505" t="s">
        <v>99</v>
      </c>
      <c r="AD7" s="94"/>
      <c r="AE7" s="1507" t="s">
        <v>100</v>
      </c>
      <c r="AF7" s="276" t="s">
        <v>123</v>
      </c>
      <c r="AG7" s="276" t="s">
        <v>817</v>
      </c>
      <c r="AH7" s="276" t="s">
        <v>102</v>
      </c>
      <c r="AI7" s="276" t="s">
        <v>3</v>
      </c>
      <c r="AJ7" s="276" t="s">
        <v>4</v>
      </c>
      <c r="AK7" s="276" t="s">
        <v>125</v>
      </c>
      <c r="AL7" s="276" t="s">
        <v>778</v>
      </c>
      <c r="AM7" s="276" t="s">
        <v>101</v>
      </c>
      <c r="AN7" s="276" t="s">
        <v>126</v>
      </c>
      <c r="AO7" s="276" t="s">
        <v>90</v>
      </c>
      <c r="AP7" s="276" t="s">
        <v>6</v>
      </c>
      <c r="AQ7" s="276" t="s">
        <v>91</v>
      </c>
      <c r="AR7" s="281" t="s">
        <v>258</v>
      </c>
      <c r="AS7" s="324" t="s">
        <v>304</v>
      </c>
      <c r="AT7" s="324" t="s">
        <v>319</v>
      </c>
      <c r="AU7" s="808" t="s">
        <v>717</v>
      </c>
      <c r="AV7" s="995" t="s">
        <v>789</v>
      </c>
      <c r="AW7" s="995" t="s">
        <v>792</v>
      </c>
      <c r="AX7" s="995" t="s">
        <v>847</v>
      </c>
      <c r="AY7" s="276" t="s">
        <v>0</v>
      </c>
      <c r="AZ7" s="276" t="s">
        <v>127</v>
      </c>
      <c r="BA7" s="276" t="s">
        <v>1</v>
      </c>
      <c r="BB7" s="276" t="s">
        <v>2</v>
      </c>
      <c r="BC7" s="276" t="s">
        <v>128</v>
      </c>
      <c r="BD7" s="276" t="s">
        <v>129</v>
      </c>
      <c r="BE7" s="276" t="s">
        <v>791</v>
      </c>
      <c r="BF7" s="415" t="s">
        <v>330</v>
      </c>
      <c r="BG7" s="715" t="s">
        <v>676</v>
      </c>
      <c r="BH7" s="808" t="s">
        <v>720</v>
      </c>
      <c r="BI7" s="869" t="s">
        <v>762</v>
      </c>
      <c r="BJ7" s="276" t="s">
        <v>130</v>
      </c>
      <c r="BK7" s="276" t="s">
        <v>131</v>
      </c>
      <c r="BL7" s="276" t="s">
        <v>315</v>
      </c>
      <c r="BM7" s="281" t="s">
        <v>761</v>
      </c>
      <c r="BN7" s="276" t="s">
        <v>329</v>
      </c>
      <c r="BO7" s="281" t="s">
        <v>779</v>
      </c>
      <c r="BP7" s="946" t="s">
        <v>780</v>
      </c>
      <c r="BQ7" s="944" t="s">
        <v>344</v>
      </c>
      <c r="BR7" s="276" t="s">
        <v>345</v>
      </c>
      <c r="BS7" s="276" t="s">
        <v>346</v>
      </c>
      <c r="BT7" s="276" t="s">
        <v>347</v>
      </c>
      <c r="BU7" s="276" t="s">
        <v>348</v>
      </c>
      <c r="BV7" s="63"/>
      <c r="BW7" s="275" t="s">
        <v>61</v>
      </c>
      <c r="BX7" s="276" t="s">
        <v>93</v>
      </c>
      <c r="BY7" s="276" t="s">
        <v>63</v>
      </c>
      <c r="BZ7" s="277" t="s">
        <v>83</v>
      </c>
    </row>
    <row r="8" spans="18:80" s="16" customFormat="1" ht="24.75" customHeight="1" x14ac:dyDescent="0.25">
      <c r="AC8" s="1506"/>
      <c r="AD8" s="95"/>
      <c r="AE8" s="1508"/>
      <c r="AF8" s="282" t="s">
        <v>65</v>
      </c>
      <c r="AG8" s="282" t="s">
        <v>65</v>
      </c>
      <c r="AH8" s="282" t="s">
        <v>65</v>
      </c>
      <c r="AI8" s="282" t="s">
        <v>65</v>
      </c>
      <c r="AJ8" s="282" t="s">
        <v>65</v>
      </c>
      <c r="AK8" s="282" t="s">
        <v>65</v>
      </c>
      <c r="AL8" s="282" t="s">
        <v>65</v>
      </c>
      <c r="AM8" s="282" t="s">
        <v>65</v>
      </c>
      <c r="AN8" s="282" t="s">
        <v>65</v>
      </c>
      <c r="AO8" s="282" t="s">
        <v>65</v>
      </c>
      <c r="AP8" s="282" t="s">
        <v>65</v>
      </c>
      <c r="AQ8" s="282" t="s">
        <v>65</v>
      </c>
      <c r="AR8" s="282" t="s">
        <v>65</v>
      </c>
      <c r="AS8" s="282" t="s">
        <v>65</v>
      </c>
      <c r="AT8" s="282" t="s">
        <v>65</v>
      </c>
      <c r="AU8" s="282" t="s">
        <v>65</v>
      </c>
      <c r="AV8" s="282" t="s">
        <v>65</v>
      </c>
      <c r="AW8" s="282" t="s">
        <v>65</v>
      </c>
      <c r="AX8" s="282" t="s">
        <v>65</v>
      </c>
      <c r="AY8" s="282" t="s">
        <v>65</v>
      </c>
      <c r="AZ8" s="282" t="s">
        <v>65</v>
      </c>
      <c r="BA8" s="282" t="s">
        <v>65</v>
      </c>
      <c r="BB8" s="282" t="s">
        <v>65</v>
      </c>
      <c r="BC8" s="282" t="s">
        <v>65</v>
      </c>
      <c r="BD8" s="282" t="s">
        <v>65</v>
      </c>
      <c r="BE8" s="282" t="s">
        <v>65</v>
      </c>
      <c r="BF8" s="282" t="s">
        <v>65</v>
      </c>
      <c r="BG8" s="282" t="s">
        <v>65</v>
      </c>
      <c r="BH8" s="282" t="s">
        <v>65</v>
      </c>
      <c r="BI8" s="282" t="s">
        <v>65</v>
      </c>
      <c r="BJ8" s="282" t="s">
        <v>65</v>
      </c>
      <c r="BK8" s="282" t="s">
        <v>65</v>
      </c>
      <c r="BL8" s="282" t="s">
        <v>65</v>
      </c>
      <c r="BM8" s="282" t="s">
        <v>65</v>
      </c>
      <c r="BN8" s="282" t="s">
        <v>65</v>
      </c>
      <c r="BO8" s="282" t="s">
        <v>65</v>
      </c>
      <c r="BP8" s="947" t="s">
        <v>65</v>
      </c>
      <c r="BQ8" s="945" t="s">
        <v>65</v>
      </c>
      <c r="BR8" s="282" t="s">
        <v>65</v>
      </c>
      <c r="BS8" s="282" t="s">
        <v>65</v>
      </c>
      <c r="BT8" s="282" t="s">
        <v>65</v>
      </c>
      <c r="BU8" s="282" t="s">
        <v>65</v>
      </c>
      <c r="BV8" s="63"/>
      <c r="BW8" s="278" t="s">
        <v>65</v>
      </c>
      <c r="BX8" s="279" t="s">
        <v>65</v>
      </c>
      <c r="BY8" s="279" t="s">
        <v>65</v>
      </c>
      <c r="BZ8" s="280" t="s">
        <v>65</v>
      </c>
    </row>
    <row r="9" spans="18:80" s="19" customFormat="1" ht="6" customHeight="1" thickBot="1" x14ac:dyDescent="0.3">
      <c r="AC9" s="6"/>
      <c r="AD9"/>
      <c r="AE9" s="93"/>
      <c r="AF9" s="17"/>
      <c r="AG9" s="17"/>
      <c r="AH9" s="17"/>
      <c r="AI9" s="17"/>
      <c r="AJ9" s="17"/>
      <c r="AK9" s="17"/>
      <c r="AL9" s="17"/>
      <c r="AM9" s="17"/>
      <c r="AN9" s="17"/>
      <c r="AO9" s="17"/>
      <c r="AP9" s="17"/>
      <c r="AQ9" s="17"/>
      <c r="AR9" s="17"/>
      <c r="AS9" s="17"/>
      <c r="AT9" s="17"/>
      <c r="AU9" s="17"/>
      <c r="AV9" s="17"/>
      <c r="AW9" s="17"/>
      <c r="AX9" s="17"/>
      <c r="AY9" s="59"/>
      <c r="AZ9" s="59"/>
      <c r="BA9" s="59"/>
      <c r="BB9" s="59"/>
      <c r="BC9" s="59"/>
      <c r="BD9" s="59"/>
      <c r="BE9" s="17"/>
      <c r="BF9" s="17"/>
      <c r="BG9" s="17"/>
      <c r="BH9" s="17"/>
      <c r="BI9" s="17"/>
      <c r="BJ9" s="17"/>
      <c r="BK9" s="17"/>
      <c r="BL9" s="17"/>
      <c r="BM9" s="17"/>
      <c r="BN9" s="17"/>
      <c r="BO9" s="17"/>
      <c r="BP9" s="17"/>
      <c r="BQ9" s="17"/>
      <c r="BR9" s="17"/>
      <c r="BS9" s="17"/>
      <c r="BT9" s="17"/>
      <c r="BU9" s="17"/>
      <c r="BV9"/>
      <c r="BW9" s="18"/>
      <c r="BX9" s="18"/>
      <c r="BY9" s="18"/>
      <c r="BZ9" s="18"/>
    </row>
    <row r="10" spans="18:80" ht="25.5" customHeight="1" thickBot="1" x14ac:dyDescent="0.3">
      <c r="AE10" s="212" t="s">
        <v>97</v>
      </c>
      <c r="AF10" s="210">
        <v>0.97792678506705322</v>
      </c>
      <c r="AG10" s="210">
        <v>0.92287670053475923</v>
      </c>
      <c r="AH10" s="210" t="s">
        <v>84</v>
      </c>
      <c r="AI10" s="210">
        <v>0.9347166688453159</v>
      </c>
      <c r="AJ10" s="210" t="s">
        <v>84</v>
      </c>
      <c r="AK10" s="210" t="s">
        <v>84</v>
      </c>
      <c r="AL10" s="210">
        <v>0.97661139089184046</v>
      </c>
      <c r="AM10" s="210">
        <v>0.9014311252371916</v>
      </c>
      <c r="AN10" s="210" t="s">
        <v>84</v>
      </c>
      <c r="AO10" s="210">
        <v>0.99175370588235301</v>
      </c>
      <c r="AP10" s="210" t="s">
        <v>84</v>
      </c>
      <c r="AQ10" s="210">
        <v>0.74431764705882342</v>
      </c>
      <c r="AR10" s="210">
        <v>0.88286524140565315</v>
      </c>
      <c r="AS10" s="210">
        <v>0.97332429411764709</v>
      </c>
      <c r="AT10" s="210">
        <v>0.89185958823529421</v>
      </c>
      <c r="AU10" s="210">
        <v>0.92857142857142849</v>
      </c>
      <c r="AV10" s="210">
        <v>0.92720076470588242</v>
      </c>
      <c r="AW10" s="210" t="s">
        <v>84</v>
      </c>
      <c r="AX10" s="210">
        <v>0.99309433515731871</v>
      </c>
      <c r="AY10" s="210">
        <v>0.73410958076597799</v>
      </c>
      <c r="AZ10" s="210">
        <v>0.76637352941176473</v>
      </c>
      <c r="BA10" s="210">
        <v>0.8679124778237729</v>
      </c>
      <c r="BB10" s="210" t="s">
        <v>84</v>
      </c>
      <c r="BC10" s="210" t="s">
        <v>84</v>
      </c>
      <c r="BD10" s="210" t="s">
        <v>84</v>
      </c>
      <c r="BE10" s="210">
        <v>0.82028937546933667</v>
      </c>
      <c r="BF10" s="210" t="s">
        <v>84</v>
      </c>
      <c r="BG10" s="210">
        <v>0.73114643343653252</v>
      </c>
      <c r="BH10" s="210">
        <v>0.89099782352941181</v>
      </c>
      <c r="BI10" s="210">
        <v>0.84844194117647065</v>
      </c>
      <c r="BJ10" s="210" t="s">
        <v>84</v>
      </c>
      <c r="BK10" s="210" t="s">
        <v>84</v>
      </c>
      <c r="BL10" s="210">
        <v>0.87619544592030363</v>
      </c>
      <c r="BM10" s="210">
        <v>0.89836567926455568</v>
      </c>
      <c r="BN10" s="571">
        <v>0.94078156965944271</v>
      </c>
      <c r="BO10" s="210">
        <v>0.94899430740037938</v>
      </c>
      <c r="BP10" s="460">
        <v>0.96368983957219245</v>
      </c>
      <c r="BQ10" s="571" t="s">
        <v>84</v>
      </c>
      <c r="BR10" s="577" t="s">
        <v>84</v>
      </c>
      <c r="BS10" s="571" t="s">
        <v>84</v>
      </c>
      <c r="BT10" s="211" t="s">
        <v>84</v>
      </c>
      <c r="BU10" s="571" t="s">
        <v>84</v>
      </c>
      <c r="BV10"/>
      <c r="BW10" s="209">
        <v>0.92665766736235067</v>
      </c>
      <c r="BX10" s="210">
        <v>0.80846730880189521</v>
      </c>
      <c r="BY10" s="210">
        <v>0.90511423161476723</v>
      </c>
      <c r="BZ10" s="211">
        <v>0.88007973592633759</v>
      </c>
    </row>
    <row r="11" spans="18:80" ht="6" customHeight="1" x14ac:dyDescent="0.25">
      <c r="AE11" s="132"/>
      <c r="AF11" s="20"/>
      <c r="AG11" s="20"/>
      <c r="AH11" s="20"/>
      <c r="AI11" s="20"/>
      <c r="AJ11" s="20"/>
      <c r="AK11" s="20"/>
      <c r="AL11" s="20"/>
      <c r="AM11" s="20"/>
      <c r="AN11" s="20"/>
      <c r="AO11" s="20"/>
      <c r="AP11" s="20"/>
      <c r="AQ11" s="20"/>
      <c r="AR11" s="20"/>
      <c r="AS11" s="20"/>
      <c r="AT11" s="20"/>
      <c r="AU11" s="20"/>
      <c r="AV11" s="20"/>
      <c r="AW11" s="20"/>
      <c r="AX11" s="20"/>
      <c r="AY11" s="60"/>
      <c r="AZ11" s="60"/>
      <c r="BA11" s="60"/>
      <c r="BB11" s="60"/>
      <c r="BC11" s="60"/>
      <c r="BD11" s="60"/>
      <c r="BE11" s="20"/>
      <c r="BF11" s="20"/>
      <c r="BG11" s="20"/>
      <c r="BH11" s="20"/>
      <c r="BI11" s="20"/>
      <c r="BJ11" s="20"/>
      <c r="BK11" s="20"/>
      <c r="BL11" s="20"/>
      <c r="BM11" s="20"/>
      <c r="BN11" s="89"/>
      <c r="BO11" s="53"/>
      <c r="BP11" s="20"/>
      <c r="BQ11" s="20"/>
      <c r="BR11" s="20"/>
      <c r="BS11" s="20"/>
      <c r="BT11" s="20"/>
      <c r="BU11" s="20"/>
      <c r="BW11" s="21"/>
      <c r="BX11" s="21"/>
      <c r="BY11" s="21"/>
      <c r="BZ11" s="21"/>
    </row>
    <row r="12" spans="18:80" s="22" customFormat="1" ht="18.75" customHeight="1" x14ac:dyDescent="0.25">
      <c r="AC12" s="1244">
        <v>0.42</v>
      </c>
      <c r="AD12"/>
      <c r="AE12" s="1243" t="s">
        <v>66</v>
      </c>
      <c r="AF12" s="1245">
        <v>0.9532258064516127</v>
      </c>
      <c r="AG12" s="1245">
        <v>0.81639928698752207</v>
      </c>
      <c r="AH12" s="1245" t="s">
        <v>84</v>
      </c>
      <c r="AI12" s="1245">
        <v>0.84458968772694254</v>
      </c>
      <c r="AJ12" s="1245" t="s">
        <v>84</v>
      </c>
      <c r="AK12" s="1245" t="s">
        <v>84</v>
      </c>
      <c r="AL12" s="1245">
        <v>0.9443390259329536</v>
      </c>
      <c r="AM12" s="1245">
        <v>0.76533839342188481</v>
      </c>
      <c r="AN12" s="1245" t="s">
        <v>84</v>
      </c>
      <c r="AO12" s="1245">
        <v>0.98039215686274539</v>
      </c>
      <c r="AP12" s="1245" t="s">
        <v>84</v>
      </c>
      <c r="AQ12" s="1245">
        <v>0.65313725490196073</v>
      </c>
      <c r="AR12" s="1245">
        <v>0.92691622103386795</v>
      </c>
      <c r="AS12" s="1245">
        <v>0.96627450980392182</v>
      </c>
      <c r="AT12" s="1245">
        <v>0.74254901960784325</v>
      </c>
      <c r="AU12" s="1245">
        <v>0.98333333333333306</v>
      </c>
      <c r="AV12" s="1245">
        <v>0.95764705882352963</v>
      </c>
      <c r="AW12" s="1245" t="s">
        <v>84</v>
      </c>
      <c r="AX12" s="1245">
        <v>0.98358413132694933</v>
      </c>
      <c r="AY12" s="1245">
        <v>0.67029569892473106</v>
      </c>
      <c r="AZ12" s="1245">
        <v>0.70862745098039226</v>
      </c>
      <c r="BA12" s="1245">
        <v>0.80938596491228065</v>
      </c>
      <c r="BB12" s="1245" t="s">
        <v>84</v>
      </c>
      <c r="BC12" s="1245" t="s">
        <v>84</v>
      </c>
      <c r="BD12" s="1245" t="s">
        <v>84</v>
      </c>
      <c r="BE12" s="1245">
        <v>0.76261994159365876</v>
      </c>
      <c r="BF12" s="1245" t="s">
        <v>84</v>
      </c>
      <c r="BG12" s="1245">
        <v>0.63766769865841078</v>
      </c>
      <c r="BH12" s="1245">
        <v>0.81490196078431376</v>
      </c>
      <c r="BI12" s="1245">
        <v>0.85941176470588254</v>
      </c>
      <c r="BJ12" s="1245" t="s">
        <v>84</v>
      </c>
      <c r="BK12" s="1245" t="s">
        <v>84</v>
      </c>
      <c r="BL12" s="1246">
        <v>0.8361796331435799</v>
      </c>
      <c r="BM12" s="1246">
        <v>0.88939393939393929</v>
      </c>
      <c r="BN12" s="1247">
        <v>0.85902992776057785</v>
      </c>
      <c r="BO12" s="1248">
        <v>0.87855787476280822</v>
      </c>
      <c r="BP12" s="1249">
        <v>0.91354723707664864</v>
      </c>
      <c r="BQ12" s="934" t="s">
        <v>84</v>
      </c>
      <c r="BR12" s="578" t="s">
        <v>84</v>
      </c>
      <c r="BS12" s="565">
        <v>0</v>
      </c>
      <c r="BT12" s="625">
        <v>0</v>
      </c>
      <c r="BU12" s="578" t="s">
        <v>84</v>
      </c>
      <c r="BV12" s="63"/>
      <c r="BW12" s="1250">
        <v>0.88597891432423581</v>
      </c>
      <c r="BX12" s="1245">
        <v>0.7518443543656671</v>
      </c>
      <c r="BY12" s="1245">
        <v>0.86153450009936572</v>
      </c>
      <c r="BZ12" s="1251">
        <v>0.83311925626308947</v>
      </c>
    </row>
    <row r="13" spans="18:80" s="22" customFormat="1" ht="18.75" customHeight="1" x14ac:dyDescent="0.25">
      <c r="AC13" s="76">
        <v>0.25</v>
      </c>
      <c r="AD13"/>
      <c r="AE13" s="96" t="s">
        <v>15</v>
      </c>
      <c r="AF13" s="115">
        <v>1</v>
      </c>
      <c r="AG13" s="115">
        <v>1</v>
      </c>
      <c r="AH13" s="115" t="s">
        <v>84</v>
      </c>
      <c r="AI13" s="115">
        <v>1</v>
      </c>
      <c r="AJ13" s="115" t="s">
        <v>84</v>
      </c>
      <c r="AK13" s="115" t="s">
        <v>84</v>
      </c>
      <c r="AL13" s="115">
        <v>1</v>
      </c>
      <c r="AM13" s="115">
        <v>1</v>
      </c>
      <c r="AN13" s="115" t="s">
        <v>84</v>
      </c>
      <c r="AO13" s="115">
        <v>1</v>
      </c>
      <c r="AP13" s="115" t="s">
        <v>84</v>
      </c>
      <c r="AQ13" s="115">
        <v>0.84999999999999987</v>
      </c>
      <c r="AR13" s="115">
        <v>1</v>
      </c>
      <c r="AS13" s="115">
        <v>1</v>
      </c>
      <c r="AT13" s="115">
        <v>0.84999999999999987</v>
      </c>
      <c r="AU13" s="115">
        <v>1</v>
      </c>
      <c r="AV13" s="115">
        <v>1</v>
      </c>
      <c r="AW13" s="115" t="s">
        <v>84</v>
      </c>
      <c r="AX13" s="115">
        <v>1</v>
      </c>
      <c r="AY13" s="115">
        <v>0.55000000000000004</v>
      </c>
      <c r="AZ13" s="115">
        <v>0.7</v>
      </c>
      <c r="BA13" s="115">
        <v>0.7</v>
      </c>
      <c r="BB13" s="115" t="s">
        <v>84</v>
      </c>
      <c r="BC13" s="115" t="s">
        <v>84</v>
      </c>
      <c r="BD13" s="115" t="s">
        <v>84</v>
      </c>
      <c r="BE13" s="115">
        <v>0.7</v>
      </c>
      <c r="BF13" s="115" t="s">
        <v>84</v>
      </c>
      <c r="BG13" s="115">
        <v>0.60000000000000009</v>
      </c>
      <c r="BH13" s="115">
        <v>1</v>
      </c>
      <c r="BI13" s="115">
        <v>0.84999999999999987</v>
      </c>
      <c r="BJ13" s="115" t="s">
        <v>84</v>
      </c>
      <c r="BK13" s="115" t="s">
        <v>84</v>
      </c>
      <c r="BL13" s="115">
        <v>1</v>
      </c>
      <c r="BM13" s="115">
        <v>1</v>
      </c>
      <c r="BN13" s="115">
        <v>1</v>
      </c>
      <c r="BO13" s="115">
        <v>1</v>
      </c>
      <c r="BP13" s="97">
        <v>1</v>
      </c>
      <c r="BQ13" s="561" t="s">
        <v>84</v>
      </c>
      <c r="BR13" s="579" t="s">
        <v>84</v>
      </c>
      <c r="BS13" s="561" t="s">
        <v>84</v>
      </c>
      <c r="BT13" s="97" t="s">
        <v>84</v>
      </c>
      <c r="BU13" s="461" t="s">
        <v>84</v>
      </c>
      <c r="BV13" s="63"/>
      <c r="BW13" s="102">
        <v>0.97692307692307689</v>
      </c>
      <c r="BX13" s="78">
        <v>0.72857142857142854</v>
      </c>
      <c r="BY13" s="78">
        <v>1</v>
      </c>
      <c r="BZ13" s="97">
        <v>0.90183150183150185</v>
      </c>
      <c r="CB13"/>
    </row>
    <row r="14" spans="18:80" ht="17.25" customHeight="1" x14ac:dyDescent="0.25">
      <c r="U14" s="1109" t="s">
        <v>84</v>
      </c>
      <c r="V14" s="1109" t="s">
        <v>84</v>
      </c>
      <c r="W14" s="1111" t="s">
        <v>84</v>
      </c>
      <c r="X14" s="27">
        <v>0.37499999999999994</v>
      </c>
      <c r="Y14" s="27">
        <v>0.5</v>
      </c>
      <c r="Z14" s="21">
        <v>0.4285714285714286</v>
      </c>
      <c r="AA14" s="1109" t="s">
        <v>84</v>
      </c>
      <c r="AB14" s="21">
        <v>0.37499999999999994</v>
      </c>
      <c r="AC14" s="91">
        <v>0.3</v>
      </c>
      <c r="AE14" s="98" t="s">
        <v>16</v>
      </c>
      <c r="AF14" s="24">
        <v>1</v>
      </c>
      <c r="AG14" s="24">
        <v>1</v>
      </c>
      <c r="AH14" s="24" t="s">
        <v>84</v>
      </c>
      <c r="AI14" s="24">
        <v>1</v>
      </c>
      <c r="AJ14" s="24" t="s">
        <v>84</v>
      </c>
      <c r="AK14" s="24" t="s">
        <v>84</v>
      </c>
      <c r="AL14" s="24">
        <v>1</v>
      </c>
      <c r="AM14" s="24">
        <v>1</v>
      </c>
      <c r="AN14" s="24" t="s">
        <v>84</v>
      </c>
      <c r="AO14" s="24">
        <v>1</v>
      </c>
      <c r="AP14" s="24" t="s">
        <v>84</v>
      </c>
      <c r="AQ14" s="24">
        <v>1</v>
      </c>
      <c r="AR14" s="24">
        <v>1</v>
      </c>
      <c r="AS14" s="24">
        <v>1</v>
      </c>
      <c r="AT14" s="24">
        <v>1</v>
      </c>
      <c r="AU14" s="24">
        <v>1</v>
      </c>
      <c r="AV14" s="24">
        <v>1</v>
      </c>
      <c r="AW14" s="24" t="s">
        <v>84</v>
      </c>
      <c r="AX14" s="24">
        <v>1</v>
      </c>
      <c r="AY14" s="61">
        <v>0</v>
      </c>
      <c r="AZ14" s="61">
        <v>0</v>
      </c>
      <c r="BA14" s="61">
        <v>0.5</v>
      </c>
      <c r="BB14" s="61" t="s">
        <v>84</v>
      </c>
      <c r="BC14" s="61" t="s">
        <v>84</v>
      </c>
      <c r="BD14" s="61" t="s">
        <v>84</v>
      </c>
      <c r="BE14" s="24">
        <v>0.5</v>
      </c>
      <c r="BF14" s="24" t="s">
        <v>84</v>
      </c>
      <c r="BG14" s="24">
        <v>0.5</v>
      </c>
      <c r="BH14" s="24">
        <v>1</v>
      </c>
      <c r="BI14" s="24">
        <v>0.5</v>
      </c>
      <c r="BJ14" s="24" t="s">
        <v>84</v>
      </c>
      <c r="BK14" s="24" t="s">
        <v>84</v>
      </c>
      <c r="BL14" s="24">
        <v>1</v>
      </c>
      <c r="BM14" s="24">
        <v>1</v>
      </c>
      <c r="BN14" s="25">
        <v>1</v>
      </c>
      <c r="BO14" s="24">
        <v>1</v>
      </c>
      <c r="BP14" s="626">
        <v>1</v>
      </c>
      <c r="BQ14" s="25" t="s">
        <v>84</v>
      </c>
      <c r="BR14" s="42" t="s">
        <v>84</v>
      </c>
      <c r="BS14" s="25" t="s">
        <v>84</v>
      </c>
      <c r="BT14" s="626" t="s">
        <v>84</v>
      </c>
      <c r="BU14" s="589" t="s">
        <v>84</v>
      </c>
      <c r="BW14" s="103">
        <v>1</v>
      </c>
      <c r="BX14" s="24">
        <v>0.42857142857142855</v>
      </c>
      <c r="BY14" s="25">
        <v>1</v>
      </c>
      <c r="BZ14" s="104">
        <v>0.80952380952380965</v>
      </c>
      <c r="CB14"/>
    </row>
    <row r="15" spans="18:80" ht="17.25" customHeight="1" x14ac:dyDescent="0.25">
      <c r="U15" s="21">
        <v>0.6</v>
      </c>
      <c r="V15" s="21">
        <v>0.6</v>
      </c>
      <c r="W15" s="1111" t="s">
        <v>84</v>
      </c>
      <c r="X15" s="27">
        <v>0.37499999999999994</v>
      </c>
      <c r="Y15" s="27">
        <v>0.5</v>
      </c>
      <c r="Z15" s="1109" t="s">
        <v>84</v>
      </c>
      <c r="AA15" s="21">
        <v>0.4285714285714286</v>
      </c>
      <c r="AB15" s="21">
        <v>0.37499999999999994</v>
      </c>
      <c r="AC15" s="91">
        <v>0.3</v>
      </c>
      <c r="AE15" s="99" t="s">
        <v>132</v>
      </c>
      <c r="AF15" s="73">
        <v>1</v>
      </c>
      <c r="AG15" s="73">
        <v>1</v>
      </c>
      <c r="AH15" s="73" t="s">
        <v>84</v>
      </c>
      <c r="AI15" s="73">
        <v>1</v>
      </c>
      <c r="AJ15" s="73" t="s">
        <v>84</v>
      </c>
      <c r="AK15" s="73" t="s">
        <v>84</v>
      </c>
      <c r="AL15" s="73">
        <v>1</v>
      </c>
      <c r="AM15" s="73">
        <v>1</v>
      </c>
      <c r="AN15" s="73" t="s">
        <v>84</v>
      </c>
      <c r="AO15" s="73">
        <v>1</v>
      </c>
      <c r="AP15" s="73" t="s">
        <v>84</v>
      </c>
      <c r="AQ15" s="73">
        <v>0.5</v>
      </c>
      <c r="AR15" s="73">
        <v>1</v>
      </c>
      <c r="AS15" s="73">
        <v>1</v>
      </c>
      <c r="AT15" s="73">
        <v>0.5</v>
      </c>
      <c r="AU15" s="73">
        <v>1</v>
      </c>
      <c r="AV15" s="73">
        <v>1</v>
      </c>
      <c r="AW15" s="73" t="s">
        <v>84</v>
      </c>
      <c r="AX15" s="73">
        <v>1</v>
      </c>
      <c r="AY15" s="73">
        <v>0.5</v>
      </c>
      <c r="AZ15" s="73">
        <v>1</v>
      </c>
      <c r="BA15" s="73">
        <v>0.5</v>
      </c>
      <c r="BB15" s="73" t="s">
        <v>84</v>
      </c>
      <c r="BC15" s="73" t="s">
        <v>84</v>
      </c>
      <c r="BD15" s="73" t="s">
        <v>84</v>
      </c>
      <c r="BE15" s="73">
        <v>0.5</v>
      </c>
      <c r="BF15" s="73" t="s">
        <v>84</v>
      </c>
      <c r="BG15" s="73">
        <v>0.5</v>
      </c>
      <c r="BH15" s="73">
        <v>1</v>
      </c>
      <c r="BI15" s="73">
        <v>1</v>
      </c>
      <c r="BJ15" s="73" t="s">
        <v>84</v>
      </c>
      <c r="BK15" s="73" t="s">
        <v>84</v>
      </c>
      <c r="BL15" s="73">
        <v>1</v>
      </c>
      <c r="BM15" s="73">
        <v>1</v>
      </c>
      <c r="BN15" s="74">
        <v>1</v>
      </c>
      <c r="BO15" s="73">
        <v>1</v>
      </c>
      <c r="BP15" s="627">
        <v>1</v>
      </c>
      <c r="BQ15" s="74" t="s">
        <v>84</v>
      </c>
      <c r="BR15" s="85" t="s">
        <v>84</v>
      </c>
      <c r="BS15" s="74" t="s">
        <v>84</v>
      </c>
      <c r="BT15" s="627" t="s">
        <v>84</v>
      </c>
      <c r="BU15" s="590" t="s">
        <v>84</v>
      </c>
      <c r="BW15" s="105">
        <v>0.92307692307692313</v>
      </c>
      <c r="BX15" s="73">
        <v>0.7142857142857143</v>
      </c>
      <c r="BY15" s="74">
        <v>1</v>
      </c>
      <c r="BZ15" s="106">
        <v>0.87912087912087911</v>
      </c>
      <c r="CB15"/>
    </row>
    <row r="16" spans="18:80" ht="17.25" customHeight="1" x14ac:dyDescent="0.25">
      <c r="U16" s="1109" t="s">
        <v>84</v>
      </c>
      <c r="V16" s="21">
        <v>0.4</v>
      </c>
      <c r="W16" s="27">
        <v>0.5</v>
      </c>
      <c r="X16" s="27">
        <v>0.25</v>
      </c>
      <c r="Y16" s="1111" t="s">
        <v>84</v>
      </c>
      <c r="Z16" s="21">
        <v>0.28571428571428575</v>
      </c>
      <c r="AA16" s="21">
        <v>0.28571428571428575</v>
      </c>
      <c r="AB16" s="1109" t="s">
        <v>84</v>
      </c>
      <c r="AC16" s="91">
        <v>0.2</v>
      </c>
      <c r="AE16" s="98" t="s">
        <v>17</v>
      </c>
      <c r="AF16" s="24">
        <v>1</v>
      </c>
      <c r="AG16" s="24">
        <v>1</v>
      </c>
      <c r="AH16" s="24" t="s">
        <v>84</v>
      </c>
      <c r="AI16" s="24">
        <v>1</v>
      </c>
      <c r="AJ16" s="24" t="s">
        <v>84</v>
      </c>
      <c r="AK16" s="24" t="s">
        <v>84</v>
      </c>
      <c r="AL16" s="24">
        <v>1</v>
      </c>
      <c r="AM16" s="24">
        <v>1</v>
      </c>
      <c r="AN16" s="24" t="s">
        <v>84</v>
      </c>
      <c r="AO16" s="24">
        <v>1</v>
      </c>
      <c r="AP16" s="24" t="s">
        <v>84</v>
      </c>
      <c r="AQ16" s="24">
        <v>1</v>
      </c>
      <c r="AR16" s="24">
        <v>1</v>
      </c>
      <c r="AS16" s="24">
        <v>1</v>
      </c>
      <c r="AT16" s="24">
        <v>1</v>
      </c>
      <c r="AU16" s="24">
        <v>1</v>
      </c>
      <c r="AV16" s="24">
        <v>1</v>
      </c>
      <c r="AW16" s="24" t="s">
        <v>84</v>
      </c>
      <c r="AX16" s="24">
        <v>1</v>
      </c>
      <c r="AY16" s="61">
        <v>1</v>
      </c>
      <c r="AZ16" s="61">
        <v>1</v>
      </c>
      <c r="BA16" s="61">
        <v>1</v>
      </c>
      <c r="BB16" s="61" t="s">
        <v>84</v>
      </c>
      <c r="BC16" s="61" t="s">
        <v>84</v>
      </c>
      <c r="BD16" s="61" t="s">
        <v>84</v>
      </c>
      <c r="BE16" s="24">
        <v>1</v>
      </c>
      <c r="BF16" s="24" t="s">
        <v>84</v>
      </c>
      <c r="BG16" s="24">
        <v>0.5</v>
      </c>
      <c r="BH16" s="24">
        <v>1</v>
      </c>
      <c r="BI16" s="24">
        <v>1</v>
      </c>
      <c r="BJ16" s="24" t="s">
        <v>84</v>
      </c>
      <c r="BK16" s="24" t="s">
        <v>84</v>
      </c>
      <c r="BL16" s="24">
        <v>1</v>
      </c>
      <c r="BM16" s="24">
        <v>1</v>
      </c>
      <c r="BN16" s="25">
        <v>1</v>
      </c>
      <c r="BO16" s="24">
        <v>1</v>
      </c>
      <c r="BP16" s="626">
        <v>1</v>
      </c>
      <c r="BQ16" s="25" t="s">
        <v>84</v>
      </c>
      <c r="BR16" s="42" t="s">
        <v>84</v>
      </c>
      <c r="BS16" s="25" t="s">
        <v>84</v>
      </c>
      <c r="BT16" s="626" t="s">
        <v>84</v>
      </c>
      <c r="BU16" s="589" t="s">
        <v>84</v>
      </c>
      <c r="BW16" s="103">
        <v>1</v>
      </c>
      <c r="BX16" s="24">
        <v>0.9285714285714286</v>
      </c>
      <c r="BY16" s="25">
        <v>1</v>
      </c>
      <c r="BZ16" s="104">
        <v>0.97619047619047628</v>
      </c>
      <c r="CB16"/>
    </row>
    <row r="17" spans="1:83" ht="17.25" customHeight="1" x14ac:dyDescent="0.25">
      <c r="U17" s="21">
        <v>0.4</v>
      </c>
      <c r="V17" s="1109" t="s">
        <v>84</v>
      </c>
      <c r="W17" s="27">
        <v>0.5</v>
      </c>
      <c r="X17" s="1109" t="s">
        <v>84</v>
      </c>
      <c r="Y17" s="1111" t="s">
        <v>84</v>
      </c>
      <c r="Z17" s="21">
        <v>0.28571428571428575</v>
      </c>
      <c r="AA17" s="21">
        <v>0.28571428571428575</v>
      </c>
      <c r="AB17" s="21">
        <v>0.25</v>
      </c>
      <c r="AC17" s="91">
        <v>0.2</v>
      </c>
      <c r="AE17" s="99" t="s">
        <v>18</v>
      </c>
      <c r="AF17" s="73">
        <v>1</v>
      </c>
      <c r="AG17" s="73">
        <v>1</v>
      </c>
      <c r="AH17" s="73" t="s">
        <v>84</v>
      </c>
      <c r="AI17" s="73">
        <v>1</v>
      </c>
      <c r="AJ17" s="73" t="s">
        <v>84</v>
      </c>
      <c r="AK17" s="73" t="s">
        <v>84</v>
      </c>
      <c r="AL17" s="73">
        <v>1</v>
      </c>
      <c r="AM17" s="73">
        <v>1</v>
      </c>
      <c r="AN17" s="73" t="s">
        <v>84</v>
      </c>
      <c r="AO17" s="73">
        <v>1</v>
      </c>
      <c r="AP17" s="73" t="s">
        <v>84</v>
      </c>
      <c r="AQ17" s="73">
        <v>1</v>
      </c>
      <c r="AR17" s="73">
        <v>1</v>
      </c>
      <c r="AS17" s="73">
        <v>1</v>
      </c>
      <c r="AT17" s="73">
        <v>1</v>
      </c>
      <c r="AU17" s="73">
        <v>1</v>
      </c>
      <c r="AV17" s="73">
        <v>1</v>
      </c>
      <c r="AW17" s="73" t="s">
        <v>84</v>
      </c>
      <c r="AX17" s="73">
        <v>1</v>
      </c>
      <c r="AY17" s="73">
        <v>1</v>
      </c>
      <c r="AZ17" s="73">
        <v>1</v>
      </c>
      <c r="BA17" s="73">
        <v>1</v>
      </c>
      <c r="BB17" s="73" t="s">
        <v>84</v>
      </c>
      <c r="BC17" s="73" t="s">
        <v>84</v>
      </c>
      <c r="BD17" s="73" t="s">
        <v>84</v>
      </c>
      <c r="BE17" s="73">
        <v>1</v>
      </c>
      <c r="BF17" s="73" t="s">
        <v>84</v>
      </c>
      <c r="BG17" s="73">
        <v>1</v>
      </c>
      <c r="BH17" s="73">
        <v>1</v>
      </c>
      <c r="BI17" s="73">
        <v>1</v>
      </c>
      <c r="BJ17" s="73" t="s">
        <v>84</v>
      </c>
      <c r="BK17" s="73" t="s">
        <v>84</v>
      </c>
      <c r="BL17" s="73">
        <v>1</v>
      </c>
      <c r="BM17" s="73">
        <v>1</v>
      </c>
      <c r="BN17" s="74">
        <v>1</v>
      </c>
      <c r="BO17" s="73">
        <v>1</v>
      </c>
      <c r="BP17" s="627">
        <v>1</v>
      </c>
      <c r="BQ17" s="74" t="s">
        <v>84</v>
      </c>
      <c r="BR17" s="85" t="s">
        <v>84</v>
      </c>
      <c r="BS17" s="74" t="s">
        <v>84</v>
      </c>
      <c r="BT17" s="627" t="s">
        <v>84</v>
      </c>
      <c r="BU17" s="590" t="s">
        <v>84</v>
      </c>
      <c r="BW17" s="105">
        <v>1</v>
      </c>
      <c r="BX17" s="73">
        <v>1</v>
      </c>
      <c r="BY17" s="74">
        <v>1</v>
      </c>
      <c r="BZ17" s="106">
        <v>1</v>
      </c>
      <c r="CB17"/>
    </row>
    <row r="18" spans="1:83" ht="18.75" customHeight="1" x14ac:dyDescent="0.25">
      <c r="AC18" s="77">
        <v>0.3</v>
      </c>
      <c r="AE18" s="96" t="s">
        <v>19</v>
      </c>
      <c r="AF18" s="115">
        <v>0.92473118279569821</v>
      </c>
      <c r="AG18" s="115">
        <v>0.69318181818181779</v>
      </c>
      <c r="AH18" s="115" t="s">
        <v>84</v>
      </c>
      <c r="AI18" s="115">
        <v>0.75308641975308599</v>
      </c>
      <c r="AJ18" s="115" t="s">
        <v>84</v>
      </c>
      <c r="AK18" s="115" t="s">
        <v>84</v>
      </c>
      <c r="AL18" s="115">
        <v>0.88172043010752632</v>
      </c>
      <c r="AM18" s="115">
        <v>0.54301075268817167</v>
      </c>
      <c r="AN18" s="115" t="s">
        <v>84</v>
      </c>
      <c r="AO18" s="115">
        <v>1.0000000000000004</v>
      </c>
      <c r="AP18" s="115" t="s">
        <v>84</v>
      </c>
      <c r="AQ18" s="115">
        <v>0.44</v>
      </c>
      <c r="AR18" s="115">
        <v>0.88636363636363591</v>
      </c>
      <c r="AS18" s="115">
        <v>0.97000000000000042</v>
      </c>
      <c r="AT18" s="115">
        <v>0.63000000000000023</v>
      </c>
      <c r="AU18" s="115">
        <v>0.99999999999999933</v>
      </c>
      <c r="AV18" s="115">
        <v>0.91000000000000025</v>
      </c>
      <c r="AW18" s="115" t="s">
        <v>84</v>
      </c>
      <c r="AX18" s="115">
        <v>0.96511627906976716</v>
      </c>
      <c r="AY18" s="115">
        <v>0.62365591397849429</v>
      </c>
      <c r="AZ18" s="78">
        <v>0.61000000000000021</v>
      </c>
      <c r="BA18" s="78">
        <v>0.75263157894736821</v>
      </c>
      <c r="BB18" s="78" t="s">
        <v>84</v>
      </c>
      <c r="BC18" s="78" t="s">
        <v>84</v>
      </c>
      <c r="BD18" s="78" t="s">
        <v>84</v>
      </c>
      <c r="BE18" s="78">
        <v>0.78723404255319129</v>
      </c>
      <c r="BF18" s="78" t="s">
        <v>84</v>
      </c>
      <c r="BG18" s="78">
        <v>0.58421052631578929</v>
      </c>
      <c r="BH18" s="78">
        <v>0.69000000000000006</v>
      </c>
      <c r="BI18" s="78">
        <v>0.79500000000000026</v>
      </c>
      <c r="BJ18" s="78" t="s">
        <v>84</v>
      </c>
      <c r="BK18" s="78" t="s">
        <v>84</v>
      </c>
      <c r="BL18" s="115">
        <v>0.69354838709677391</v>
      </c>
      <c r="BM18" s="115">
        <v>0.80681818181818155</v>
      </c>
      <c r="BN18" s="561">
        <v>0.74210526315789449</v>
      </c>
      <c r="BO18" s="115">
        <v>0.74193548387096719</v>
      </c>
      <c r="BP18" s="97">
        <v>0.92045454545454497</v>
      </c>
      <c r="BQ18" s="561">
        <v>0</v>
      </c>
      <c r="BR18" s="579">
        <v>0</v>
      </c>
      <c r="BS18" s="561">
        <v>0</v>
      </c>
      <c r="BT18" s="97">
        <v>0</v>
      </c>
      <c r="BU18" s="461">
        <v>0</v>
      </c>
      <c r="BW18" s="102">
        <v>0.81517003991997705</v>
      </c>
      <c r="BX18" s="78">
        <v>0.69181886597069198</v>
      </c>
      <c r="BY18" s="78">
        <v>0.74749061069094991</v>
      </c>
      <c r="BZ18" s="97">
        <v>0.7514931721938729</v>
      </c>
      <c r="CB18"/>
      <c r="CC18" s="91"/>
      <c r="CD18" s="91"/>
      <c r="CE18" s="91"/>
    </row>
    <row r="19" spans="1:83" ht="17.25" customHeight="1" x14ac:dyDescent="0.25">
      <c r="A19" s="27">
        <v>6.8965517241379282E-2</v>
      </c>
      <c r="B19" s="27">
        <v>7.4999999999999969E-2</v>
      </c>
      <c r="C19" s="27">
        <v>6.8181818181818149E-2</v>
      </c>
      <c r="D19" s="27">
        <v>7.5949367088607569E-2</v>
      </c>
      <c r="E19" s="27">
        <v>7.9999999999999974E-2</v>
      </c>
      <c r="F19" s="27">
        <v>7.3170731707317041E-2</v>
      </c>
      <c r="G19" s="27">
        <v>7.4074074074074042E-2</v>
      </c>
      <c r="H19" s="27">
        <v>6.9767441860465088E-2</v>
      </c>
      <c r="I19" s="27">
        <v>7.4074074074074042E-2</v>
      </c>
      <c r="J19" s="27">
        <v>8.1081081081081058E-2</v>
      </c>
      <c r="K19" s="27">
        <v>6.9767441860465088E-2</v>
      </c>
      <c r="L19" s="27">
        <v>6.8181818181818149E-2</v>
      </c>
      <c r="M19" s="27">
        <v>6.4516129032258035E-2</v>
      </c>
      <c r="N19" s="27">
        <v>6.9767441860465088E-2</v>
      </c>
      <c r="O19" s="1109" t="s">
        <v>84</v>
      </c>
      <c r="P19" s="1109" t="s">
        <v>84</v>
      </c>
      <c r="Q19" s="27">
        <v>6.7415730337078622E-2</v>
      </c>
      <c r="R19" s="27">
        <v>6.4516129032258035E-2</v>
      </c>
      <c r="S19" s="27">
        <v>6.8181818181818149E-2</v>
      </c>
      <c r="T19" s="1110" t="s">
        <v>84</v>
      </c>
      <c r="U19" s="91">
        <v>6.315789473684208E-2</v>
      </c>
      <c r="V19" s="91">
        <v>6.315789473684208E-2</v>
      </c>
      <c r="W19" s="27">
        <v>6.382978723404252E-2</v>
      </c>
      <c r="X19" s="27">
        <v>6.4516129032258035E-2</v>
      </c>
      <c r="Y19" s="1110" t="s">
        <v>84</v>
      </c>
      <c r="Z19" s="27">
        <v>7.3170731707317041E-2</v>
      </c>
      <c r="AA19" s="27">
        <v>6.8181818181818149E-2</v>
      </c>
      <c r="AB19" s="27">
        <v>6.4516129032258035E-2</v>
      </c>
      <c r="AC19" s="91">
        <v>0.06</v>
      </c>
      <c r="AE19" s="98" t="s">
        <v>20</v>
      </c>
      <c r="AF19" s="24">
        <v>1</v>
      </c>
      <c r="AG19" s="24">
        <v>1</v>
      </c>
      <c r="AH19" s="24" t="s">
        <v>84</v>
      </c>
      <c r="AI19" s="24">
        <v>1</v>
      </c>
      <c r="AJ19" s="24" t="s">
        <v>84</v>
      </c>
      <c r="AK19" s="24" t="s">
        <v>84</v>
      </c>
      <c r="AL19" s="24">
        <v>1</v>
      </c>
      <c r="AM19" s="24">
        <v>1</v>
      </c>
      <c r="AN19" s="24" t="s">
        <v>84</v>
      </c>
      <c r="AO19" s="24">
        <v>1</v>
      </c>
      <c r="AP19" s="24" t="s">
        <v>84</v>
      </c>
      <c r="AQ19" s="24">
        <v>1</v>
      </c>
      <c r="AR19" s="24">
        <v>1</v>
      </c>
      <c r="AS19" s="24">
        <v>1</v>
      </c>
      <c r="AT19" s="24">
        <v>1</v>
      </c>
      <c r="AU19" s="24">
        <v>1</v>
      </c>
      <c r="AV19" s="24">
        <v>1</v>
      </c>
      <c r="AW19" s="24" t="s">
        <v>84</v>
      </c>
      <c r="AX19" s="24">
        <v>1</v>
      </c>
      <c r="AY19" s="61">
        <v>1</v>
      </c>
      <c r="AZ19" s="61">
        <v>1</v>
      </c>
      <c r="BA19" s="61">
        <v>1</v>
      </c>
      <c r="BB19" s="61" t="s">
        <v>84</v>
      </c>
      <c r="BC19" s="61" t="s">
        <v>84</v>
      </c>
      <c r="BD19" s="61" t="s">
        <v>84</v>
      </c>
      <c r="BE19" s="61">
        <v>1</v>
      </c>
      <c r="BF19" s="61" t="s">
        <v>84</v>
      </c>
      <c r="BG19" s="61">
        <v>1</v>
      </c>
      <c r="BH19" s="61">
        <v>1</v>
      </c>
      <c r="BI19" s="61">
        <v>1</v>
      </c>
      <c r="BJ19" s="24" t="s">
        <v>84</v>
      </c>
      <c r="BK19" s="24" t="s">
        <v>84</v>
      </c>
      <c r="BL19" s="24">
        <v>1</v>
      </c>
      <c r="BM19" s="24">
        <v>1</v>
      </c>
      <c r="BN19" s="25">
        <v>1</v>
      </c>
      <c r="BO19" s="25">
        <v>1</v>
      </c>
      <c r="BP19" s="626">
        <v>1</v>
      </c>
      <c r="BQ19" s="25" t="s">
        <v>84</v>
      </c>
      <c r="BR19" s="42" t="s">
        <v>84</v>
      </c>
      <c r="BS19" s="25" t="s">
        <v>84</v>
      </c>
      <c r="BT19" s="626" t="s">
        <v>84</v>
      </c>
      <c r="BU19" s="589" t="s">
        <v>84</v>
      </c>
      <c r="BW19" s="103">
        <v>1</v>
      </c>
      <c r="BX19" s="24">
        <v>1</v>
      </c>
      <c r="BY19" s="25">
        <v>1</v>
      </c>
      <c r="BZ19" s="104">
        <v>1</v>
      </c>
      <c r="CB19"/>
      <c r="CC19" s="91"/>
      <c r="CD19" s="91"/>
      <c r="CE19" s="91"/>
    </row>
    <row r="20" spans="1:83" ht="25.5" customHeight="1" x14ac:dyDescent="0.25">
      <c r="A20" s="1113" t="s">
        <v>84</v>
      </c>
      <c r="B20" s="1113" t="s">
        <v>84</v>
      </c>
      <c r="C20" s="27">
        <v>7.9545454545454516E-2</v>
      </c>
      <c r="D20" s="1113" t="s">
        <v>84</v>
      </c>
      <c r="E20" s="1113" t="s">
        <v>84</v>
      </c>
      <c r="F20" s="1113" t="s">
        <v>84</v>
      </c>
      <c r="G20" s="27">
        <v>8.6419753086419734E-2</v>
      </c>
      <c r="H20" s="27">
        <v>8.139534883720928E-2</v>
      </c>
      <c r="I20" s="1110" t="s">
        <v>84</v>
      </c>
      <c r="J20" s="1109" t="s">
        <v>84</v>
      </c>
      <c r="K20" s="1109" t="s">
        <v>84</v>
      </c>
      <c r="L20" s="1109" t="s">
        <v>84</v>
      </c>
      <c r="M20" s="1109" t="s">
        <v>84</v>
      </c>
      <c r="N20" s="27">
        <v>8.139534883720928E-2</v>
      </c>
      <c r="O20" s="761">
        <v>7.9545454545454516E-2</v>
      </c>
      <c r="P20" s="761">
        <v>8.5365853658536564E-2</v>
      </c>
      <c r="Q20" s="27">
        <v>7.8651685393258397E-2</v>
      </c>
      <c r="R20" s="27">
        <v>7.526881720430105E-2</v>
      </c>
      <c r="S20" s="27">
        <v>7.9545454545454516E-2</v>
      </c>
      <c r="T20" s="761">
        <v>7.8651685393258397E-2</v>
      </c>
      <c r="U20" s="91">
        <v>7.3684210526315769E-2</v>
      </c>
      <c r="V20" s="91">
        <v>7.3684210526315769E-2</v>
      </c>
      <c r="W20" s="27">
        <v>7.4468085106382961E-2</v>
      </c>
      <c r="X20" s="27">
        <v>7.526881720430105E-2</v>
      </c>
      <c r="Y20" s="761">
        <v>7.4468085106382961E-2</v>
      </c>
      <c r="Z20" s="27">
        <v>8.5365853658536564E-2</v>
      </c>
      <c r="AA20" s="27">
        <v>7.9545454545454516E-2</v>
      </c>
      <c r="AB20" s="27">
        <v>7.526881720430105E-2</v>
      </c>
      <c r="AC20" s="91">
        <v>7.0000000000000007E-2</v>
      </c>
      <c r="AE20" s="930" t="s">
        <v>781</v>
      </c>
      <c r="AF20" s="73" t="s">
        <v>84</v>
      </c>
      <c r="AG20" s="73">
        <v>1</v>
      </c>
      <c r="AH20" s="73" t="s">
        <v>84</v>
      </c>
      <c r="AI20" s="73" t="s">
        <v>84</v>
      </c>
      <c r="AJ20" s="73" t="s">
        <v>84</v>
      </c>
      <c r="AK20" s="73" t="s">
        <v>84</v>
      </c>
      <c r="AL20" s="73" t="s">
        <v>84</v>
      </c>
      <c r="AM20" s="73" t="s">
        <v>84</v>
      </c>
      <c r="AN20" s="73" t="s">
        <v>84</v>
      </c>
      <c r="AO20" s="73">
        <v>1</v>
      </c>
      <c r="AP20" s="73" t="s">
        <v>84</v>
      </c>
      <c r="AQ20" s="73">
        <v>1</v>
      </c>
      <c r="AR20" s="73">
        <v>1</v>
      </c>
      <c r="AS20" s="73">
        <v>1</v>
      </c>
      <c r="AT20" s="73">
        <v>1</v>
      </c>
      <c r="AU20" s="73" t="s">
        <v>84</v>
      </c>
      <c r="AV20" s="73">
        <v>1</v>
      </c>
      <c r="AW20" s="73" t="s">
        <v>84</v>
      </c>
      <c r="AX20" s="73" t="s">
        <v>84</v>
      </c>
      <c r="AY20" s="73" t="s">
        <v>84</v>
      </c>
      <c r="AZ20" s="73">
        <v>1</v>
      </c>
      <c r="BA20" s="73">
        <v>0.5</v>
      </c>
      <c r="BB20" s="73" t="s">
        <v>84</v>
      </c>
      <c r="BC20" s="73" t="s">
        <v>84</v>
      </c>
      <c r="BD20" s="73" t="s">
        <v>84</v>
      </c>
      <c r="BE20" s="73">
        <v>1</v>
      </c>
      <c r="BF20" s="73" t="s">
        <v>84</v>
      </c>
      <c r="BG20" s="73">
        <v>0</v>
      </c>
      <c r="BH20" s="73">
        <v>0</v>
      </c>
      <c r="BI20" s="73">
        <v>1</v>
      </c>
      <c r="BJ20" s="73" t="s">
        <v>84</v>
      </c>
      <c r="BK20" s="73" t="s">
        <v>84</v>
      </c>
      <c r="BL20" s="73" t="s">
        <v>84</v>
      </c>
      <c r="BM20" s="73" t="s">
        <v>84</v>
      </c>
      <c r="BN20" s="74">
        <v>1</v>
      </c>
      <c r="BO20" s="73">
        <v>1</v>
      </c>
      <c r="BP20" s="627">
        <v>1</v>
      </c>
      <c r="BQ20" s="25" t="s">
        <v>84</v>
      </c>
      <c r="BR20" s="42" t="s">
        <v>84</v>
      </c>
      <c r="BS20" s="25" t="s">
        <v>84</v>
      </c>
      <c r="BT20" s="626" t="s">
        <v>84</v>
      </c>
      <c r="BU20" s="589" t="s">
        <v>84</v>
      </c>
      <c r="BW20" s="931">
        <v>1</v>
      </c>
      <c r="BX20" s="73">
        <v>0.58333333333333337</v>
      </c>
      <c r="BY20" s="74">
        <v>1</v>
      </c>
      <c r="BZ20" s="590">
        <v>0.86111111111111116</v>
      </c>
      <c r="CB20"/>
      <c r="CC20" s="91"/>
      <c r="CD20" s="91"/>
      <c r="CE20" s="91"/>
    </row>
    <row r="21" spans="1:83" s="57" customFormat="1" ht="27" customHeight="1" x14ac:dyDescent="0.25">
      <c r="A21" s="27">
        <v>6.8965517241379282E-2</v>
      </c>
      <c r="B21" s="27">
        <v>7.4999999999999969E-2</v>
      </c>
      <c r="C21" s="27">
        <v>6.8181818181818149E-2</v>
      </c>
      <c r="D21" s="27">
        <v>7.5949367088607569E-2</v>
      </c>
      <c r="E21" s="27">
        <v>7.9999999999999974E-2</v>
      </c>
      <c r="F21" s="27">
        <v>7.3170731707317041E-2</v>
      </c>
      <c r="G21" s="27">
        <v>7.4074074074074042E-2</v>
      </c>
      <c r="H21" s="27">
        <v>6.9767441860465088E-2</v>
      </c>
      <c r="I21" s="27">
        <v>7.4074074074074042E-2</v>
      </c>
      <c r="J21" s="27">
        <v>8.1081081081081058E-2</v>
      </c>
      <c r="K21" s="27">
        <v>6.9767441860465088E-2</v>
      </c>
      <c r="L21" s="27">
        <v>6.8181818181818149E-2</v>
      </c>
      <c r="M21" s="27">
        <v>6.4516129032258035E-2</v>
      </c>
      <c r="N21" s="27">
        <v>6.9767441860465088E-2</v>
      </c>
      <c r="O21" s="761">
        <v>6.8181818181818149E-2</v>
      </c>
      <c r="P21" s="761">
        <v>7.3170731707317041E-2</v>
      </c>
      <c r="Q21" s="27">
        <v>6.7415730337078622E-2</v>
      </c>
      <c r="R21" s="27">
        <v>6.4516129032258035E-2</v>
      </c>
      <c r="S21" s="27">
        <v>6.8181818181818149E-2</v>
      </c>
      <c r="T21" s="761">
        <v>6.7415730337078622E-2</v>
      </c>
      <c r="U21" s="91">
        <v>6.315789473684208E-2</v>
      </c>
      <c r="V21" s="91">
        <v>6.315789473684208E-2</v>
      </c>
      <c r="W21" s="27">
        <v>6.382978723404252E-2</v>
      </c>
      <c r="X21" s="27">
        <v>6.4516129032258035E-2</v>
      </c>
      <c r="Y21" s="761">
        <v>6.382978723404252E-2</v>
      </c>
      <c r="Z21" s="27">
        <v>7.3170731707317041E-2</v>
      </c>
      <c r="AA21" s="27">
        <v>6.8181818181818149E-2</v>
      </c>
      <c r="AB21" s="27">
        <v>6.4516129032258035E-2</v>
      </c>
      <c r="AC21" s="328">
        <v>0.06</v>
      </c>
      <c r="AD21" s="63"/>
      <c r="AE21" s="833" t="s">
        <v>740</v>
      </c>
      <c r="AF21" s="61">
        <v>1</v>
      </c>
      <c r="AG21" s="61">
        <v>1</v>
      </c>
      <c r="AH21" s="61" t="s">
        <v>84</v>
      </c>
      <c r="AI21" s="61">
        <v>1</v>
      </c>
      <c r="AJ21" s="61" t="s">
        <v>84</v>
      </c>
      <c r="AK21" s="61" t="s">
        <v>84</v>
      </c>
      <c r="AL21" s="61">
        <v>1</v>
      </c>
      <c r="AM21" s="61">
        <v>1</v>
      </c>
      <c r="AN21" s="61" t="s">
        <v>84</v>
      </c>
      <c r="AO21" s="61">
        <v>1</v>
      </c>
      <c r="AP21" s="61" t="s">
        <v>84</v>
      </c>
      <c r="AQ21" s="61">
        <v>1</v>
      </c>
      <c r="AR21" s="61">
        <v>1</v>
      </c>
      <c r="AS21" s="61">
        <v>1</v>
      </c>
      <c r="AT21" s="61">
        <v>1</v>
      </c>
      <c r="AU21" s="61">
        <v>1</v>
      </c>
      <c r="AV21" s="61">
        <v>1</v>
      </c>
      <c r="AW21" s="61" t="s">
        <v>84</v>
      </c>
      <c r="AX21" s="61">
        <v>1</v>
      </c>
      <c r="AY21" s="61">
        <v>1</v>
      </c>
      <c r="AZ21" s="61">
        <v>1</v>
      </c>
      <c r="BA21" s="61">
        <v>0.5</v>
      </c>
      <c r="BB21" s="61" t="s">
        <v>84</v>
      </c>
      <c r="BC21" s="61" t="s">
        <v>84</v>
      </c>
      <c r="BD21" s="61" t="s">
        <v>84</v>
      </c>
      <c r="BE21" s="61">
        <v>1</v>
      </c>
      <c r="BF21" s="61" t="s">
        <v>84</v>
      </c>
      <c r="BG21" s="61">
        <v>0</v>
      </c>
      <c r="BH21" s="61">
        <v>1</v>
      </c>
      <c r="BI21" s="61">
        <v>1</v>
      </c>
      <c r="BJ21" s="61" t="s">
        <v>84</v>
      </c>
      <c r="BK21" s="61" t="s">
        <v>84</v>
      </c>
      <c r="BL21" s="61">
        <v>1</v>
      </c>
      <c r="BM21" s="61">
        <v>1</v>
      </c>
      <c r="BN21" s="327">
        <v>1</v>
      </c>
      <c r="BO21" s="61">
        <v>1</v>
      </c>
      <c r="BP21" s="637">
        <v>1</v>
      </c>
      <c r="BQ21" s="327" t="s">
        <v>84</v>
      </c>
      <c r="BR21" s="558" t="s">
        <v>84</v>
      </c>
      <c r="BS21" s="327" t="s">
        <v>84</v>
      </c>
      <c r="BT21" s="637" t="s">
        <v>84</v>
      </c>
      <c r="BU21" s="591" t="s">
        <v>84</v>
      </c>
      <c r="BV21" s="63"/>
      <c r="BW21" s="331">
        <v>1</v>
      </c>
      <c r="BX21" s="61">
        <v>0.7857142857142857</v>
      </c>
      <c r="BY21" s="327">
        <v>1</v>
      </c>
      <c r="BZ21" s="332">
        <v>0.92857142857142849</v>
      </c>
      <c r="CB21" s="63"/>
      <c r="CC21" s="328"/>
      <c r="CD21" s="328"/>
      <c r="CE21" s="328"/>
    </row>
    <row r="22" spans="1:83" ht="17.25" customHeight="1" x14ac:dyDescent="0.25">
      <c r="A22" s="27">
        <v>6.8965517241379282E-2</v>
      </c>
      <c r="B22" s="27">
        <v>7.4999999999999969E-2</v>
      </c>
      <c r="C22" s="27">
        <v>6.8181818181818149E-2</v>
      </c>
      <c r="D22" s="27">
        <v>7.5949367088607569E-2</v>
      </c>
      <c r="E22" s="27">
        <v>7.9999999999999974E-2</v>
      </c>
      <c r="F22" s="27">
        <v>7.3170731707317041E-2</v>
      </c>
      <c r="G22" s="27">
        <v>7.4074074074074042E-2</v>
      </c>
      <c r="H22" s="27">
        <v>6.9767441860465088E-2</v>
      </c>
      <c r="I22" s="27">
        <v>7.4074074074074042E-2</v>
      </c>
      <c r="J22" s="27">
        <v>8.1081081081081058E-2</v>
      </c>
      <c r="K22" s="27">
        <v>6.9767441860465088E-2</v>
      </c>
      <c r="L22" s="27">
        <v>6.8181818181818149E-2</v>
      </c>
      <c r="M22" s="27">
        <v>6.4516129032258035E-2</v>
      </c>
      <c r="N22" s="27">
        <v>6.9767441860465088E-2</v>
      </c>
      <c r="O22" s="761">
        <v>6.8181818181818149E-2</v>
      </c>
      <c r="P22" s="761">
        <v>7.3170731707317041E-2</v>
      </c>
      <c r="Q22" s="27">
        <v>6.7415730337078622E-2</v>
      </c>
      <c r="R22" s="27">
        <v>6.4516129032258035E-2</v>
      </c>
      <c r="S22" s="27">
        <v>6.8181818181818149E-2</v>
      </c>
      <c r="T22" s="761">
        <v>6.7415730337078622E-2</v>
      </c>
      <c r="U22" s="91">
        <v>6.315789473684208E-2</v>
      </c>
      <c r="V22" s="91">
        <v>6.315789473684208E-2</v>
      </c>
      <c r="W22" s="27">
        <v>6.382978723404252E-2</v>
      </c>
      <c r="X22" s="27">
        <v>6.4516129032258035E-2</v>
      </c>
      <c r="Y22" s="761">
        <v>6.382978723404252E-2</v>
      </c>
      <c r="Z22" s="27">
        <v>7.3170731707317041E-2</v>
      </c>
      <c r="AA22" s="27">
        <v>6.8181818181818149E-2</v>
      </c>
      <c r="AB22" s="27">
        <v>6.4516129032258035E-2</v>
      </c>
      <c r="AC22" s="91">
        <v>0.06</v>
      </c>
      <c r="AE22" s="99" t="s">
        <v>22</v>
      </c>
      <c r="AF22" s="73">
        <v>1</v>
      </c>
      <c r="AG22" s="73">
        <v>1</v>
      </c>
      <c r="AH22" s="73" t="s">
        <v>84</v>
      </c>
      <c r="AI22" s="73">
        <v>1</v>
      </c>
      <c r="AJ22" s="73" t="s">
        <v>84</v>
      </c>
      <c r="AK22" s="73" t="s">
        <v>84</v>
      </c>
      <c r="AL22" s="73">
        <v>0.5</v>
      </c>
      <c r="AM22" s="73">
        <v>0.5</v>
      </c>
      <c r="AN22" s="73" t="s">
        <v>84</v>
      </c>
      <c r="AO22" s="73">
        <v>1</v>
      </c>
      <c r="AP22" s="73" t="s">
        <v>84</v>
      </c>
      <c r="AQ22" s="73">
        <v>1</v>
      </c>
      <c r="AR22" s="73">
        <v>1</v>
      </c>
      <c r="AS22" s="73">
        <v>1</v>
      </c>
      <c r="AT22" s="73">
        <v>1</v>
      </c>
      <c r="AU22" s="73">
        <v>1</v>
      </c>
      <c r="AV22" s="73">
        <v>1</v>
      </c>
      <c r="AW22" s="73" t="s">
        <v>84</v>
      </c>
      <c r="AX22" s="73">
        <v>1</v>
      </c>
      <c r="AY22" s="73">
        <v>1</v>
      </c>
      <c r="AZ22" s="73">
        <v>1</v>
      </c>
      <c r="BA22" s="73">
        <v>1</v>
      </c>
      <c r="BB22" s="73" t="s">
        <v>84</v>
      </c>
      <c r="BC22" s="73" t="s">
        <v>84</v>
      </c>
      <c r="BD22" s="73" t="s">
        <v>84</v>
      </c>
      <c r="BE22" s="73">
        <v>1</v>
      </c>
      <c r="BF22" s="73" t="s">
        <v>84</v>
      </c>
      <c r="BG22" s="73">
        <v>1</v>
      </c>
      <c r="BH22" s="73">
        <v>1</v>
      </c>
      <c r="BI22" s="73">
        <v>1</v>
      </c>
      <c r="BJ22" s="73" t="s">
        <v>84</v>
      </c>
      <c r="BK22" s="73" t="s">
        <v>84</v>
      </c>
      <c r="BL22" s="73">
        <v>0.5</v>
      </c>
      <c r="BM22" s="73">
        <v>1</v>
      </c>
      <c r="BN22" s="74">
        <v>1</v>
      </c>
      <c r="BO22" s="73">
        <v>1</v>
      </c>
      <c r="BP22" s="627">
        <v>1</v>
      </c>
      <c r="BQ22" s="25" t="s">
        <v>84</v>
      </c>
      <c r="BR22" s="42" t="s">
        <v>84</v>
      </c>
      <c r="BS22" s="25" t="s">
        <v>84</v>
      </c>
      <c r="BT22" s="626" t="s">
        <v>84</v>
      </c>
      <c r="BU22" s="589" t="s">
        <v>84</v>
      </c>
      <c r="BW22" s="105">
        <v>0.92307692307692313</v>
      </c>
      <c r="BX22" s="73">
        <v>1</v>
      </c>
      <c r="BY22" s="74">
        <v>0.83333333333333337</v>
      </c>
      <c r="BZ22" s="106">
        <v>0.91880341880341876</v>
      </c>
      <c r="CB22"/>
      <c r="CC22" s="91"/>
      <c r="CD22" s="91"/>
      <c r="CE22" s="91"/>
    </row>
    <row r="23" spans="1:83" s="57" customFormat="1" ht="17" customHeight="1" x14ac:dyDescent="0.25">
      <c r="A23" s="27">
        <v>8.04597701149425E-2</v>
      </c>
      <c r="B23" s="27">
        <v>8.7499999999999981E-2</v>
      </c>
      <c r="C23" s="27">
        <v>7.9545454545454516E-2</v>
      </c>
      <c r="D23" s="27">
        <v>8.8607594936708847E-2</v>
      </c>
      <c r="E23" s="27">
        <v>9.333333333333331E-2</v>
      </c>
      <c r="F23" s="27">
        <v>8.5365853658536564E-2</v>
      </c>
      <c r="G23" s="27">
        <v>8.6419753086419734E-2</v>
      </c>
      <c r="H23" s="27">
        <v>8.139534883720928E-2</v>
      </c>
      <c r="I23" s="27">
        <v>8.6419753086419734E-2</v>
      </c>
      <c r="J23" s="27">
        <v>9.4594594594594572E-2</v>
      </c>
      <c r="K23" s="27">
        <v>8.139534883720928E-2</v>
      </c>
      <c r="L23" s="27">
        <v>7.9545454545454516E-2</v>
      </c>
      <c r="M23" s="27">
        <v>7.526881720430105E-2</v>
      </c>
      <c r="N23" s="27">
        <v>8.139534883720928E-2</v>
      </c>
      <c r="O23" s="761">
        <v>7.9545454545454516E-2</v>
      </c>
      <c r="P23" s="761">
        <v>8.5365853658536564E-2</v>
      </c>
      <c r="Q23" s="27">
        <v>7.8651685393258397E-2</v>
      </c>
      <c r="R23" s="27">
        <v>7.526881720430105E-2</v>
      </c>
      <c r="S23" s="27">
        <v>7.9545454545454516E-2</v>
      </c>
      <c r="T23" s="761">
        <v>7.8651685393258397E-2</v>
      </c>
      <c r="U23" s="91">
        <v>7.3684210526315769E-2</v>
      </c>
      <c r="V23" s="91">
        <v>7.3684210526315769E-2</v>
      </c>
      <c r="W23" s="27">
        <v>7.4468085106382961E-2</v>
      </c>
      <c r="X23" s="1111" t="s">
        <v>84</v>
      </c>
      <c r="Y23" s="761">
        <v>7.4468085106382961E-2</v>
      </c>
      <c r="Z23" s="27">
        <v>8.5365853658536564E-2</v>
      </c>
      <c r="AA23" s="27">
        <v>7.9545454545454516E-2</v>
      </c>
      <c r="AB23" s="27">
        <v>7.526881720430105E-2</v>
      </c>
      <c r="AC23" s="328">
        <v>7.0000000000000007E-2</v>
      </c>
      <c r="AD23" s="63"/>
      <c r="AE23" s="330" t="s">
        <v>680</v>
      </c>
      <c r="AF23" s="61">
        <v>1</v>
      </c>
      <c r="AG23" s="61">
        <v>0.5</v>
      </c>
      <c r="AH23" s="61" t="s">
        <v>84</v>
      </c>
      <c r="AI23" s="61">
        <v>0.5</v>
      </c>
      <c r="AJ23" s="61" t="s">
        <v>84</v>
      </c>
      <c r="AK23" s="61" t="s">
        <v>84</v>
      </c>
      <c r="AL23" s="61">
        <v>1</v>
      </c>
      <c r="AM23" s="61">
        <v>0.5</v>
      </c>
      <c r="AN23" s="61" t="s">
        <v>84</v>
      </c>
      <c r="AO23" s="61">
        <v>1</v>
      </c>
      <c r="AP23" s="61" t="s">
        <v>84</v>
      </c>
      <c r="AQ23" s="61">
        <v>0</v>
      </c>
      <c r="AR23" s="61">
        <v>1</v>
      </c>
      <c r="AS23" s="61">
        <v>1</v>
      </c>
      <c r="AT23" s="61">
        <v>0.5</v>
      </c>
      <c r="AU23" s="61">
        <v>1</v>
      </c>
      <c r="AV23" s="61">
        <v>1</v>
      </c>
      <c r="AW23" s="61" t="s">
        <v>84</v>
      </c>
      <c r="AX23" s="61">
        <v>1</v>
      </c>
      <c r="AY23" s="61">
        <v>0.5</v>
      </c>
      <c r="AZ23" s="61">
        <v>0</v>
      </c>
      <c r="BA23" s="61">
        <v>0.5</v>
      </c>
      <c r="BB23" s="61" t="s">
        <v>84</v>
      </c>
      <c r="BC23" s="61" t="s">
        <v>84</v>
      </c>
      <c r="BD23" s="61" t="s">
        <v>84</v>
      </c>
      <c r="BE23" s="61">
        <v>0.5</v>
      </c>
      <c r="BF23" s="61" t="s">
        <v>84</v>
      </c>
      <c r="BG23" s="61">
        <v>0</v>
      </c>
      <c r="BH23" s="61">
        <v>0.5</v>
      </c>
      <c r="BI23" s="61">
        <v>0.5</v>
      </c>
      <c r="BJ23" s="61" t="s">
        <v>84</v>
      </c>
      <c r="BK23" s="61" t="s">
        <v>84</v>
      </c>
      <c r="BL23" s="61">
        <v>0.5</v>
      </c>
      <c r="BM23" s="61">
        <v>0.5</v>
      </c>
      <c r="BN23" s="327">
        <v>0.5</v>
      </c>
      <c r="BO23" s="61">
        <v>0</v>
      </c>
      <c r="BP23" s="637">
        <v>0.5</v>
      </c>
      <c r="BQ23" s="327" t="s">
        <v>84</v>
      </c>
      <c r="BR23" s="558" t="s">
        <v>84</v>
      </c>
      <c r="BS23" s="327" t="s">
        <v>84</v>
      </c>
      <c r="BT23" s="637" t="s">
        <v>84</v>
      </c>
      <c r="BU23" s="591" t="s">
        <v>84</v>
      </c>
      <c r="BV23" s="63"/>
      <c r="BW23" s="331">
        <v>0.76923076923076927</v>
      </c>
      <c r="BX23" s="61">
        <v>0.35714285714285715</v>
      </c>
      <c r="BY23" s="327">
        <v>0.5</v>
      </c>
      <c r="BZ23" s="332">
        <v>0.54212454212454209</v>
      </c>
      <c r="CB23" s="63"/>
      <c r="CC23" s="328"/>
      <c r="CD23" s="328"/>
      <c r="CE23" s="328"/>
    </row>
    <row r="24" spans="1:83" ht="17.25" customHeight="1" x14ac:dyDescent="0.25">
      <c r="A24" s="27">
        <v>6.8965517241379282E-2</v>
      </c>
      <c r="B24" s="27">
        <v>7.4999999999999969E-2</v>
      </c>
      <c r="C24" s="27">
        <v>6.8181818181818149E-2</v>
      </c>
      <c r="D24" s="27">
        <v>7.5949367088607569E-2</v>
      </c>
      <c r="E24" s="27">
        <v>7.9999999999999974E-2</v>
      </c>
      <c r="F24" s="27">
        <v>7.3170731707317041E-2</v>
      </c>
      <c r="G24" s="27">
        <v>7.4074074074074042E-2</v>
      </c>
      <c r="H24" s="27">
        <v>6.9767441860465088E-2</v>
      </c>
      <c r="I24" s="27">
        <v>7.4074074074074042E-2</v>
      </c>
      <c r="J24" s="27">
        <v>8.1081081081081058E-2</v>
      </c>
      <c r="K24" s="27">
        <v>6.9767441860465088E-2</v>
      </c>
      <c r="L24" s="27">
        <v>6.8181818181818149E-2</v>
      </c>
      <c r="M24" s="27">
        <v>6.4516129032258035E-2</v>
      </c>
      <c r="N24" s="27">
        <v>6.9767441860465088E-2</v>
      </c>
      <c r="O24" s="761">
        <v>6.8181818181818149E-2</v>
      </c>
      <c r="P24" s="761">
        <v>7.3170731707317041E-2</v>
      </c>
      <c r="Q24" s="27">
        <v>6.7415730337078622E-2</v>
      </c>
      <c r="R24" s="27">
        <v>6.4516129032258035E-2</v>
      </c>
      <c r="S24" s="27">
        <v>6.8181818181818149E-2</v>
      </c>
      <c r="T24" s="761">
        <v>6.7415730337078622E-2</v>
      </c>
      <c r="U24" s="91">
        <v>6.315789473684208E-2</v>
      </c>
      <c r="V24" s="91">
        <v>6.315789473684208E-2</v>
      </c>
      <c r="W24" s="27">
        <v>6.382978723404252E-2</v>
      </c>
      <c r="X24" s="27">
        <v>6.4516129032258035E-2</v>
      </c>
      <c r="Y24" s="761">
        <v>6.382978723404252E-2</v>
      </c>
      <c r="Z24" s="27">
        <v>7.3170731707317041E-2</v>
      </c>
      <c r="AA24" s="27">
        <v>6.8181818181818149E-2</v>
      </c>
      <c r="AB24" s="27">
        <v>6.4516129032258035E-2</v>
      </c>
      <c r="AC24" s="91">
        <v>0.06</v>
      </c>
      <c r="AE24" s="128" t="s">
        <v>308</v>
      </c>
      <c r="AF24" s="73">
        <v>1</v>
      </c>
      <c r="AG24" s="73">
        <v>0.5</v>
      </c>
      <c r="AH24" s="73" t="s">
        <v>84</v>
      </c>
      <c r="AI24" s="73">
        <v>1</v>
      </c>
      <c r="AJ24" s="73" t="s">
        <v>84</v>
      </c>
      <c r="AK24" s="73" t="s">
        <v>84</v>
      </c>
      <c r="AL24" s="73">
        <v>1</v>
      </c>
      <c r="AM24" s="73">
        <v>0.5</v>
      </c>
      <c r="AN24" s="73" t="s">
        <v>84</v>
      </c>
      <c r="AO24" s="73">
        <v>1</v>
      </c>
      <c r="AP24" s="73" t="s">
        <v>84</v>
      </c>
      <c r="AQ24" s="73">
        <v>0.5</v>
      </c>
      <c r="AR24" s="73">
        <v>1</v>
      </c>
      <c r="AS24" s="73">
        <v>1</v>
      </c>
      <c r="AT24" s="73">
        <v>0.5</v>
      </c>
      <c r="AU24" s="73">
        <v>1</v>
      </c>
      <c r="AV24" s="73">
        <v>1</v>
      </c>
      <c r="AW24" s="73" t="s">
        <v>84</v>
      </c>
      <c r="AX24" s="73">
        <v>1</v>
      </c>
      <c r="AY24" s="73">
        <v>0.5</v>
      </c>
      <c r="AZ24" s="73">
        <v>0.5</v>
      </c>
      <c r="BA24" s="73">
        <v>0.5</v>
      </c>
      <c r="BB24" s="73" t="s">
        <v>84</v>
      </c>
      <c r="BC24" s="73" t="s">
        <v>84</v>
      </c>
      <c r="BD24" s="73" t="s">
        <v>84</v>
      </c>
      <c r="BE24" s="73">
        <v>0.5</v>
      </c>
      <c r="BF24" s="73" t="s">
        <v>84</v>
      </c>
      <c r="BG24" s="73">
        <v>0.5</v>
      </c>
      <c r="BH24" s="73">
        <v>0.5</v>
      </c>
      <c r="BI24" s="73">
        <v>0.5</v>
      </c>
      <c r="BJ24" s="73" t="s">
        <v>84</v>
      </c>
      <c r="BK24" s="73" t="s">
        <v>84</v>
      </c>
      <c r="BL24" s="73">
        <v>0.5</v>
      </c>
      <c r="BM24" s="73">
        <v>1</v>
      </c>
      <c r="BN24" s="74">
        <v>1</v>
      </c>
      <c r="BO24" s="73">
        <v>0.5</v>
      </c>
      <c r="BP24" s="627">
        <v>1</v>
      </c>
      <c r="BQ24" s="327" t="s">
        <v>84</v>
      </c>
      <c r="BR24" s="558" t="s">
        <v>84</v>
      </c>
      <c r="BS24" s="327" t="s">
        <v>84</v>
      </c>
      <c r="BT24" s="637" t="s">
        <v>84</v>
      </c>
      <c r="BU24" s="591" t="s">
        <v>84</v>
      </c>
      <c r="BW24" s="105">
        <v>0.84615384615384615</v>
      </c>
      <c r="BX24" s="73">
        <v>0.5</v>
      </c>
      <c r="BY24" s="74">
        <v>0.83333333333333337</v>
      </c>
      <c r="BZ24" s="106">
        <v>0.72649572649572658</v>
      </c>
      <c r="CA24" s="57"/>
      <c r="CB24"/>
      <c r="CC24" s="91"/>
      <c r="CD24" s="91"/>
      <c r="CE24" s="91"/>
    </row>
    <row r="25" spans="1:83" s="57" customFormat="1" ht="17" customHeight="1" x14ac:dyDescent="0.25">
      <c r="A25" s="27">
        <v>8.04597701149425E-2</v>
      </c>
      <c r="B25" s="27">
        <v>8.7499999999999981E-2</v>
      </c>
      <c r="C25" s="27">
        <v>7.9545454545454516E-2</v>
      </c>
      <c r="D25" s="27">
        <v>8.8607594936708847E-2</v>
      </c>
      <c r="E25" s="27">
        <v>9.333333333333331E-2</v>
      </c>
      <c r="F25" s="27">
        <v>8.5365853658536564E-2</v>
      </c>
      <c r="G25" s="27">
        <v>8.6419753086419734E-2</v>
      </c>
      <c r="H25" s="27">
        <v>8.139534883720928E-2</v>
      </c>
      <c r="I25" s="27">
        <v>8.6419753086419734E-2</v>
      </c>
      <c r="J25" s="27">
        <v>9.4594594594594572E-2</v>
      </c>
      <c r="K25" s="27">
        <v>8.139534883720928E-2</v>
      </c>
      <c r="L25" s="27">
        <v>7.9545454545454516E-2</v>
      </c>
      <c r="M25" s="27">
        <v>7.526881720430105E-2</v>
      </c>
      <c r="N25" s="27">
        <v>8.139534883720928E-2</v>
      </c>
      <c r="O25" s="761">
        <v>7.9545454545454516E-2</v>
      </c>
      <c r="P25" s="761">
        <v>8.5365853658536564E-2</v>
      </c>
      <c r="Q25" s="27">
        <v>7.8651685393258397E-2</v>
      </c>
      <c r="R25" s="27">
        <v>7.526881720430105E-2</v>
      </c>
      <c r="S25" s="27">
        <v>7.9545454545454516E-2</v>
      </c>
      <c r="T25" s="761">
        <v>7.8651685393258397E-2</v>
      </c>
      <c r="U25" s="91">
        <v>7.3684210526315769E-2</v>
      </c>
      <c r="V25" s="91">
        <v>7.3684210526315769E-2</v>
      </c>
      <c r="W25" s="27">
        <v>7.4468085106382961E-2</v>
      </c>
      <c r="X25" s="27">
        <v>7.526881720430105E-2</v>
      </c>
      <c r="Y25" s="761">
        <v>7.4468085106382961E-2</v>
      </c>
      <c r="Z25" s="27">
        <v>8.5365853658536564E-2</v>
      </c>
      <c r="AA25" s="27">
        <v>7.9545454545454516E-2</v>
      </c>
      <c r="AB25" s="27">
        <v>7.526881720430105E-2</v>
      </c>
      <c r="AC25" s="328">
        <v>7.0000000000000007E-2</v>
      </c>
      <c r="AD25" s="63"/>
      <c r="AE25" s="833" t="s">
        <v>776</v>
      </c>
      <c r="AF25" s="61">
        <v>0.5</v>
      </c>
      <c r="AG25" s="61">
        <v>0.5</v>
      </c>
      <c r="AH25" s="61" t="s">
        <v>84</v>
      </c>
      <c r="AI25" s="61">
        <v>0.5</v>
      </c>
      <c r="AJ25" s="61" t="s">
        <v>84</v>
      </c>
      <c r="AK25" s="61" t="s">
        <v>84</v>
      </c>
      <c r="AL25" s="61">
        <v>1</v>
      </c>
      <c r="AM25" s="61">
        <v>0.5</v>
      </c>
      <c r="AN25" s="61" t="s">
        <v>84</v>
      </c>
      <c r="AO25" s="61">
        <v>1</v>
      </c>
      <c r="AP25" s="61" t="s">
        <v>84</v>
      </c>
      <c r="AQ25" s="61">
        <v>0</v>
      </c>
      <c r="AR25" s="61">
        <v>0.5</v>
      </c>
      <c r="AS25" s="61">
        <v>1</v>
      </c>
      <c r="AT25" s="61">
        <v>0.5</v>
      </c>
      <c r="AU25" s="61">
        <v>1</v>
      </c>
      <c r="AV25" s="61">
        <v>0.5</v>
      </c>
      <c r="AW25" s="61" t="s">
        <v>84</v>
      </c>
      <c r="AX25" s="61">
        <v>1</v>
      </c>
      <c r="AY25" s="61">
        <v>0.5</v>
      </c>
      <c r="AZ25" s="61">
        <v>0.5</v>
      </c>
      <c r="BA25" s="61">
        <v>0.5</v>
      </c>
      <c r="BB25" s="61" t="s">
        <v>84</v>
      </c>
      <c r="BC25" s="61" t="s">
        <v>84</v>
      </c>
      <c r="BD25" s="61" t="s">
        <v>84</v>
      </c>
      <c r="BE25" s="61">
        <v>1</v>
      </c>
      <c r="BF25" s="61" t="s">
        <v>84</v>
      </c>
      <c r="BG25" s="61">
        <v>0</v>
      </c>
      <c r="BH25" s="61">
        <v>0.5</v>
      </c>
      <c r="BI25" s="61">
        <v>0</v>
      </c>
      <c r="BJ25" s="61" t="s">
        <v>84</v>
      </c>
      <c r="BK25" s="61" t="s">
        <v>84</v>
      </c>
      <c r="BL25" s="61">
        <v>1</v>
      </c>
      <c r="BM25" s="61">
        <v>1</v>
      </c>
      <c r="BN25" s="327">
        <v>0.5</v>
      </c>
      <c r="BO25" s="61">
        <v>0.5</v>
      </c>
      <c r="BP25" s="637">
        <v>1</v>
      </c>
      <c r="BQ25" s="327" t="s">
        <v>84</v>
      </c>
      <c r="BR25" s="558" t="s">
        <v>84</v>
      </c>
      <c r="BS25" s="327" t="s">
        <v>84</v>
      </c>
      <c r="BT25" s="637" t="s">
        <v>84</v>
      </c>
      <c r="BU25" s="591" t="s">
        <v>84</v>
      </c>
      <c r="BV25" s="63"/>
      <c r="BW25" s="331">
        <v>0.65384615384615385</v>
      </c>
      <c r="BX25" s="61">
        <v>0.42857142857142855</v>
      </c>
      <c r="BY25" s="327">
        <v>0.83333333333333337</v>
      </c>
      <c r="BZ25" s="332">
        <v>0.63858363858363854</v>
      </c>
      <c r="CB25" s="63"/>
      <c r="CC25" s="328"/>
      <c r="CD25" s="328"/>
      <c r="CE25" s="328"/>
    </row>
    <row r="26" spans="1:83" ht="17.25" customHeight="1" x14ac:dyDescent="0.25">
      <c r="A26" s="27">
        <v>6.8965517241379282E-2</v>
      </c>
      <c r="B26" s="27">
        <v>7.4999999999999969E-2</v>
      </c>
      <c r="C26" s="27">
        <v>6.8181818181818149E-2</v>
      </c>
      <c r="D26" s="27">
        <v>7.5949367088607569E-2</v>
      </c>
      <c r="E26" s="27">
        <v>7.9999999999999974E-2</v>
      </c>
      <c r="F26" s="27">
        <v>7.3170731707317041E-2</v>
      </c>
      <c r="G26" s="27">
        <v>7.4074074074074042E-2</v>
      </c>
      <c r="H26" s="27">
        <v>6.9767441860465088E-2</v>
      </c>
      <c r="I26" s="27">
        <v>7.4074074074074042E-2</v>
      </c>
      <c r="J26" s="27">
        <v>8.1081081081081058E-2</v>
      </c>
      <c r="K26" s="27">
        <v>6.9767441860465088E-2</v>
      </c>
      <c r="L26" s="27">
        <v>6.8181818181818149E-2</v>
      </c>
      <c r="M26" s="27">
        <v>6.4516129032258035E-2</v>
      </c>
      <c r="N26" s="27">
        <v>6.9767441860465088E-2</v>
      </c>
      <c r="O26" s="761">
        <v>6.8181818181818149E-2</v>
      </c>
      <c r="P26" s="761">
        <v>7.3170731707317041E-2</v>
      </c>
      <c r="Q26" s="27">
        <v>6.7415730337078622E-2</v>
      </c>
      <c r="R26" s="27">
        <v>6.4516129032258035E-2</v>
      </c>
      <c r="S26" s="27">
        <v>6.8181818181818149E-2</v>
      </c>
      <c r="T26" s="761">
        <v>6.7415730337078622E-2</v>
      </c>
      <c r="U26" s="91">
        <v>6.315789473684208E-2</v>
      </c>
      <c r="V26" s="91">
        <v>6.315789473684208E-2</v>
      </c>
      <c r="W26" s="27">
        <v>6.382978723404252E-2</v>
      </c>
      <c r="X26" s="27">
        <v>6.4516129032258035E-2</v>
      </c>
      <c r="Y26" s="761">
        <v>6.382978723404252E-2</v>
      </c>
      <c r="Z26" s="27">
        <v>7.3170731707317041E-2</v>
      </c>
      <c r="AA26" s="27">
        <v>6.8181818181818149E-2</v>
      </c>
      <c r="AB26" s="27">
        <v>6.4516129032258035E-2</v>
      </c>
      <c r="AC26" s="91">
        <v>0.06</v>
      </c>
      <c r="AE26" s="99" t="s">
        <v>239</v>
      </c>
      <c r="AF26" s="73">
        <v>1</v>
      </c>
      <c r="AG26" s="73">
        <v>1</v>
      </c>
      <c r="AH26" s="73" t="s">
        <v>84</v>
      </c>
      <c r="AI26" s="73">
        <v>1</v>
      </c>
      <c r="AJ26" s="73" t="s">
        <v>84</v>
      </c>
      <c r="AK26" s="73" t="s">
        <v>84</v>
      </c>
      <c r="AL26" s="73">
        <v>1</v>
      </c>
      <c r="AM26" s="73">
        <v>0.5</v>
      </c>
      <c r="AN26" s="73" t="s">
        <v>84</v>
      </c>
      <c r="AO26" s="73">
        <v>1</v>
      </c>
      <c r="AP26" s="73" t="s">
        <v>84</v>
      </c>
      <c r="AQ26" s="73">
        <v>1</v>
      </c>
      <c r="AR26" s="73">
        <v>0.5</v>
      </c>
      <c r="AS26" s="73">
        <v>0.5</v>
      </c>
      <c r="AT26" s="73">
        <v>0.5</v>
      </c>
      <c r="AU26" s="73">
        <v>1</v>
      </c>
      <c r="AV26" s="73">
        <v>1</v>
      </c>
      <c r="AW26" s="73" t="s">
        <v>84</v>
      </c>
      <c r="AX26" s="73">
        <v>1</v>
      </c>
      <c r="AY26" s="73">
        <v>1</v>
      </c>
      <c r="AZ26" s="73">
        <v>0.5</v>
      </c>
      <c r="BA26" s="73">
        <v>1</v>
      </c>
      <c r="BB26" s="73" t="s">
        <v>84</v>
      </c>
      <c r="BC26" s="73" t="s">
        <v>84</v>
      </c>
      <c r="BD26" s="73" t="s">
        <v>84</v>
      </c>
      <c r="BE26" s="73">
        <v>0.5</v>
      </c>
      <c r="BF26" s="73" t="s">
        <v>84</v>
      </c>
      <c r="BG26" s="73">
        <v>1</v>
      </c>
      <c r="BH26" s="73">
        <v>1</v>
      </c>
      <c r="BI26" s="73">
        <v>1</v>
      </c>
      <c r="BJ26" s="73" t="s">
        <v>84</v>
      </c>
      <c r="BK26" s="73" t="s">
        <v>84</v>
      </c>
      <c r="BL26" s="73">
        <v>0.5</v>
      </c>
      <c r="BM26" s="73">
        <v>1</v>
      </c>
      <c r="BN26" s="74">
        <v>1</v>
      </c>
      <c r="BO26" s="73">
        <v>1</v>
      </c>
      <c r="BP26" s="627">
        <v>1</v>
      </c>
      <c r="BQ26" s="25" t="s">
        <v>84</v>
      </c>
      <c r="BR26" s="42" t="s">
        <v>84</v>
      </c>
      <c r="BS26" s="25" t="s">
        <v>84</v>
      </c>
      <c r="BT26" s="626" t="s">
        <v>84</v>
      </c>
      <c r="BU26" s="589" t="s">
        <v>84</v>
      </c>
      <c r="BW26" s="105">
        <v>0.84615384615384615</v>
      </c>
      <c r="BX26" s="73">
        <v>0.8571428571428571</v>
      </c>
      <c r="BY26" s="74">
        <v>0.83333333333333337</v>
      </c>
      <c r="BZ26" s="106">
        <v>0.84554334554334554</v>
      </c>
      <c r="CA26" s="57"/>
      <c r="CB26"/>
      <c r="CC26" s="91"/>
      <c r="CD26" s="91"/>
      <c r="CE26" s="91"/>
    </row>
    <row r="27" spans="1:83" s="57" customFormat="1" x14ac:dyDescent="0.25">
      <c r="A27" s="27">
        <v>5.747126436781607E-2</v>
      </c>
      <c r="B27" s="27">
        <v>6.2499999999999986E-2</v>
      </c>
      <c r="C27" s="27">
        <v>5.6818181818181802E-2</v>
      </c>
      <c r="D27" s="27">
        <v>6.3291139240506306E-2</v>
      </c>
      <c r="E27" s="27">
        <v>6.6666666666666652E-2</v>
      </c>
      <c r="F27" s="27">
        <v>6.0975609756097546E-2</v>
      </c>
      <c r="G27" s="27">
        <v>6.1728395061728378E-2</v>
      </c>
      <c r="H27" s="27">
        <v>5.8139534883720909E-2</v>
      </c>
      <c r="I27" s="27">
        <v>6.1728395061728378E-2</v>
      </c>
      <c r="J27" s="27">
        <v>6.7567567567567557E-2</v>
      </c>
      <c r="K27" s="27">
        <v>5.8139534883720909E-2</v>
      </c>
      <c r="L27" s="27">
        <v>5.6818181818181802E-2</v>
      </c>
      <c r="M27" s="27">
        <v>5.3763440860215034E-2</v>
      </c>
      <c r="N27" s="27">
        <v>5.8139534883720909E-2</v>
      </c>
      <c r="O27" s="761">
        <v>5.6818181818181802E-2</v>
      </c>
      <c r="P27" s="761">
        <v>6.0975609756097546E-2</v>
      </c>
      <c r="Q27" s="27">
        <v>5.6179775280898861E-2</v>
      </c>
      <c r="R27" s="27">
        <v>5.3763440860215034E-2</v>
      </c>
      <c r="S27" s="27">
        <v>5.6818181818181802E-2</v>
      </c>
      <c r="T27" s="761">
        <v>5.6179775280898861E-2</v>
      </c>
      <c r="U27" s="91">
        <v>5.2631578947368404E-2</v>
      </c>
      <c r="V27" s="91">
        <v>5.2631578947368404E-2</v>
      </c>
      <c r="W27" s="27">
        <v>5.3191489361702107E-2</v>
      </c>
      <c r="X27" s="27">
        <v>5.3763440860215034E-2</v>
      </c>
      <c r="Y27" s="761">
        <v>5.3191489361702107E-2</v>
      </c>
      <c r="Z27" s="27">
        <v>6.0975609756097546E-2</v>
      </c>
      <c r="AA27" s="27">
        <v>5.6818181818181802E-2</v>
      </c>
      <c r="AB27" s="27">
        <v>5.3763440860215034E-2</v>
      </c>
      <c r="AC27" s="328">
        <v>0.05</v>
      </c>
      <c r="AD27" s="63"/>
      <c r="AE27" s="329" t="s">
        <v>138</v>
      </c>
      <c r="AF27" s="61">
        <v>1</v>
      </c>
      <c r="AG27" s="61">
        <v>1</v>
      </c>
      <c r="AH27" s="61" t="s">
        <v>84</v>
      </c>
      <c r="AI27" s="61">
        <v>1</v>
      </c>
      <c r="AJ27" s="61" t="s">
        <v>84</v>
      </c>
      <c r="AK27" s="61" t="s">
        <v>84</v>
      </c>
      <c r="AL27" s="61">
        <v>1</v>
      </c>
      <c r="AM27" s="61">
        <v>1</v>
      </c>
      <c r="AN27" s="61" t="s">
        <v>84</v>
      </c>
      <c r="AO27" s="61">
        <v>1</v>
      </c>
      <c r="AP27" s="61" t="s">
        <v>84</v>
      </c>
      <c r="AQ27" s="61">
        <v>1</v>
      </c>
      <c r="AR27" s="61">
        <v>1</v>
      </c>
      <c r="AS27" s="61">
        <v>1</v>
      </c>
      <c r="AT27" s="61">
        <v>1</v>
      </c>
      <c r="AU27" s="61">
        <v>1</v>
      </c>
      <c r="AV27" s="61">
        <v>1</v>
      </c>
      <c r="AW27" s="61" t="s">
        <v>84</v>
      </c>
      <c r="AX27" s="61">
        <v>1</v>
      </c>
      <c r="AY27" s="61">
        <v>1</v>
      </c>
      <c r="AZ27" s="61">
        <v>1</v>
      </c>
      <c r="BA27" s="61">
        <v>1</v>
      </c>
      <c r="BB27" s="61" t="s">
        <v>84</v>
      </c>
      <c r="BC27" s="61" t="s">
        <v>84</v>
      </c>
      <c r="BD27" s="61" t="s">
        <v>84</v>
      </c>
      <c r="BE27" s="61">
        <v>1</v>
      </c>
      <c r="BF27" s="61" t="s">
        <v>84</v>
      </c>
      <c r="BG27" s="61">
        <v>1</v>
      </c>
      <c r="BH27" s="61">
        <v>1</v>
      </c>
      <c r="BI27" s="61">
        <v>1</v>
      </c>
      <c r="BJ27" s="61" t="s">
        <v>84</v>
      </c>
      <c r="BK27" s="61" t="s">
        <v>84</v>
      </c>
      <c r="BL27" s="61">
        <v>1</v>
      </c>
      <c r="BM27" s="61">
        <v>1</v>
      </c>
      <c r="BN27" s="327">
        <v>1</v>
      </c>
      <c r="BO27" s="61">
        <v>1</v>
      </c>
      <c r="BP27" s="637">
        <v>1</v>
      </c>
      <c r="BQ27" s="327" t="s">
        <v>84</v>
      </c>
      <c r="BR27" s="558" t="s">
        <v>84</v>
      </c>
      <c r="BS27" s="327" t="s">
        <v>84</v>
      </c>
      <c r="BT27" s="637" t="s">
        <v>84</v>
      </c>
      <c r="BU27" s="591" t="s">
        <v>84</v>
      </c>
      <c r="BV27" s="63"/>
      <c r="BW27" s="331">
        <v>1</v>
      </c>
      <c r="BX27" s="61">
        <v>1</v>
      </c>
      <c r="BY27" s="327">
        <v>1</v>
      </c>
      <c r="BZ27" s="332">
        <v>1</v>
      </c>
      <c r="CB27" s="63"/>
      <c r="CC27" s="328"/>
      <c r="CD27" s="328"/>
      <c r="CE27" s="328"/>
    </row>
    <row r="28" spans="1:83" ht="25" x14ac:dyDescent="0.25">
      <c r="A28" s="1292">
        <v>8.04597701149425E-2</v>
      </c>
      <c r="B28" s="1292">
        <v>8.7499999999999981E-2</v>
      </c>
      <c r="C28" s="1293" t="s">
        <v>84</v>
      </c>
      <c r="D28" s="1294" t="s">
        <v>84</v>
      </c>
      <c r="E28" s="1292">
        <v>9.333333333333331E-2</v>
      </c>
      <c r="F28" s="1292">
        <v>8.5365853658536564E-2</v>
      </c>
      <c r="G28" s="1294" t="s">
        <v>84</v>
      </c>
      <c r="H28" s="1294" t="s">
        <v>84</v>
      </c>
      <c r="I28" s="1292">
        <v>8.6419753086419734E-2</v>
      </c>
      <c r="J28" s="1294" t="s">
        <v>84</v>
      </c>
      <c r="K28" s="1292">
        <v>8.139534883720928E-2</v>
      </c>
      <c r="L28" s="1292">
        <v>7.9545454545454516E-2</v>
      </c>
      <c r="M28" s="1292">
        <v>7.526881720430105E-2</v>
      </c>
      <c r="N28" s="1295" t="s">
        <v>84</v>
      </c>
      <c r="O28" s="1296">
        <v>7.9545454545454516E-2</v>
      </c>
      <c r="P28" s="1296">
        <v>8.5365853658536564E-2</v>
      </c>
      <c r="Q28" s="1292">
        <v>7.8651685393258397E-2</v>
      </c>
      <c r="R28" s="1292">
        <v>7.526881720430105E-2</v>
      </c>
      <c r="S28" s="1292">
        <v>7.9545454545454516E-2</v>
      </c>
      <c r="T28" s="1296">
        <v>7.8651685393258397E-2</v>
      </c>
      <c r="U28" s="1297">
        <v>7.3684210526315769E-2</v>
      </c>
      <c r="V28" s="1297">
        <v>7.3684210526315769E-2</v>
      </c>
      <c r="W28" s="1292">
        <v>7.4468085106382961E-2</v>
      </c>
      <c r="X28" s="1292">
        <v>7.526881720430105E-2</v>
      </c>
      <c r="Y28" s="1296">
        <v>7.4468085106382961E-2</v>
      </c>
      <c r="Z28" s="1292">
        <v>8.5365853658536564E-2</v>
      </c>
      <c r="AA28" s="1292">
        <v>7.9545454545454516E-2</v>
      </c>
      <c r="AB28" s="1292">
        <v>7.526881720430105E-2</v>
      </c>
      <c r="AC28" s="91">
        <v>7.0000000000000007E-2</v>
      </c>
      <c r="AE28" s="704" t="s">
        <v>777</v>
      </c>
      <c r="AF28" s="73">
        <v>1</v>
      </c>
      <c r="AG28" s="73">
        <v>0</v>
      </c>
      <c r="AH28" s="73" t="s">
        <v>84</v>
      </c>
      <c r="AI28" s="73">
        <v>1</v>
      </c>
      <c r="AJ28" s="73" t="s">
        <v>84</v>
      </c>
      <c r="AK28" s="73" t="s">
        <v>84</v>
      </c>
      <c r="AL28" s="73">
        <v>1</v>
      </c>
      <c r="AM28" s="73">
        <v>0</v>
      </c>
      <c r="AN28" s="73" t="s">
        <v>84</v>
      </c>
      <c r="AO28" s="73">
        <v>1</v>
      </c>
      <c r="AP28" s="73" t="s">
        <v>84</v>
      </c>
      <c r="AQ28" s="73">
        <v>0</v>
      </c>
      <c r="AR28" s="73">
        <v>1</v>
      </c>
      <c r="AS28" s="73">
        <v>1</v>
      </c>
      <c r="AT28" s="73">
        <v>0</v>
      </c>
      <c r="AU28" s="73">
        <v>1</v>
      </c>
      <c r="AV28" s="73">
        <v>1</v>
      </c>
      <c r="AW28" s="73" t="s">
        <v>84</v>
      </c>
      <c r="AX28" s="73">
        <v>1</v>
      </c>
      <c r="AY28" s="73">
        <v>1</v>
      </c>
      <c r="AZ28" s="73">
        <v>1</v>
      </c>
      <c r="BA28" s="73">
        <v>1</v>
      </c>
      <c r="BB28" s="73" t="s">
        <v>84</v>
      </c>
      <c r="BC28" s="73" t="s">
        <v>84</v>
      </c>
      <c r="BD28" s="73" t="s">
        <v>84</v>
      </c>
      <c r="BE28" s="73">
        <v>1</v>
      </c>
      <c r="BF28" s="73" t="s">
        <v>84</v>
      </c>
      <c r="BG28" s="73">
        <v>1</v>
      </c>
      <c r="BH28" s="73">
        <v>1</v>
      </c>
      <c r="BI28" s="73">
        <v>1</v>
      </c>
      <c r="BJ28" s="73" t="s">
        <v>84</v>
      </c>
      <c r="BK28" s="73" t="s">
        <v>84</v>
      </c>
      <c r="BL28" s="73">
        <v>1</v>
      </c>
      <c r="BM28" s="73">
        <v>0.5</v>
      </c>
      <c r="BN28" s="74">
        <v>0</v>
      </c>
      <c r="BO28" s="73">
        <v>1</v>
      </c>
      <c r="BP28" s="627">
        <v>1</v>
      </c>
      <c r="BQ28" s="327" t="s">
        <v>84</v>
      </c>
      <c r="BR28" s="558" t="s">
        <v>84</v>
      </c>
      <c r="BS28" s="327" t="s">
        <v>84</v>
      </c>
      <c r="BT28" s="637" t="s">
        <v>84</v>
      </c>
      <c r="BU28" s="591" t="s">
        <v>84</v>
      </c>
      <c r="BW28" s="105">
        <v>0.69230769230769229</v>
      </c>
      <c r="BX28" s="73">
        <v>1</v>
      </c>
      <c r="BY28" s="74">
        <v>0.5</v>
      </c>
      <c r="BZ28" s="106">
        <v>0.73076923076923084</v>
      </c>
      <c r="CA28" s="57"/>
      <c r="CB28"/>
      <c r="CC28" s="91"/>
      <c r="CD28" s="91"/>
      <c r="CE28" s="91"/>
    </row>
    <row r="29" spans="1:83" s="57" customFormat="1" x14ac:dyDescent="0.25">
      <c r="A29" s="27">
        <v>8.04597701149425E-2</v>
      </c>
      <c r="B29" s="1113" t="s">
        <v>84</v>
      </c>
      <c r="C29" s="27">
        <v>7.9545454545454516E-2</v>
      </c>
      <c r="D29" s="1110" t="s">
        <v>84</v>
      </c>
      <c r="E29" s="1113" t="s">
        <v>84</v>
      </c>
      <c r="F29" s="27">
        <v>8.5365853658536564E-2</v>
      </c>
      <c r="G29" s="1110" t="s">
        <v>84</v>
      </c>
      <c r="H29" s="1110" t="s">
        <v>84</v>
      </c>
      <c r="I29" s="1110" t="s">
        <v>84</v>
      </c>
      <c r="J29" s="1110" t="s">
        <v>84</v>
      </c>
      <c r="K29" s="1110" t="s">
        <v>84</v>
      </c>
      <c r="L29" s="27">
        <v>7.9545454545454516E-2</v>
      </c>
      <c r="M29" s="27">
        <v>7.526881720430105E-2</v>
      </c>
      <c r="N29" s="1109" t="s">
        <v>84</v>
      </c>
      <c r="O29" s="761">
        <v>7.9545454545454516E-2</v>
      </c>
      <c r="P29" s="1109" t="s">
        <v>84</v>
      </c>
      <c r="Q29" s="27">
        <v>7.8651685393258397E-2</v>
      </c>
      <c r="R29" s="27">
        <v>7.526881720430105E-2</v>
      </c>
      <c r="S29" s="27">
        <v>7.9545454545454516E-2</v>
      </c>
      <c r="T29" s="761">
        <v>7.8651685393258397E-2</v>
      </c>
      <c r="U29" s="91">
        <v>7.3684210526315769E-2</v>
      </c>
      <c r="V29" s="91">
        <v>7.3684210526315769E-2</v>
      </c>
      <c r="W29" s="27">
        <v>7.4468085106382961E-2</v>
      </c>
      <c r="X29" s="27">
        <v>7.526881720430105E-2</v>
      </c>
      <c r="Y29" s="761">
        <v>7.4468085106382961E-2</v>
      </c>
      <c r="Z29" s="1109" t="s">
        <v>84</v>
      </c>
      <c r="AA29" s="1109" t="s">
        <v>84</v>
      </c>
      <c r="AB29" s="1109" t="s">
        <v>84</v>
      </c>
      <c r="AC29" s="328">
        <v>7.0000000000000007E-2</v>
      </c>
      <c r="AD29" s="63"/>
      <c r="AE29" s="833" t="s">
        <v>741</v>
      </c>
      <c r="AF29" s="61">
        <v>1</v>
      </c>
      <c r="AG29" s="61" t="s">
        <v>84</v>
      </c>
      <c r="AH29" s="61" t="s">
        <v>84</v>
      </c>
      <c r="AI29" s="61" t="s">
        <v>84</v>
      </c>
      <c r="AJ29" s="61" t="s">
        <v>84</v>
      </c>
      <c r="AK29" s="61" t="s">
        <v>84</v>
      </c>
      <c r="AL29" s="61">
        <v>1</v>
      </c>
      <c r="AM29" s="61">
        <v>0</v>
      </c>
      <c r="AN29" s="61" t="s">
        <v>84</v>
      </c>
      <c r="AO29" s="61">
        <v>1</v>
      </c>
      <c r="AP29" s="61" t="s">
        <v>84</v>
      </c>
      <c r="AQ29" s="61">
        <v>0</v>
      </c>
      <c r="AR29" s="61" t="s">
        <v>84</v>
      </c>
      <c r="AS29" s="61">
        <v>1</v>
      </c>
      <c r="AT29" s="61">
        <v>0</v>
      </c>
      <c r="AU29" s="61">
        <v>1</v>
      </c>
      <c r="AV29" s="61">
        <v>1</v>
      </c>
      <c r="AW29" s="61" t="s">
        <v>84</v>
      </c>
      <c r="AX29" s="61" t="s">
        <v>84</v>
      </c>
      <c r="AY29" s="61">
        <v>1</v>
      </c>
      <c r="AZ29" s="61">
        <v>1</v>
      </c>
      <c r="BA29" s="61">
        <v>1</v>
      </c>
      <c r="BB29" s="61" t="s">
        <v>84</v>
      </c>
      <c r="BC29" s="61" t="s">
        <v>84</v>
      </c>
      <c r="BD29" s="61" t="s">
        <v>84</v>
      </c>
      <c r="BE29" s="61">
        <v>1</v>
      </c>
      <c r="BF29" s="61" t="s">
        <v>84</v>
      </c>
      <c r="BG29" s="61">
        <v>1</v>
      </c>
      <c r="BH29" s="61">
        <v>0</v>
      </c>
      <c r="BI29" s="61">
        <v>1</v>
      </c>
      <c r="BJ29" s="61" t="s">
        <v>84</v>
      </c>
      <c r="BK29" s="61" t="s">
        <v>84</v>
      </c>
      <c r="BL29" s="61">
        <v>1</v>
      </c>
      <c r="BM29" s="61">
        <v>1</v>
      </c>
      <c r="BN29" s="327">
        <v>0</v>
      </c>
      <c r="BO29" s="61" t="s">
        <v>84</v>
      </c>
      <c r="BP29" s="637" t="s">
        <v>84</v>
      </c>
      <c r="BQ29" s="327" t="s">
        <v>84</v>
      </c>
      <c r="BR29" s="558" t="s">
        <v>84</v>
      </c>
      <c r="BS29" s="327" t="s">
        <v>84</v>
      </c>
      <c r="BT29" s="637" t="s">
        <v>84</v>
      </c>
      <c r="BU29" s="591" t="s">
        <v>84</v>
      </c>
      <c r="BV29" s="63"/>
      <c r="BW29" s="331">
        <v>0.66666666666666663</v>
      </c>
      <c r="BX29" s="61">
        <v>0.8571428571428571</v>
      </c>
      <c r="BY29" s="327">
        <v>0.66666666666666663</v>
      </c>
      <c r="BZ29" s="332">
        <v>0.73015873015873012</v>
      </c>
      <c r="CB29" s="63"/>
      <c r="CC29" s="328"/>
      <c r="CD29" s="328"/>
      <c r="CE29" s="328"/>
    </row>
    <row r="30" spans="1:83" x14ac:dyDescent="0.25">
      <c r="A30" s="27">
        <v>8.04597701149425E-2</v>
      </c>
      <c r="B30" s="27">
        <v>8.7499999999999981E-2</v>
      </c>
      <c r="C30" s="27">
        <v>7.9545454545454516E-2</v>
      </c>
      <c r="D30" s="27">
        <v>8.8607594936708847E-2</v>
      </c>
      <c r="E30" s="27">
        <v>9.333333333333331E-2</v>
      </c>
      <c r="F30" s="27">
        <v>8.5365853658536564E-2</v>
      </c>
      <c r="G30" s="27">
        <v>8.6419753086419734E-2</v>
      </c>
      <c r="H30" s="27">
        <v>8.139534883720928E-2</v>
      </c>
      <c r="I30" s="27">
        <v>8.6419753086419734E-2</v>
      </c>
      <c r="J30" s="27">
        <v>9.4594594594594572E-2</v>
      </c>
      <c r="K30" s="27">
        <v>8.139534883720928E-2</v>
      </c>
      <c r="L30" s="27">
        <v>7.9545454545454516E-2</v>
      </c>
      <c r="M30" s="27">
        <v>7.526881720430105E-2</v>
      </c>
      <c r="N30" s="27">
        <v>8.139534883720928E-2</v>
      </c>
      <c r="O30" s="761">
        <v>7.9545454545454516E-2</v>
      </c>
      <c r="P30" s="761">
        <v>8.5365853658536564E-2</v>
      </c>
      <c r="Q30" s="27">
        <v>7.8651685393258397E-2</v>
      </c>
      <c r="R30" s="27">
        <v>7.526881720430105E-2</v>
      </c>
      <c r="S30" s="27">
        <v>7.9545454545454516E-2</v>
      </c>
      <c r="T30" s="761">
        <v>7.8651685393258397E-2</v>
      </c>
      <c r="U30" s="91">
        <v>7.3684210526315769E-2</v>
      </c>
      <c r="V30" s="91">
        <v>7.3684210526315769E-2</v>
      </c>
      <c r="W30" s="27">
        <v>7.4468085106382961E-2</v>
      </c>
      <c r="X30" s="27">
        <v>7.526881720430105E-2</v>
      </c>
      <c r="Y30" s="761">
        <v>7.4468085106382961E-2</v>
      </c>
      <c r="Z30" s="27">
        <v>8.5365853658536564E-2</v>
      </c>
      <c r="AA30" s="27">
        <v>7.9545454545454516E-2</v>
      </c>
      <c r="AB30" s="761">
        <v>7.526881720430105E-2</v>
      </c>
      <c r="AC30" s="91">
        <v>7.0000000000000007E-2</v>
      </c>
      <c r="AE30" s="930" t="s">
        <v>782</v>
      </c>
      <c r="AF30" s="73">
        <v>0.5</v>
      </c>
      <c r="AG30" s="73">
        <v>0.5</v>
      </c>
      <c r="AH30" s="73" t="s">
        <v>84</v>
      </c>
      <c r="AI30" s="73">
        <v>0.5</v>
      </c>
      <c r="AJ30" s="73" t="s">
        <v>84</v>
      </c>
      <c r="AK30" s="73" t="s">
        <v>84</v>
      </c>
      <c r="AL30" s="73">
        <v>1</v>
      </c>
      <c r="AM30" s="73">
        <v>0.5</v>
      </c>
      <c r="AN30" s="73" t="s">
        <v>84</v>
      </c>
      <c r="AO30" s="73">
        <v>1</v>
      </c>
      <c r="AP30" s="73" t="s">
        <v>84</v>
      </c>
      <c r="AQ30" s="73">
        <v>0</v>
      </c>
      <c r="AR30" s="73">
        <v>0.5</v>
      </c>
      <c r="AS30" s="73">
        <v>1</v>
      </c>
      <c r="AT30" s="73">
        <v>0.5</v>
      </c>
      <c r="AU30" s="73">
        <v>1</v>
      </c>
      <c r="AV30" s="73">
        <v>1</v>
      </c>
      <c r="AW30" s="73" t="s">
        <v>84</v>
      </c>
      <c r="AX30" s="73">
        <v>1</v>
      </c>
      <c r="AY30" s="73">
        <v>0</v>
      </c>
      <c r="AZ30" s="73">
        <v>0</v>
      </c>
      <c r="BA30" s="73">
        <v>0.5</v>
      </c>
      <c r="BB30" s="73" t="s">
        <v>84</v>
      </c>
      <c r="BC30" s="73" t="s">
        <v>84</v>
      </c>
      <c r="BD30" s="73" t="s">
        <v>84</v>
      </c>
      <c r="BE30" s="73">
        <v>0</v>
      </c>
      <c r="BF30" s="73" t="s">
        <v>84</v>
      </c>
      <c r="BG30" s="73">
        <v>1</v>
      </c>
      <c r="BH30" s="73">
        <v>0.5</v>
      </c>
      <c r="BI30" s="73">
        <v>0.5</v>
      </c>
      <c r="BJ30" s="73" t="s">
        <v>84</v>
      </c>
      <c r="BK30" s="73" t="s">
        <v>84</v>
      </c>
      <c r="BL30" s="73">
        <v>0</v>
      </c>
      <c r="BM30" s="73">
        <v>0.5</v>
      </c>
      <c r="BN30" s="74">
        <v>0.5</v>
      </c>
      <c r="BO30" s="73">
        <v>0</v>
      </c>
      <c r="BP30" s="627">
        <v>1</v>
      </c>
      <c r="BQ30" s="74" t="s">
        <v>84</v>
      </c>
      <c r="BR30" s="85" t="s">
        <v>84</v>
      </c>
      <c r="BS30" s="74" t="s">
        <v>84</v>
      </c>
      <c r="BT30" s="627" t="s">
        <v>84</v>
      </c>
      <c r="BU30" s="590" t="s">
        <v>84</v>
      </c>
      <c r="BW30" s="931">
        <v>0.69230769230769229</v>
      </c>
      <c r="BX30" s="73">
        <v>0.35714285714285715</v>
      </c>
      <c r="BY30" s="74">
        <v>0.33333333333333331</v>
      </c>
      <c r="BZ30" s="590">
        <v>0.4609279609279609</v>
      </c>
      <c r="CA30" s="57"/>
      <c r="CB30"/>
      <c r="CC30" s="91"/>
      <c r="CD30" s="91"/>
      <c r="CE30" s="91"/>
    </row>
    <row r="31" spans="1:83" s="57" customFormat="1" ht="25" x14ac:dyDescent="0.25">
      <c r="A31" s="1113" t="s">
        <v>84</v>
      </c>
      <c r="B31" s="1113" t="s">
        <v>84</v>
      </c>
      <c r="C31" s="27">
        <v>6.8181818181818149E-2</v>
      </c>
      <c r="D31" s="27">
        <v>7.5949367088607569E-2</v>
      </c>
      <c r="E31" s="1113" t="s">
        <v>84</v>
      </c>
      <c r="F31" s="1113" t="s">
        <v>84</v>
      </c>
      <c r="G31" s="27">
        <v>7.4074074074074042E-2</v>
      </c>
      <c r="H31" s="27">
        <v>6.9767441860465088E-2</v>
      </c>
      <c r="I31" s="27">
        <v>7.4074074074074042E-2</v>
      </c>
      <c r="J31" s="27">
        <v>8.1081081081081058E-2</v>
      </c>
      <c r="K31" s="27">
        <v>6.9767441860465088E-2</v>
      </c>
      <c r="L31" s="27">
        <v>6.8181818181818149E-2</v>
      </c>
      <c r="M31" s="27">
        <v>6.4516129032258035E-2</v>
      </c>
      <c r="N31" s="27">
        <v>6.9767441860465088E-2</v>
      </c>
      <c r="O31" s="1109" t="s">
        <v>84</v>
      </c>
      <c r="P31" s="761">
        <v>7.3170731707317041E-2</v>
      </c>
      <c r="Q31" s="1109" t="s">
        <v>84</v>
      </c>
      <c r="R31" s="27">
        <v>6.4516129032258035E-2</v>
      </c>
      <c r="S31" s="27">
        <v>6.8181818181818149E-2</v>
      </c>
      <c r="T31" s="761">
        <v>6.7415730337078622E-2</v>
      </c>
      <c r="U31" s="91">
        <v>6.315789473684208E-2</v>
      </c>
      <c r="V31" s="91">
        <v>6.315789473684208E-2</v>
      </c>
      <c r="W31" s="1109" t="s">
        <v>84</v>
      </c>
      <c r="X31" s="27">
        <v>6.4516129032258035E-2</v>
      </c>
      <c r="Y31" s="761">
        <v>6.382978723404252E-2</v>
      </c>
      <c r="Z31" s="1109" t="s">
        <v>84</v>
      </c>
      <c r="AA31" s="27">
        <v>6.8181818181818149E-2</v>
      </c>
      <c r="AB31" s="761">
        <v>6.4516129032258035E-2</v>
      </c>
      <c r="AC31" s="328">
        <v>0.06</v>
      </c>
      <c r="AD31" s="63"/>
      <c r="AE31" s="932" t="s">
        <v>179</v>
      </c>
      <c r="AF31" s="61">
        <v>1</v>
      </c>
      <c r="AG31" s="61">
        <v>0.5</v>
      </c>
      <c r="AH31" s="61" t="s">
        <v>84</v>
      </c>
      <c r="AI31" s="61">
        <v>0</v>
      </c>
      <c r="AJ31" s="61" t="s">
        <v>84</v>
      </c>
      <c r="AK31" s="61" t="s">
        <v>84</v>
      </c>
      <c r="AL31" s="61">
        <v>0.5</v>
      </c>
      <c r="AM31" s="61">
        <v>0.5</v>
      </c>
      <c r="AN31" s="61" t="s">
        <v>84</v>
      </c>
      <c r="AO31" s="61">
        <v>1</v>
      </c>
      <c r="AP31" s="61" t="s">
        <v>84</v>
      </c>
      <c r="AQ31" s="61">
        <v>0</v>
      </c>
      <c r="AR31" s="61">
        <v>1</v>
      </c>
      <c r="AS31" s="61">
        <v>1</v>
      </c>
      <c r="AT31" s="61">
        <v>0.5</v>
      </c>
      <c r="AU31" s="61">
        <v>1</v>
      </c>
      <c r="AV31" s="61">
        <v>0.5</v>
      </c>
      <c r="AW31" s="61" t="s">
        <v>84</v>
      </c>
      <c r="AX31" s="61">
        <v>0.5</v>
      </c>
      <c r="AY31" s="61">
        <v>0</v>
      </c>
      <c r="AZ31" s="61">
        <v>0</v>
      </c>
      <c r="BA31" s="61">
        <v>1</v>
      </c>
      <c r="BB31" s="61" t="s">
        <v>84</v>
      </c>
      <c r="BC31" s="61" t="s">
        <v>84</v>
      </c>
      <c r="BD31" s="61" t="s">
        <v>84</v>
      </c>
      <c r="BE31" s="61" t="s">
        <v>84</v>
      </c>
      <c r="BF31" s="61" t="s">
        <v>84</v>
      </c>
      <c r="BG31" s="61">
        <v>0</v>
      </c>
      <c r="BH31" s="61">
        <v>1</v>
      </c>
      <c r="BI31" s="61">
        <v>1</v>
      </c>
      <c r="BJ31" s="61" t="s">
        <v>84</v>
      </c>
      <c r="BK31" s="61" t="s">
        <v>84</v>
      </c>
      <c r="BL31" s="61">
        <v>0.5</v>
      </c>
      <c r="BM31" s="61">
        <v>0.5</v>
      </c>
      <c r="BN31" s="327">
        <v>1</v>
      </c>
      <c r="BO31" s="61">
        <v>1</v>
      </c>
      <c r="BP31" s="637">
        <v>1</v>
      </c>
      <c r="BQ31" s="327" t="s">
        <v>84</v>
      </c>
      <c r="BR31" s="558" t="s">
        <v>84</v>
      </c>
      <c r="BS31" s="327" t="s">
        <v>84</v>
      </c>
      <c r="BT31" s="637" t="s">
        <v>84</v>
      </c>
      <c r="BU31" s="591" t="s">
        <v>84</v>
      </c>
      <c r="BV31" s="63"/>
      <c r="BW31" s="331">
        <v>0.61538461538461542</v>
      </c>
      <c r="BX31" s="61">
        <v>0.5</v>
      </c>
      <c r="BY31" s="327">
        <v>0.66666666666666663</v>
      </c>
      <c r="BZ31" s="332">
        <v>0.59401709401709402</v>
      </c>
      <c r="CB31" s="63"/>
      <c r="CC31" s="328"/>
      <c r="CD31" s="328"/>
      <c r="CE31" s="328"/>
    </row>
    <row r="32" spans="1:83" s="778" customFormat="1" ht="17.25" customHeight="1" x14ac:dyDescent="0.25">
      <c r="A32" s="27">
        <v>8.04597701149425E-2</v>
      </c>
      <c r="B32" s="27">
        <v>8.7499999999999981E-2</v>
      </c>
      <c r="C32" s="27">
        <v>7.9545454545454516E-2</v>
      </c>
      <c r="D32" s="27">
        <v>8.8607594936708847E-2</v>
      </c>
      <c r="E32" s="27">
        <v>9.333333333333331E-2</v>
      </c>
      <c r="F32" s="27">
        <v>8.5365853658536564E-2</v>
      </c>
      <c r="G32" s="27">
        <v>8.6419753086419734E-2</v>
      </c>
      <c r="H32" s="27">
        <v>8.139534883720928E-2</v>
      </c>
      <c r="I32" s="27">
        <v>8.6419753086419734E-2</v>
      </c>
      <c r="J32" s="27">
        <v>9.4594594594594572E-2</v>
      </c>
      <c r="K32" s="27">
        <v>8.139534883720928E-2</v>
      </c>
      <c r="L32" s="27">
        <v>7.9545454545454516E-2</v>
      </c>
      <c r="M32" s="27">
        <v>7.526881720430105E-2</v>
      </c>
      <c r="N32" s="27">
        <v>8.139534883720928E-2</v>
      </c>
      <c r="O32" s="761">
        <v>7.9545454545454516E-2</v>
      </c>
      <c r="P32" s="761">
        <v>8.5365853658536564E-2</v>
      </c>
      <c r="Q32" s="27">
        <v>7.8651685393258397E-2</v>
      </c>
      <c r="R32" s="1111" t="s">
        <v>84</v>
      </c>
      <c r="S32" s="1111" t="s">
        <v>84</v>
      </c>
      <c r="T32" s="761">
        <v>7.8651685393258397E-2</v>
      </c>
      <c r="U32" s="91">
        <v>7.3684210526315769E-2</v>
      </c>
      <c r="V32" s="91">
        <v>7.3684210526315769E-2</v>
      </c>
      <c r="W32" s="27">
        <v>7.4468085106382961E-2</v>
      </c>
      <c r="X32" s="27">
        <v>7.526881720430105E-2</v>
      </c>
      <c r="Y32" s="761">
        <v>7.4468085106382961E-2</v>
      </c>
      <c r="Z32" s="27">
        <v>8.5365853658536564E-2</v>
      </c>
      <c r="AA32" s="27">
        <v>7.9545454545454516E-2</v>
      </c>
      <c r="AB32" s="761">
        <v>7.526881720430105E-2</v>
      </c>
      <c r="AC32" s="779">
        <v>7.0000000000000007E-2</v>
      </c>
      <c r="AD32" s="610"/>
      <c r="AE32" s="99" t="s">
        <v>681</v>
      </c>
      <c r="AF32" s="73">
        <v>1</v>
      </c>
      <c r="AG32" s="73">
        <v>0.5</v>
      </c>
      <c r="AH32" s="73" t="s">
        <v>84</v>
      </c>
      <c r="AI32" s="73">
        <v>0.5</v>
      </c>
      <c r="AJ32" s="73" t="s">
        <v>84</v>
      </c>
      <c r="AK32" s="73" t="s">
        <v>84</v>
      </c>
      <c r="AL32" s="73">
        <v>1</v>
      </c>
      <c r="AM32" s="73">
        <v>0.5</v>
      </c>
      <c r="AN32" s="73" t="s">
        <v>84</v>
      </c>
      <c r="AO32" s="73">
        <v>1</v>
      </c>
      <c r="AP32" s="73" t="s">
        <v>84</v>
      </c>
      <c r="AQ32" s="73">
        <v>0</v>
      </c>
      <c r="AR32" s="73">
        <v>1</v>
      </c>
      <c r="AS32" s="73">
        <v>1</v>
      </c>
      <c r="AT32" s="73">
        <v>0.5</v>
      </c>
      <c r="AU32" s="73">
        <v>1</v>
      </c>
      <c r="AV32" s="73">
        <v>1</v>
      </c>
      <c r="AW32" s="73" t="s">
        <v>84</v>
      </c>
      <c r="AX32" s="73">
        <v>1</v>
      </c>
      <c r="AY32" s="73">
        <v>0</v>
      </c>
      <c r="AZ32" s="73">
        <v>0</v>
      </c>
      <c r="BA32" s="73">
        <v>0.5</v>
      </c>
      <c r="BB32" s="73" t="s">
        <v>84</v>
      </c>
      <c r="BC32" s="73" t="s">
        <v>84</v>
      </c>
      <c r="BD32" s="73" t="s">
        <v>84</v>
      </c>
      <c r="BE32" s="73">
        <v>0.5</v>
      </c>
      <c r="BF32" s="73" t="s">
        <v>84</v>
      </c>
      <c r="BG32" s="73">
        <v>0.5</v>
      </c>
      <c r="BH32" s="73">
        <v>0.5</v>
      </c>
      <c r="BI32" s="73">
        <v>0.5</v>
      </c>
      <c r="BJ32" s="73" t="s">
        <v>84</v>
      </c>
      <c r="BK32" s="73" t="s">
        <v>84</v>
      </c>
      <c r="BL32" s="73">
        <v>0.5</v>
      </c>
      <c r="BM32" s="73">
        <v>0.5</v>
      </c>
      <c r="BN32" s="74">
        <v>1</v>
      </c>
      <c r="BO32" s="73">
        <v>0.5</v>
      </c>
      <c r="BP32" s="627">
        <v>0.5</v>
      </c>
      <c r="BQ32" s="327" t="s">
        <v>84</v>
      </c>
      <c r="BR32" s="558" t="s">
        <v>84</v>
      </c>
      <c r="BS32" s="327" t="s">
        <v>84</v>
      </c>
      <c r="BT32" s="637" t="s">
        <v>84</v>
      </c>
      <c r="BU32" s="591" t="s">
        <v>84</v>
      </c>
      <c r="BV32" s="63"/>
      <c r="BW32" s="105">
        <v>0.76923076923076927</v>
      </c>
      <c r="BX32" s="73">
        <v>0.35714285714285715</v>
      </c>
      <c r="BY32" s="74">
        <v>0.66666666666666663</v>
      </c>
      <c r="BZ32" s="106">
        <v>0.59768009768009767</v>
      </c>
      <c r="CB32" s="610"/>
      <c r="CC32" s="779"/>
      <c r="CD32" s="779"/>
      <c r="CE32" s="779"/>
    </row>
    <row r="33" spans="1:83" s="57" customFormat="1" ht="17.25" customHeight="1" x14ac:dyDescent="0.25">
      <c r="A33" s="27">
        <v>5.747126436781607E-2</v>
      </c>
      <c r="B33" s="27">
        <v>6.2499999999999986E-2</v>
      </c>
      <c r="C33" s="27">
        <v>5.6818181818181802E-2</v>
      </c>
      <c r="D33" s="27">
        <v>6.3291139240506306E-2</v>
      </c>
      <c r="E33" s="27">
        <v>6.6666666666666652E-2</v>
      </c>
      <c r="F33" s="27">
        <v>6.0975609756097546E-2</v>
      </c>
      <c r="G33" s="27">
        <v>6.1728395061728378E-2</v>
      </c>
      <c r="H33" s="27">
        <v>5.8139534883720909E-2</v>
      </c>
      <c r="I33" s="27">
        <v>6.1728395061728378E-2</v>
      </c>
      <c r="J33" s="27">
        <v>6.7567567567567557E-2</v>
      </c>
      <c r="K33" s="27">
        <v>5.8139534883720909E-2</v>
      </c>
      <c r="L33" s="27">
        <v>5.6818181818181802E-2</v>
      </c>
      <c r="M33" s="27">
        <v>5.3763440860215034E-2</v>
      </c>
      <c r="N33" s="27">
        <v>5.8139534883720909E-2</v>
      </c>
      <c r="O33" s="761">
        <v>5.6818181818181802E-2</v>
      </c>
      <c r="P33" s="761">
        <v>6.0975609756097546E-2</v>
      </c>
      <c r="Q33" s="27">
        <v>5.6179775280898861E-2</v>
      </c>
      <c r="R33" s="761">
        <v>5.3763440860215034E-2</v>
      </c>
      <c r="S33" s="27">
        <v>5.6818181818181802E-2</v>
      </c>
      <c r="T33" s="761">
        <v>5.6179775280898861E-2</v>
      </c>
      <c r="U33" s="91">
        <v>5.2631578947368404E-2</v>
      </c>
      <c r="V33" s="1112" t="s">
        <v>84</v>
      </c>
      <c r="W33" s="27">
        <v>5.3191489361702107E-2</v>
      </c>
      <c r="X33" s="27">
        <v>5.3763440860215034E-2</v>
      </c>
      <c r="Y33" s="761">
        <v>5.3191489361702107E-2</v>
      </c>
      <c r="Z33" s="27">
        <v>6.0975609756097546E-2</v>
      </c>
      <c r="AA33" s="27">
        <v>5.6818181818181802E-2</v>
      </c>
      <c r="AB33" s="761">
        <v>5.3763440860215034E-2</v>
      </c>
      <c r="AC33" s="328">
        <v>0.05</v>
      </c>
      <c r="AD33" s="63"/>
      <c r="AE33" s="330" t="s">
        <v>240</v>
      </c>
      <c r="AF33" s="61">
        <v>1</v>
      </c>
      <c r="AG33" s="61">
        <v>1</v>
      </c>
      <c r="AH33" s="61" t="s">
        <v>84</v>
      </c>
      <c r="AI33" s="61">
        <v>1</v>
      </c>
      <c r="AJ33" s="61" t="s">
        <v>84</v>
      </c>
      <c r="AK33" s="61" t="s">
        <v>84</v>
      </c>
      <c r="AL33" s="61">
        <v>1</v>
      </c>
      <c r="AM33" s="61">
        <v>0.5</v>
      </c>
      <c r="AN33" s="61" t="s">
        <v>84</v>
      </c>
      <c r="AO33" s="61">
        <v>1</v>
      </c>
      <c r="AP33" s="61" t="s">
        <v>84</v>
      </c>
      <c r="AQ33" s="61">
        <v>1</v>
      </c>
      <c r="AR33" s="61">
        <v>1</v>
      </c>
      <c r="AS33" s="61">
        <v>1</v>
      </c>
      <c r="AT33" s="61">
        <v>1</v>
      </c>
      <c r="AU33" s="61">
        <v>1</v>
      </c>
      <c r="AV33" s="61">
        <v>1</v>
      </c>
      <c r="AW33" s="61" t="s">
        <v>84</v>
      </c>
      <c r="AX33" s="61">
        <v>1</v>
      </c>
      <c r="AY33" s="61">
        <v>1</v>
      </c>
      <c r="AZ33" s="61">
        <v>1</v>
      </c>
      <c r="BA33" s="61">
        <v>1</v>
      </c>
      <c r="BB33" s="61" t="s">
        <v>84</v>
      </c>
      <c r="BC33" s="61" t="s">
        <v>84</v>
      </c>
      <c r="BD33" s="61" t="s">
        <v>84</v>
      </c>
      <c r="BE33" s="61">
        <v>1</v>
      </c>
      <c r="BF33" s="61" t="s">
        <v>84</v>
      </c>
      <c r="BG33" s="61">
        <v>1</v>
      </c>
      <c r="BH33" s="61">
        <v>1</v>
      </c>
      <c r="BI33" s="61">
        <v>1</v>
      </c>
      <c r="BJ33" s="61" t="s">
        <v>84</v>
      </c>
      <c r="BK33" s="61" t="s">
        <v>84</v>
      </c>
      <c r="BL33" s="61">
        <v>0.5</v>
      </c>
      <c r="BM33" s="61">
        <v>1</v>
      </c>
      <c r="BN33" s="327">
        <v>1</v>
      </c>
      <c r="BO33" s="61">
        <v>1</v>
      </c>
      <c r="BP33" s="637">
        <v>1</v>
      </c>
      <c r="BQ33" s="327" t="s">
        <v>84</v>
      </c>
      <c r="BR33" s="558" t="s">
        <v>84</v>
      </c>
      <c r="BS33" s="327" t="s">
        <v>84</v>
      </c>
      <c r="BT33" s="637" t="s">
        <v>84</v>
      </c>
      <c r="BU33" s="591" t="s">
        <v>84</v>
      </c>
      <c r="BV33" s="63"/>
      <c r="BW33" s="331">
        <v>0.96153846153846156</v>
      </c>
      <c r="BX33" s="61">
        <v>1</v>
      </c>
      <c r="BY33" s="327">
        <v>0.83333333333333337</v>
      </c>
      <c r="BZ33" s="332">
        <v>0.93162393162393176</v>
      </c>
      <c r="CB33" s="63"/>
      <c r="CC33" s="328"/>
      <c r="CD33" s="328"/>
      <c r="CE33" s="328"/>
    </row>
    <row r="34" spans="1:83" ht="18.75" customHeight="1" x14ac:dyDescent="0.25">
      <c r="A34" s="27">
        <v>5.747126436781607E-2</v>
      </c>
      <c r="B34" s="27">
        <v>6.2499999999999986E-2</v>
      </c>
      <c r="C34" s="1109" t="s">
        <v>84</v>
      </c>
      <c r="D34" s="27">
        <v>6.3291139240506306E-2</v>
      </c>
      <c r="E34" s="1113" t="s">
        <v>84</v>
      </c>
      <c r="F34" s="1113" t="s">
        <v>84</v>
      </c>
      <c r="G34" s="1109" t="s">
        <v>84</v>
      </c>
      <c r="H34" s="27">
        <v>5.8139534883720909E-2</v>
      </c>
      <c r="I34" s="1109" t="s">
        <v>84</v>
      </c>
      <c r="J34" s="1110" t="s">
        <v>84</v>
      </c>
      <c r="K34" s="27">
        <v>5.8139534883720909E-2</v>
      </c>
      <c r="L34" s="1109" t="s">
        <v>84</v>
      </c>
      <c r="M34" s="27">
        <v>5.3763440860215034E-2</v>
      </c>
      <c r="N34" s="27">
        <v>5.8139534883720909E-2</v>
      </c>
      <c r="O34" s="761">
        <v>5.6818181818181802E-2</v>
      </c>
      <c r="P34" s="1109" t="s">
        <v>84</v>
      </c>
      <c r="Q34" s="1109" t="s">
        <v>84</v>
      </c>
      <c r="R34" s="27">
        <v>5.3763440860215034E-2</v>
      </c>
      <c r="S34" s="1111" t="s">
        <v>84</v>
      </c>
      <c r="T34" s="1110" t="s">
        <v>84</v>
      </c>
      <c r="U34" s="1112" t="s">
        <v>84</v>
      </c>
      <c r="V34" s="91">
        <v>5.2631578947368404E-2</v>
      </c>
      <c r="W34" s="27">
        <v>5.3191489361702107E-2</v>
      </c>
      <c r="X34" s="27">
        <v>5.3763440860215034E-2</v>
      </c>
      <c r="Y34" s="761">
        <v>5.3191489361702107E-2</v>
      </c>
      <c r="Z34" s="1109" t="s">
        <v>84</v>
      </c>
      <c r="AA34" s="1109" t="s">
        <v>84</v>
      </c>
      <c r="AB34" s="761">
        <v>5.3763440860215034E-2</v>
      </c>
      <c r="AC34" s="779">
        <v>0.05</v>
      </c>
      <c r="AD34" s="610"/>
      <c r="AE34" s="99" t="s">
        <v>171</v>
      </c>
      <c r="AF34" s="73">
        <v>1</v>
      </c>
      <c r="AG34" s="73" t="s">
        <v>84</v>
      </c>
      <c r="AH34" s="73" t="s">
        <v>84</v>
      </c>
      <c r="AI34" s="73" t="s">
        <v>84</v>
      </c>
      <c r="AJ34" s="73" t="s">
        <v>84</v>
      </c>
      <c r="AK34" s="73" t="s">
        <v>84</v>
      </c>
      <c r="AL34" s="73">
        <v>0</v>
      </c>
      <c r="AM34" s="73">
        <v>1</v>
      </c>
      <c r="AN34" s="73" t="s">
        <v>84</v>
      </c>
      <c r="AO34" s="73">
        <v>1</v>
      </c>
      <c r="AP34" s="73" t="s">
        <v>84</v>
      </c>
      <c r="AQ34" s="73">
        <v>0</v>
      </c>
      <c r="AR34" s="73" t="s">
        <v>84</v>
      </c>
      <c r="AS34" s="73">
        <v>1</v>
      </c>
      <c r="AT34" s="73">
        <v>1</v>
      </c>
      <c r="AU34" s="73" t="s">
        <v>84</v>
      </c>
      <c r="AV34" s="73">
        <v>0.5</v>
      </c>
      <c r="AW34" s="73" t="s">
        <v>84</v>
      </c>
      <c r="AX34" s="73">
        <v>1</v>
      </c>
      <c r="AY34" s="73">
        <v>0</v>
      </c>
      <c r="AZ34" s="73">
        <v>0.5</v>
      </c>
      <c r="BA34" s="73" t="s">
        <v>84</v>
      </c>
      <c r="BB34" s="73" t="s">
        <v>84</v>
      </c>
      <c r="BC34" s="73" t="s">
        <v>84</v>
      </c>
      <c r="BD34" s="73" t="s">
        <v>84</v>
      </c>
      <c r="BE34" s="73">
        <v>1</v>
      </c>
      <c r="BF34" s="73" t="s">
        <v>84</v>
      </c>
      <c r="BG34" s="73" t="s">
        <v>84</v>
      </c>
      <c r="BH34" s="73">
        <v>1</v>
      </c>
      <c r="BI34" s="73">
        <v>1</v>
      </c>
      <c r="BJ34" s="73" t="s">
        <v>84</v>
      </c>
      <c r="BK34" s="73" t="s">
        <v>84</v>
      </c>
      <c r="BL34" s="73">
        <v>1</v>
      </c>
      <c r="BM34" s="73" t="s">
        <v>84</v>
      </c>
      <c r="BN34" s="74" t="s">
        <v>84</v>
      </c>
      <c r="BO34" s="73">
        <v>1</v>
      </c>
      <c r="BP34" s="627" t="s">
        <v>84</v>
      </c>
      <c r="BQ34" s="327" t="s">
        <v>84</v>
      </c>
      <c r="BR34" s="558" t="s">
        <v>84</v>
      </c>
      <c r="BS34" s="327" t="s">
        <v>84</v>
      </c>
      <c r="BT34" s="637" t="s">
        <v>84</v>
      </c>
      <c r="BU34" s="591" t="s">
        <v>84</v>
      </c>
      <c r="BW34" s="105">
        <v>0.72222222222222221</v>
      </c>
      <c r="BX34" s="73">
        <v>0.7</v>
      </c>
      <c r="BY34" s="74">
        <v>1</v>
      </c>
      <c r="BZ34" s="106">
        <v>0.80740740740740735</v>
      </c>
      <c r="CA34" s="57"/>
      <c r="CB34"/>
    </row>
    <row r="35" spans="1:83" ht="18.75" hidden="1" customHeight="1" x14ac:dyDescent="0.25">
      <c r="W35" s="27"/>
      <c r="Y35" s="761"/>
      <c r="Z35" s="761"/>
      <c r="AC35" s="77" t="s">
        <v>84</v>
      </c>
      <c r="AE35" s="96" t="s">
        <v>320</v>
      </c>
      <c r="AF35" s="115" t="s">
        <v>84</v>
      </c>
      <c r="AG35" s="115" t="s">
        <v>84</v>
      </c>
      <c r="AH35" s="115" t="s">
        <v>84</v>
      </c>
      <c r="AI35" s="115" t="s">
        <v>84</v>
      </c>
      <c r="AJ35" s="115" t="s">
        <v>84</v>
      </c>
      <c r="AK35" s="115" t="s">
        <v>84</v>
      </c>
      <c r="AL35" s="115" t="s">
        <v>84</v>
      </c>
      <c r="AM35" s="115" t="s">
        <v>84</v>
      </c>
      <c r="AN35" s="115" t="s">
        <v>84</v>
      </c>
      <c r="AO35" s="115" t="s">
        <v>84</v>
      </c>
      <c r="AP35" s="115" t="s">
        <v>84</v>
      </c>
      <c r="AQ35" s="115" t="s">
        <v>84</v>
      </c>
      <c r="AR35" s="115" t="s">
        <v>84</v>
      </c>
      <c r="AS35" s="115" t="s">
        <v>84</v>
      </c>
      <c r="AT35" s="115" t="s">
        <v>84</v>
      </c>
      <c r="AU35" s="115" t="s">
        <v>84</v>
      </c>
      <c r="AV35" s="115" t="s">
        <v>84</v>
      </c>
      <c r="AW35" s="115" t="s">
        <v>84</v>
      </c>
      <c r="AX35" s="115" t="s">
        <v>84</v>
      </c>
      <c r="AY35" s="78" t="s">
        <v>84</v>
      </c>
      <c r="AZ35" s="78" t="s">
        <v>84</v>
      </c>
      <c r="BA35" s="78" t="s">
        <v>84</v>
      </c>
      <c r="BB35" s="78" t="s">
        <v>84</v>
      </c>
      <c r="BC35" s="78" t="s">
        <v>84</v>
      </c>
      <c r="BD35" s="78" t="s">
        <v>84</v>
      </c>
      <c r="BE35" s="78" t="s">
        <v>84</v>
      </c>
      <c r="BF35" s="78" t="s">
        <v>84</v>
      </c>
      <c r="BG35" s="78" t="s">
        <v>84</v>
      </c>
      <c r="BH35" s="78" t="s">
        <v>84</v>
      </c>
      <c r="BI35" s="78" t="s">
        <v>84</v>
      </c>
      <c r="BJ35" s="78" t="s">
        <v>84</v>
      </c>
      <c r="BK35" s="78" t="s">
        <v>84</v>
      </c>
      <c r="BL35" s="115" t="s">
        <v>84</v>
      </c>
      <c r="BM35" s="115" t="s">
        <v>84</v>
      </c>
      <c r="BN35" s="561" t="s">
        <v>84</v>
      </c>
      <c r="BO35" s="115" t="s">
        <v>84</v>
      </c>
      <c r="BP35" s="97" t="s">
        <v>84</v>
      </c>
      <c r="BQ35" s="561" t="s">
        <v>84</v>
      </c>
      <c r="BR35" s="579" t="s">
        <v>84</v>
      </c>
      <c r="BS35" s="561" t="s">
        <v>84</v>
      </c>
      <c r="BT35" s="97" t="s">
        <v>84</v>
      </c>
      <c r="BU35" s="461" t="s">
        <v>84</v>
      </c>
      <c r="BW35" s="102" t="s">
        <v>84</v>
      </c>
      <c r="BX35" s="78" t="s">
        <v>84</v>
      </c>
      <c r="BY35" s="78" t="s">
        <v>84</v>
      </c>
      <c r="BZ35" s="97" t="s">
        <v>84</v>
      </c>
      <c r="CA35" s="57"/>
      <c r="CB35"/>
    </row>
    <row r="36" spans="1:83" ht="18.75" customHeight="1" x14ac:dyDescent="0.25">
      <c r="A36" s="27">
        <v>0.99999999999999967</v>
      </c>
      <c r="B36" s="27">
        <v>0.99999999999999989</v>
      </c>
      <c r="C36" s="27">
        <v>0.99999999999999933</v>
      </c>
      <c r="D36" s="27">
        <v>0.99999999999999989</v>
      </c>
      <c r="E36" s="27">
        <v>0.99999999999999956</v>
      </c>
      <c r="F36" s="27">
        <v>0.99999999999999956</v>
      </c>
      <c r="G36" s="27">
        <v>0.99999999999999956</v>
      </c>
      <c r="H36" s="27">
        <v>0.99999999999999978</v>
      </c>
      <c r="I36" s="27">
        <v>0.99999999999999944</v>
      </c>
      <c r="J36" s="27">
        <v>0.99999999999999978</v>
      </c>
      <c r="K36" s="27">
        <v>0.99999999999999978</v>
      </c>
      <c r="L36" s="27">
        <v>0.99999999999999933</v>
      </c>
      <c r="M36" s="27">
        <v>0.99999999999999933</v>
      </c>
      <c r="N36" s="27">
        <v>0.99999999999999978</v>
      </c>
      <c r="O36" s="27">
        <v>0.99999999999999933</v>
      </c>
      <c r="P36" s="27">
        <v>0.99999999999999956</v>
      </c>
      <c r="Q36" s="27">
        <v>0.99999999999999967</v>
      </c>
      <c r="R36" s="27">
        <v>0.99999999999999944</v>
      </c>
      <c r="S36" s="27">
        <v>0.99999999999999933</v>
      </c>
      <c r="T36" s="27">
        <v>0.99999999999999967</v>
      </c>
      <c r="U36" s="27">
        <v>0.99999999999999978</v>
      </c>
      <c r="V36" s="27">
        <v>0.99999999999999978</v>
      </c>
      <c r="W36" s="27">
        <v>0.99999999999999967</v>
      </c>
      <c r="X36" s="27">
        <v>0.99999999999999933</v>
      </c>
      <c r="Y36" s="27">
        <v>0.99999999999999967</v>
      </c>
      <c r="Z36" s="27">
        <v>0.99999999999999956</v>
      </c>
      <c r="AA36" s="27">
        <v>0.99999999999999933</v>
      </c>
      <c r="AB36" s="27">
        <v>0.99999999999999944</v>
      </c>
      <c r="AC36" s="77">
        <v>0.15</v>
      </c>
      <c r="AE36" s="96" t="s">
        <v>49</v>
      </c>
      <c r="AF36" s="78">
        <v>1</v>
      </c>
      <c r="AG36" s="78" t="s">
        <v>84</v>
      </c>
      <c r="AH36" s="78" t="s">
        <v>84</v>
      </c>
      <c r="AI36" s="78" t="s">
        <v>84</v>
      </c>
      <c r="AJ36" s="78" t="s">
        <v>84</v>
      </c>
      <c r="AK36" s="78" t="s">
        <v>84</v>
      </c>
      <c r="AL36" s="78" t="s">
        <v>84</v>
      </c>
      <c r="AM36" s="78" t="s">
        <v>84</v>
      </c>
      <c r="AN36" s="78" t="s">
        <v>84</v>
      </c>
      <c r="AO36" s="78" t="s">
        <v>84</v>
      </c>
      <c r="AP36" s="78" t="s">
        <v>84</v>
      </c>
      <c r="AQ36" s="78" t="s">
        <v>84</v>
      </c>
      <c r="AR36" s="78" t="s">
        <v>84</v>
      </c>
      <c r="AS36" s="78" t="s">
        <v>84</v>
      </c>
      <c r="AT36" s="78" t="s">
        <v>84</v>
      </c>
      <c r="AU36" s="78">
        <v>1</v>
      </c>
      <c r="AV36" s="78" t="s">
        <v>84</v>
      </c>
      <c r="AW36" s="78" t="s">
        <v>84</v>
      </c>
      <c r="AX36" s="78" t="s">
        <v>84</v>
      </c>
      <c r="AY36" s="78">
        <v>1</v>
      </c>
      <c r="AZ36" s="78" t="s">
        <v>84</v>
      </c>
      <c r="BA36" s="78">
        <v>1</v>
      </c>
      <c r="BB36" s="78" t="s">
        <v>84</v>
      </c>
      <c r="BC36" s="78" t="s">
        <v>84</v>
      </c>
      <c r="BD36" s="78" t="s">
        <v>84</v>
      </c>
      <c r="BE36" s="78" t="s">
        <v>84</v>
      </c>
      <c r="BF36" s="78" t="s">
        <v>84</v>
      </c>
      <c r="BG36" s="78" t="s">
        <v>84</v>
      </c>
      <c r="BH36" s="78" t="s">
        <v>84</v>
      </c>
      <c r="BI36" s="78" t="s">
        <v>84</v>
      </c>
      <c r="BJ36" s="78" t="s">
        <v>84</v>
      </c>
      <c r="BK36" s="78" t="s">
        <v>84</v>
      </c>
      <c r="BL36" s="115" t="s">
        <v>84</v>
      </c>
      <c r="BM36" s="115">
        <v>1</v>
      </c>
      <c r="BN36" s="561" t="s">
        <v>84</v>
      </c>
      <c r="BO36" s="115" t="s">
        <v>84</v>
      </c>
      <c r="BP36" s="97" t="s">
        <v>84</v>
      </c>
      <c r="BQ36" s="561" t="s">
        <v>84</v>
      </c>
      <c r="BR36" s="579" t="s">
        <v>84</v>
      </c>
      <c r="BS36" s="561" t="s">
        <v>84</v>
      </c>
      <c r="BT36" s="97" t="s">
        <v>84</v>
      </c>
      <c r="BU36" s="461" t="s">
        <v>84</v>
      </c>
      <c r="BW36" s="102">
        <v>1</v>
      </c>
      <c r="BX36" s="78">
        <v>1</v>
      </c>
      <c r="BY36" s="78">
        <v>1</v>
      </c>
      <c r="BZ36" s="97">
        <v>1</v>
      </c>
      <c r="CB36"/>
    </row>
    <row r="37" spans="1:83" ht="17.25" customHeight="1" x14ac:dyDescent="0.25">
      <c r="U37" s="6" t="s">
        <v>674</v>
      </c>
      <c r="AC37" s="91">
        <v>0.33329999999999999</v>
      </c>
      <c r="AE37" s="98" t="s">
        <v>683</v>
      </c>
      <c r="AF37" s="24">
        <v>1</v>
      </c>
      <c r="AG37" s="24" t="s">
        <v>84</v>
      </c>
      <c r="AH37" s="53" t="s">
        <v>84</v>
      </c>
      <c r="AI37" s="53" t="s">
        <v>84</v>
      </c>
      <c r="AJ37" s="53" t="s">
        <v>84</v>
      </c>
      <c r="AK37" s="24" t="s">
        <v>84</v>
      </c>
      <c r="AL37" s="24" t="s">
        <v>84</v>
      </c>
      <c r="AM37" s="24" t="s">
        <v>84</v>
      </c>
      <c r="AN37" s="24" t="s">
        <v>84</v>
      </c>
      <c r="AO37" s="24" t="s">
        <v>84</v>
      </c>
      <c r="AP37" s="24" t="s">
        <v>84</v>
      </c>
      <c r="AQ37" s="24" t="s">
        <v>84</v>
      </c>
      <c r="AR37" s="24" t="s">
        <v>84</v>
      </c>
      <c r="AS37" s="24" t="s">
        <v>84</v>
      </c>
      <c r="AT37" s="24" t="s">
        <v>84</v>
      </c>
      <c r="AU37" s="24">
        <v>1</v>
      </c>
      <c r="AV37" s="24" t="s">
        <v>84</v>
      </c>
      <c r="AW37" s="24" t="s">
        <v>84</v>
      </c>
      <c r="AX37" s="24" t="s">
        <v>84</v>
      </c>
      <c r="AY37" s="61">
        <v>1</v>
      </c>
      <c r="AZ37" s="61" t="s">
        <v>84</v>
      </c>
      <c r="BA37" s="61">
        <v>1</v>
      </c>
      <c r="BB37" s="61" t="s">
        <v>84</v>
      </c>
      <c r="BC37" s="61" t="s">
        <v>84</v>
      </c>
      <c r="BD37" s="61" t="s">
        <v>84</v>
      </c>
      <c r="BE37" s="24" t="s">
        <v>84</v>
      </c>
      <c r="BF37" s="24" t="s">
        <v>84</v>
      </c>
      <c r="BG37" s="24" t="s">
        <v>84</v>
      </c>
      <c r="BH37" s="24" t="s">
        <v>84</v>
      </c>
      <c r="BI37" s="24" t="s">
        <v>84</v>
      </c>
      <c r="BJ37" s="24" t="s">
        <v>84</v>
      </c>
      <c r="BK37" s="24" t="s">
        <v>84</v>
      </c>
      <c r="BL37" s="24" t="s">
        <v>84</v>
      </c>
      <c r="BM37" s="24">
        <v>1</v>
      </c>
      <c r="BN37" s="25" t="s">
        <v>84</v>
      </c>
      <c r="BO37" s="24" t="s">
        <v>84</v>
      </c>
      <c r="BP37" s="626" t="s">
        <v>84</v>
      </c>
      <c r="BQ37" s="25" t="s">
        <v>84</v>
      </c>
      <c r="BR37" s="42" t="s">
        <v>84</v>
      </c>
      <c r="BS37" s="25" t="s">
        <v>84</v>
      </c>
      <c r="BT37" s="626" t="s">
        <v>84</v>
      </c>
      <c r="BU37" s="589" t="s">
        <v>84</v>
      </c>
      <c r="BW37" s="103">
        <v>1</v>
      </c>
      <c r="BX37" s="24">
        <v>1</v>
      </c>
      <c r="BY37" s="25">
        <v>1</v>
      </c>
      <c r="BZ37" s="104">
        <v>1</v>
      </c>
      <c r="CB37"/>
    </row>
    <row r="38" spans="1:83" ht="17.25" customHeight="1" x14ac:dyDescent="0.25">
      <c r="AC38" s="91">
        <v>0.33329999999999999</v>
      </c>
      <c r="AE38" s="99" t="s">
        <v>684</v>
      </c>
      <c r="AF38" s="73">
        <v>1</v>
      </c>
      <c r="AG38" s="73" t="s">
        <v>84</v>
      </c>
      <c r="AH38" s="75" t="s">
        <v>84</v>
      </c>
      <c r="AI38" s="75" t="s">
        <v>84</v>
      </c>
      <c r="AJ38" s="75" t="s">
        <v>84</v>
      </c>
      <c r="AK38" s="73" t="s">
        <v>84</v>
      </c>
      <c r="AL38" s="73" t="s">
        <v>84</v>
      </c>
      <c r="AM38" s="73" t="s">
        <v>84</v>
      </c>
      <c r="AN38" s="73" t="s">
        <v>84</v>
      </c>
      <c r="AO38" s="73" t="s">
        <v>84</v>
      </c>
      <c r="AP38" s="73" t="s">
        <v>84</v>
      </c>
      <c r="AQ38" s="73" t="s">
        <v>84</v>
      </c>
      <c r="AR38" s="73" t="s">
        <v>84</v>
      </c>
      <c r="AS38" s="73" t="s">
        <v>84</v>
      </c>
      <c r="AT38" s="73" t="s">
        <v>84</v>
      </c>
      <c r="AU38" s="73">
        <v>1</v>
      </c>
      <c r="AV38" s="73" t="s">
        <v>84</v>
      </c>
      <c r="AW38" s="73" t="s">
        <v>84</v>
      </c>
      <c r="AX38" s="73" t="s">
        <v>84</v>
      </c>
      <c r="AY38" s="73" t="s">
        <v>84</v>
      </c>
      <c r="AZ38" s="73" t="s">
        <v>84</v>
      </c>
      <c r="BA38" s="73">
        <v>1</v>
      </c>
      <c r="BB38" s="73" t="s">
        <v>84</v>
      </c>
      <c r="BC38" s="73" t="s">
        <v>84</v>
      </c>
      <c r="BD38" s="73" t="s">
        <v>84</v>
      </c>
      <c r="BE38" s="73" t="s">
        <v>84</v>
      </c>
      <c r="BF38" s="73" t="s">
        <v>84</v>
      </c>
      <c r="BG38" s="73" t="s">
        <v>84</v>
      </c>
      <c r="BH38" s="73" t="s">
        <v>84</v>
      </c>
      <c r="BI38" s="73" t="s">
        <v>84</v>
      </c>
      <c r="BJ38" s="73" t="s">
        <v>84</v>
      </c>
      <c r="BK38" s="73" t="s">
        <v>84</v>
      </c>
      <c r="BL38" s="73" t="s">
        <v>84</v>
      </c>
      <c r="BM38" s="73" t="s">
        <v>84</v>
      </c>
      <c r="BN38" s="74" t="s">
        <v>84</v>
      </c>
      <c r="BO38" s="73" t="s">
        <v>84</v>
      </c>
      <c r="BP38" s="627" t="s">
        <v>84</v>
      </c>
      <c r="BQ38" s="74" t="s">
        <v>84</v>
      </c>
      <c r="BR38" s="85" t="s">
        <v>84</v>
      </c>
      <c r="BS38" s="74" t="s">
        <v>84</v>
      </c>
      <c r="BT38" s="627" t="s">
        <v>84</v>
      </c>
      <c r="BU38" s="590" t="s">
        <v>84</v>
      </c>
      <c r="BW38" s="105">
        <v>1</v>
      </c>
      <c r="BX38" s="73">
        <v>1</v>
      </c>
      <c r="BY38" s="74" t="s">
        <v>84</v>
      </c>
      <c r="BZ38" s="106">
        <v>1</v>
      </c>
      <c r="CB38"/>
    </row>
    <row r="39" spans="1:83" ht="17.25" customHeight="1" x14ac:dyDescent="0.25">
      <c r="AC39" s="91">
        <v>0.33329999999999999</v>
      </c>
      <c r="AE39" s="131" t="s">
        <v>685</v>
      </c>
      <c r="AF39" s="26">
        <v>1</v>
      </c>
      <c r="AG39" s="26" t="s">
        <v>84</v>
      </c>
      <c r="AH39" s="130" t="s">
        <v>84</v>
      </c>
      <c r="AI39" s="130" t="s">
        <v>84</v>
      </c>
      <c r="AJ39" s="130" t="s">
        <v>84</v>
      </c>
      <c r="AK39" s="26" t="s">
        <v>84</v>
      </c>
      <c r="AL39" s="26" t="s">
        <v>84</v>
      </c>
      <c r="AM39" s="26" t="s">
        <v>84</v>
      </c>
      <c r="AN39" s="26" t="s">
        <v>84</v>
      </c>
      <c r="AO39" s="26" t="s">
        <v>84</v>
      </c>
      <c r="AP39" s="26" t="s">
        <v>84</v>
      </c>
      <c r="AQ39" s="26" t="s">
        <v>84</v>
      </c>
      <c r="AR39" s="260" t="s">
        <v>84</v>
      </c>
      <c r="AS39" s="260" t="s">
        <v>84</v>
      </c>
      <c r="AT39" s="260" t="s">
        <v>84</v>
      </c>
      <c r="AU39" s="260">
        <v>1</v>
      </c>
      <c r="AV39" s="260" t="s">
        <v>84</v>
      </c>
      <c r="AW39" s="260" t="s">
        <v>84</v>
      </c>
      <c r="AX39" s="260" t="s">
        <v>84</v>
      </c>
      <c r="AY39" s="62" t="s">
        <v>84</v>
      </c>
      <c r="AZ39" s="62" t="s">
        <v>84</v>
      </c>
      <c r="BA39" s="62">
        <v>1</v>
      </c>
      <c r="BB39" s="62" t="s">
        <v>84</v>
      </c>
      <c r="BC39" s="62" t="s">
        <v>84</v>
      </c>
      <c r="BD39" s="62" t="s">
        <v>84</v>
      </c>
      <c r="BE39" s="26" t="s">
        <v>84</v>
      </c>
      <c r="BF39" s="26" t="s">
        <v>84</v>
      </c>
      <c r="BG39" s="26" t="s">
        <v>84</v>
      </c>
      <c r="BH39" s="26" t="s">
        <v>84</v>
      </c>
      <c r="BI39" s="26" t="s">
        <v>84</v>
      </c>
      <c r="BJ39" s="26" t="s">
        <v>84</v>
      </c>
      <c r="BK39" s="26" t="s">
        <v>84</v>
      </c>
      <c r="BL39" s="260" t="s">
        <v>84</v>
      </c>
      <c r="BM39" s="260">
        <v>1</v>
      </c>
      <c r="BN39" s="935" t="s">
        <v>84</v>
      </c>
      <c r="BO39" s="260" t="s">
        <v>84</v>
      </c>
      <c r="BP39" s="634" t="s">
        <v>84</v>
      </c>
      <c r="BQ39" s="935" t="s">
        <v>84</v>
      </c>
      <c r="BR39" s="587" t="s">
        <v>84</v>
      </c>
      <c r="BS39" s="576" t="s">
        <v>84</v>
      </c>
      <c r="BT39" s="634" t="s">
        <v>84</v>
      </c>
      <c r="BU39" s="600" t="s">
        <v>84</v>
      </c>
      <c r="BW39" s="113">
        <v>1</v>
      </c>
      <c r="BX39" s="26">
        <v>1</v>
      </c>
      <c r="BY39" s="129">
        <v>1</v>
      </c>
      <c r="BZ39" s="114">
        <v>1</v>
      </c>
    </row>
    <row r="40" spans="1:83" ht="18.75" customHeight="1" x14ac:dyDescent="0.25">
      <c r="AC40" s="77">
        <v>0.1</v>
      </c>
      <c r="AE40" s="96" t="s">
        <v>27</v>
      </c>
      <c r="AF40" s="115">
        <v>0.83333333333333337</v>
      </c>
      <c r="AG40" s="115">
        <v>0.66666666666666663</v>
      </c>
      <c r="AH40" s="115" t="s">
        <v>84</v>
      </c>
      <c r="AI40" s="115">
        <v>0.66666666666666663</v>
      </c>
      <c r="AJ40" s="115" t="s">
        <v>84</v>
      </c>
      <c r="AK40" s="115" t="s">
        <v>84</v>
      </c>
      <c r="AL40" s="115">
        <v>1</v>
      </c>
      <c r="AM40" s="115">
        <v>0.83333333333333337</v>
      </c>
      <c r="AN40" s="115" t="s">
        <v>84</v>
      </c>
      <c r="AO40" s="115">
        <v>0.83333333333333337</v>
      </c>
      <c r="AP40" s="115" t="s">
        <v>84</v>
      </c>
      <c r="AQ40" s="115">
        <v>0.66666666666666663</v>
      </c>
      <c r="AR40" s="115">
        <v>0.83333333333333337</v>
      </c>
      <c r="AS40" s="115">
        <v>0.83333333333333337</v>
      </c>
      <c r="AT40" s="115">
        <v>0.66666666666666663</v>
      </c>
      <c r="AU40" s="115">
        <v>0.83333333333333337</v>
      </c>
      <c r="AV40" s="115">
        <v>1</v>
      </c>
      <c r="AW40" s="115" t="s">
        <v>84</v>
      </c>
      <c r="AX40" s="115">
        <v>1</v>
      </c>
      <c r="AY40" s="78">
        <v>0.33333333333333331</v>
      </c>
      <c r="AZ40" s="78">
        <v>0.83333333333333337</v>
      </c>
      <c r="BA40" s="78">
        <v>0.83333333333333337</v>
      </c>
      <c r="BB40" s="78" t="s">
        <v>84</v>
      </c>
      <c r="BC40" s="78" t="s">
        <v>84</v>
      </c>
      <c r="BD40" s="78" t="s">
        <v>84</v>
      </c>
      <c r="BE40" s="78">
        <v>0.83333333333333337</v>
      </c>
      <c r="BF40" s="78" t="s">
        <v>84</v>
      </c>
      <c r="BG40" s="78">
        <v>0.83333333333333337</v>
      </c>
      <c r="BH40" s="78">
        <v>0.66666666666666663</v>
      </c>
      <c r="BI40" s="78">
        <v>1</v>
      </c>
      <c r="BJ40" s="78" t="s">
        <v>84</v>
      </c>
      <c r="BK40" s="78" t="s">
        <v>84</v>
      </c>
      <c r="BL40" s="115">
        <v>0.83333333333333337</v>
      </c>
      <c r="BM40" s="115">
        <v>0.66666666666666663</v>
      </c>
      <c r="BN40" s="561">
        <v>0.83333333333333337</v>
      </c>
      <c r="BO40" s="115">
        <v>1</v>
      </c>
      <c r="BP40" s="97">
        <v>0.83333333333333337</v>
      </c>
      <c r="BQ40" s="561" t="s">
        <v>84</v>
      </c>
      <c r="BR40" s="579" t="s">
        <v>84</v>
      </c>
      <c r="BS40" s="561" t="s">
        <v>84</v>
      </c>
      <c r="BT40" s="97" t="s">
        <v>84</v>
      </c>
      <c r="BU40" s="461" t="s">
        <v>84</v>
      </c>
      <c r="BW40" s="102">
        <v>0.82051282051282048</v>
      </c>
      <c r="BX40" s="78">
        <v>0.76190476190476197</v>
      </c>
      <c r="BY40" s="78">
        <v>0.77777777777777779</v>
      </c>
      <c r="BZ40" s="97">
        <v>0.78673178673178679</v>
      </c>
      <c r="CA40" s="57"/>
      <c r="CB40"/>
    </row>
    <row r="41" spans="1:83" ht="17.25" customHeight="1" x14ac:dyDescent="0.25">
      <c r="AC41" s="91">
        <v>0.33329999999999999</v>
      </c>
      <c r="AE41" s="98" t="s">
        <v>363</v>
      </c>
      <c r="AF41" s="24">
        <v>0.5</v>
      </c>
      <c r="AG41" s="24">
        <v>0.5</v>
      </c>
      <c r="AH41" s="24" t="s">
        <v>84</v>
      </c>
      <c r="AI41" s="24">
        <v>0.5</v>
      </c>
      <c r="AJ41" s="24" t="s">
        <v>84</v>
      </c>
      <c r="AK41" s="24" t="s">
        <v>84</v>
      </c>
      <c r="AL41" s="24">
        <v>1</v>
      </c>
      <c r="AM41" s="24">
        <v>0.5</v>
      </c>
      <c r="AN41" s="24" t="s">
        <v>84</v>
      </c>
      <c r="AO41" s="24">
        <v>0.5</v>
      </c>
      <c r="AP41" s="24" t="s">
        <v>84</v>
      </c>
      <c r="AQ41" s="24">
        <v>0.5</v>
      </c>
      <c r="AR41" s="24">
        <v>0.5</v>
      </c>
      <c r="AS41" s="24">
        <v>0.5</v>
      </c>
      <c r="AT41" s="24">
        <v>0.5</v>
      </c>
      <c r="AU41" s="24">
        <v>0.5</v>
      </c>
      <c r="AV41" s="24">
        <v>1</v>
      </c>
      <c r="AW41" s="24" t="s">
        <v>84</v>
      </c>
      <c r="AX41" s="24">
        <v>1</v>
      </c>
      <c r="AY41" s="61">
        <v>0.5</v>
      </c>
      <c r="AZ41" s="61">
        <v>0.5</v>
      </c>
      <c r="BA41" s="61">
        <v>0.5</v>
      </c>
      <c r="BB41" s="61" t="s">
        <v>84</v>
      </c>
      <c r="BC41" s="61" t="s">
        <v>84</v>
      </c>
      <c r="BD41" s="61" t="s">
        <v>84</v>
      </c>
      <c r="BE41" s="24">
        <v>0.5</v>
      </c>
      <c r="BF41" s="24" t="s">
        <v>84</v>
      </c>
      <c r="BG41" s="24">
        <v>0.5</v>
      </c>
      <c r="BH41" s="24">
        <v>0.5</v>
      </c>
      <c r="BI41" s="24">
        <v>1</v>
      </c>
      <c r="BJ41" s="53" t="s">
        <v>84</v>
      </c>
      <c r="BK41" s="53" t="s">
        <v>84</v>
      </c>
      <c r="BL41" s="53">
        <v>1</v>
      </c>
      <c r="BM41" s="53">
        <v>0.5</v>
      </c>
      <c r="BN41" s="89">
        <v>0.5</v>
      </c>
      <c r="BO41" s="53">
        <v>1</v>
      </c>
      <c r="BP41" s="632">
        <v>0.5</v>
      </c>
      <c r="BQ41" s="89" t="s">
        <v>84</v>
      </c>
      <c r="BR41" s="20" t="s">
        <v>84</v>
      </c>
      <c r="BS41" s="89" t="s">
        <v>84</v>
      </c>
      <c r="BT41" s="632" t="s">
        <v>84</v>
      </c>
      <c r="BU41" s="592" t="s">
        <v>84</v>
      </c>
      <c r="BW41" s="103">
        <v>0.61538461538461542</v>
      </c>
      <c r="BX41" s="24">
        <v>0.5714285714285714</v>
      </c>
      <c r="BY41" s="25">
        <v>0.66666666666666663</v>
      </c>
      <c r="BZ41" s="104">
        <v>0.61782661782661785</v>
      </c>
      <c r="CA41" s="57"/>
      <c r="CB41"/>
    </row>
    <row r="42" spans="1:83" ht="17.25" customHeight="1" x14ac:dyDescent="0.25">
      <c r="AC42" s="91">
        <v>0.33329999999999999</v>
      </c>
      <c r="AE42" s="99" t="s">
        <v>135</v>
      </c>
      <c r="AF42" s="73">
        <v>1</v>
      </c>
      <c r="AG42" s="73">
        <v>1</v>
      </c>
      <c r="AH42" s="73" t="s">
        <v>84</v>
      </c>
      <c r="AI42" s="73">
        <v>1</v>
      </c>
      <c r="AJ42" s="73" t="s">
        <v>84</v>
      </c>
      <c r="AK42" s="73" t="s">
        <v>84</v>
      </c>
      <c r="AL42" s="73">
        <v>1</v>
      </c>
      <c r="AM42" s="73">
        <v>1</v>
      </c>
      <c r="AN42" s="73" t="s">
        <v>84</v>
      </c>
      <c r="AO42" s="73">
        <v>1</v>
      </c>
      <c r="AP42" s="73" t="s">
        <v>84</v>
      </c>
      <c r="AQ42" s="73">
        <v>1</v>
      </c>
      <c r="AR42" s="73">
        <v>1</v>
      </c>
      <c r="AS42" s="73">
        <v>1</v>
      </c>
      <c r="AT42" s="73">
        <v>1</v>
      </c>
      <c r="AU42" s="73">
        <v>1</v>
      </c>
      <c r="AV42" s="73">
        <v>1</v>
      </c>
      <c r="AW42" s="73" t="s">
        <v>84</v>
      </c>
      <c r="AX42" s="73">
        <v>1</v>
      </c>
      <c r="AY42" s="73">
        <v>0</v>
      </c>
      <c r="AZ42" s="73">
        <v>1</v>
      </c>
      <c r="BA42" s="73">
        <v>1</v>
      </c>
      <c r="BB42" s="73" t="s">
        <v>84</v>
      </c>
      <c r="BC42" s="73" t="s">
        <v>84</v>
      </c>
      <c r="BD42" s="73" t="s">
        <v>84</v>
      </c>
      <c r="BE42" s="73">
        <v>1</v>
      </c>
      <c r="BF42" s="73" t="s">
        <v>84</v>
      </c>
      <c r="BG42" s="73">
        <v>1</v>
      </c>
      <c r="BH42" s="73">
        <v>1</v>
      </c>
      <c r="BI42" s="73">
        <v>1</v>
      </c>
      <c r="BJ42" s="75" t="s">
        <v>84</v>
      </c>
      <c r="BK42" s="75" t="s">
        <v>84</v>
      </c>
      <c r="BL42" s="75">
        <v>1</v>
      </c>
      <c r="BM42" s="75">
        <v>1</v>
      </c>
      <c r="BN42" s="80">
        <v>1</v>
      </c>
      <c r="BO42" s="75">
        <v>1</v>
      </c>
      <c r="BP42" s="633">
        <v>1</v>
      </c>
      <c r="BQ42" s="80" t="s">
        <v>84</v>
      </c>
      <c r="BR42" s="559" t="s">
        <v>84</v>
      </c>
      <c r="BS42" s="80" t="s">
        <v>84</v>
      </c>
      <c r="BT42" s="633" t="s">
        <v>84</v>
      </c>
      <c r="BU42" s="593" t="s">
        <v>84</v>
      </c>
      <c r="BW42" s="105">
        <v>1</v>
      </c>
      <c r="BX42" s="73">
        <v>0.8571428571428571</v>
      </c>
      <c r="BY42" s="74">
        <v>1</v>
      </c>
      <c r="BZ42" s="106">
        <v>0.95238095238095244</v>
      </c>
      <c r="CA42" s="57"/>
    </row>
    <row r="43" spans="1:83" ht="17.25" customHeight="1" x14ac:dyDescent="0.25">
      <c r="AC43" s="91">
        <v>0.33329999999999999</v>
      </c>
      <c r="AE43" s="109" t="s">
        <v>686</v>
      </c>
      <c r="AF43" s="24">
        <v>1</v>
      </c>
      <c r="AG43" s="24">
        <v>0.5</v>
      </c>
      <c r="AH43" s="24" t="s">
        <v>84</v>
      </c>
      <c r="AI43" s="24">
        <v>0.5</v>
      </c>
      <c r="AJ43" s="24" t="s">
        <v>84</v>
      </c>
      <c r="AK43" s="24" t="s">
        <v>84</v>
      </c>
      <c r="AL43" s="24">
        <v>1</v>
      </c>
      <c r="AM43" s="24">
        <v>1</v>
      </c>
      <c r="AN43" s="24" t="s">
        <v>84</v>
      </c>
      <c r="AO43" s="24">
        <v>1</v>
      </c>
      <c r="AP43" s="24" t="s">
        <v>84</v>
      </c>
      <c r="AQ43" s="24">
        <v>0.5</v>
      </c>
      <c r="AR43" s="24">
        <v>1</v>
      </c>
      <c r="AS43" s="24">
        <v>1</v>
      </c>
      <c r="AT43" s="24">
        <v>0.5</v>
      </c>
      <c r="AU43" s="24">
        <v>1</v>
      </c>
      <c r="AV43" s="24">
        <v>1</v>
      </c>
      <c r="AW43" s="24" t="s">
        <v>84</v>
      </c>
      <c r="AX43" s="24">
        <v>1</v>
      </c>
      <c r="AY43" s="61">
        <v>0.5</v>
      </c>
      <c r="AZ43" s="61">
        <v>1</v>
      </c>
      <c r="BA43" s="61">
        <v>1</v>
      </c>
      <c r="BB43" s="61" t="s">
        <v>84</v>
      </c>
      <c r="BC43" s="61" t="s">
        <v>84</v>
      </c>
      <c r="BD43" s="61" t="s">
        <v>84</v>
      </c>
      <c r="BE43" s="24">
        <v>1</v>
      </c>
      <c r="BF43" s="24" t="s">
        <v>84</v>
      </c>
      <c r="BG43" s="24">
        <v>1</v>
      </c>
      <c r="BH43" s="24">
        <v>0.5</v>
      </c>
      <c r="BI43" s="24">
        <v>1</v>
      </c>
      <c r="BJ43" s="24" t="s">
        <v>84</v>
      </c>
      <c r="BK43" s="24" t="s">
        <v>84</v>
      </c>
      <c r="BL43" s="24">
        <v>0.5</v>
      </c>
      <c r="BM43" s="24">
        <v>0.5</v>
      </c>
      <c r="BN43" s="25">
        <v>1</v>
      </c>
      <c r="BO43" s="24">
        <v>1</v>
      </c>
      <c r="BP43" s="626">
        <v>1</v>
      </c>
      <c r="BQ43" s="25" t="s">
        <v>84</v>
      </c>
      <c r="BR43" s="42" t="s">
        <v>84</v>
      </c>
      <c r="BS43" s="25" t="s">
        <v>84</v>
      </c>
      <c r="BT43" s="626" t="s">
        <v>84</v>
      </c>
      <c r="BU43" s="589" t="s">
        <v>84</v>
      </c>
      <c r="BW43" s="103">
        <v>0.84615384615384615</v>
      </c>
      <c r="BX43" s="24">
        <v>0.8571428571428571</v>
      </c>
      <c r="BY43" s="25">
        <v>0.66666666666666663</v>
      </c>
      <c r="BZ43" s="104">
        <v>0.78998778998778996</v>
      </c>
    </row>
    <row r="44" spans="1:83" ht="18.75" customHeight="1" x14ac:dyDescent="0.25">
      <c r="AC44" s="77">
        <v>0.1</v>
      </c>
      <c r="AE44" s="96" t="s">
        <v>28</v>
      </c>
      <c r="AF44" s="115">
        <v>1</v>
      </c>
      <c r="AG44" s="115">
        <v>1</v>
      </c>
      <c r="AH44" s="115" t="s">
        <v>84</v>
      </c>
      <c r="AI44" s="115">
        <v>1</v>
      </c>
      <c r="AJ44" s="115" t="s">
        <v>84</v>
      </c>
      <c r="AK44" s="115" t="s">
        <v>84</v>
      </c>
      <c r="AL44" s="115">
        <v>1</v>
      </c>
      <c r="AM44" s="115">
        <v>1</v>
      </c>
      <c r="AN44" s="115" t="s">
        <v>84</v>
      </c>
      <c r="AO44" s="115">
        <v>1</v>
      </c>
      <c r="AP44" s="115" t="s">
        <v>84</v>
      </c>
      <c r="AQ44" s="115">
        <v>1</v>
      </c>
      <c r="AR44" s="115">
        <v>1</v>
      </c>
      <c r="AS44" s="115">
        <v>1</v>
      </c>
      <c r="AT44" s="115">
        <v>1</v>
      </c>
      <c r="AU44" s="115">
        <v>1</v>
      </c>
      <c r="AV44" s="115">
        <v>1</v>
      </c>
      <c r="AW44" s="115" t="s">
        <v>84</v>
      </c>
      <c r="AX44" s="115">
        <v>1</v>
      </c>
      <c r="AY44" s="78">
        <v>1</v>
      </c>
      <c r="AZ44" s="78">
        <v>1</v>
      </c>
      <c r="BA44" s="78">
        <v>1</v>
      </c>
      <c r="BB44" s="78" t="s">
        <v>84</v>
      </c>
      <c r="BC44" s="78" t="s">
        <v>84</v>
      </c>
      <c r="BD44" s="78" t="s">
        <v>84</v>
      </c>
      <c r="BE44" s="78">
        <v>0.75</v>
      </c>
      <c r="BF44" s="78" t="s">
        <v>84</v>
      </c>
      <c r="BG44" s="78">
        <v>0.75</v>
      </c>
      <c r="BH44" s="78">
        <v>1</v>
      </c>
      <c r="BI44" s="78">
        <v>1</v>
      </c>
      <c r="BJ44" s="78" t="s">
        <v>84</v>
      </c>
      <c r="BK44" s="78" t="s">
        <v>84</v>
      </c>
      <c r="BL44" s="115">
        <v>1</v>
      </c>
      <c r="BM44" s="115">
        <v>1</v>
      </c>
      <c r="BN44" s="561">
        <v>1</v>
      </c>
      <c r="BO44" s="115">
        <v>1</v>
      </c>
      <c r="BP44" s="97">
        <v>0.75</v>
      </c>
      <c r="BQ44" s="561">
        <v>0</v>
      </c>
      <c r="BR44" s="579">
        <v>0</v>
      </c>
      <c r="BS44" s="561">
        <v>0</v>
      </c>
      <c r="BT44" s="97">
        <v>0</v>
      </c>
      <c r="BU44" s="461">
        <v>0</v>
      </c>
      <c r="BW44" s="102">
        <v>1</v>
      </c>
      <c r="BX44" s="78">
        <v>0.9285714285714286</v>
      </c>
      <c r="BY44" s="78">
        <v>1</v>
      </c>
      <c r="BZ44" s="97">
        <v>0.97619047619047628</v>
      </c>
    </row>
    <row r="45" spans="1:83" ht="17.25" customHeight="1" x14ac:dyDescent="0.25">
      <c r="AC45" s="91">
        <v>0.5</v>
      </c>
      <c r="AE45" s="98" t="s">
        <v>181</v>
      </c>
      <c r="AF45" s="24">
        <v>1</v>
      </c>
      <c r="AG45" s="24">
        <v>1</v>
      </c>
      <c r="AH45" s="24" t="s">
        <v>84</v>
      </c>
      <c r="AI45" s="24">
        <v>1</v>
      </c>
      <c r="AJ45" s="24" t="s">
        <v>84</v>
      </c>
      <c r="AK45" s="24" t="s">
        <v>84</v>
      </c>
      <c r="AL45" s="24">
        <v>1</v>
      </c>
      <c r="AM45" s="24">
        <v>1</v>
      </c>
      <c r="AN45" s="24" t="s">
        <v>84</v>
      </c>
      <c r="AO45" s="24">
        <v>1</v>
      </c>
      <c r="AP45" s="24" t="s">
        <v>84</v>
      </c>
      <c r="AQ45" s="24">
        <v>1</v>
      </c>
      <c r="AR45" s="24">
        <v>1</v>
      </c>
      <c r="AS45" s="24">
        <v>1</v>
      </c>
      <c r="AT45" s="24">
        <v>1</v>
      </c>
      <c r="AU45" s="24">
        <v>1</v>
      </c>
      <c r="AV45" s="24">
        <v>1</v>
      </c>
      <c r="AW45" s="24" t="s">
        <v>84</v>
      </c>
      <c r="AX45" s="24">
        <v>1</v>
      </c>
      <c r="AY45" s="61">
        <v>1</v>
      </c>
      <c r="AZ45" s="61">
        <v>1</v>
      </c>
      <c r="BA45" s="61">
        <v>1</v>
      </c>
      <c r="BB45" s="61" t="s">
        <v>84</v>
      </c>
      <c r="BC45" s="61" t="s">
        <v>84</v>
      </c>
      <c r="BD45" s="61" t="s">
        <v>84</v>
      </c>
      <c r="BE45" s="24">
        <v>1</v>
      </c>
      <c r="BF45" s="24" t="s">
        <v>84</v>
      </c>
      <c r="BG45" s="24">
        <v>1</v>
      </c>
      <c r="BH45" s="24">
        <v>1</v>
      </c>
      <c r="BI45" s="24">
        <v>1</v>
      </c>
      <c r="BJ45" s="24" t="s">
        <v>84</v>
      </c>
      <c r="BK45" s="24" t="s">
        <v>84</v>
      </c>
      <c r="BL45" s="24">
        <v>1</v>
      </c>
      <c r="BM45" s="24">
        <v>1</v>
      </c>
      <c r="BN45" s="25">
        <v>1</v>
      </c>
      <c r="BO45" s="24">
        <v>1</v>
      </c>
      <c r="BP45" s="626">
        <v>0.5</v>
      </c>
      <c r="BQ45" s="25" t="s">
        <v>84</v>
      </c>
      <c r="BR45" s="42" t="s">
        <v>84</v>
      </c>
      <c r="BS45" s="25" t="s">
        <v>84</v>
      </c>
      <c r="BT45" s="626" t="s">
        <v>84</v>
      </c>
      <c r="BU45" s="589" t="s">
        <v>84</v>
      </c>
      <c r="BW45" s="103">
        <v>1</v>
      </c>
      <c r="BX45" s="24">
        <v>1</v>
      </c>
      <c r="BY45" s="25">
        <v>1</v>
      </c>
      <c r="BZ45" s="104">
        <v>1</v>
      </c>
    </row>
    <row r="46" spans="1:83" ht="17.25" customHeight="1" x14ac:dyDescent="0.25">
      <c r="AC46" s="91">
        <v>0.5</v>
      </c>
      <c r="AE46" s="274" t="s">
        <v>182</v>
      </c>
      <c r="AF46" s="83">
        <v>1</v>
      </c>
      <c r="AG46" s="83">
        <v>1</v>
      </c>
      <c r="AH46" s="83" t="s">
        <v>84</v>
      </c>
      <c r="AI46" s="83">
        <v>1</v>
      </c>
      <c r="AJ46" s="83" t="s">
        <v>84</v>
      </c>
      <c r="AK46" s="83" t="s">
        <v>84</v>
      </c>
      <c r="AL46" s="83">
        <v>1</v>
      </c>
      <c r="AM46" s="83">
        <v>1</v>
      </c>
      <c r="AN46" s="83" t="s">
        <v>84</v>
      </c>
      <c r="AO46" s="83">
        <v>1</v>
      </c>
      <c r="AP46" s="83" t="s">
        <v>84</v>
      </c>
      <c r="AQ46" s="83">
        <v>1</v>
      </c>
      <c r="AR46" s="259">
        <v>1</v>
      </c>
      <c r="AS46" s="259">
        <v>1</v>
      </c>
      <c r="AT46" s="259">
        <v>1</v>
      </c>
      <c r="AU46" s="259">
        <v>1</v>
      </c>
      <c r="AV46" s="259">
        <v>1</v>
      </c>
      <c r="AW46" s="259" t="s">
        <v>84</v>
      </c>
      <c r="AX46" s="259">
        <v>1</v>
      </c>
      <c r="AY46" s="83">
        <v>1</v>
      </c>
      <c r="AZ46" s="83">
        <v>1</v>
      </c>
      <c r="BA46" s="83">
        <v>1</v>
      </c>
      <c r="BB46" s="83" t="s">
        <v>84</v>
      </c>
      <c r="BC46" s="83" t="s">
        <v>84</v>
      </c>
      <c r="BD46" s="83" t="s">
        <v>84</v>
      </c>
      <c r="BE46" s="83">
        <v>0.5</v>
      </c>
      <c r="BF46" s="83" t="s">
        <v>84</v>
      </c>
      <c r="BG46" s="83">
        <v>0.5</v>
      </c>
      <c r="BH46" s="83">
        <v>1</v>
      </c>
      <c r="BI46" s="83">
        <v>1</v>
      </c>
      <c r="BJ46" s="83" t="s">
        <v>84</v>
      </c>
      <c r="BK46" s="83" t="s">
        <v>84</v>
      </c>
      <c r="BL46" s="259">
        <v>1</v>
      </c>
      <c r="BM46" s="259">
        <v>1</v>
      </c>
      <c r="BN46" s="936">
        <v>1</v>
      </c>
      <c r="BO46" s="259">
        <v>1</v>
      </c>
      <c r="BP46" s="628">
        <v>1</v>
      </c>
      <c r="BQ46" s="936" t="s">
        <v>84</v>
      </c>
      <c r="BR46" s="569" t="s">
        <v>84</v>
      </c>
      <c r="BS46" s="570" t="s">
        <v>84</v>
      </c>
      <c r="BT46" s="628" t="s">
        <v>84</v>
      </c>
      <c r="BU46" s="594" t="s">
        <v>84</v>
      </c>
      <c r="BW46" s="111">
        <v>1</v>
      </c>
      <c r="BX46" s="83">
        <v>0.8571428571428571</v>
      </c>
      <c r="BY46" s="84">
        <v>1</v>
      </c>
      <c r="BZ46" s="112">
        <v>0.95238095238095244</v>
      </c>
    </row>
    <row r="47" spans="1:83" customFormat="1" ht="3.75" customHeight="1" x14ac:dyDescent="0.25">
      <c r="AY47" s="63"/>
      <c r="AZ47" s="63"/>
      <c r="BA47" s="63"/>
      <c r="BB47" s="63"/>
      <c r="BC47" s="63"/>
      <c r="BD47" s="63"/>
      <c r="BL47" s="465"/>
      <c r="BM47" s="12"/>
      <c r="BN47" s="465"/>
      <c r="BO47" s="942"/>
      <c r="BP47" s="949"/>
      <c r="BQ47" s="465"/>
      <c r="BR47" s="12"/>
      <c r="BS47" s="465"/>
      <c r="BT47" s="12"/>
      <c r="BU47" s="595"/>
      <c r="BV47" s="63"/>
    </row>
    <row r="48" spans="1:83" ht="17.25" hidden="1" customHeight="1" outlineLevel="1" x14ac:dyDescent="0.25">
      <c r="T48" s="90"/>
      <c r="U48" s="90"/>
      <c r="V48" s="90"/>
      <c r="W48" s="90"/>
      <c r="X48" s="90"/>
      <c r="AA48" s="21"/>
      <c r="AB48" s="21">
        <v>0.29411764705882354</v>
      </c>
      <c r="AC48" s="28">
        <v>0.25</v>
      </c>
      <c r="AD48" s="29">
        <v>0</v>
      </c>
      <c r="AE48" s="30" t="s">
        <v>15</v>
      </c>
      <c r="AF48" s="31">
        <v>1</v>
      </c>
      <c r="AG48" s="31">
        <v>1</v>
      </c>
      <c r="AH48" s="31" t="s">
        <v>84</v>
      </c>
      <c r="AI48" s="31">
        <v>1</v>
      </c>
      <c r="AJ48" s="31" t="s">
        <v>84</v>
      </c>
      <c r="AK48" s="31" t="s">
        <v>84</v>
      </c>
      <c r="AL48" s="31">
        <v>1</v>
      </c>
      <c r="AM48" s="31">
        <v>1</v>
      </c>
      <c r="AN48" s="31" t="s">
        <v>84</v>
      </c>
      <c r="AO48" s="31">
        <v>1</v>
      </c>
      <c r="AP48" s="31" t="s">
        <v>84</v>
      </c>
      <c r="AQ48" s="31">
        <v>0.84999999999999987</v>
      </c>
      <c r="AR48" s="31">
        <v>1</v>
      </c>
      <c r="AS48" s="31">
        <v>1</v>
      </c>
      <c r="AT48" s="31">
        <v>0.84999999999999987</v>
      </c>
      <c r="AU48" s="31">
        <v>1</v>
      </c>
      <c r="AV48" s="31">
        <v>1</v>
      </c>
      <c r="AW48" s="31" t="s">
        <v>84</v>
      </c>
      <c r="AX48" s="31">
        <v>1</v>
      </c>
      <c r="AY48" s="31">
        <v>0.55000000000000004</v>
      </c>
      <c r="AZ48" s="31">
        <v>0.7</v>
      </c>
      <c r="BA48" s="31">
        <v>0.7</v>
      </c>
      <c r="BB48" s="31" t="s">
        <v>84</v>
      </c>
      <c r="BC48" s="31" t="s">
        <v>84</v>
      </c>
      <c r="BD48" s="31" t="s">
        <v>84</v>
      </c>
      <c r="BE48" s="31">
        <v>0.7</v>
      </c>
      <c r="BF48" s="31" t="s">
        <v>84</v>
      </c>
      <c r="BG48" s="31">
        <v>0.60000000000000009</v>
      </c>
      <c r="BH48" s="31">
        <v>1</v>
      </c>
      <c r="BI48" s="31">
        <v>0.84999999999999987</v>
      </c>
      <c r="BJ48" s="31" t="s">
        <v>84</v>
      </c>
      <c r="BK48" s="31" t="s">
        <v>84</v>
      </c>
      <c r="BL48" s="466">
        <v>1</v>
      </c>
      <c r="BM48" s="466">
        <v>1</v>
      </c>
      <c r="BN48" s="937">
        <v>1</v>
      </c>
      <c r="BO48" s="943">
        <v>1</v>
      </c>
      <c r="BP48" s="950">
        <v>1</v>
      </c>
      <c r="BQ48" s="937" t="s">
        <v>84</v>
      </c>
      <c r="BR48" s="580" t="s">
        <v>84</v>
      </c>
      <c r="BS48" s="563" t="s">
        <v>84</v>
      </c>
      <c r="BT48" s="629" t="s">
        <v>84</v>
      </c>
      <c r="BU48" s="596" t="s">
        <v>84</v>
      </c>
    </row>
    <row r="49" spans="20:78" ht="17.25" hidden="1" customHeight="1" outlineLevel="1" x14ac:dyDescent="0.25">
      <c r="T49" s="90"/>
      <c r="U49" s="90"/>
      <c r="V49" s="90"/>
      <c r="W49" s="90"/>
      <c r="X49" s="90"/>
      <c r="AA49" s="21"/>
      <c r="AB49" s="21">
        <v>0.4705882352941177</v>
      </c>
      <c r="AC49" s="32">
        <v>0.4</v>
      </c>
      <c r="AD49" s="33">
        <v>0</v>
      </c>
      <c r="AE49" s="34" t="s">
        <v>19</v>
      </c>
      <c r="AF49" s="35">
        <v>0.92473118279569821</v>
      </c>
      <c r="AG49" s="35">
        <v>0.69318181818181779</v>
      </c>
      <c r="AH49" s="35" t="s">
        <v>84</v>
      </c>
      <c r="AI49" s="35">
        <v>0.75308641975308599</v>
      </c>
      <c r="AJ49" s="35" t="s">
        <v>84</v>
      </c>
      <c r="AK49" s="35" t="s">
        <v>84</v>
      </c>
      <c r="AL49" s="35">
        <v>0.88172043010752632</v>
      </c>
      <c r="AM49" s="35">
        <v>0.54301075268817167</v>
      </c>
      <c r="AN49" s="35" t="s">
        <v>84</v>
      </c>
      <c r="AO49" s="35">
        <v>1.0000000000000004</v>
      </c>
      <c r="AP49" s="35" t="s">
        <v>84</v>
      </c>
      <c r="AQ49" s="35">
        <v>0.44</v>
      </c>
      <c r="AR49" s="35">
        <v>0.88636363636363591</v>
      </c>
      <c r="AS49" s="35">
        <v>0.97000000000000042</v>
      </c>
      <c r="AT49" s="35">
        <v>0.63000000000000023</v>
      </c>
      <c r="AU49" s="35">
        <v>0.99999999999999933</v>
      </c>
      <c r="AV49" s="35">
        <v>0.91000000000000025</v>
      </c>
      <c r="AW49" s="35" t="s">
        <v>84</v>
      </c>
      <c r="AX49" s="35">
        <v>0.96511627906976716</v>
      </c>
      <c r="AY49" s="35">
        <v>0.62365591397849429</v>
      </c>
      <c r="AZ49" s="35">
        <v>0.61000000000000021</v>
      </c>
      <c r="BA49" s="35">
        <v>0.75263157894736821</v>
      </c>
      <c r="BB49" s="35" t="s">
        <v>84</v>
      </c>
      <c r="BC49" s="35" t="s">
        <v>84</v>
      </c>
      <c r="BD49" s="35" t="s">
        <v>84</v>
      </c>
      <c r="BE49" s="35">
        <v>0.78723404255319129</v>
      </c>
      <c r="BF49" s="35" t="s">
        <v>84</v>
      </c>
      <c r="BG49" s="35">
        <v>0.58421052631578929</v>
      </c>
      <c r="BH49" s="35">
        <v>0.69000000000000006</v>
      </c>
      <c r="BI49" s="35">
        <v>0.79500000000000026</v>
      </c>
      <c r="BJ49" s="35" t="s">
        <v>84</v>
      </c>
      <c r="BK49" s="35" t="s">
        <v>84</v>
      </c>
      <c r="BL49" s="467">
        <v>0.69354838709677391</v>
      </c>
      <c r="BM49" s="467">
        <v>0.80681818181818155</v>
      </c>
      <c r="BN49" s="572">
        <v>0.74210526315789449</v>
      </c>
      <c r="BO49" s="467">
        <v>0.74193548387096719</v>
      </c>
      <c r="BP49" s="636">
        <v>0.92045454545454497</v>
      </c>
      <c r="BQ49" s="572">
        <v>0</v>
      </c>
      <c r="BR49" s="560">
        <v>0</v>
      </c>
      <c r="BS49" s="572">
        <v>0</v>
      </c>
      <c r="BT49" s="636">
        <v>0</v>
      </c>
      <c r="BU49" s="597">
        <v>0</v>
      </c>
    </row>
    <row r="50" spans="20:78" ht="17.25" hidden="1" customHeight="1" outlineLevel="1" x14ac:dyDescent="0.25">
      <c r="T50" s="90"/>
      <c r="U50" s="90"/>
      <c r="V50" s="90"/>
      <c r="W50" s="90"/>
      <c r="X50" s="90"/>
      <c r="AA50" s="117"/>
      <c r="AB50" s="21" t="s">
        <v>84</v>
      </c>
      <c r="AC50" s="32">
        <v>0.15</v>
      </c>
      <c r="AD50" s="33">
        <v>0</v>
      </c>
      <c r="AE50" s="34" t="s">
        <v>49</v>
      </c>
      <c r="AF50" s="35">
        <v>1</v>
      </c>
      <c r="AG50" s="35" t="s">
        <v>84</v>
      </c>
      <c r="AH50" s="35" t="s">
        <v>84</v>
      </c>
      <c r="AI50" s="35" t="s">
        <v>84</v>
      </c>
      <c r="AJ50" s="35" t="s">
        <v>84</v>
      </c>
      <c r="AK50" s="35" t="s">
        <v>84</v>
      </c>
      <c r="AL50" s="35" t="s">
        <v>84</v>
      </c>
      <c r="AM50" s="35" t="s">
        <v>84</v>
      </c>
      <c r="AN50" s="35" t="s">
        <v>84</v>
      </c>
      <c r="AO50" s="35" t="s">
        <v>84</v>
      </c>
      <c r="AP50" s="35" t="s">
        <v>84</v>
      </c>
      <c r="AQ50" s="35" t="s">
        <v>84</v>
      </c>
      <c r="AR50" s="35" t="s">
        <v>84</v>
      </c>
      <c r="AS50" s="35" t="s">
        <v>84</v>
      </c>
      <c r="AT50" s="35" t="s">
        <v>84</v>
      </c>
      <c r="AU50" s="35">
        <v>1</v>
      </c>
      <c r="AV50" s="35" t="s">
        <v>84</v>
      </c>
      <c r="AW50" s="35" t="s">
        <v>84</v>
      </c>
      <c r="AX50" s="35" t="s">
        <v>84</v>
      </c>
      <c r="AY50" s="35">
        <v>1</v>
      </c>
      <c r="AZ50" s="35" t="s">
        <v>84</v>
      </c>
      <c r="BA50" s="35">
        <v>1</v>
      </c>
      <c r="BB50" s="35" t="s">
        <v>84</v>
      </c>
      <c r="BC50" s="35" t="s">
        <v>84</v>
      </c>
      <c r="BD50" s="35" t="s">
        <v>84</v>
      </c>
      <c r="BE50" s="35" t="s">
        <v>84</v>
      </c>
      <c r="BF50" s="35" t="s">
        <v>84</v>
      </c>
      <c r="BG50" s="35" t="s">
        <v>84</v>
      </c>
      <c r="BH50" s="35" t="s">
        <v>84</v>
      </c>
      <c r="BI50" s="35" t="s">
        <v>84</v>
      </c>
      <c r="BJ50" s="35" t="s">
        <v>84</v>
      </c>
      <c r="BK50" s="35" t="s">
        <v>84</v>
      </c>
      <c r="BL50" s="467" t="s">
        <v>84</v>
      </c>
      <c r="BM50" s="467">
        <v>1</v>
      </c>
      <c r="BN50" s="572" t="s">
        <v>84</v>
      </c>
      <c r="BO50" s="467" t="s">
        <v>84</v>
      </c>
      <c r="BP50" s="636" t="s">
        <v>84</v>
      </c>
      <c r="BQ50" s="572"/>
      <c r="BR50" s="560"/>
      <c r="BS50" s="572"/>
      <c r="BT50" s="636"/>
      <c r="BU50" s="597"/>
    </row>
    <row r="51" spans="20:78" ht="17.25" hidden="1" customHeight="1" outlineLevel="1" x14ac:dyDescent="0.25">
      <c r="T51" s="90"/>
      <c r="U51" s="90"/>
      <c r="V51" s="90"/>
      <c r="W51" s="90"/>
      <c r="X51" s="90"/>
      <c r="AA51" s="21"/>
      <c r="AB51" s="21">
        <v>0.11764705882352942</v>
      </c>
      <c r="AC51" s="32">
        <v>0.1</v>
      </c>
      <c r="AD51" s="33">
        <v>0</v>
      </c>
      <c r="AE51" s="34" t="s">
        <v>27</v>
      </c>
      <c r="AF51" s="35">
        <v>0.83333333333333337</v>
      </c>
      <c r="AG51" s="35">
        <v>0.66666666666666663</v>
      </c>
      <c r="AH51" s="35" t="s">
        <v>84</v>
      </c>
      <c r="AI51" s="35">
        <v>0.66666666666666663</v>
      </c>
      <c r="AJ51" s="35" t="s">
        <v>84</v>
      </c>
      <c r="AK51" s="35" t="s">
        <v>84</v>
      </c>
      <c r="AL51" s="35">
        <v>1</v>
      </c>
      <c r="AM51" s="35">
        <v>0.83333333333333337</v>
      </c>
      <c r="AN51" s="35" t="s">
        <v>84</v>
      </c>
      <c r="AO51" s="35">
        <v>0.83333333333333337</v>
      </c>
      <c r="AP51" s="35" t="s">
        <v>84</v>
      </c>
      <c r="AQ51" s="35">
        <v>0.66666666666666663</v>
      </c>
      <c r="AR51" s="35">
        <v>0.83333333333333337</v>
      </c>
      <c r="AS51" s="35">
        <v>0.83333333333333337</v>
      </c>
      <c r="AT51" s="35">
        <v>0.66666666666666663</v>
      </c>
      <c r="AU51" s="35">
        <v>0.83333333333333337</v>
      </c>
      <c r="AV51" s="35">
        <v>1</v>
      </c>
      <c r="AW51" s="35" t="s">
        <v>84</v>
      </c>
      <c r="AX51" s="35">
        <v>1</v>
      </c>
      <c r="AY51" s="35">
        <v>0.33333333333333331</v>
      </c>
      <c r="AZ51" s="35">
        <v>0.83333333333333337</v>
      </c>
      <c r="BA51" s="35">
        <v>0.83333333333333337</v>
      </c>
      <c r="BB51" s="35" t="s">
        <v>84</v>
      </c>
      <c r="BC51" s="35" t="s">
        <v>84</v>
      </c>
      <c r="BD51" s="35" t="s">
        <v>84</v>
      </c>
      <c r="BE51" s="35">
        <v>0.83333333333333337</v>
      </c>
      <c r="BF51" s="35" t="s">
        <v>84</v>
      </c>
      <c r="BG51" s="35">
        <v>0.83333333333333337</v>
      </c>
      <c r="BH51" s="35">
        <v>0.66666666666666663</v>
      </c>
      <c r="BI51" s="35">
        <v>1</v>
      </c>
      <c r="BJ51" s="35" t="s">
        <v>84</v>
      </c>
      <c r="BK51" s="35" t="s">
        <v>84</v>
      </c>
      <c r="BL51" s="467">
        <v>0.83333333333333337</v>
      </c>
      <c r="BM51" s="467">
        <v>0.66666666666666663</v>
      </c>
      <c r="BN51" s="572">
        <v>0.83333333333333337</v>
      </c>
      <c r="BO51" s="467">
        <v>1</v>
      </c>
      <c r="BP51" s="636">
        <v>0.83333333333333337</v>
      </c>
      <c r="BQ51" s="572" t="s">
        <v>84</v>
      </c>
      <c r="BR51" s="560" t="s">
        <v>84</v>
      </c>
      <c r="BS51" s="572" t="s">
        <v>84</v>
      </c>
      <c r="BT51" s="636" t="s">
        <v>84</v>
      </c>
      <c r="BU51" s="597" t="s">
        <v>84</v>
      </c>
    </row>
    <row r="52" spans="20:78" hidden="1" outlineLevel="1" x14ac:dyDescent="0.25">
      <c r="T52" s="90"/>
      <c r="U52" s="90"/>
      <c r="V52" s="90"/>
      <c r="W52" s="90"/>
      <c r="X52" s="90"/>
      <c r="AA52" s="21"/>
      <c r="AB52" s="21">
        <v>0.11764705882352942</v>
      </c>
      <c r="AC52" s="36">
        <v>0.1</v>
      </c>
      <c r="AD52" s="37">
        <v>0</v>
      </c>
      <c r="AE52" s="38" t="s">
        <v>28</v>
      </c>
      <c r="AF52" s="39">
        <v>1</v>
      </c>
      <c r="AG52" s="39">
        <v>1</v>
      </c>
      <c r="AH52" s="39" t="s">
        <v>84</v>
      </c>
      <c r="AI52" s="39">
        <v>1</v>
      </c>
      <c r="AJ52" s="39" t="s">
        <v>84</v>
      </c>
      <c r="AK52" s="39" t="s">
        <v>84</v>
      </c>
      <c r="AL52" s="39">
        <v>1</v>
      </c>
      <c r="AM52" s="39">
        <v>1</v>
      </c>
      <c r="AN52" s="39" t="s">
        <v>84</v>
      </c>
      <c r="AO52" s="39">
        <v>1</v>
      </c>
      <c r="AP52" s="39" t="s">
        <v>84</v>
      </c>
      <c r="AQ52" s="39">
        <v>1</v>
      </c>
      <c r="AR52" s="39">
        <v>1</v>
      </c>
      <c r="AS52" s="39">
        <v>1</v>
      </c>
      <c r="AT52" s="39">
        <v>1</v>
      </c>
      <c r="AU52" s="39">
        <v>1</v>
      </c>
      <c r="AV52" s="39">
        <v>1</v>
      </c>
      <c r="AW52" s="39" t="s">
        <v>84</v>
      </c>
      <c r="AX52" s="39">
        <v>1</v>
      </c>
      <c r="AY52" s="39">
        <v>1</v>
      </c>
      <c r="AZ52" s="39">
        <v>1</v>
      </c>
      <c r="BA52" s="39">
        <v>1</v>
      </c>
      <c r="BB52" s="39" t="s">
        <v>84</v>
      </c>
      <c r="BC52" s="39" t="s">
        <v>84</v>
      </c>
      <c r="BD52" s="39" t="s">
        <v>84</v>
      </c>
      <c r="BE52" s="39">
        <v>0.75</v>
      </c>
      <c r="BF52" s="39" t="s">
        <v>84</v>
      </c>
      <c r="BG52" s="39">
        <v>0.75</v>
      </c>
      <c r="BH52" s="39">
        <v>1</v>
      </c>
      <c r="BI52" s="39">
        <v>1</v>
      </c>
      <c r="BJ52" s="39" t="s">
        <v>84</v>
      </c>
      <c r="BK52" s="39" t="s">
        <v>84</v>
      </c>
      <c r="BL52" s="468">
        <v>1</v>
      </c>
      <c r="BM52" s="468">
        <v>1</v>
      </c>
      <c r="BN52" s="938">
        <v>1</v>
      </c>
      <c r="BO52" s="468">
        <v>1</v>
      </c>
      <c r="BP52" s="630">
        <v>0.75</v>
      </c>
      <c r="BQ52" s="938">
        <v>0</v>
      </c>
      <c r="BR52" s="581">
        <v>0</v>
      </c>
      <c r="BS52" s="564">
        <v>0</v>
      </c>
      <c r="BT52" s="630">
        <v>0</v>
      </c>
      <c r="BU52" s="598">
        <v>0</v>
      </c>
    </row>
    <row r="53" spans="20:78" customFormat="1" ht="3.65" customHeight="1" collapsed="1" x14ac:dyDescent="0.25">
      <c r="AY53" s="63"/>
      <c r="AZ53" s="63"/>
      <c r="BA53" s="63"/>
      <c r="BB53" s="63"/>
      <c r="BC53" s="63"/>
      <c r="BD53" s="63"/>
      <c r="BL53" s="465"/>
      <c r="BM53" s="12"/>
      <c r="BN53" s="465"/>
      <c r="BO53" s="942"/>
      <c r="BP53" s="949"/>
      <c r="BQ53" s="465"/>
      <c r="BR53" s="12"/>
      <c r="BS53" s="465"/>
      <c r="BT53" s="12"/>
      <c r="BU53" s="595"/>
      <c r="BV53" s="63"/>
    </row>
    <row r="54" spans="20:78" ht="18.75" customHeight="1" x14ac:dyDescent="0.25">
      <c r="AC54" s="1244">
        <v>0.22</v>
      </c>
      <c r="AE54" s="1243" t="s">
        <v>31</v>
      </c>
      <c r="AF54" s="1245">
        <v>1</v>
      </c>
      <c r="AG54" s="1245">
        <v>1</v>
      </c>
      <c r="AH54" s="1245" t="s">
        <v>84</v>
      </c>
      <c r="AI54" s="1245">
        <v>1</v>
      </c>
      <c r="AJ54" s="1245" t="s">
        <v>84</v>
      </c>
      <c r="AK54" s="1245" t="s">
        <v>84</v>
      </c>
      <c r="AL54" s="1245">
        <v>1</v>
      </c>
      <c r="AM54" s="1245">
        <v>1</v>
      </c>
      <c r="AN54" s="1245" t="s">
        <v>84</v>
      </c>
      <c r="AO54" s="1245">
        <v>1</v>
      </c>
      <c r="AP54" s="1245" t="s">
        <v>84</v>
      </c>
      <c r="AQ54" s="1245">
        <v>0.75</v>
      </c>
      <c r="AR54" s="1245">
        <v>0.60714285714285721</v>
      </c>
      <c r="AS54" s="1245">
        <v>1</v>
      </c>
      <c r="AT54" s="1245">
        <v>1</v>
      </c>
      <c r="AU54" s="1245">
        <v>0.74285714285714288</v>
      </c>
      <c r="AV54" s="1245">
        <v>0.75</v>
      </c>
      <c r="AW54" s="1245" t="s">
        <v>84</v>
      </c>
      <c r="AX54" s="1245">
        <v>1</v>
      </c>
      <c r="AY54" s="1245">
        <v>0.8</v>
      </c>
      <c r="AZ54" s="1245">
        <v>0.75</v>
      </c>
      <c r="BA54" s="1245">
        <v>1</v>
      </c>
      <c r="BB54" s="1245" t="s">
        <v>84</v>
      </c>
      <c r="BC54" s="1245" t="s">
        <v>84</v>
      </c>
      <c r="BD54" s="1245" t="s">
        <v>84</v>
      </c>
      <c r="BE54" s="1245">
        <v>0.75</v>
      </c>
      <c r="BF54" s="1245" t="s">
        <v>84</v>
      </c>
      <c r="BG54" s="1245">
        <v>0.75</v>
      </c>
      <c r="BH54" s="1245">
        <v>1</v>
      </c>
      <c r="BI54" s="1245">
        <v>0.75</v>
      </c>
      <c r="BJ54" s="1245" t="s">
        <v>84</v>
      </c>
      <c r="BK54" s="1245" t="s">
        <v>84</v>
      </c>
      <c r="BL54" s="1246">
        <v>1</v>
      </c>
      <c r="BM54" s="1246">
        <v>0.8</v>
      </c>
      <c r="BN54" s="1247">
        <v>1</v>
      </c>
      <c r="BO54" s="1248">
        <v>1</v>
      </c>
      <c r="BP54" s="1249">
        <v>1</v>
      </c>
      <c r="BQ54" s="934" t="s">
        <v>84</v>
      </c>
      <c r="BR54" s="582" t="s">
        <v>84</v>
      </c>
      <c r="BS54" s="565" t="s">
        <v>84</v>
      </c>
      <c r="BT54" s="625" t="s">
        <v>84</v>
      </c>
      <c r="BU54" s="588" t="s">
        <v>84</v>
      </c>
      <c r="BW54" s="1250">
        <v>0.91153846153846163</v>
      </c>
      <c r="BX54" s="1245">
        <v>0.82857142857142851</v>
      </c>
      <c r="BY54" s="1245">
        <v>0.93333333333333324</v>
      </c>
      <c r="BZ54" s="1251">
        <v>0.89114774114774109</v>
      </c>
    </row>
    <row r="55" spans="20:78" ht="18.75" customHeight="1" x14ac:dyDescent="0.25">
      <c r="AC55" s="76">
        <v>0.4</v>
      </c>
      <c r="AE55" s="96" t="s">
        <v>31</v>
      </c>
      <c r="AF55" s="78">
        <v>1</v>
      </c>
      <c r="AG55" s="78">
        <v>1</v>
      </c>
      <c r="AH55" s="78" t="s">
        <v>84</v>
      </c>
      <c r="AI55" s="78">
        <v>1</v>
      </c>
      <c r="AJ55" s="78" t="s">
        <v>84</v>
      </c>
      <c r="AK55" s="78" t="s">
        <v>84</v>
      </c>
      <c r="AL55" s="78">
        <v>1</v>
      </c>
      <c r="AM55" s="78">
        <v>1</v>
      </c>
      <c r="AN55" s="78" t="s">
        <v>84</v>
      </c>
      <c r="AO55" s="78">
        <v>1</v>
      </c>
      <c r="AP55" s="78" t="s">
        <v>84</v>
      </c>
      <c r="AQ55" s="78">
        <v>1</v>
      </c>
      <c r="AR55" s="78">
        <v>0.7142857142857143</v>
      </c>
      <c r="AS55" s="78">
        <v>1</v>
      </c>
      <c r="AT55" s="78">
        <v>1</v>
      </c>
      <c r="AU55" s="78">
        <v>0.8571428571428571</v>
      </c>
      <c r="AV55" s="78">
        <v>1</v>
      </c>
      <c r="AW55" s="78" t="s">
        <v>84</v>
      </c>
      <c r="AX55" s="78">
        <v>1</v>
      </c>
      <c r="AY55" s="78">
        <v>1</v>
      </c>
      <c r="AZ55" s="78">
        <v>1</v>
      </c>
      <c r="BA55" s="78">
        <v>1</v>
      </c>
      <c r="BB55" s="78" t="s">
        <v>84</v>
      </c>
      <c r="BC55" s="78" t="s">
        <v>84</v>
      </c>
      <c r="BD55" s="78" t="s">
        <v>84</v>
      </c>
      <c r="BE55" s="78">
        <v>1</v>
      </c>
      <c r="BF55" s="78" t="s">
        <v>84</v>
      </c>
      <c r="BG55" s="78">
        <v>1</v>
      </c>
      <c r="BH55" s="78">
        <v>1</v>
      </c>
      <c r="BI55" s="78">
        <v>1</v>
      </c>
      <c r="BJ55" s="78" t="s">
        <v>84</v>
      </c>
      <c r="BK55" s="78" t="s">
        <v>84</v>
      </c>
      <c r="BL55" s="115">
        <v>1</v>
      </c>
      <c r="BM55" s="115">
        <v>1</v>
      </c>
      <c r="BN55" s="561">
        <v>1</v>
      </c>
      <c r="BO55" s="115">
        <v>1</v>
      </c>
      <c r="BP55" s="97">
        <v>1</v>
      </c>
      <c r="BQ55" s="561" t="s">
        <v>84</v>
      </c>
      <c r="BR55" s="579" t="s">
        <v>84</v>
      </c>
      <c r="BS55" s="561" t="s">
        <v>84</v>
      </c>
      <c r="BT55" s="97" t="s">
        <v>84</v>
      </c>
      <c r="BU55" s="461" t="s">
        <v>84</v>
      </c>
      <c r="BW55" s="102">
        <v>0.96703296703296715</v>
      </c>
      <c r="BX55" s="78">
        <v>1</v>
      </c>
      <c r="BY55" s="78">
        <v>1</v>
      </c>
      <c r="BZ55" s="97">
        <v>0.98901098901098905</v>
      </c>
    </row>
    <row r="56" spans="20:78" ht="17.25" customHeight="1" x14ac:dyDescent="0.25">
      <c r="Y56" s="455"/>
      <c r="Z56" s="455"/>
      <c r="AA56" s="455"/>
      <c r="AB56" s="455"/>
      <c r="AC56" s="91">
        <v>0.1429</v>
      </c>
      <c r="AE56" s="109" t="s">
        <v>183</v>
      </c>
      <c r="AF56" s="24">
        <v>1</v>
      </c>
      <c r="AG56" s="24">
        <v>1</v>
      </c>
      <c r="AH56" s="24" t="s">
        <v>84</v>
      </c>
      <c r="AI56" s="24">
        <v>1</v>
      </c>
      <c r="AJ56" s="24" t="s">
        <v>84</v>
      </c>
      <c r="AK56" s="24" t="s">
        <v>84</v>
      </c>
      <c r="AL56" s="24">
        <v>1</v>
      </c>
      <c r="AM56" s="24">
        <v>1</v>
      </c>
      <c r="AN56" s="24" t="s">
        <v>84</v>
      </c>
      <c r="AO56" s="24">
        <v>1</v>
      </c>
      <c r="AP56" s="24" t="s">
        <v>84</v>
      </c>
      <c r="AQ56" s="24">
        <v>1</v>
      </c>
      <c r="AR56" s="24">
        <v>0</v>
      </c>
      <c r="AS56" s="24">
        <v>1</v>
      </c>
      <c r="AT56" s="24">
        <v>1</v>
      </c>
      <c r="AU56" s="24">
        <v>1</v>
      </c>
      <c r="AV56" s="24">
        <v>1</v>
      </c>
      <c r="AW56" s="24" t="s">
        <v>84</v>
      </c>
      <c r="AX56" s="24">
        <v>1</v>
      </c>
      <c r="AY56" s="61">
        <v>1</v>
      </c>
      <c r="AZ56" s="61" t="s">
        <v>84</v>
      </c>
      <c r="BA56" s="67">
        <v>1</v>
      </c>
      <c r="BB56" s="61" t="s">
        <v>84</v>
      </c>
      <c r="BC56" s="61" t="s">
        <v>84</v>
      </c>
      <c r="BD56" s="61" t="s">
        <v>84</v>
      </c>
      <c r="BE56" s="24">
        <v>1</v>
      </c>
      <c r="BF56" s="24" t="s">
        <v>84</v>
      </c>
      <c r="BG56" s="24">
        <v>1</v>
      </c>
      <c r="BH56" s="24">
        <v>1</v>
      </c>
      <c r="BI56" s="24" t="s">
        <v>84</v>
      </c>
      <c r="BJ56" s="53" t="s">
        <v>84</v>
      </c>
      <c r="BK56" s="53" t="s">
        <v>84</v>
      </c>
      <c r="BL56" s="469">
        <v>1</v>
      </c>
      <c r="BM56" s="469">
        <v>1</v>
      </c>
      <c r="BN56" s="89">
        <v>1</v>
      </c>
      <c r="BO56" s="53">
        <v>1</v>
      </c>
      <c r="BP56" s="632">
        <v>1</v>
      </c>
      <c r="BQ56" s="573" t="s">
        <v>84</v>
      </c>
      <c r="BR56" s="20" t="s">
        <v>84</v>
      </c>
      <c r="BS56" s="573" t="s">
        <v>84</v>
      </c>
      <c r="BT56" s="632" t="s">
        <v>84</v>
      </c>
      <c r="BU56" s="599" t="s">
        <v>84</v>
      </c>
      <c r="BW56" s="103">
        <v>0.92307692307692313</v>
      </c>
      <c r="BX56" s="24">
        <v>1</v>
      </c>
      <c r="BY56" s="25">
        <v>1</v>
      </c>
      <c r="BZ56" s="104">
        <v>0.97435897435897445</v>
      </c>
    </row>
    <row r="57" spans="20:78" ht="17.25" customHeight="1" x14ac:dyDescent="0.25">
      <c r="AC57" s="91">
        <v>0.1429</v>
      </c>
      <c r="AE57" s="99" t="s">
        <v>33</v>
      </c>
      <c r="AF57" s="73">
        <v>1</v>
      </c>
      <c r="AG57" s="73">
        <v>1</v>
      </c>
      <c r="AH57" s="73" t="s">
        <v>84</v>
      </c>
      <c r="AI57" s="73">
        <v>1</v>
      </c>
      <c r="AJ57" s="73" t="s">
        <v>84</v>
      </c>
      <c r="AK57" s="73" t="s">
        <v>84</v>
      </c>
      <c r="AL57" s="73">
        <v>1</v>
      </c>
      <c r="AM57" s="73">
        <v>1</v>
      </c>
      <c r="AN57" s="73" t="s">
        <v>84</v>
      </c>
      <c r="AO57" s="73">
        <v>1</v>
      </c>
      <c r="AP57" s="73" t="s">
        <v>84</v>
      </c>
      <c r="AQ57" s="73">
        <v>1</v>
      </c>
      <c r="AR57" s="73">
        <v>1</v>
      </c>
      <c r="AS57" s="73">
        <v>1</v>
      </c>
      <c r="AT57" s="73">
        <v>1</v>
      </c>
      <c r="AU57" s="73">
        <v>1</v>
      </c>
      <c r="AV57" s="73">
        <v>1</v>
      </c>
      <c r="AW57" s="73" t="s">
        <v>84</v>
      </c>
      <c r="AX57" s="73">
        <v>1</v>
      </c>
      <c r="AY57" s="73">
        <v>1</v>
      </c>
      <c r="AZ57" s="73" t="s">
        <v>84</v>
      </c>
      <c r="BA57" s="75">
        <v>1</v>
      </c>
      <c r="BB57" s="73" t="s">
        <v>84</v>
      </c>
      <c r="BC57" s="73" t="s">
        <v>84</v>
      </c>
      <c r="BD57" s="73" t="s">
        <v>84</v>
      </c>
      <c r="BE57" s="73">
        <v>1</v>
      </c>
      <c r="BF57" s="73" t="s">
        <v>84</v>
      </c>
      <c r="BG57" s="73" t="s">
        <v>84</v>
      </c>
      <c r="BH57" s="73">
        <v>1</v>
      </c>
      <c r="BI57" s="73">
        <v>1</v>
      </c>
      <c r="BJ57" s="75" t="s">
        <v>84</v>
      </c>
      <c r="BK57" s="75" t="s">
        <v>84</v>
      </c>
      <c r="BL57" s="75">
        <v>1</v>
      </c>
      <c r="BM57" s="75">
        <v>1</v>
      </c>
      <c r="BN57" s="80">
        <v>1</v>
      </c>
      <c r="BO57" s="75">
        <v>1</v>
      </c>
      <c r="BP57" s="633">
        <v>1</v>
      </c>
      <c r="BQ57" s="80" t="s">
        <v>84</v>
      </c>
      <c r="BR57" s="559" t="s">
        <v>84</v>
      </c>
      <c r="BS57" s="80" t="s">
        <v>84</v>
      </c>
      <c r="BT57" s="633" t="s">
        <v>84</v>
      </c>
      <c r="BU57" s="593" t="s">
        <v>84</v>
      </c>
      <c r="BW57" s="105">
        <v>1</v>
      </c>
      <c r="BX57" s="73">
        <v>1</v>
      </c>
      <c r="BY57" s="74">
        <v>1</v>
      </c>
      <c r="BZ57" s="106">
        <v>1</v>
      </c>
    </row>
    <row r="58" spans="20:78" ht="43" customHeight="1" x14ac:dyDescent="0.25">
      <c r="AC58" s="91">
        <v>0.1429</v>
      </c>
      <c r="AE58" s="755" t="s">
        <v>739</v>
      </c>
      <c r="AF58" s="24">
        <v>1</v>
      </c>
      <c r="AG58" s="24">
        <v>1</v>
      </c>
      <c r="AH58" s="24" t="s">
        <v>84</v>
      </c>
      <c r="AI58" s="24">
        <v>1</v>
      </c>
      <c r="AJ58" s="24" t="s">
        <v>84</v>
      </c>
      <c r="AK58" s="53" t="s">
        <v>84</v>
      </c>
      <c r="AL58" s="24">
        <v>1</v>
      </c>
      <c r="AM58" s="24">
        <v>1</v>
      </c>
      <c r="AN58" s="24" t="s">
        <v>84</v>
      </c>
      <c r="AO58" s="24">
        <v>1</v>
      </c>
      <c r="AP58" s="24" t="s">
        <v>84</v>
      </c>
      <c r="AQ58" s="24">
        <v>1</v>
      </c>
      <c r="AR58" s="24">
        <v>1</v>
      </c>
      <c r="AS58" s="24">
        <v>1</v>
      </c>
      <c r="AT58" s="24">
        <v>1</v>
      </c>
      <c r="AU58" s="24">
        <v>1</v>
      </c>
      <c r="AV58" s="24">
        <v>1</v>
      </c>
      <c r="AW58" s="24" t="s">
        <v>84</v>
      </c>
      <c r="AX58" s="24">
        <v>1</v>
      </c>
      <c r="AY58" s="61">
        <v>1</v>
      </c>
      <c r="AZ58" s="61">
        <v>1</v>
      </c>
      <c r="BA58" s="67">
        <v>1</v>
      </c>
      <c r="BB58" s="61" t="s">
        <v>84</v>
      </c>
      <c r="BC58" s="61" t="s">
        <v>84</v>
      </c>
      <c r="BD58" s="61" t="s">
        <v>84</v>
      </c>
      <c r="BE58" s="24">
        <v>1</v>
      </c>
      <c r="BF58" s="24" t="s">
        <v>84</v>
      </c>
      <c r="BG58" s="24">
        <v>1</v>
      </c>
      <c r="BH58" s="24">
        <v>1</v>
      </c>
      <c r="BI58" s="24">
        <v>1</v>
      </c>
      <c r="BJ58" s="24" t="s">
        <v>84</v>
      </c>
      <c r="BK58" s="24" t="s">
        <v>84</v>
      </c>
      <c r="BL58" s="24">
        <v>1</v>
      </c>
      <c r="BM58" s="24">
        <v>1</v>
      </c>
      <c r="BN58" s="25">
        <v>1</v>
      </c>
      <c r="BO58" s="24">
        <v>1</v>
      </c>
      <c r="BP58" s="626">
        <v>1</v>
      </c>
      <c r="BQ58" s="25" t="s">
        <v>84</v>
      </c>
      <c r="BR58" s="42" t="s">
        <v>84</v>
      </c>
      <c r="BS58" s="25" t="s">
        <v>84</v>
      </c>
      <c r="BT58" s="626" t="s">
        <v>84</v>
      </c>
      <c r="BU58" s="589" t="s">
        <v>84</v>
      </c>
      <c r="BW58" s="103">
        <v>1</v>
      </c>
      <c r="BX58" s="24">
        <v>1</v>
      </c>
      <c r="BY58" s="25">
        <v>1</v>
      </c>
      <c r="BZ58" s="104">
        <v>1</v>
      </c>
    </row>
    <row r="59" spans="20:78" ht="25" x14ac:dyDescent="0.25">
      <c r="AC59" s="91">
        <v>0.1429</v>
      </c>
      <c r="AE59" s="704" t="s">
        <v>710</v>
      </c>
      <c r="AF59" s="73">
        <v>1</v>
      </c>
      <c r="AG59" s="73">
        <v>1</v>
      </c>
      <c r="AH59" s="73" t="s">
        <v>84</v>
      </c>
      <c r="AI59" s="73">
        <v>1</v>
      </c>
      <c r="AJ59" s="73" t="s">
        <v>84</v>
      </c>
      <c r="AK59" s="73" t="s">
        <v>84</v>
      </c>
      <c r="AL59" s="73">
        <v>1</v>
      </c>
      <c r="AM59" s="73">
        <v>1</v>
      </c>
      <c r="AN59" s="73" t="s">
        <v>84</v>
      </c>
      <c r="AO59" s="73">
        <v>1</v>
      </c>
      <c r="AP59" s="73" t="s">
        <v>84</v>
      </c>
      <c r="AQ59" s="73">
        <v>1</v>
      </c>
      <c r="AR59" s="73">
        <v>1</v>
      </c>
      <c r="AS59" s="73">
        <v>1</v>
      </c>
      <c r="AT59" s="73">
        <v>1</v>
      </c>
      <c r="AU59" s="73">
        <v>1</v>
      </c>
      <c r="AV59" s="73">
        <v>1</v>
      </c>
      <c r="AW59" s="73" t="s">
        <v>84</v>
      </c>
      <c r="AX59" s="73">
        <v>1</v>
      </c>
      <c r="AY59" s="73">
        <v>1</v>
      </c>
      <c r="AZ59" s="73">
        <v>1</v>
      </c>
      <c r="BA59" s="75">
        <v>1</v>
      </c>
      <c r="BB59" s="73" t="s">
        <v>84</v>
      </c>
      <c r="BC59" s="73" t="s">
        <v>84</v>
      </c>
      <c r="BD59" s="73" t="s">
        <v>84</v>
      </c>
      <c r="BE59" s="73">
        <v>1</v>
      </c>
      <c r="BF59" s="73" t="s">
        <v>84</v>
      </c>
      <c r="BG59" s="73">
        <v>1</v>
      </c>
      <c r="BH59" s="73">
        <v>1</v>
      </c>
      <c r="BI59" s="73">
        <v>1</v>
      </c>
      <c r="BJ59" s="73" t="s">
        <v>84</v>
      </c>
      <c r="BK59" s="73" t="s">
        <v>84</v>
      </c>
      <c r="BL59" s="73">
        <v>1</v>
      </c>
      <c r="BM59" s="73">
        <v>1</v>
      </c>
      <c r="BN59" s="74">
        <v>1</v>
      </c>
      <c r="BO59" s="73">
        <v>1</v>
      </c>
      <c r="BP59" s="627">
        <v>1</v>
      </c>
      <c r="BQ59" s="74" t="s">
        <v>84</v>
      </c>
      <c r="BR59" s="85" t="s">
        <v>84</v>
      </c>
      <c r="BS59" s="74" t="s">
        <v>84</v>
      </c>
      <c r="BT59" s="627" t="s">
        <v>84</v>
      </c>
      <c r="BU59" s="590" t="s">
        <v>84</v>
      </c>
      <c r="BW59" s="105">
        <v>1</v>
      </c>
      <c r="BX59" s="73">
        <v>1</v>
      </c>
      <c r="BY59" s="74">
        <v>1</v>
      </c>
      <c r="BZ59" s="106">
        <v>1</v>
      </c>
    </row>
    <row r="60" spans="20:78" ht="17.25" customHeight="1" x14ac:dyDescent="0.25">
      <c r="AC60" s="91">
        <v>0.1429</v>
      </c>
      <c r="AE60" s="98" t="s">
        <v>36</v>
      </c>
      <c r="AF60" s="24">
        <v>1</v>
      </c>
      <c r="AG60" s="24">
        <v>1</v>
      </c>
      <c r="AH60" s="24" t="s">
        <v>84</v>
      </c>
      <c r="AI60" s="24">
        <v>1</v>
      </c>
      <c r="AJ60" s="24" t="s">
        <v>84</v>
      </c>
      <c r="AK60" s="53" t="s">
        <v>84</v>
      </c>
      <c r="AL60" s="24">
        <v>1</v>
      </c>
      <c r="AM60" s="24">
        <v>1</v>
      </c>
      <c r="AN60" s="24" t="s">
        <v>84</v>
      </c>
      <c r="AO60" s="24">
        <v>1</v>
      </c>
      <c r="AP60" s="24" t="s">
        <v>84</v>
      </c>
      <c r="AQ60" s="24">
        <v>1</v>
      </c>
      <c r="AR60" s="24">
        <v>1</v>
      </c>
      <c r="AS60" s="24">
        <v>1</v>
      </c>
      <c r="AT60" s="24">
        <v>1</v>
      </c>
      <c r="AU60" s="24">
        <v>1</v>
      </c>
      <c r="AV60" s="24">
        <v>1</v>
      </c>
      <c r="AW60" s="24" t="s">
        <v>84</v>
      </c>
      <c r="AX60" s="24">
        <v>1</v>
      </c>
      <c r="AY60" s="61">
        <v>1</v>
      </c>
      <c r="AZ60" s="61" t="s">
        <v>84</v>
      </c>
      <c r="BA60" s="67">
        <v>1</v>
      </c>
      <c r="BB60" s="61" t="s">
        <v>84</v>
      </c>
      <c r="BC60" s="61" t="s">
        <v>84</v>
      </c>
      <c r="BD60" s="61" t="s">
        <v>84</v>
      </c>
      <c r="BE60" s="24">
        <v>1</v>
      </c>
      <c r="BF60" s="24" t="s">
        <v>84</v>
      </c>
      <c r="BG60" s="24">
        <v>1</v>
      </c>
      <c r="BH60" s="24">
        <v>1</v>
      </c>
      <c r="BI60" s="24">
        <v>1</v>
      </c>
      <c r="BJ60" s="24" t="s">
        <v>84</v>
      </c>
      <c r="BK60" s="24" t="s">
        <v>84</v>
      </c>
      <c r="BL60" s="24">
        <v>1</v>
      </c>
      <c r="BM60" s="24">
        <v>1</v>
      </c>
      <c r="BN60" s="25">
        <v>1</v>
      </c>
      <c r="BO60" s="24">
        <v>1</v>
      </c>
      <c r="BP60" s="626">
        <v>1</v>
      </c>
      <c r="BQ60" s="25" t="s">
        <v>84</v>
      </c>
      <c r="BR60" s="42" t="s">
        <v>84</v>
      </c>
      <c r="BS60" s="25" t="s">
        <v>84</v>
      </c>
      <c r="BT60" s="626" t="s">
        <v>84</v>
      </c>
      <c r="BU60" s="589" t="s">
        <v>84</v>
      </c>
      <c r="BW60" s="103">
        <v>1</v>
      </c>
      <c r="BX60" s="24">
        <v>1</v>
      </c>
      <c r="BY60" s="25">
        <v>1</v>
      </c>
      <c r="BZ60" s="104">
        <v>1</v>
      </c>
    </row>
    <row r="61" spans="20:78" ht="17.25" customHeight="1" x14ac:dyDescent="0.25">
      <c r="AC61" s="91">
        <v>0.1429</v>
      </c>
      <c r="AE61" s="99" t="s">
        <v>37</v>
      </c>
      <c r="AF61" s="73">
        <v>1</v>
      </c>
      <c r="AG61" s="73">
        <v>1</v>
      </c>
      <c r="AH61" s="73" t="s">
        <v>84</v>
      </c>
      <c r="AI61" s="73">
        <v>1</v>
      </c>
      <c r="AJ61" s="73" t="s">
        <v>84</v>
      </c>
      <c r="AK61" s="75" t="s">
        <v>84</v>
      </c>
      <c r="AL61" s="73">
        <v>1</v>
      </c>
      <c r="AM61" s="73">
        <v>1</v>
      </c>
      <c r="AN61" s="73" t="s">
        <v>84</v>
      </c>
      <c r="AO61" s="73">
        <v>1</v>
      </c>
      <c r="AP61" s="73" t="s">
        <v>84</v>
      </c>
      <c r="AQ61" s="73">
        <v>1</v>
      </c>
      <c r="AR61" s="73">
        <v>1</v>
      </c>
      <c r="AS61" s="73">
        <v>1</v>
      </c>
      <c r="AT61" s="73">
        <v>1</v>
      </c>
      <c r="AU61" s="73">
        <v>1</v>
      </c>
      <c r="AV61" s="73">
        <v>1</v>
      </c>
      <c r="AW61" s="73" t="s">
        <v>84</v>
      </c>
      <c r="AX61" s="73">
        <v>1</v>
      </c>
      <c r="AY61" s="73">
        <v>1</v>
      </c>
      <c r="AZ61" s="73">
        <v>1</v>
      </c>
      <c r="BA61" s="75">
        <v>1</v>
      </c>
      <c r="BB61" s="73" t="s">
        <v>84</v>
      </c>
      <c r="BC61" s="73" t="s">
        <v>84</v>
      </c>
      <c r="BD61" s="73" t="s">
        <v>84</v>
      </c>
      <c r="BE61" s="73">
        <v>1</v>
      </c>
      <c r="BF61" s="73" t="s">
        <v>84</v>
      </c>
      <c r="BG61" s="73">
        <v>1</v>
      </c>
      <c r="BH61" s="73">
        <v>1</v>
      </c>
      <c r="BI61" s="73">
        <v>1</v>
      </c>
      <c r="BJ61" s="73" t="s">
        <v>84</v>
      </c>
      <c r="BK61" s="73" t="s">
        <v>84</v>
      </c>
      <c r="BL61" s="73">
        <v>1</v>
      </c>
      <c r="BM61" s="73">
        <v>1</v>
      </c>
      <c r="BN61" s="74">
        <v>1</v>
      </c>
      <c r="BO61" s="73">
        <v>1</v>
      </c>
      <c r="BP61" s="627">
        <v>1</v>
      </c>
      <c r="BQ61" s="74" t="s">
        <v>84</v>
      </c>
      <c r="BR61" s="85" t="s">
        <v>84</v>
      </c>
      <c r="BS61" s="74" t="s">
        <v>84</v>
      </c>
      <c r="BT61" s="627" t="s">
        <v>84</v>
      </c>
      <c r="BU61" s="590" t="s">
        <v>84</v>
      </c>
      <c r="BW61" s="105">
        <v>1</v>
      </c>
      <c r="BX61" s="73">
        <v>1</v>
      </c>
      <c r="BY61" s="74">
        <v>1</v>
      </c>
      <c r="BZ61" s="106">
        <v>1</v>
      </c>
    </row>
    <row r="62" spans="20:78" ht="25" x14ac:dyDescent="0.25">
      <c r="AC62" s="91">
        <v>0.1429</v>
      </c>
      <c r="AE62" s="755" t="s">
        <v>687</v>
      </c>
      <c r="AF62" s="24">
        <v>1</v>
      </c>
      <c r="AG62" s="24">
        <v>1</v>
      </c>
      <c r="AH62" s="24" t="s">
        <v>84</v>
      </c>
      <c r="AI62" s="24">
        <v>1</v>
      </c>
      <c r="AJ62" s="24" t="s">
        <v>84</v>
      </c>
      <c r="AK62" s="53" t="s">
        <v>84</v>
      </c>
      <c r="AL62" s="24">
        <v>1</v>
      </c>
      <c r="AM62" s="24">
        <v>1</v>
      </c>
      <c r="AN62" s="24" t="s">
        <v>84</v>
      </c>
      <c r="AO62" s="24">
        <v>1</v>
      </c>
      <c r="AP62" s="24" t="s">
        <v>84</v>
      </c>
      <c r="AQ62" s="24">
        <v>1</v>
      </c>
      <c r="AR62" s="24">
        <v>0</v>
      </c>
      <c r="AS62" s="24">
        <v>1</v>
      </c>
      <c r="AT62" s="24">
        <v>1</v>
      </c>
      <c r="AU62" s="24">
        <v>0</v>
      </c>
      <c r="AV62" s="24">
        <v>1</v>
      </c>
      <c r="AW62" s="24" t="s">
        <v>84</v>
      </c>
      <c r="AX62" s="24">
        <v>1</v>
      </c>
      <c r="AY62" s="61">
        <v>1</v>
      </c>
      <c r="AZ62" s="61">
        <v>1</v>
      </c>
      <c r="BA62" s="67">
        <v>1</v>
      </c>
      <c r="BB62" s="61" t="s">
        <v>84</v>
      </c>
      <c r="BC62" s="61" t="s">
        <v>84</v>
      </c>
      <c r="BD62" s="61" t="s">
        <v>84</v>
      </c>
      <c r="BE62" s="24">
        <v>1</v>
      </c>
      <c r="BF62" s="24" t="s">
        <v>84</v>
      </c>
      <c r="BG62" s="24">
        <v>1</v>
      </c>
      <c r="BH62" s="24">
        <v>1</v>
      </c>
      <c r="BI62" s="24">
        <v>1</v>
      </c>
      <c r="BJ62" s="24" t="s">
        <v>84</v>
      </c>
      <c r="BK62" s="24" t="s">
        <v>84</v>
      </c>
      <c r="BL62" s="24">
        <v>1</v>
      </c>
      <c r="BM62" s="24">
        <v>1</v>
      </c>
      <c r="BN62" s="25">
        <v>1</v>
      </c>
      <c r="BO62" s="24">
        <v>1</v>
      </c>
      <c r="BP62" s="626">
        <v>1</v>
      </c>
      <c r="BQ62" s="25" t="s">
        <v>84</v>
      </c>
      <c r="BR62" s="42" t="s">
        <v>84</v>
      </c>
      <c r="BS62" s="25" t="s">
        <v>84</v>
      </c>
      <c r="BT62" s="626" t="s">
        <v>84</v>
      </c>
      <c r="BU62" s="589" t="s">
        <v>84</v>
      </c>
      <c r="BW62" s="103">
        <v>0.84615384615384615</v>
      </c>
      <c r="BX62" s="24">
        <v>1</v>
      </c>
      <c r="BY62" s="25">
        <v>1</v>
      </c>
      <c r="BZ62" s="104">
        <v>0.94871794871794879</v>
      </c>
    </row>
    <row r="63" spans="20:78" ht="18.75" customHeight="1" x14ac:dyDescent="0.25">
      <c r="AC63" s="77">
        <v>0.2</v>
      </c>
      <c r="AE63" s="96" t="s">
        <v>682</v>
      </c>
      <c r="AF63" s="78">
        <v>1</v>
      </c>
      <c r="AG63" s="78" t="s">
        <v>84</v>
      </c>
      <c r="AH63" s="78" t="s">
        <v>84</v>
      </c>
      <c r="AI63" s="78" t="s">
        <v>84</v>
      </c>
      <c r="AJ63" s="78" t="s">
        <v>84</v>
      </c>
      <c r="AK63" s="78" t="s">
        <v>84</v>
      </c>
      <c r="AL63" s="78" t="s">
        <v>84</v>
      </c>
      <c r="AM63" s="78" t="s">
        <v>84</v>
      </c>
      <c r="AN63" s="78" t="s">
        <v>84</v>
      </c>
      <c r="AO63" s="78" t="s">
        <v>84</v>
      </c>
      <c r="AP63" s="78" t="s">
        <v>84</v>
      </c>
      <c r="AQ63" s="78" t="s">
        <v>84</v>
      </c>
      <c r="AR63" s="78" t="s">
        <v>84</v>
      </c>
      <c r="AS63" s="78" t="s">
        <v>84</v>
      </c>
      <c r="AT63" s="78" t="s">
        <v>84</v>
      </c>
      <c r="AU63" s="78">
        <v>0</v>
      </c>
      <c r="AV63" s="78" t="s">
        <v>84</v>
      </c>
      <c r="AW63" s="78" t="s">
        <v>84</v>
      </c>
      <c r="AX63" s="78" t="s">
        <v>84</v>
      </c>
      <c r="AY63" s="78">
        <v>0</v>
      </c>
      <c r="AZ63" s="78" t="s">
        <v>84</v>
      </c>
      <c r="BA63" s="78">
        <v>1</v>
      </c>
      <c r="BB63" s="78" t="s">
        <v>84</v>
      </c>
      <c r="BC63" s="78" t="s">
        <v>84</v>
      </c>
      <c r="BD63" s="78" t="s">
        <v>84</v>
      </c>
      <c r="BE63" s="78" t="s">
        <v>84</v>
      </c>
      <c r="BF63" s="78" t="s">
        <v>84</v>
      </c>
      <c r="BG63" s="78" t="s">
        <v>84</v>
      </c>
      <c r="BH63" s="78" t="s">
        <v>84</v>
      </c>
      <c r="BI63" s="78" t="s">
        <v>84</v>
      </c>
      <c r="BJ63" s="78" t="s">
        <v>84</v>
      </c>
      <c r="BK63" s="78" t="s">
        <v>84</v>
      </c>
      <c r="BL63" s="115" t="s">
        <v>84</v>
      </c>
      <c r="BM63" s="115">
        <v>1</v>
      </c>
      <c r="BN63" s="561" t="s">
        <v>84</v>
      </c>
      <c r="BO63" s="115" t="s">
        <v>84</v>
      </c>
      <c r="BP63" s="97" t="s">
        <v>84</v>
      </c>
      <c r="BQ63" s="561" t="s">
        <v>84</v>
      </c>
      <c r="BR63" s="579" t="s">
        <v>84</v>
      </c>
      <c r="BS63" s="561" t="s">
        <v>84</v>
      </c>
      <c r="BT63" s="97" t="s">
        <v>84</v>
      </c>
      <c r="BU63" s="461" t="s">
        <v>84</v>
      </c>
      <c r="BW63" s="102">
        <v>0.5</v>
      </c>
      <c r="BX63" s="78">
        <v>0.5</v>
      </c>
      <c r="BY63" s="78">
        <v>1</v>
      </c>
      <c r="BZ63" s="97">
        <v>0.66666666666666663</v>
      </c>
    </row>
    <row r="64" spans="20:78" x14ac:dyDescent="0.25">
      <c r="AC64" s="91">
        <v>0.25</v>
      </c>
      <c r="AE64" s="756" t="s">
        <v>725</v>
      </c>
      <c r="AF64" s="566">
        <v>1</v>
      </c>
      <c r="AG64" s="566" t="s">
        <v>84</v>
      </c>
      <c r="AH64" s="566" t="s">
        <v>84</v>
      </c>
      <c r="AI64" s="566" t="s">
        <v>84</v>
      </c>
      <c r="AJ64" s="566" t="s">
        <v>84</v>
      </c>
      <c r="AK64" s="757" t="s">
        <v>84</v>
      </c>
      <c r="AL64" s="566" t="s">
        <v>84</v>
      </c>
      <c r="AM64" s="566" t="s">
        <v>84</v>
      </c>
      <c r="AN64" s="566" t="s">
        <v>84</v>
      </c>
      <c r="AO64" s="566" t="s">
        <v>84</v>
      </c>
      <c r="AP64" s="566" t="s">
        <v>84</v>
      </c>
      <c r="AQ64" s="566" t="s">
        <v>84</v>
      </c>
      <c r="AR64" s="566" t="s">
        <v>84</v>
      </c>
      <c r="AS64" s="566" t="s">
        <v>84</v>
      </c>
      <c r="AT64" s="566" t="s">
        <v>84</v>
      </c>
      <c r="AU64" s="566">
        <v>0</v>
      </c>
      <c r="AV64" s="566" t="s">
        <v>84</v>
      </c>
      <c r="AW64" s="566" t="s">
        <v>84</v>
      </c>
      <c r="AX64" s="566" t="s">
        <v>84</v>
      </c>
      <c r="AY64" s="758">
        <v>0</v>
      </c>
      <c r="AZ64" s="758" t="s">
        <v>84</v>
      </c>
      <c r="BA64" s="759">
        <v>1</v>
      </c>
      <c r="BB64" s="758" t="s">
        <v>84</v>
      </c>
      <c r="BC64" s="758" t="s">
        <v>84</v>
      </c>
      <c r="BD64" s="758" t="s">
        <v>84</v>
      </c>
      <c r="BE64" s="566" t="s">
        <v>84</v>
      </c>
      <c r="BF64" s="566" t="s">
        <v>84</v>
      </c>
      <c r="BG64" s="566" t="s">
        <v>84</v>
      </c>
      <c r="BH64" s="566" t="s">
        <v>84</v>
      </c>
      <c r="BI64" s="566" t="s">
        <v>84</v>
      </c>
      <c r="BJ64" s="566" t="s">
        <v>84</v>
      </c>
      <c r="BK64" s="566" t="s">
        <v>84</v>
      </c>
      <c r="BL64" s="24" t="s">
        <v>84</v>
      </c>
      <c r="BM64" s="24">
        <v>1</v>
      </c>
      <c r="BN64" s="25" t="s">
        <v>84</v>
      </c>
      <c r="BO64" s="24" t="s">
        <v>84</v>
      </c>
      <c r="BP64" s="626" t="s">
        <v>84</v>
      </c>
      <c r="BQ64" s="25" t="s">
        <v>84</v>
      </c>
      <c r="BR64" s="42" t="s">
        <v>84</v>
      </c>
      <c r="BS64" s="25" t="s">
        <v>84</v>
      </c>
      <c r="BT64" s="626" t="s">
        <v>84</v>
      </c>
      <c r="BU64" s="589" t="s">
        <v>84</v>
      </c>
      <c r="BW64" s="760">
        <v>0.5</v>
      </c>
      <c r="BX64" s="566">
        <v>0.5</v>
      </c>
      <c r="BY64" s="42">
        <v>1</v>
      </c>
      <c r="BZ64" s="589">
        <v>0.66666666666666663</v>
      </c>
    </row>
    <row r="65" spans="26:80" x14ac:dyDescent="0.25">
      <c r="AC65" s="91">
        <v>0.25</v>
      </c>
      <c r="AE65" s="776" t="s">
        <v>689</v>
      </c>
      <c r="AF65" s="568">
        <v>1</v>
      </c>
      <c r="AG65" s="568" t="s">
        <v>84</v>
      </c>
      <c r="AH65" s="568" t="s">
        <v>84</v>
      </c>
      <c r="AI65" s="568" t="s">
        <v>84</v>
      </c>
      <c r="AJ65" s="568" t="s">
        <v>84</v>
      </c>
      <c r="AK65" s="777" t="s">
        <v>84</v>
      </c>
      <c r="AL65" s="568" t="s">
        <v>84</v>
      </c>
      <c r="AM65" s="568" t="s">
        <v>84</v>
      </c>
      <c r="AN65" s="568" t="s">
        <v>84</v>
      </c>
      <c r="AO65" s="568" t="s">
        <v>84</v>
      </c>
      <c r="AP65" s="568" t="s">
        <v>84</v>
      </c>
      <c r="AQ65" s="568" t="s">
        <v>84</v>
      </c>
      <c r="AR65" s="568" t="s">
        <v>84</v>
      </c>
      <c r="AS65" s="568" t="s">
        <v>84</v>
      </c>
      <c r="AT65" s="568" t="s">
        <v>84</v>
      </c>
      <c r="AU65" s="568" t="s">
        <v>84</v>
      </c>
      <c r="AV65" s="568" t="s">
        <v>84</v>
      </c>
      <c r="AW65" s="568" t="s">
        <v>84</v>
      </c>
      <c r="AX65" s="568" t="s">
        <v>84</v>
      </c>
      <c r="AY65" s="568" t="s">
        <v>84</v>
      </c>
      <c r="AZ65" s="568" t="s">
        <v>84</v>
      </c>
      <c r="BA65" s="777">
        <v>1</v>
      </c>
      <c r="BB65" s="568" t="s">
        <v>84</v>
      </c>
      <c r="BC65" s="568" t="s">
        <v>84</v>
      </c>
      <c r="BD65" s="568" t="s">
        <v>84</v>
      </c>
      <c r="BE65" s="568" t="s">
        <v>84</v>
      </c>
      <c r="BF65" s="568" t="s">
        <v>84</v>
      </c>
      <c r="BG65" s="568" t="s">
        <v>84</v>
      </c>
      <c r="BH65" s="568" t="s">
        <v>84</v>
      </c>
      <c r="BI65" s="568" t="s">
        <v>84</v>
      </c>
      <c r="BJ65" s="568" t="s">
        <v>84</v>
      </c>
      <c r="BK65" s="568" t="s">
        <v>84</v>
      </c>
      <c r="BL65" s="73" t="s">
        <v>84</v>
      </c>
      <c r="BM65" s="73" t="s">
        <v>84</v>
      </c>
      <c r="BN65" s="74" t="s">
        <v>84</v>
      </c>
      <c r="BO65" s="73" t="s">
        <v>84</v>
      </c>
      <c r="BP65" s="627" t="s">
        <v>84</v>
      </c>
      <c r="BQ65" s="25" t="s">
        <v>84</v>
      </c>
      <c r="BR65" s="42" t="s">
        <v>84</v>
      </c>
      <c r="BS65" s="25" t="s">
        <v>84</v>
      </c>
      <c r="BT65" s="626" t="s">
        <v>84</v>
      </c>
      <c r="BU65" s="589" t="s">
        <v>84</v>
      </c>
      <c r="BW65" s="754">
        <v>1</v>
      </c>
      <c r="BX65" s="568">
        <v>1</v>
      </c>
      <c r="BY65" s="85" t="s">
        <v>84</v>
      </c>
      <c r="BZ65" s="590">
        <v>1</v>
      </c>
    </row>
    <row r="66" spans="26:80" ht="25" x14ac:dyDescent="0.25">
      <c r="AC66" s="91">
        <v>0.25</v>
      </c>
      <c r="AE66" s="756" t="s">
        <v>690</v>
      </c>
      <c r="AF66" s="566">
        <v>1</v>
      </c>
      <c r="AG66" s="566" t="s">
        <v>84</v>
      </c>
      <c r="AH66" s="566" t="s">
        <v>84</v>
      </c>
      <c r="AI66" s="566" t="s">
        <v>84</v>
      </c>
      <c r="AJ66" s="566" t="s">
        <v>84</v>
      </c>
      <c r="AK66" s="757" t="s">
        <v>84</v>
      </c>
      <c r="AL66" s="566" t="s">
        <v>84</v>
      </c>
      <c r="AM66" s="566" t="s">
        <v>84</v>
      </c>
      <c r="AN66" s="566" t="s">
        <v>84</v>
      </c>
      <c r="AO66" s="566" t="s">
        <v>84</v>
      </c>
      <c r="AP66" s="566" t="s">
        <v>84</v>
      </c>
      <c r="AQ66" s="566" t="s">
        <v>84</v>
      </c>
      <c r="AR66" s="566" t="s">
        <v>84</v>
      </c>
      <c r="AS66" s="566" t="s">
        <v>84</v>
      </c>
      <c r="AT66" s="566" t="s">
        <v>84</v>
      </c>
      <c r="AU66" s="566">
        <v>0</v>
      </c>
      <c r="AV66" s="566" t="s">
        <v>84</v>
      </c>
      <c r="AW66" s="566" t="s">
        <v>84</v>
      </c>
      <c r="AX66" s="566" t="s">
        <v>84</v>
      </c>
      <c r="AY66" s="758">
        <v>0</v>
      </c>
      <c r="AZ66" s="758" t="s">
        <v>84</v>
      </c>
      <c r="BA66" s="759">
        <v>1</v>
      </c>
      <c r="BB66" s="758" t="s">
        <v>84</v>
      </c>
      <c r="BC66" s="758" t="s">
        <v>84</v>
      </c>
      <c r="BD66" s="758" t="s">
        <v>84</v>
      </c>
      <c r="BE66" s="566" t="s">
        <v>84</v>
      </c>
      <c r="BF66" s="566" t="s">
        <v>84</v>
      </c>
      <c r="BG66" s="566" t="s">
        <v>84</v>
      </c>
      <c r="BH66" s="566" t="s">
        <v>84</v>
      </c>
      <c r="BI66" s="566" t="s">
        <v>84</v>
      </c>
      <c r="BJ66" s="566" t="s">
        <v>84</v>
      </c>
      <c r="BK66" s="566" t="s">
        <v>84</v>
      </c>
      <c r="BL66" s="24" t="s">
        <v>84</v>
      </c>
      <c r="BM66" s="24" t="s">
        <v>84</v>
      </c>
      <c r="BN66" s="25" t="s">
        <v>84</v>
      </c>
      <c r="BO66" s="24" t="s">
        <v>84</v>
      </c>
      <c r="BP66" s="626" t="s">
        <v>84</v>
      </c>
      <c r="BQ66" s="25" t="s">
        <v>84</v>
      </c>
      <c r="BR66" s="42" t="s">
        <v>84</v>
      </c>
      <c r="BS66" s="25" t="s">
        <v>84</v>
      </c>
      <c r="BT66" s="626" t="s">
        <v>84</v>
      </c>
      <c r="BU66" s="589" t="s">
        <v>84</v>
      </c>
      <c r="BW66" s="760">
        <v>0.5</v>
      </c>
      <c r="BX66" s="566">
        <v>0.5</v>
      </c>
      <c r="BY66" s="42" t="s">
        <v>84</v>
      </c>
      <c r="BZ66" s="589">
        <v>0.5</v>
      </c>
    </row>
    <row r="67" spans="26:80" ht="25" x14ac:dyDescent="0.25">
      <c r="AC67" s="91">
        <v>0.25</v>
      </c>
      <c r="AE67" s="776" t="s">
        <v>732</v>
      </c>
      <c r="AF67" s="568">
        <v>1</v>
      </c>
      <c r="AG67" s="568" t="s">
        <v>84</v>
      </c>
      <c r="AH67" s="568" t="s">
        <v>84</v>
      </c>
      <c r="AI67" s="568" t="s">
        <v>84</v>
      </c>
      <c r="AJ67" s="568" t="s">
        <v>84</v>
      </c>
      <c r="AK67" s="777" t="s">
        <v>84</v>
      </c>
      <c r="AL67" s="568" t="s">
        <v>84</v>
      </c>
      <c r="AM67" s="568" t="s">
        <v>84</v>
      </c>
      <c r="AN67" s="568" t="s">
        <v>84</v>
      </c>
      <c r="AO67" s="568" t="s">
        <v>84</v>
      </c>
      <c r="AP67" s="568" t="s">
        <v>84</v>
      </c>
      <c r="AQ67" s="568" t="s">
        <v>84</v>
      </c>
      <c r="AR67" s="568" t="s">
        <v>84</v>
      </c>
      <c r="AS67" s="568" t="s">
        <v>84</v>
      </c>
      <c r="AT67" s="568" t="s">
        <v>84</v>
      </c>
      <c r="AU67" s="568">
        <v>0</v>
      </c>
      <c r="AV67" s="568" t="s">
        <v>84</v>
      </c>
      <c r="AW67" s="568" t="s">
        <v>84</v>
      </c>
      <c r="AX67" s="568" t="s">
        <v>84</v>
      </c>
      <c r="AY67" s="568">
        <v>0</v>
      </c>
      <c r="AZ67" s="568" t="s">
        <v>84</v>
      </c>
      <c r="BA67" s="777">
        <v>1</v>
      </c>
      <c r="BB67" s="568" t="s">
        <v>84</v>
      </c>
      <c r="BC67" s="568" t="s">
        <v>84</v>
      </c>
      <c r="BD67" s="568" t="s">
        <v>84</v>
      </c>
      <c r="BE67" s="568" t="s">
        <v>84</v>
      </c>
      <c r="BF67" s="568" t="s">
        <v>84</v>
      </c>
      <c r="BG67" s="568" t="s">
        <v>84</v>
      </c>
      <c r="BH67" s="568" t="s">
        <v>84</v>
      </c>
      <c r="BI67" s="568" t="s">
        <v>84</v>
      </c>
      <c r="BJ67" s="568" t="s">
        <v>84</v>
      </c>
      <c r="BK67" s="568" t="s">
        <v>84</v>
      </c>
      <c r="BL67" s="73" t="s">
        <v>84</v>
      </c>
      <c r="BM67" s="73">
        <v>1</v>
      </c>
      <c r="BN67" s="74" t="s">
        <v>84</v>
      </c>
      <c r="BO67" s="73" t="s">
        <v>84</v>
      </c>
      <c r="BP67" s="627" t="s">
        <v>84</v>
      </c>
      <c r="BQ67" s="25" t="s">
        <v>84</v>
      </c>
      <c r="BR67" s="42" t="s">
        <v>84</v>
      </c>
      <c r="BS67" s="25" t="s">
        <v>84</v>
      </c>
      <c r="BT67" s="626" t="s">
        <v>84</v>
      </c>
      <c r="BU67" s="589" t="s">
        <v>84</v>
      </c>
      <c r="BW67" s="754">
        <v>0.5</v>
      </c>
      <c r="BX67" s="568">
        <v>0.5</v>
      </c>
      <c r="BY67" s="85">
        <v>1</v>
      </c>
      <c r="BZ67" s="590">
        <v>0.66666666666666663</v>
      </c>
    </row>
    <row r="68" spans="26:80" ht="18.75" customHeight="1" x14ac:dyDescent="0.25">
      <c r="AC68" s="77">
        <v>0.2</v>
      </c>
      <c r="AE68" s="100" t="s">
        <v>357</v>
      </c>
      <c r="AF68" s="79">
        <v>1</v>
      </c>
      <c r="AG68" s="79">
        <v>1</v>
      </c>
      <c r="AH68" s="79" t="s">
        <v>84</v>
      </c>
      <c r="AI68" s="79">
        <v>1</v>
      </c>
      <c r="AJ68" s="79" t="s">
        <v>84</v>
      </c>
      <c r="AK68" s="79" t="s">
        <v>84</v>
      </c>
      <c r="AL68" s="79">
        <v>1</v>
      </c>
      <c r="AM68" s="79">
        <v>1</v>
      </c>
      <c r="AN68" s="79" t="s">
        <v>84</v>
      </c>
      <c r="AO68" s="79">
        <v>1</v>
      </c>
      <c r="AP68" s="79" t="s">
        <v>84</v>
      </c>
      <c r="AQ68" s="79">
        <v>0</v>
      </c>
      <c r="AR68" s="79">
        <v>0</v>
      </c>
      <c r="AS68" s="79">
        <v>1</v>
      </c>
      <c r="AT68" s="79">
        <v>1</v>
      </c>
      <c r="AU68" s="79">
        <v>1</v>
      </c>
      <c r="AV68" s="79">
        <v>0</v>
      </c>
      <c r="AW68" s="79" t="s">
        <v>84</v>
      </c>
      <c r="AX68" s="79">
        <v>1</v>
      </c>
      <c r="AY68" s="79">
        <v>1</v>
      </c>
      <c r="AZ68" s="79">
        <v>0</v>
      </c>
      <c r="BA68" s="79">
        <v>1</v>
      </c>
      <c r="BB68" s="79" t="s">
        <v>84</v>
      </c>
      <c r="BC68" s="79" t="s">
        <v>84</v>
      </c>
      <c r="BD68" s="79" t="s">
        <v>84</v>
      </c>
      <c r="BE68" s="79">
        <v>0</v>
      </c>
      <c r="BF68" s="79" t="s">
        <v>84</v>
      </c>
      <c r="BG68" s="79">
        <v>0</v>
      </c>
      <c r="BH68" s="79">
        <v>1</v>
      </c>
      <c r="BI68" s="79">
        <v>0</v>
      </c>
      <c r="BJ68" s="79" t="s">
        <v>84</v>
      </c>
      <c r="BK68" s="79" t="s">
        <v>84</v>
      </c>
      <c r="BL68" s="470">
        <v>1</v>
      </c>
      <c r="BM68" s="470">
        <v>0</v>
      </c>
      <c r="BN68" s="562">
        <v>1</v>
      </c>
      <c r="BO68" s="470">
        <v>1</v>
      </c>
      <c r="BP68" s="101">
        <v>1</v>
      </c>
      <c r="BQ68" s="562" t="s">
        <v>84</v>
      </c>
      <c r="BR68" s="583" t="s">
        <v>84</v>
      </c>
      <c r="BS68" s="562" t="s">
        <v>84</v>
      </c>
      <c r="BT68" s="101" t="s">
        <v>84</v>
      </c>
      <c r="BU68" s="462" t="s">
        <v>84</v>
      </c>
      <c r="BW68" s="107">
        <v>0.76923076923076927</v>
      </c>
      <c r="BX68" s="79">
        <v>0.42857142857142855</v>
      </c>
      <c r="BY68" s="79">
        <v>0.66666666666666663</v>
      </c>
      <c r="BZ68" s="101">
        <v>0.6214896214896215</v>
      </c>
    </row>
    <row r="69" spans="26:80" ht="18.75" customHeight="1" x14ac:dyDescent="0.25">
      <c r="AC69" s="77">
        <v>0.2</v>
      </c>
      <c r="AE69" s="96" t="s">
        <v>69</v>
      </c>
      <c r="AF69" s="78">
        <v>1</v>
      </c>
      <c r="AG69" s="78">
        <v>1</v>
      </c>
      <c r="AH69" s="78" t="s">
        <v>84</v>
      </c>
      <c r="AI69" s="78">
        <v>1</v>
      </c>
      <c r="AJ69" s="78" t="s">
        <v>84</v>
      </c>
      <c r="AK69" s="78" t="s">
        <v>84</v>
      </c>
      <c r="AL69" s="78">
        <v>1</v>
      </c>
      <c r="AM69" s="78">
        <v>1</v>
      </c>
      <c r="AN69" s="78" t="s">
        <v>84</v>
      </c>
      <c r="AO69" s="78">
        <v>1</v>
      </c>
      <c r="AP69" s="78" t="s">
        <v>84</v>
      </c>
      <c r="AQ69" s="78">
        <v>1</v>
      </c>
      <c r="AR69" s="78">
        <v>1</v>
      </c>
      <c r="AS69" s="78">
        <v>1</v>
      </c>
      <c r="AT69" s="78">
        <v>1</v>
      </c>
      <c r="AU69" s="78">
        <v>1</v>
      </c>
      <c r="AV69" s="78">
        <v>1</v>
      </c>
      <c r="AW69" s="78" t="s">
        <v>84</v>
      </c>
      <c r="AX69" s="78">
        <v>1</v>
      </c>
      <c r="AY69" s="78">
        <v>1</v>
      </c>
      <c r="AZ69" s="78">
        <v>1</v>
      </c>
      <c r="BA69" s="78">
        <v>1</v>
      </c>
      <c r="BB69" s="78" t="s">
        <v>84</v>
      </c>
      <c r="BC69" s="78" t="s">
        <v>84</v>
      </c>
      <c r="BD69" s="78" t="s">
        <v>84</v>
      </c>
      <c r="BE69" s="78">
        <v>1</v>
      </c>
      <c r="BF69" s="78" t="s">
        <v>84</v>
      </c>
      <c r="BG69" s="78">
        <v>1</v>
      </c>
      <c r="BH69" s="78">
        <v>1</v>
      </c>
      <c r="BI69" s="78">
        <v>1</v>
      </c>
      <c r="BJ69" s="78" t="s">
        <v>84</v>
      </c>
      <c r="BK69" s="78" t="s">
        <v>84</v>
      </c>
      <c r="BL69" s="115">
        <v>1</v>
      </c>
      <c r="BM69" s="115">
        <v>1</v>
      </c>
      <c r="BN69" s="561">
        <v>1</v>
      </c>
      <c r="BO69" s="115">
        <v>1</v>
      </c>
      <c r="BP69" s="97">
        <v>1</v>
      </c>
      <c r="BQ69" s="561" t="s">
        <v>84</v>
      </c>
      <c r="BR69" s="579" t="s">
        <v>84</v>
      </c>
      <c r="BS69" s="561" t="s">
        <v>84</v>
      </c>
      <c r="BT69" s="97" t="s">
        <v>84</v>
      </c>
      <c r="BU69" s="461" t="s">
        <v>84</v>
      </c>
      <c r="BW69" s="102">
        <v>1</v>
      </c>
      <c r="BX69" s="78">
        <v>1</v>
      </c>
      <c r="BY69" s="78">
        <v>1</v>
      </c>
      <c r="BZ69" s="97">
        <v>1</v>
      </c>
    </row>
    <row r="70" spans="26:80" ht="17.25" customHeight="1" x14ac:dyDescent="0.25">
      <c r="AC70" s="91">
        <v>0.5</v>
      </c>
      <c r="AE70" s="109" t="s">
        <v>185</v>
      </c>
      <c r="AF70" s="24">
        <v>1</v>
      </c>
      <c r="AG70" s="24">
        <v>1</v>
      </c>
      <c r="AH70" s="24" t="s">
        <v>84</v>
      </c>
      <c r="AI70" s="24">
        <v>1</v>
      </c>
      <c r="AJ70" s="24" t="s">
        <v>84</v>
      </c>
      <c r="AK70" s="24" t="s">
        <v>84</v>
      </c>
      <c r="AL70" s="24">
        <v>1</v>
      </c>
      <c r="AM70" s="24">
        <v>1</v>
      </c>
      <c r="AN70" s="24" t="s">
        <v>84</v>
      </c>
      <c r="AO70" s="24">
        <v>1</v>
      </c>
      <c r="AP70" s="24" t="s">
        <v>84</v>
      </c>
      <c r="AQ70" s="24">
        <v>1</v>
      </c>
      <c r="AR70" s="24">
        <v>1</v>
      </c>
      <c r="AS70" s="24">
        <v>1</v>
      </c>
      <c r="AT70" s="24">
        <v>1</v>
      </c>
      <c r="AU70" s="24">
        <v>1</v>
      </c>
      <c r="AV70" s="24">
        <v>1</v>
      </c>
      <c r="AW70" s="24" t="s">
        <v>84</v>
      </c>
      <c r="AX70" s="24">
        <v>1</v>
      </c>
      <c r="AY70" s="61">
        <v>1</v>
      </c>
      <c r="AZ70" s="61">
        <v>1</v>
      </c>
      <c r="BA70" s="67">
        <v>1</v>
      </c>
      <c r="BB70" s="61" t="s">
        <v>84</v>
      </c>
      <c r="BC70" s="61" t="s">
        <v>84</v>
      </c>
      <c r="BD70" s="61" t="s">
        <v>84</v>
      </c>
      <c r="BE70" s="24">
        <v>1</v>
      </c>
      <c r="BF70" s="24" t="s">
        <v>84</v>
      </c>
      <c r="BG70" s="24">
        <v>1</v>
      </c>
      <c r="BH70" s="24">
        <v>1</v>
      </c>
      <c r="BI70" s="24">
        <v>1</v>
      </c>
      <c r="BJ70" s="53" t="s">
        <v>84</v>
      </c>
      <c r="BK70" s="53" t="s">
        <v>84</v>
      </c>
      <c r="BL70" s="53">
        <v>1</v>
      </c>
      <c r="BM70" s="53">
        <v>1</v>
      </c>
      <c r="BN70" s="89">
        <v>1</v>
      </c>
      <c r="BO70" s="53">
        <v>1</v>
      </c>
      <c r="BP70" s="632">
        <v>1</v>
      </c>
      <c r="BQ70" s="89" t="s">
        <v>84</v>
      </c>
      <c r="BR70" s="20" t="s">
        <v>84</v>
      </c>
      <c r="BS70" s="89" t="s">
        <v>84</v>
      </c>
      <c r="BT70" s="632" t="s">
        <v>84</v>
      </c>
      <c r="BU70" s="592" t="s">
        <v>84</v>
      </c>
      <c r="BW70" s="103">
        <v>1</v>
      </c>
      <c r="BX70" s="24">
        <v>1</v>
      </c>
      <c r="BY70" s="25">
        <v>1</v>
      </c>
      <c r="BZ70" s="104">
        <v>1</v>
      </c>
    </row>
    <row r="71" spans="26:80" ht="17.25" customHeight="1" x14ac:dyDescent="0.25">
      <c r="AC71" s="91">
        <v>0.5</v>
      </c>
      <c r="AE71" s="128" t="s">
        <v>186</v>
      </c>
      <c r="AF71" s="73">
        <v>1</v>
      </c>
      <c r="AG71" s="73">
        <v>1</v>
      </c>
      <c r="AH71" s="73" t="s">
        <v>84</v>
      </c>
      <c r="AI71" s="73">
        <v>1</v>
      </c>
      <c r="AJ71" s="73" t="s">
        <v>84</v>
      </c>
      <c r="AK71" s="73" t="s">
        <v>84</v>
      </c>
      <c r="AL71" s="73">
        <v>1</v>
      </c>
      <c r="AM71" s="73">
        <v>1</v>
      </c>
      <c r="AN71" s="73" t="s">
        <v>84</v>
      </c>
      <c r="AO71" s="73">
        <v>1</v>
      </c>
      <c r="AP71" s="73" t="s">
        <v>84</v>
      </c>
      <c r="AQ71" s="73">
        <v>1</v>
      </c>
      <c r="AR71" s="73">
        <v>1</v>
      </c>
      <c r="AS71" s="73">
        <v>1</v>
      </c>
      <c r="AT71" s="73">
        <v>1</v>
      </c>
      <c r="AU71" s="73">
        <v>1</v>
      </c>
      <c r="AV71" s="73">
        <v>1</v>
      </c>
      <c r="AW71" s="73" t="s">
        <v>84</v>
      </c>
      <c r="AX71" s="73">
        <v>1</v>
      </c>
      <c r="AY71" s="73">
        <v>1</v>
      </c>
      <c r="AZ71" s="73">
        <v>1</v>
      </c>
      <c r="BA71" s="75">
        <v>1</v>
      </c>
      <c r="BB71" s="73" t="s">
        <v>84</v>
      </c>
      <c r="BC71" s="73" t="s">
        <v>84</v>
      </c>
      <c r="BD71" s="73" t="s">
        <v>84</v>
      </c>
      <c r="BE71" s="75">
        <v>1</v>
      </c>
      <c r="BF71" s="75" t="s">
        <v>84</v>
      </c>
      <c r="BG71" s="75">
        <v>1</v>
      </c>
      <c r="BH71" s="75">
        <v>1</v>
      </c>
      <c r="BI71" s="75">
        <v>1</v>
      </c>
      <c r="BJ71" s="75" t="s">
        <v>84</v>
      </c>
      <c r="BK71" s="75" t="s">
        <v>84</v>
      </c>
      <c r="BL71" s="75">
        <v>1</v>
      </c>
      <c r="BM71" s="75">
        <v>1</v>
      </c>
      <c r="BN71" s="80">
        <v>1</v>
      </c>
      <c r="BO71" s="75">
        <v>1</v>
      </c>
      <c r="BP71" s="633">
        <v>1</v>
      </c>
      <c r="BQ71" s="80" t="s">
        <v>84</v>
      </c>
      <c r="BR71" s="559" t="s">
        <v>84</v>
      </c>
      <c r="BS71" s="80" t="s">
        <v>84</v>
      </c>
      <c r="BT71" s="633" t="s">
        <v>84</v>
      </c>
      <c r="BU71" s="593" t="s">
        <v>84</v>
      </c>
      <c r="BW71" s="953">
        <v>1</v>
      </c>
      <c r="BX71" s="259">
        <v>1</v>
      </c>
      <c r="BY71" s="954">
        <v>1</v>
      </c>
      <c r="BZ71" s="955">
        <v>1</v>
      </c>
    </row>
    <row r="72" spans="26:80" customFormat="1" ht="3.75" customHeight="1" x14ac:dyDescent="0.25">
      <c r="AY72" s="63"/>
      <c r="AZ72" s="63"/>
      <c r="BA72" s="63"/>
      <c r="BB72" s="63"/>
      <c r="BC72" s="63"/>
      <c r="BD72" s="63"/>
      <c r="BL72" s="465"/>
      <c r="BM72" s="12"/>
      <c r="BN72" s="465"/>
      <c r="BO72" s="942"/>
      <c r="BP72" s="949"/>
      <c r="BQ72" s="465"/>
      <c r="BR72" s="12"/>
      <c r="BS72" s="465"/>
      <c r="BT72" s="12"/>
      <c r="BU72" s="595"/>
      <c r="BV72" s="63"/>
    </row>
    <row r="73" spans="26:80" ht="17.25" hidden="1" customHeight="1" outlineLevel="1" x14ac:dyDescent="0.25">
      <c r="AA73" s="21">
        <v>0.66666666666666663</v>
      </c>
      <c r="AB73" s="21">
        <v>0.5</v>
      </c>
      <c r="AC73" s="133">
        <v>0.4</v>
      </c>
      <c r="AD73" s="134">
        <v>0</v>
      </c>
      <c r="AE73" s="135" t="s">
        <v>31</v>
      </c>
      <c r="AF73" s="136">
        <v>1</v>
      </c>
      <c r="AG73" s="136">
        <v>1</v>
      </c>
      <c r="AH73" s="136" t="s">
        <v>84</v>
      </c>
      <c r="AI73" s="136">
        <v>1</v>
      </c>
      <c r="AJ73" s="136" t="s">
        <v>84</v>
      </c>
      <c r="AK73" s="136" t="s">
        <v>84</v>
      </c>
      <c r="AL73" s="136">
        <v>1</v>
      </c>
      <c r="AM73" s="136">
        <v>1</v>
      </c>
      <c r="AN73" s="136" t="s">
        <v>84</v>
      </c>
      <c r="AO73" s="136">
        <v>1</v>
      </c>
      <c r="AP73" s="136" t="s">
        <v>84</v>
      </c>
      <c r="AQ73" s="136">
        <v>1</v>
      </c>
      <c r="AR73" s="136">
        <v>0.7142857142857143</v>
      </c>
      <c r="AS73" s="136">
        <v>1</v>
      </c>
      <c r="AT73" s="136">
        <v>1</v>
      </c>
      <c r="AU73" s="136">
        <v>0.8571428571428571</v>
      </c>
      <c r="AV73" s="136">
        <v>1</v>
      </c>
      <c r="AW73" s="136" t="s">
        <v>84</v>
      </c>
      <c r="AX73" s="136">
        <v>1</v>
      </c>
      <c r="AY73" s="137">
        <v>1</v>
      </c>
      <c r="AZ73" s="137">
        <v>1</v>
      </c>
      <c r="BA73" s="137">
        <v>1</v>
      </c>
      <c r="BB73" s="137" t="s">
        <v>84</v>
      </c>
      <c r="BC73" s="137" t="s">
        <v>84</v>
      </c>
      <c r="BD73" s="137" t="s">
        <v>84</v>
      </c>
      <c r="BE73" s="136">
        <v>1</v>
      </c>
      <c r="BF73" s="136" t="s">
        <v>84</v>
      </c>
      <c r="BG73" s="136">
        <v>1</v>
      </c>
      <c r="BH73" s="136">
        <v>1</v>
      </c>
      <c r="BI73" s="136">
        <v>1</v>
      </c>
      <c r="BJ73" s="136" t="s">
        <v>84</v>
      </c>
      <c r="BK73" s="136" t="s">
        <v>84</v>
      </c>
      <c r="BL73" s="471">
        <v>1</v>
      </c>
      <c r="BM73" s="471">
        <v>1</v>
      </c>
      <c r="BN73" s="574">
        <v>1</v>
      </c>
      <c r="BO73" s="574">
        <v>1</v>
      </c>
      <c r="BP73" s="574">
        <v>1</v>
      </c>
      <c r="BQ73" s="574" t="s">
        <v>84</v>
      </c>
      <c r="BR73" s="584" t="s">
        <v>84</v>
      </c>
      <c r="BS73" s="574" t="s">
        <v>84</v>
      </c>
      <c r="BT73" s="635" t="s">
        <v>84</v>
      </c>
      <c r="BU73" s="463" t="s">
        <v>84</v>
      </c>
    </row>
    <row r="74" spans="26:80" ht="17.25" hidden="1" customHeight="1" outlineLevel="1" x14ac:dyDescent="0.25">
      <c r="AA74" s="90" t="s">
        <v>84</v>
      </c>
      <c r="AB74" s="90" t="s">
        <v>84</v>
      </c>
      <c r="AC74" s="138">
        <v>0.2</v>
      </c>
      <c r="AD74" s="33">
        <v>0</v>
      </c>
      <c r="AE74" s="34" t="s">
        <v>682</v>
      </c>
      <c r="AF74" s="35">
        <v>1</v>
      </c>
      <c r="AG74" s="35" t="s">
        <v>84</v>
      </c>
      <c r="AH74" s="35" t="s">
        <v>84</v>
      </c>
      <c r="AI74" s="35" t="s">
        <v>84</v>
      </c>
      <c r="AJ74" s="35" t="s">
        <v>84</v>
      </c>
      <c r="AK74" s="35" t="s">
        <v>84</v>
      </c>
      <c r="AL74" s="35" t="s">
        <v>84</v>
      </c>
      <c r="AM74" s="35" t="s">
        <v>84</v>
      </c>
      <c r="AN74" s="35" t="s">
        <v>84</v>
      </c>
      <c r="AO74" s="35" t="s">
        <v>84</v>
      </c>
      <c r="AP74" s="35" t="s">
        <v>84</v>
      </c>
      <c r="AQ74" s="35" t="s">
        <v>84</v>
      </c>
      <c r="AR74" s="35" t="s">
        <v>84</v>
      </c>
      <c r="AS74" s="35" t="s">
        <v>84</v>
      </c>
      <c r="AT74" s="35" t="s">
        <v>84</v>
      </c>
      <c r="AU74" s="35">
        <v>0</v>
      </c>
      <c r="AV74" s="35" t="s">
        <v>84</v>
      </c>
      <c r="AW74" s="35" t="s">
        <v>84</v>
      </c>
      <c r="AX74" s="35" t="s">
        <v>84</v>
      </c>
      <c r="AY74" s="65">
        <v>0</v>
      </c>
      <c r="AZ74" s="65" t="s">
        <v>84</v>
      </c>
      <c r="BA74" s="65">
        <v>1</v>
      </c>
      <c r="BB74" s="65" t="s">
        <v>84</v>
      </c>
      <c r="BC74" s="65" t="s">
        <v>84</v>
      </c>
      <c r="BD74" s="65" t="s">
        <v>84</v>
      </c>
      <c r="BE74" s="35" t="s">
        <v>84</v>
      </c>
      <c r="BF74" s="35" t="s">
        <v>84</v>
      </c>
      <c r="BG74" s="35" t="s">
        <v>84</v>
      </c>
      <c r="BH74" s="35" t="s">
        <v>84</v>
      </c>
      <c r="BI74" s="35" t="s">
        <v>84</v>
      </c>
      <c r="BJ74" s="35" t="s">
        <v>84</v>
      </c>
      <c r="BK74" s="35" t="s">
        <v>84</v>
      </c>
      <c r="BL74" s="467" t="s">
        <v>84</v>
      </c>
      <c r="BM74" s="467">
        <v>1</v>
      </c>
      <c r="BN74" s="572" t="s">
        <v>84</v>
      </c>
      <c r="BO74" s="572" t="s">
        <v>84</v>
      </c>
      <c r="BP74" s="572" t="s">
        <v>84</v>
      </c>
      <c r="BQ74" s="572" t="s">
        <v>84</v>
      </c>
      <c r="BR74" s="560" t="s">
        <v>84</v>
      </c>
      <c r="BS74" s="572" t="s">
        <v>84</v>
      </c>
      <c r="BT74" s="636" t="s">
        <v>84</v>
      </c>
      <c r="BU74" s="597" t="s">
        <v>84</v>
      </c>
    </row>
    <row r="75" spans="26:80" ht="17.25" hidden="1" customHeight="1" outlineLevel="1" x14ac:dyDescent="0.25">
      <c r="AA75" s="90" t="s">
        <v>84</v>
      </c>
      <c r="AB75" s="21">
        <v>0.25</v>
      </c>
      <c r="AC75" s="138">
        <v>0.2</v>
      </c>
      <c r="AD75" s="33">
        <v>0</v>
      </c>
      <c r="AE75" s="34" t="s">
        <v>357</v>
      </c>
      <c r="AF75" s="35">
        <v>1</v>
      </c>
      <c r="AG75" s="35">
        <v>1</v>
      </c>
      <c r="AH75" s="35" t="s">
        <v>84</v>
      </c>
      <c r="AI75" s="35">
        <v>1</v>
      </c>
      <c r="AJ75" s="35" t="s">
        <v>84</v>
      </c>
      <c r="AK75" s="35" t="s">
        <v>84</v>
      </c>
      <c r="AL75" s="35">
        <v>1</v>
      </c>
      <c r="AM75" s="35">
        <v>1</v>
      </c>
      <c r="AN75" s="35" t="s">
        <v>84</v>
      </c>
      <c r="AO75" s="35">
        <v>1</v>
      </c>
      <c r="AP75" s="35" t="s">
        <v>84</v>
      </c>
      <c r="AQ75" s="35">
        <v>0</v>
      </c>
      <c r="AR75" s="35">
        <v>0</v>
      </c>
      <c r="AS75" s="35">
        <v>1</v>
      </c>
      <c r="AT75" s="35">
        <v>1</v>
      </c>
      <c r="AU75" s="35">
        <v>1</v>
      </c>
      <c r="AV75" s="35">
        <v>0</v>
      </c>
      <c r="AW75" s="35" t="s">
        <v>84</v>
      </c>
      <c r="AX75" s="35">
        <v>1</v>
      </c>
      <c r="AY75" s="65">
        <v>1</v>
      </c>
      <c r="AZ75" s="65">
        <v>0</v>
      </c>
      <c r="BA75" s="65">
        <v>1</v>
      </c>
      <c r="BB75" s="65" t="s">
        <v>84</v>
      </c>
      <c r="BC75" s="65" t="s">
        <v>84</v>
      </c>
      <c r="BD75" s="65" t="s">
        <v>84</v>
      </c>
      <c r="BE75" s="35">
        <v>0</v>
      </c>
      <c r="BF75" s="35" t="s">
        <v>84</v>
      </c>
      <c r="BG75" s="35">
        <v>0</v>
      </c>
      <c r="BH75" s="35">
        <v>1</v>
      </c>
      <c r="BI75" s="35">
        <v>0</v>
      </c>
      <c r="BJ75" s="35" t="s">
        <v>84</v>
      </c>
      <c r="BK75" s="35" t="s">
        <v>84</v>
      </c>
      <c r="BL75" s="467">
        <v>1</v>
      </c>
      <c r="BM75" s="467">
        <v>0</v>
      </c>
      <c r="BN75" s="572">
        <v>1</v>
      </c>
      <c r="BO75" s="572">
        <v>1</v>
      </c>
      <c r="BP75" s="572">
        <v>1</v>
      </c>
      <c r="BQ75" s="572" t="s">
        <v>84</v>
      </c>
      <c r="BR75" s="560" t="s">
        <v>84</v>
      </c>
      <c r="BS75" s="572" t="s">
        <v>84</v>
      </c>
      <c r="BT75" s="636" t="s">
        <v>84</v>
      </c>
      <c r="BU75" s="597" t="s">
        <v>84</v>
      </c>
    </row>
    <row r="76" spans="26:80" ht="17.25" hidden="1" customHeight="1" outlineLevel="1" thickBot="1" x14ac:dyDescent="0.3">
      <c r="AA76" s="21">
        <v>0.33333333333333331</v>
      </c>
      <c r="AB76" s="21">
        <v>0.25</v>
      </c>
      <c r="AC76" s="139">
        <v>0.2</v>
      </c>
      <c r="AD76" s="140">
        <v>0</v>
      </c>
      <c r="AE76" s="141" t="s">
        <v>69</v>
      </c>
      <c r="AF76" s="142">
        <v>1</v>
      </c>
      <c r="AG76" s="142">
        <v>1</v>
      </c>
      <c r="AH76" s="142" t="s">
        <v>84</v>
      </c>
      <c r="AI76" s="142">
        <v>1</v>
      </c>
      <c r="AJ76" s="142" t="s">
        <v>84</v>
      </c>
      <c r="AK76" s="142" t="s">
        <v>84</v>
      </c>
      <c r="AL76" s="142">
        <v>1</v>
      </c>
      <c r="AM76" s="142">
        <v>1</v>
      </c>
      <c r="AN76" s="142" t="s">
        <v>84</v>
      </c>
      <c r="AO76" s="142">
        <v>1</v>
      </c>
      <c r="AP76" s="142" t="s">
        <v>84</v>
      </c>
      <c r="AQ76" s="142">
        <v>1</v>
      </c>
      <c r="AR76" s="142">
        <v>1</v>
      </c>
      <c r="AS76" s="142">
        <v>1</v>
      </c>
      <c r="AT76" s="142">
        <v>1</v>
      </c>
      <c r="AU76" s="142">
        <v>1</v>
      </c>
      <c r="AV76" s="142">
        <v>1</v>
      </c>
      <c r="AW76" s="142" t="s">
        <v>84</v>
      </c>
      <c r="AX76" s="142">
        <v>1</v>
      </c>
      <c r="AY76" s="143">
        <v>1</v>
      </c>
      <c r="AZ76" s="143">
        <v>1</v>
      </c>
      <c r="BA76" s="143">
        <v>1</v>
      </c>
      <c r="BB76" s="143" t="s">
        <v>84</v>
      </c>
      <c r="BC76" s="143" t="s">
        <v>84</v>
      </c>
      <c r="BD76" s="143" t="s">
        <v>84</v>
      </c>
      <c r="BE76" s="142">
        <v>1</v>
      </c>
      <c r="BF76" s="142" t="s">
        <v>84</v>
      </c>
      <c r="BG76" s="142">
        <v>1</v>
      </c>
      <c r="BH76" s="142">
        <v>1</v>
      </c>
      <c r="BI76" s="142">
        <v>1</v>
      </c>
      <c r="BJ76" s="142" t="s">
        <v>84</v>
      </c>
      <c r="BK76" s="142" t="s">
        <v>84</v>
      </c>
      <c r="BL76" s="472">
        <v>1</v>
      </c>
      <c r="BM76" s="472">
        <v>1</v>
      </c>
      <c r="BN76" s="939">
        <v>1</v>
      </c>
      <c r="BO76" s="939">
        <v>1</v>
      </c>
      <c r="BP76" s="939">
        <v>1</v>
      </c>
      <c r="BQ76" s="572" t="s">
        <v>84</v>
      </c>
      <c r="BR76" s="560" t="s">
        <v>84</v>
      </c>
      <c r="BS76" s="572" t="s">
        <v>84</v>
      </c>
      <c r="BT76" s="636" t="s">
        <v>84</v>
      </c>
      <c r="BU76" s="597" t="s">
        <v>84</v>
      </c>
    </row>
    <row r="77" spans="26:80" customFormat="1" ht="3.65" customHeight="1" collapsed="1" x14ac:dyDescent="0.25">
      <c r="AH77" t="e">
        <v>#REF!</v>
      </c>
      <c r="AY77" s="63"/>
      <c r="AZ77" s="63"/>
      <c r="BA77" s="63"/>
      <c r="BB77" s="63"/>
      <c r="BC77" s="63"/>
      <c r="BD77" s="63"/>
      <c r="BL77" s="465"/>
      <c r="BM77" s="12"/>
      <c r="BN77" s="465"/>
      <c r="BO77" s="942"/>
      <c r="BP77" s="949"/>
      <c r="BQ77" s="465"/>
      <c r="BR77" s="12"/>
      <c r="BS77" s="465"/>
      <c r="BT77" s="12"/>
      <c r="BU77" s="595"/>
      <c r="BV77" s="63"/>
    </row>
    <row r="78" spans="26:80" ht="18.75" customHeight="1" x14ac:dyDescent="0.25">
      <c r="AC78" s="1244">
        <v>0.11</v>
      </c>
      <c r="AE78" s="1252" t="s">
        <v>70</v>
      </c>
      <c r="AF78" s="1245" t="s">
        <v>84</v>
      </c>
      <c r="AG78" s="1245">
        <v>0.99990000000000001</v>
      </c>
      <c r="AH78" s="1245" t="s">
        <v>84</v>
      </c>
      <c r="AI78" s="1245">
        <v>0.99990000000000001</v>
      </c>
      <c r="AJ78" s="1245" t="s">
        <v>84</v>
      </c>
      <c r="AK78" s="1245" t="s">
        <v>84</v>
      </c>
      <c r="AL78" s="1245">
        <v>0.99990000000000001</v>
      </c>
      <c r="AM78" s="1245">
        <v>0.99990000000000001</v>
      </c>
      <c r="AN78" s="1245" t="s">
        <v>84</v>
      </c>
      <c r="AO78" s="1245">
        <v>0.99990000000000001</v>
      </c>
      <c r="AP78" s="1245" t="s">
        <v>84</v>
      </c>
      <c r="AQ78" s="1245">
        <v>0.5</v>
      </c>
      <c r="AR78" s="1245">
        <v>0.99990000000000001</v>
      </c>
      <c r="AS78" s="1245">
        <v>0.99990000000000001</v>
      </c>
      <c r="AT78" s="1245">
        <v>0.99990000000000001</v>
      </c>
      <c r="AU78" s="1245" t="s">
        <v>84</v>
      </c>
      <c r="AV78" s="1245">
        <v>0.99990000000000001</v>
      </c>
      <c r="AW78" s="1245" t="s">
        <v>84</v>
      </c>
      <c r="AX78" s="1245">
        <v>0.99990000000000001</v>
      </c>
      <c r="AY78" s="1245" t="s">
        <v>84</v>
      </c>
      <c r="AZ78" s="1245">
        <v>1</v>
      </c>
      <c r="BA78" s="1245" t="s">
        <v>84</v>
      </c>
      <c r="BB78" s="1245" t="s">
        <v>84</v>
      </c>
      <c r="BC78" s="1245" t="s">
        <v>84</v>
      </c>
      <c r="BD78" s="1245" t="s">
        <v>84</v>
      </c>
      <c r="BE78" s="1245">
        <v>0.99990000000000001</v>
      </c>
      <c r="BF78" s="1245" t="s">
        <v>84</v>
      </c>
      <c r="BG78" s="1245">
        <v>0.66659999999999997</v>
      </c>
      <c r="BH78" s="1245">
        <v>0.99990000000000001</v>
      </c>
      <c r="BI78" s="1245">
        <v>0.99990000000000001</v>
      </c>
      <c r="BJ78" s="1245" t="s">
        <v>84</v>
      </c>
      <c r="BK78" s="1245" t="s">
        <v>84</v>
      </c>
      <c r="BL78" s="1246">
        <v>0.5</v>
      </c>
      <c r="BM78" s="1246" t="s">
        <v>84</v>
      </c>
      <c r="BN78" s="1247">
        <v>0.99990000000000001</v>
      </c>
      <c r="BO78" s="1248">
        <v>1</v>
      </c>
      <c r="BP78" s="1249">
        <v>1</v>
      </c>
      <c r="BQ78" s="934" t="e">
        <v>#REF!</v>
      </c>
      <c r="BR78" s="585" t="e">
        <v>#REF!</v>
      </c>
      <c r="BS78" s="565" t="e">
        <v>#REF!</v>
      </c>
      <c r="BT78" s="625" t="e">
        <v>#REF!</v>
      </c>
      <c r="BU78" s="588" t="e">
        <v>#REF!</v>
      </c>
      <c r="BW78" s="1250">
        <v>0.95445454545454556</v>
      </c>
      <c r="BX78" s="1245">
        <v>0.93326000000000009</v>
      </c>
      <c r="BY78" s="1245">
        <v>0.74995000000000001</v>
      </c>
      <c r="BZ78" s="1251">
        <v>0.87922151515151514</v>
      </c>
    </row>
    <row r="79" spans="26:80" ht="18.75" customHeight="1" x14ac:dyDescent="0.25">
      <c r="AC79" s="81">
        <v>1</v>
      </c>
      <c r="AE79" s="108" t="s">
        <v>71</v>
      </c>
      <c r="AF79" s="82" t="s">
        <v>84</v>
      </c>
      <c r="AG79" s="82">
        <v>0.99990000000000001</v>
      </c>
      <c r="AH79" s="82" t="s">
        <v>84</v>
      </c>
      <c r="AI79" s="82">
        <v>0.99990000000000001</v>
      </c>
      <c r="AJ79" s="82" t="s">
        <v>84</v>
      </c>
      <c r="AK79" s="82" t="s">
        <v>84</v>
      </c>
      <c r="AL79" s="82">
        <v>0.99990000000000001</v>
      </c>
      <c r="AM79" s="82">
        <v>0.99990000000000001</v>
      </c>
      <c r="AN79" s="82" t="s">
        <v>84</v>
      </c>
      <c r="AO79" s="82">
        <v>0.99990000000000001</v>
      </c>
      <c r="AP79" s="82" t="s">
        <v>84</v>
      </c>
      <c r="AQ79" s="82">
        <v>0.5</v>
      </c>
      <c r="AR79" s="82">
        <v>0.99990000000000001</v>
      </c>
      <c r="AS79" s="82">
        <v>0.99990000000000001</v>
      </c>
      <c r="AT79" s="82">
        <v>0.99990000000000001</v>
      </c>
      <c r="AU79" s="82" t="s">
        <v>84</v>
      </c>
      <c r="AV79" s="82">
        <v>0.99990000000000001</v>
      </c>
      <c r="AW79" s="82" t="s">
        <v>84</v>
      </c>
      <c r="AX79" s="82">
        <v>0.99990000000000001</v>
      </c>
      <c r="AY79" s="82" t="s">
        <v>84</v>
      </c>
      <c r="AZ79" s="82">
        <v>1</v>
      </c>
      <c r="BA79" s="82" t="s">
        <v>84</v>
      </c>
      <c r="BB79" s="82" t="s">
        <v>84</v>
      </c>
      <c r="BC79" s="82" t="s">
        <v>84</v>
      </c>
      <c r="BD79" s="82" t="s">
        <v>84</v>
      </c>
      <c r="BE79" s="82">
        <v>0.99990000000000001</v>
      </c>
      <c r="BF79" s="82" t="s">
        <v>84</v>
      </c>
      <c r="BG79" s="82">
        <v>0.66659999999999997</v>
      </c>
      <c r="BH79" s="82">
        <v>0.99990000000000001</v>
      </c>
      <c r="BI79" s="82">
        <v>0.99990000000000001</v>
      </c>
      <c r="BJ79" s="82" t="s">
        <v>84</v>
      </c>
      <c r="BK79" s="82" t="s">
        <v>84</v>
      </c>
      <c r="BL79" s="473">
        <v>0.5</v>
      </c>
      <c r="BM79" s="473" t="s">
        <v>84</v>
      </c>
      <c r="BN79" s="575">
        <v>0.99990000000000001</v>
      </c>
      <c r="BO79" s="473">
        <v>1</v>
      </c>
      <c r="BP79" s="631">
        <v>1</v>
      </c>
      <c r="BQ79" s="575" t="s">
        <v>84</v>
      </c>
      <c r="BR79" s="586" t="s">
        <v>84</v>
      </c>
      <c r="BS79" s="575" t="s">
        <v>84</v>
      </c>
      <c r="BT79" s="631" t="s">
        <v>84</v>
      </c>
      <c r="BU79" s="464" t="s">
        <v>84</v>
      </c>
      <c r="BW79" s="102">
        <v>0.95445454545454556</v>
      </c>
      <c r="BX79" s="78">
        <v>0.93326000000000009</v>
      </c>
      <c r="BY79" s="78">
        <v>0.74995000000000001</v>
      </c>
      <c r="BZ79" s="97">
        <v>0.87922151515151514</v>
      </c>
    </row>
    <row r="80" spans="26:80" ht="17.25" customHeight="1" x14ac:dyDescent="0.25">
      <c r="Z80" s="27">
        <v>0.5</v>
      </c>
      <c r="AA80" s="1111" t="s">
        <v>84</v>
      </c>
      <c r="AB80" s="1111" t="s">
        <v>84</v>
      </c>
      <c r="AC80" s="91">
        <v>0.33329999999999999</v>
      </c>
      <c r="AE80" s="109" t="s">
        <v>72</v>
      </c>
      <c r="AF80" s="53" t="s">
        <v>84</v>
      </c>
      <c r="AG80" s="53">
        <v>1</v>
      </c>
      <c r="AH80" s="53" t="s">
        <v>84</v>
      </c>
      <c r="AI80" s="53">
        <v>1</v>
      </c>
      <c r="AJ80" s="24" t="s">
        <v>84</v>
      </c>
      <c r="AK80" s="24" t="s">
        <v>84</v>
      </c>
      <c r="AL80" s="24">
        <v>1</v>
      </c>
      <c r="AM80" s="24">
        <v>1</v>
      </c>
      <c r="AN80" s="24" t="s">
        <v>84</v>
      </c>
      <c r="AO80" s="24">
        <v>1</v>
      </c>
      <c r="AP80" s="24" t="s">
        <v>84</v>
      </c>
      <c r="AQ80" s="24" t="s">
        <v>84</v>
      </c>
      <c r="AR80" s="24">
        <v>1</v>
      </c>
      <c r="AS80" s="24">
        <v>1</v>
      </c>
      <c r="AT80" s="24">
        <v>1</v>
      </c>
      <c r="AU80" s="24" t="s">
        <v>84</v>
      </c>
      <c r="AV80" s="24">
        <v>1</v>
      </c>
      <c r="AW80" s="24" t="s">
        <v>84</v>
      </c>
      <c r="AX80" s="24">
        <v>1</v>
      </c>
      <c r="AY80" s="67" t="s">
        <v>84</v>
      </c>
      <c r="AZ80" s="67" t="s">
        <v>84</v>
      </c>
      <c r="BA80" s="67" t="s">
        <v>84</v>
      </c>
      <c r="BB80" s="61" t="s">
        <v>84</v>
      </c>
      <c r="BC80" s="61" t="s">
        <v>84</v>
      </c>
      <c r="BD80" s="61" t="s">
        <v>84</v>
      </c>
      <c r="BE80" s="53">
        <v>1</v>
      </c>
      <c r="BF80" s="53" t="s">
        <v>84</v>
      </c>
      <c r="BG80" s="53">
        <v>0</v>
      </c>
      <c r="BH80" s="53">
        <v>1</v>
      </c>
      <c r="BI80" s="53">
        <v>1</v>
      </c>
      <c r="BJ80" s="53" t="s">
        <v>84</v>
      </c>
      <c r="BK80" s="53" t="s">
        <v>84</v>
      </c>
      <c r="BL80" s="53" t="s">
        <v>84</v>
      </c>
      <c r="BM80" s="53" t="s">
        <v>84</v>
      </c>
      <c r="BN80" s="89">
        <v>1</v>
      </c>
      <c r="BO80" s="53" t="s">
        <v>84</v>
      </c>
      <c r="BP80" s="632" t="s">
        <v>84</v>
      </c>
      <c r="BQ80" s="89" t="s">
        <v>84</v>
      </c>
      <c r="BR80" s="20" t="s">
        <v>84</v>
      </c>
      <c r="BS80" s="89" t="s">
        <v>84</v>
      </c>
      <c r="BT80" s="632" t="s">
        <v>84</v>
      </c>
      <c r="BU80" s="592" t="s">
        <v>84</v>
      </c>
      <c r="BW80" s="103">
        <v>1</v>
      </c>
      <c r="BX80" s="24">
        <v>0.75</v>
      </c>
      <c r="BY80" s="89">
        <v>1</v>
      </c>
      <c r="BZ80" s="104">
        <v>0.91666666666666663</v>
      </c>
      <c r="CA80" s="57"/>
      <c r="CB80"/>
    </row>
    <row r="81" spans="24:80" ht="17.25" customHeight="1" x14ac:dyDescent="0.25">
      <c r="Z81" s="1111" t="s">
        <v>84</v>
      </c>
      <c r="AA81" s="27">
        <v>0.5</v>
      </c>
      <c r="AB81" s="1111" t="s">
        <v>84</v>
      </c>
      <c r="AC81" s="91">
        <v>0.33329999999999999</v>
      </c>
      <c r="AE81" s="128" t="s">
        <v>48</v>
      </c>
      <c r="AF81" s="75" t="s">
        <v>84</v>
      </c>
      <c r="AG81" s="73">
        <v>1</v>
      </c>
      <c r="AH81" s="75" t="s">
        <v>84</v>
      </c>
      <c r="AI81" s="73">
        <v>1</v>
      </c>
      <c r="AJ81" s="73" t="s">
        <v>84</v>
      </c>
      <c r="AK81" s="73" t="s">
        <v>84</v>
      </c>
      <c r="AL81" s="73">
        <v>1</v>
      </c>
      <c r="AM81" s="73">
        <v>1</v>
      </c>
      <c r="AN81" s="73" t="s">
        <v>84</v>
      </c>
      <c r="AO81" s="73">
        <v>1</v>
      </c>
      <c r="AP81" s="73" t="s">
        <v>84</v>
      </c>
      <c r="AQ81" s="73">
        <v>1</v>
      </c>
      <c r="AR81" s="73">
        <v>1</v>
      </c>
      <c r="AS81" s="73">
        <v>1</v>
      </c>
      <c r="AT81" s="73">
        <v>1</v>
      </c>
      <c r="AU81" s="73" t="s">
        <v>84</v>
      </c>
      <c r="AV81" s="73">
        <v>1</v>
      </c>
      <c r="AW81" s="73" t="s">
        <v>84</v>
      </c>
      <c r="AX81" s="73">
        <v>1</v>
      </c>
      <c r="AY81" s="75" t="s">
        <v>84</v>
      </c>
      <c r="AZ81" s="75">
        <v>1</v>
      </c>
      <c r="BA81" s="75" t="s">
        <v>84</v>
      </c>
      <c r="BB81" s="73" t="s">
        <v>84</v>
      </c>
      <c r="BC81" s="73" t="s">
        <v>84</v>
      </c>
      <c r="BD81" s="73" t="s">
        <v>84</v>
      </c>
      <c r="BE81" s="75">
        <v>1</v>
      </c>
      <c r="BF81" s="75" t="s">
        <v>84</v>
      </c>
      <c r="BG81" s="75">
        <v>1</v>
      </c>
      <c r="BH81" s="75">
        <v>1</v>
      </c>
      <c r="BI81" s="75">
        <v>1</v>
      </c>
      <c r="BJ81" s="75" t="s">
        <v>84</v>
      </c>
      <c r="BK81" s="75" t="s">
        <v>84</v>
      </c>
      <c r="BL81" s="75">
        <v>1</v>
      </c>
      <c r="BM81" s="75" t="s">
        <v>84</v>
      </c>
      <c r="BN81" s="80">
        <v>1</v>
      </c>
      <c r="BO81" s="75">
        <v>1</v>
      </c>
      <c r="BP81" s="633">
        <v>1</v>
      </c>
      <c r="BQ81" s="80" t="s">
        <v>84</v>
      </c>
      <c r="BR81" s="559" t="s">
        <v>84</v>
      </c>
      <c r="BS81" s="80" t="s">
        <v>84</v>
      </c>
      <c r="BT81" s="633" t="s">
        <v>84</v>
      </c>
      <c r="BU81" s="593" t="s">
        <v>84</v>
      </c>
      <c r="BW81" s="754">
        <v>1</v>
      </c>
      <c r="BX81" s="73">
        <v>1</v>
      </c>
      <c r="BY81" s="74">
        <v>1</v>
      </c>
      <c r="BZ81" s="590">
        <v>1</v>
      </c>
      <c r="CA81" s="57"/>
      <c r="CB81"/>
    </row>
    <row r="82" spans="24:80" s="57" customFormat="1" ht="17.25" customHeight="1" x14ac:dyDescent="0.25">
      <c r="Z82" s="27">
        <v>0.5</v>
      </c>
      <c r="AA82" s="27">
        <v>0.5</v>
      </c>
      <c r="AB82" s="761">
        <v>1</v>
      </c>
      <c r="AC82" s="328">
        <v>0.33329999999999999</v>
      </c>
      <c r="AD82" s="63"/>
      <c r="AE82" s="1026" t="s">
        <v>686</v>
      </c>
      <c r="AF82" s="1027" t="s">
        <v>84</v>
      </c>
      <c r="AG82" s="1028">
        <v>1</v>
      </c>
      <c r="AH82" s="1027" t="s">
        <v>84</v>
      </c>
      <c r="AI82" s="1028">
        <v>1</v>
      </c>
      <c r="AJ82" s="1028" t="s">
        <v>84</v>
      </c>
      <c r="AK82" s="1028" t="s">
        <v>84</v>
      </c>
      <c r="AL82" s="1028">
        <v>1</v>
      </c>
      <c r="AM82" s="1028">
        <v>1</v>
      </c>
      <c r="AN82" s="1028" t="s">
        <v>84</v>
      </c>
      <c r="AO82" s="1028">
        <v>1</v>
      </c>
      <c r="AP82" s="1028" t="s">
        <v>84</v>
      </c>
      <c r="AQ82" s="1028">
        <v>0</v>
      </c>
      <c r="AR82" s="1028">
        <v>1</v>
      </c>
      <c r="AS82" s="1028">
        <v>1</v>
      </c>
      <c r="AT82" s="1028">
        <v>1</v>
      </c>
      <c r="AU82" s="1028" t="s">
        <v>84</v>
      </c>
      <c r="AV82" s="1028">
        <v>1</v>
      </c>
      <c r="AW82" s="1028" t="s">
        <v>84</v>
      </c>
      <c r="AX82" s="1028">
        <v>1</v>
      </c>
      <c r="AY82" s="1027" t="s">
        <v>84</v>
      </c>
      <c r="AZ82" s="1027">
        <v>1</v>
      </c>
      <c r="BA82" s="1027" t="s">
        <v>84</v>
      </c>
      <c r="BB82" s="1028" t="s">
        <v>84</v>
      </c>
      <c r="BC82" s="1028" t="s">
        <v>84</v>
      </c>
      <c r="BD82" s="1028" t="s">
        <v>84</v>
      </c>
      <c r="BE82" s="1027">
        <v>1</v>
      </c>
      <c r="BF82" s="1027" t="s">
        <v>84</v>
      </c>
      <c r="BG82" s="1027">
        <v>1</v>
      </c>
      <c r="BH82" s="1027">
        <v>1</v>
      </c>
      <c r="BI82" s="1027">
        <v>1</v>
      </c>
      <c r="BJ82" s="1027" t="s">
        <v>84</v>
      </c>
      <c r="BK82" s="1027" t="s">
        <v>84</v>
      </c>
      <c r="BL82" s="1027">
        <v>0</v>
      </c>
      <c r="BM82" s="1027" t="s">
        <v>84</v>
      </c>
      <c r="BN82" s="1029">
        <v>1</v>
      </c>
      <c r="BO82" s="1027">
        <v>1</v>
      </c>
      <c r="BP82" s="1030">
        <v>1</v>
      </c>
      <c r="BQ82" s="762" t="s">
        <v>84</v>
      </c>
      <c r="BR82" s="60" t="s">
        <v>84</v>
      </c>
      <c r="BS82" s="762" t="s">
        <v>84</v>
      </c>
      <c r="BT82" s="763" t="s">
        <v>84</v>
      </c>
      <c r="BU82" s="764" t="s">
        <v>84</v>
      </c>
      <c r="BV82" s="63"/>
      <c r="BW82" s="1031">
        <v>0.90909090909090906</v>
      </c>
      <c r="BX82" s="1028">
        <v>1</v>
      </c>
      <c r="BY82" s="1032">
        <v>0.5</v>
      </c>
      <c r="BZ82" s="1033">
        <v>0.80303030303030309</v>
      </c>
      <c r="CB82" s="63"/>
    </row>
    <row r="83" spans="24:80" customFormat="1" ht="4.5" customHeight="1" x14ac:dyDescent="0.25">
      <c r="AY83" s="63"/>
      <c r="AZ83" s="63"/>
      <c r="BA83" s="63"/>
      <c r="BB83" s="63"/>
      <c r="BC83" s="63"/>
      <c r="BD83" s="63"/>
      <c r="BL83" s="465"/>
      <c r="BM83" s="12"/>
      <c r="BN83" s="465"/>
      <c r="BO83" s="942"/>
      <c r="BP83" s="949"/>
      <c r="BQ83" s="465"/>
      <c r="BR83" s="12"/>
      <c r="BS83" s="465"/>
      <c r="BT83" s="12"/>
      <c r="BU83" s="595"/>
      <c r="BV83" s="63"/>
    </row>
    <row r="84" spans="24:80" ht="18.75" customHeight="1" x14ac:dyDescent="0.25">
      <c r="AC84" s="1244">
        <v>0.15</v>
      </c>
      <c r="AE84" s="1253" t="s">
        <v>73</v>
      </c>
      <c r="AF84" s="1245">
        <v>1</v>
      </c>
      <c r="AG84" s="1245">
        <v>1</v>
      </c>
      <c r="AH84" s="1245" t="s">
        <v>84</v>
      </c>
      <c r="AI84" s="1245">
        <v>1</v>
      </c>
      <c r="AJ84" s="1245" t="s">
        <v>84</v>
      </c>
      <c r="AK84" s="1245" t="s">
        <v>84</v>
      </c>
      <c r="AL84" s="1245">
        <v>1</v>
      </c>
      <c r="AM84" s="1245">
        <v>1</v>
      </c>
      <c r="AN84" s="1245" t="s">
        <v>84</v>
      </c>
      <c r="AO84" s="1245">
        <v>1</v>
      </c>
      <c r="AP84" s="1245" t="s">
        <v>84</v>
      </c>
      <c r="AQ84" s="1245">
        <v>1</v>
      </c>
      <c r="AR84" s="1245">
        <v>1</v>
      </c>
      <c r="AS84" s="1245">
        <v>0.91666666666666674</v>
      </c>
      <c r="AT84" s="1245">
        <v>1</v>
      </c>
      <c r="AU84" s="1245">
        <v>1</v>
      </c>
      <c r="AV84" s="1245">
        <v>1</v>
      </c>
      <c r="AW84" s="1245" t="s">
        <v>84</v>
      </c>
      <c r="AX84" s="1245">
        <v>1</v>
      </c>
      <c r="AY84" s="1245">
        <v>0.75</v>
      </c>
      <c r="AZ84" s="1245">
        <v>0.625</v>
      </c>
      <c r="BA84" s="1245">
        <v>0.75</v>
      </c>
      <c r="BB84" s="1245" t="s">
        <v>84</v>
      </c>
      <c r="BC84" s="1245" t="s">
        <v>84</v>
      </c>
      <c r="BD84" s="1245" t="s">
        <v>84</v>
      </c>
      <c r="BE84" s="1245">
        <v>0.83333333333333326</v>
      </c>
      <c r="BF84" s="1245" t="s">
        <v>84</v>
      </c>
      <c r="BG84" s="1245">
        <v>0.83333333333333326</v>
      </c>
      <c r="BH84" s="1245">
        <v>0.79166666666666674</v>
      </c>
      <c r="BI84" s="1245">
        <v>0.75</v>
      </c>
      <c r="BJ84" s="1245" t="s">
        <v>84</v>
      </c>
      <c r="BK84" s="1245" t="s">
        <v>84</v>
      </c>
      <c r="BL84" s="1246">
        <v>1</v>
      </c>
      <c r="BM84" s="1246">
        <v>1</v>
      </c>
      <c r="BN84" s="1247">
        <v>1</v>
      </c>
      <c r="BO84" s="1248">
        <v>1</v>
      </c>
      <c r="BP84" s="1249">
        <v>1</v>
      </c>
      <c r="BQ84" s="934" t="s">
        <v>84</v>
      </c>
      <c r="BR84" s="585" t="s">
        <v>84</v>
      </c>
      <c r="BS84" s="565">
        <v>0</v>
      </c>
      <c r="BT84" s="625">
        <v>0</v>
      </c>
      <c r="BU84" s="588" t="s">
        <v>84</v>
      </c>
      <c r="BW84" s="1250">
        <v>0.9935897435897435</v>
      </c>
      <c r="BX84" s="1245">
        <v>0.76190476190476186</v>
      </c>
      <c r="BY84" s="1245">
        <v>1</v>
      </c>
      <c r="BZ84" s="1251">
        <v>0.91849816849816845</v>
      </c>
    </row>
    <row r="85" spans="24:80" ht="18.75" customHeight="1" x14ac:dyDescent="0.25">
      <c r="AC85" s="76">
        <v>0.5</v>
      </c>
      <c r="AE85" s="96" t="s">
        <v>40</v>
      </c>
      <c r="AF85" s="78">
        <v>1</v>
      </c>
      <c r="AG85" s="78">
        <v>1</v>
      </c>
      <c r="AH85" s="78" t="s">
        <v>84</v>
      </c>
      <c r="AI85" s="78">
        <v>1</v>
      </c>
      <c r="AJ85" s="78" t="s">
        <v>84</v>
      </c>
      <c r="AK85" s="78" t="s">
        <v>84</v>
      </c>
      <c r="AL85" s="78">
        <v>1</v>
      </c>
      <c r="AM85" s="78">
        <v>1</v>
      </c>
      <c r="AN85" s="78" t="s">
        <v>84</v>
      </c>
      <c r="AO85" s="78">
        <v>1</v>
      </c>
      <c r="AP85" s="78" t="s">
        <v>84</v>
      </c>
      <c r="AQ85" s="78">
        <v>1</v>
      </c>
      <c r="AR85" s="78">
        <v>1</v>
      </c>
      <c r="AS85" s="78">
        <v>0.83333333333333337</v>
      </c>
      <c r="AT85" s="78">
        <v>1</v>
      </c>
      <c r="AU85" s="78">
        <v>1</v>
      </c>
      <c r="AV85" s="78">
        <v>1</v>
      </c>
      <c r="AW85" s="78" t="s">
        <v>84</v>
      </c>
      <c r="AX85" s="78">
        <v>1</v>
      </c>
      <c r="AY85" s="78">
        <v>0.5</v>
      </c>
      <c r="AZ85" s="78">
        <v>0.5</v>
      </c>
      <c r="BA85" s="78">
        <v>0.5</v>
      </c>
      <c r="BB85" s="78" t="s">
        <v>84</v>
      </c>
      <c r="BC85" s="78" t="s">
        <v>84</v>
      </c>
      <c r="BD85" s="78" t="s">
        <v>84</v>
      </c>
      <c r="BE85" s="78">
        <v>0.66666666666666663</v>
      </c>
      <c r="BF85" s="78" t="s">
        <v>84</v>
      </c>
      <c r="BG85" s="78">
        <v>0.66666666666666663</v>
      </c>
      <c r="BH85" s="78">
        <v>0.83333333333333337</v>
      </c>
      <c r="BI85" s="78">
        <v>0.5</v>
      </c>
      <c r="BJ85" s="78" t="s">
        <v>84</v>
      </c>
      <c r="BK85" s="78" t="s">
        <v>84</v>
      </c>
      <c r="BL85" s="115">
        <v>1</v>
      </c>
      <c r="BM85" s="115">
        <v>1</v>
      </c>
      <c r="BN85" s="561">
        <v>1</v>
      </c>
      <c r="BO85" s="115">
        <v>1</v>
      </c>
      <c r="BP85" s="97">
        <v>1</v>
      </c>
      <c r="BQ85" s="561" t="s">
        <v>84</v>
      </c>
      <c r="BR85" s="579" t="s">
        <v>84</v>
      </c>
      <c r="BS85" s="561" t="s">
        <v>84</v>
      </c>
      <c r="BT85" s="97" t="s">
        <v>84</v>
      </c>
      <c r="BU85" s="461" t="s">
        <v>84</v>
      </c>
      <c r="BW85" s="102">
        <v>0.98717948717948723</v>
      </c>
      <c r="BX85" s="78">
        <v>0.59523809523809512</v>
      </c>
      <c r="BY85" s="78">
        <v>1</v>
      </c>
      <c r="BZ85" s="97">
        <v>0.86080586080586075</v>
      </c>
    </row>
    <row r="86" spans="24:80" ht="17.25" customHeight="1" x14ac:dyDescent="0.25">
      <c r="AC86" s="91">
        <v>0.33329999999999999</v>
      </c>
      <c r="AE86" s="98" t="s">
        <v>41</v>
      </c>
      <c r="AF86" s="24">
        <v>1</v>
      </c>
      <c r="AG86" s="24">
        <v>1</v>
      </c>
      <c r="AH86" s="24" t="s">
        <v>84</v>
      </c>
      <c r="AI86" s="24">
        <v>1</v>
      </c>
      <c r="AJ86" s="24" t="s">
        <v>84</v>
      </c>
      <c r="AK86" s="24" t="s">
        <v>84</v>
      </c>
      <c r="AL86" s="24">
        <v>1</v>
      </c>
      <c r="AM86" s="24">
        <v>1</v>
      </c>
      <c r="AN86" s="24" t="s">
        <v>84</v>
      </c>
      <c r="AO86" s="24">
        <v>1</v>
      </c>
      <c r="AP86" s="24" t="s">
        <v>84</v>
      </c>
      <c r="AQ86" s="24">
        <v>1</v>
      </c>
      <c r="AR86" s="24">
        <v>1</v>
      </c>
      <c r="AS86" s="24">
        <v>1</v>
      </c>
      <c r="AT86" s="24">
        <v>1</v>
      </c>
      <c r="AU86" s="24">
        <v>1</v>
      </c>
      <c r="AV86" s="24">
        <v>1</v>
      </c>
      <c r="AW86" s="24" t="s">
        <v>84</v>
      </c>
      <c r="AX86" s="24">
        <v>1</v>
      </c>
      <c r="AY86" s="61">
        <v>0</v>
      </c>
      <c r="AZ86" s="61">
        <v>0</v>
      </c>
      <c r="BA86" s="61">
        <v>0.5</v>
      </c>
      <c r="BB86" s="61" t="s">
        <v>84</v>
      </c>
      <c r="BC86" s="61" t="s">
        <v>84</v>
      </c>
      <c r="BD86" s="61" t="s">
        <v>84</v>
      </c>
      <c r="BE86" s="24">
        <v>0.5</v>
      </c>
      <c r="BF86" s="24" t="s">
        <v>84</v>
      </c>
      <c r="BG86" s="24">
        <v>1</v>
      </c>
      <c r="BH86" s="24">
        <v>0.5</v>
      </c>
      <c r="BI86" s="24">
        <v>0.5</v>
      </c>
      <c r="BJ86" s="24" t="s">
        <v>84</v>
      </c>
      <c r="BK86" s="24" t="s">
        <v>84</v>
      </c>
      <c r="BL86" s="24">
        <v>1</v>
      </c>
      <c r="BM86" s="24">
        <v>1</v>
      </c>
      <c r="BN86" s="25">
        <v>1</v>
      </c>
      <c r="BO86" s="24">
        <v>1</v>
      </c>
      <c r="BP86" s="626">
        <v>1</v>
      </c>
      <c r="BQ86" s="25" t="s">
        <v>84</v>
      </c>
      <c r="BR86" s="42" t="s">
        <v>84</v>
      </c>
      <c r="BS86" s="25" t="s">
        <v>84</v>
      </c>
      <c r="BT86" s="626" t="s">
        <v>84</v>
      </c>
      <c r="BU86" s="589" t="s">
        <v>84</v>
      </c>
      <c r="BW86" s="103">
        <v>1</v>
      </c>
      <c r="BX86" s="24">
        <v>0.42857142857142855</v>
      </c>
      <c r="BY86" s="25">
        <v>1</v>
      </c>
      <c r="BZ86" s="104">
        <v>0.80952380952380965</v>
      </c>
    </row>
    <row r="87" spans="24:80" ht="17.25" customHeight="1" x14ac:dyDescent="0.25">
      <c r="AC87" s="91">
        <v>0.33329999999999999</v>
      </c>
      <c r="AE87" s="128" t="s">
        <v>238</v>
      </c>
      <c r="AF87" s="73">
        <v>1</v>
      </c>
      <c r="AG87" s="73">
        <v>1</v>
      </c>
      <c r="AH87" s="73" t="s">
        <v>84</v>
      </c>
      <c r="AI87" s="73">
        <v>1</v>
      </c>
      <c r="AJ87" s="73" t="s">
        <v>84</v>
      </c>
      <c r="AK87" s="73" t="s">
        <v>84</v>
      </c>
      <c r="AL87" s="73">
        <v>1</v>
      </c>
      <c r="AM87" s="73">
        <v>1</v>
      </c>
      <c r="AN87" s="73" t="s">
        <v>84</v>
      </c>
      <c r="AO87" s="73">
        <v>1</v>
      </c>
      <c r="AP87" s="73" t="s">
        <v>84</v>
      </c>
      <c r="AQ87" s="73">
        <v>1</v>
      </c>
      <c r="AR87" s="73">
        <v>1</v>
      </c>
      <c r="AS87" s="73">
        <v>1</v>
      </c>
      <c r="AT87" s="73">
        <v>1</v>
      </c>
      <c r="AU87" s="73">
        <v>1</v>
      </c>
      <c r="AV87" s="73">
        <v>1</v>
      </c>
      <c r="AW87" s="73" t="s">
        <v>84</v>
      </c>
      <c r="AX87" s="73">
        <v>1</v>
      </c>
      <c r="AY87" s="73">
        <v>1</v>
      </c>
      <c r="AZ87" s="73">
        <v>0.5</v>
      </c>
      <c r="BA87" s="73">
        <v>0.5</v>
      </c>
      <c r="BB87" s="73" t="s">
        <v>84</v>
      </c>
      <c r="BC87" s="73" t="s">
        <v>84</v>
      </c>
      <c r="BD87" s="73" t="s">
        <v>84</v>
      </c>
      <c r="BE87" s="73">
        <v>1</v>
      </c>
      <c r="BF87" s="73" t="s">
        <v>84</v>
      </c>
      <c r="BG87" s="73">
        <v>0.5</v>
      </c>
      <c r="BH87" s="73">
        <v>1</v>
      </c>
      <c r="BI87" s="73">
        <v>0.5</v>
      </c>
      <c r="BJ87" s="73" t="s">
        <v>84</v>
      </c>
      <c r="BK87" s="73" t="s">
        <v>84</v>
      </c>
      <c r="BL87" s="73">
        <v>1</v>
      </c>
      <c r="BM87" s="73">
        <v>1</v>
      </c>
      <c r="BN87" s="74">
        <v>1</v>
      </c>
      <c r="BO87" s="73">
        <v>1</v>
      </c>
      <c r="BP87" s="627">
        <v>1</v>
      </c>
      <c r="BQ87" s="74" t="s">
        <v>84</v>
      </c>
      <c r="BR87" s="85" t="s">
        <v>84</v>
      </c>
      <c r="BS87" s="74" t="s">
        <v>84</v>
      </c>
      <c r="BT87" s="627" t="s">
        <v>84</v>
      </c>
      <c r="BU87" s="590" t="s">
        <v>84</v>
      </c>
      <c r="BW87" s="105">
        <v>1</v>
      </c>
      <c r="BX87" s="73">
        <v>0.7142857142857143</v>
      </c>
      <c r="BY87" s="74">
        <v>1</v>
      </c>
      <c r="BZ87" s="106">
        <v>0.90476190476190477</v>
      </c>
    </row>
    <row r="88" spans="24:80" ht="17.25" customHeight="1" x14ac:dyDescent="0.25">
      <c r="AC88" s="91">
        <v>0.33329999999999999</v>
      </c>
      <c r="AE88" s="98" t="s">
        <v>42</v>
      </c>
      <c r="AF88" s="24">
        <v>1</v>
      </c>
      <c r="AG88" s="24">
        <v>1</v>
      </c>
      <c r="AH88" s="24" t="s">
        <v>84</v>
      </c>
      <c r="AI88" s="24">
        <v>1</v>
      </c>
      <c r="AJ88" s="24" t="s">
        <v>84</v>
      </c>
      <c r="AK88" s="24" t="s">
        <v>84</v>
      </c>
      <c r="AL88" s="24">
        <v>1</v>
      </c>
      <c r="AM88" s="24">
        <v>1</v>
      </c>
      <c r="AN88" s="24" t="s">
        <v>84</v>
      </c>
      <c r="AO88" s="24">
        <v>1</v>
      </c>
      <c r="AP88" s="24" t="s">
        <v>84</v>
      </c>
      <c r="AQ88" s="24">
        <v>1</v>
      </c>
      <c r="AR88" s="24">
        <v>1</v>
      </c>
      <c r="AS88" s="24">
        <v>0.5</v>
      </c>
      <c r="AT88" s="24">
        <v>1</v>
      </c>
      <c r="AU88" s="24">
        <v>1</v>
      </c>
      <c r="AV88" s="24">
        <v>1</v>
      </c>
      <c r="AW88" s="24" t="s">
        <v>84</v>
      </c>
      <c r="AX88" s="24">
        <v>1</v>
      </c>
      <c r="AY88" s="61">
        <v>0.5</v>
      </c>
      <c r="AZ88" s="61">
        <v>1</v>
      </c>
      <c r="BA88" s="61">
        <v>0.5</v>
      </c>
      <c r="BB88" s="61" t="s">
        <v>84</v>
      </c>
      <c r="BC88" s="61" t="s">
        <v>84</v>
      </c>
      <c r="BD88" s="61" t="s">
        <v>84</v>
      </c>
      <c r="BE88" s="24">
        <v>0.5</v>
      </c>
      <c r="BF88" s="24" t="s">
        <v>84</v>
      </c>
      <c r="BG88" s="24">
        <v>0.5</v>
      </c>
      <c r="BH88" s="24">
        <v>1</v>
      </c>
      <c r="BI88" s="24">
        <v>0.5</v>
      </c>
      <c r="BJ88" s="24" t="s">
        <v>84</v>
      </c>
      <c r="BK88" s="24" t="s">
        <v>84</v>
      </c>
      <c r="BL88" s="24">
        <v>1</v>
      </c>
      <c r="BM88" s="24">
        <v>1</v>
      </c>
      <c r="BN88" s="25">
        <v>1</v>
      </c>
      <c r="BO88" s="24">
        <v>1</v>
      </c>
      <c r="BP88" s="626">
        <v>1</v>
      </c>
      <c r="BQ88" s="25" t="s">
        <v>84</v>
      </c>
      <c r="BR88" s="42" t="s">
        <v>84</v>
      </c>
      <c r="BS88" s="25" t="s">
        <v>84</v>
      </c>
      <c r="BT88" s="626" t="s">
        <v>84</v>
      </c>
      <c r="BU88" s="589" t="s">
        <v>84</v>
      </c>
      <c r="BW88" s="103">
        <v>0.96153846153846156</v>
      </c>
      <c r="BX88" s="24">
        <v>0.6428571428571429</v>
      </c>
      <c r="BY88" s="25">
        <v>1</v>
      </c>
      <c r="BZ88" s="104">
        <v>0.86813186813186816</v>
      </c>
    </row>
    <row r="89" spans="24:80" ht="18.75" customHeight="1" x14ac:dyDescent="0.25">
      <c r="AC89" s="77">
        <v>0.5</v>
      </c>
      <c r="AE89" s="96" t="s">
        <v>43</v>
      </c>
      <c r="AF89" s="78">
        <v>1</v>
      </c>
      <c r="AG89" s="78">
        <v>1</v>
      </c>
      <c r="AH89" s="78" t="s">
        <v>84</v>
      </c>
      <c r="AI89" s="78">
        <v>1</v>
      </c>
      <c r="AJ89" s="78" t="s">
        <v>84</v>
      </c>
      <c r="AK89" s="78" t="s">
        <v>84</v>
      </c>
      <c r="AL89" s="78">
        <v>1</v>
      </c>
      <c r="AM89" s="78">
        <v>1</v>
      </c>
      <c r="AN89" s="78" t="s">
        <v>84</v>
      </c>
      <c r="AO89" s="78">
        <v>1</v>
      </c>
      <c r="AP89" s="78" t="s">
        <v>84</v>
      </c>
      <c r="AQ89" s="78">
        <v>1</v>
      </c>
      <c r="AR89" s="78">
        <v>1</v>
      </c>
      <c r="AS89" s="78">
        <v>1</v>
      </c>
      <c r="AT89" s="78">
        <v>1</v>
      </c>
      <c r="AU89" s="78">
        <v>1</v>
      </c>
      <c r="AV89" s="78">
        <v>1</v>
      </c>
      <c r="AW89" s="78" t="s">
        <v>84</v>
      </c>
      <c r="AX89" s="78">
        <v>1</v>
      </c>
      <c r="AY89" s="78">
        <v>1</v>
      </c>
      <c r="AZ89" s="78">
        <v>0.75</v>
      </c>
      <c r="BA89" s="78">
        <v>1</v>
      </c>
      <c r="BB89" s="78" t="s">
        <v>84</v>
      </c>
      <c r="BC89" s="78" t="s">
        <v>84</v>
      </c>
      <c r="BD89" s="78" t="s">
        <v>84</v>
      </c>
      <c r="BE89" s="78">
        <v>1</v>
      </c>
      <c r="BF89" s="78" t="s">
        <v>84</v>
      </c>
      <c r="BG89" s="78">
        <v>1</v>
      </c>
      <c r="BH89" s="78">
        <v>0.75</v>
      </c>
      <c r="BI89" s="78">
        <v>1</v>
      </c>
      <c r="BJ89" s="78" t="s">
        <v>84</v>
      </c>
      <c r="BK89" s="78" t="s">
        <v>84</v>
      </c>
      <c r="BL89" s="115">
        <v>1</v>
      </c>
      <c r="BM89" s="115">
        <v>1</v>
      </c>
      <c r="BN89" s="561">
        <v>1</v>
      </c>
      <c r="BO89" s="115">
        <v>1</v>
      </c>
      <c r="BP89" s="97">
        <v>1</v>
      </c>
      <c r="BQ89" s="561" t="s">
        <v>84</v>
      </c>
      <c r="BR89" s="579" t="s">
        <v>84</v>
      </c>
      <c r="BS89" s="561" t="s">
        <v>84</v>
      </c>
      <c r="BT89" s="97" t="s">
        <v>84</v>
      </c>
      <c r="BU89" s="461" t="s">
        <v>84</v>
      </c>
      <c r="BW89" s="102">
        <v>1</v>
      </c>
      <c r="BX89" s="78">
        <v>0.9285714285714286</v>
      </c>
      <c r="BY89" s="78">
        <v>1</v>
      </c>
      <c r="BZ89" s="97">
        <v>0.97619047619047628</v>
      </c>
    </row>
    <row r="90" spans="24:80" ht="17.25" customHeight="1" x14ac:dyDescent="0.25">
      <c r="AC90" s="91">
        <v>0.5</v>
      </c>
      <c r="AE90" s="109" t="s">
        <v>44</v>
      </c>
      <c r="AF90" s="24">
        <v>1</v>
      </c>
      <c r="AG90" s="24">
        <v>1</v>
      </c>
      <c r="AH90" s="24" t="s">
        <v>84</v>
      </c>
      <c r="AI90" s="24">
        <v>1</v>
      </c>
      <c r="AJ90" s="24" t="s">
        <v>84</v>
      </c>
      <c r="AK90" s="24" t="s">
        <v>84</v>
      </c>
      <c r="AL90" s="24">
        <v>1</v>
      </c>
      <c r="AM90" s="24">
        <v>1</v>
      </c>
      <c r="AN90" s="24" t="s">
        <v>84</v>
      </c>
      <c r="AO90" s="24">
        <v>1</v>
      </c>
      <c r="AP90" s="24" t="s">
        <v>84</v>
      </c>
      <c r="AQ90" s="24">
        <v>1</v>
      </c>
      <c r="AR90" s="24">
        <v>1</v>
      </c>
      <c r="AS90" s="24">
        <v>1</v>
      </c>
      <c r="AT90" s="24">
        <v>1</v>
      </c>
      <c r="AU90" s="24">
        <v>1</v>
      </c>
      <c r="AV90" s="24">
        <v>1</v>
      </c>
      <c r="AW90" s="24" t="s">
        <v>84</v>
      </c>
      <c r="AX90" s="24">
        <v>1</v>
      </c>
      <c r="AY90" s="61">
        <v>1</v>
      </c>
      <c r="AZ90" s="61">
        <v>0.5</v>
      </c>
      <c r="BA90" s="61">
        <v>1</v>
      </c>
      <c r="BB90" s="61" t="s">
        <v>84</v>
      </c>
      <c r="BC90" s="61" t="s">
        <v>84</v>
      </c>
      <c r="BD90" s="61" t="s">
        <v>84</v>
      </c>
      <c r="BE90" s="24">
        <v>1</v>
      </c>
      <c r="BF90" s="24" t="s">
        <v>84</v>
      </c>
      <c r="BG90" s="24">
        <v>1</v>
      </c>
      <c r="BH90" s="24">
        <v>0.5</v>
      </c>
      <c r="BI90" s="24">
        <v>1</v>
      </c>
      <c r="BJ90" s="24" t="s">
        <v>84</v>
      </c>
      <c r="BK90" s="24" t="s">
        <v>84</v>
      </c>
      <c r="BL90" s="24">
        <v>1</v>
      </c>
      <c r="BM90" s="24">
        <v>1</v>
      </c>
      <c r="BN90" s="25">
        <v>1</v>
      </c>
      <c r="BO90" s="24">
        <v>1</v>
      </c>
      <c r="BP90" s="626">
        <v>1</v>
      </c>
      <c r="BQ90" s="25" t="s">
        <v>84</v>
      </c>
      <c r="BR90" s="42" t="s">
        <v>84</v>
      </c>
      <c r="BS90" s="25" t="s">
        <v>84</v>
      </c>
      <c r="BT90" s="626" t="s">
        <v>84</v>
      </c>
      <c r="BU90" s="589" t="s">
        <v>84</v>
      </c>
      <c r="BW90" s="103">
        <v>1</v>
      </c>
      <c r="BX90" s="24">
        <v>0.8571428571428571</v>
      </c>
      <c r="BY90" s="25">
        <v>1</v>
      </c>
      <c r="BZ90" s="104">
        <v>0.95238095238095244</v>
      </c>
    </row>
    <row r="91" spans="24:80" ht="17.25" customHeight="1" x14ac:dyDescent="0.25">
      <c r="AC91" s="91">
        <v>0.5</v>
      </c>
      <c r="AE91" s="110" t="s">
        <v>45</v>
      </c>
      <c r="AF91" s="83">
        <v>1</v>
      </c>
      <c r="AG91" s="83">
        <v>1</v>
      </c>
      <c r="AH91" s="83" t="s">
        <v>84</v>
      </c>
      <c r="AI91" s="83">
        <v>1</v>
      </c>
      <c r="AJ91" s="83" t="s">
        <v>84</v>
      </c>
      <c r="AK91" s="83" t="s">
        <v>84</v>
      </c>
      <c r="AL91" s="83">
        <v>1</v>
      </c>
      <c r="AM91" s="83">
        <v>1</v>
      </c>
      <c r="AN91" s="83" t="s">
        <v>84</v>
      </c>
      <c r="AO91" s="83">
        <v>1</v>
      </c>
      <c r="AP91" s="83" t="s">
        <v>84</v>
      </c>
      <c r="AQ91" s="83">
        <v>1</v>
      </c>
      <c r="AR91" s="259">
        <v>1</v>
      </c>
      <c r="AS91" s="259">
        <v>1</v>
      </c>
      <c r="AT91" s="259">
        <v>1</v>
      </c>
      <c r="AU91" s="259">
        <v>1</v>
      </c>
      <c r="AV91" s="259">
        <v>1</v>
      </c>
      <c r="AW91" s="259" t="s">
        <v>84</v>
      </c>
      <c r="AX91" s="259">
        <v>1</v>
      </c>
      <c r="AY91" s="83">
        <v>1</v>
      </c>
      <c r="AZ91" s="83">
        <v>1</v>
      </c>
      <c r="BA91" s="83">
        <v>1</v>
      </c>
      <c r="BB91" s="83" t="s">
        <v>84</v>
      </c>
      <c r="BC91" s="83" t="s">
        <v>84</v>
      </c>
      <c r="BD91" s="83" t="s">
        <v>84</v>
      </c>
      <c r="BE91" s="83">
        <v>1</v>
      </c>
      <c r="BF91" s="83" t="s">
        <v>84</v>
      </c>
      <c r="BG91" s="83">
        <v>1</v>
      </c>
      <c r="BH91" s="83">
        <v>1</v>
      </c>
      <c r="BI91" s="83">
        <v>1</v>
      </c>
      <c r="BJ91" s="83" t="s">
        <v>84</v>
      </c>
      <c r="BK91" s="83" t="s">
        <v>84</v>
      </c>
      <c r="BL91" s="259">
        <v>1</v>
      </c>
      <c r="BM91" s="259">
        <v>1</v>
      </c>
      <c r="BN91" s="936">
        <v>1</v>
      </c>
      <c r="BO91" s="259">
        <v>1</v>
      </c>
      <c r="BP91" s="628">
        <v>1</v>
      </c>
      <c r="BQ91" s="936" t="s">
        <v>84</v>
      </c>
      <c r="BR91" s="569" t="s">
        <v>84</v>
      </c>
      <c r="BS91" s="570" t="s">
        <v>84</v>
      </c>
      <c r="BT91" s="628" t="s">
        <v>84</v>
      </c>
      <c r="BU91" s="594" t="s">
        <v>84</v>
      </c>
      <c r="BW91" s="111">
        <v>1</v>
      </c>
      <c r="BX91" s="83">
        <v>1</v>
      </c>
      <c r="BY91" s="84">
        <v>1</v>
      </c>
      <c r="BZ91" s="112">
        <v>1</v>
      </c>
    </row>
    <row r="92" spans="24:80" customFormat="1" ht="3.75" customHeight="1" x14ac:dyDescent="0.25">
      <c r="AY92" s="63"/>
      <c r="AZ92" s="63"/>
      <c r="BA92" s="63"/>
      <c r="BB92" s="63"/>
      <c r="BC92" s="63"/>
      <c r="BD92" s="63"/>
      <c r="BL92" s="465"/>
      <c r="BM92" s="465"/>
      <c r="BN92" s="465"/>
      <c r="BO92" s="942"/>
      <c r="BP92" s="949"/>
      <c r="BQ92" s="465"/>
      <c r="BR92" s="12"/>
      <c r="BS92" s="465"/>
      <c r="BT92" s="12"/>
      <c r="BU92" s="595"/>
      <c r="BV92" s="63"/>
    </row>
    <row r="93" spans="24:80" ht="17.25" hidden="1" customHeight="1" outlineLevel="1" x14ac:dyDescent="0.25">
      <c r="X93"/>
      <c r="Y93"/>
      <c r="Z93"/>
      <c r="AA93"/>
      <c r="AB93"/>
      <c r="AC93" s="40">
        <v>0.5</v>
      </c>
      <c r="AD93" s="29">
        <v>0</v>
      </c>
      <c r="AE93" s="30" t="s">
        <v>40</v>
      </c>
      <c r="AF93" s="31">
        <v>1</v>
      </c>
      <c r="AG93" s="31">
        <v>1</v>
      </c>
      <c r="AH93" s="31" t="s">
        <v>84</v>
      </c>
      <c r="AI93" s="31">
        <v>1</v>
      </c>
      <c r="AJ93" s="31" t="s">
        <v>84</v>
      </c>
      <c r="AK93" s="31" t="s">
        <v>84</v>
      </c>
      <c r="AL93" s="31">
        <v>1</v>
      </c>
      <c r="AM93" s="31">
        <v>1</v>
      </c>
      <c r="AN93" s="31" t="s">
        <v>84</v>
      </c>
      <c r="AO93" s="31">
        <v>1</v>
      </c>
      <c r="AP93" s="31" t="s">
        <v>84</v>
      </c>
      <c r="AQ93" s="31">
        <v>1</v>
      </c>
      <c r="AR93" s="31">
        <v>1</v>
      </c>
      <c r="AS93" s="31">
        <v>0.83333333333333337</v>
      </c>
      <c r="AT93" s="31">
        <v>1</v>
      </c>
      <c r="AU93" s="31">
        <v>1</v>
      </c>
      <c r="AV93" s="31">
        <v>1</v>
      </c>
      <c r="AW93" s="31" t="s">
        <v>84</v>
      </c>
      <c r="AX93" s="31">
        <v>1</v>
      </c>
      <c r="AY93" s="31">
        <v>0.5</v>
      </c>
      <c r="AZ93" s="31">
        <v>0.5</v>
      </c>
      <c r="BA93" s="31">
        <v>0.5</v>
      </c>
      <c r="BB93" s="64" t="s">
        <v>84</v>
      </c>
      <c r="BC93" s="64" t="s">
        <v>84</v>
      </c>
      <c r="BD93" s="64" t="s">
        <v>84</v>
      </c>
      <c r="BE93" s="31">
        <v>0.66666666666666663</v>
      </c>
      <c r="BF93" s="31" t="s">
        <v>84</v>
      </c>
      <c r="BG93" s="31">
        <v>0.66666666666666663</v>
      </c>
      <c r="BH93" s="31">
        <v>0.83333333333333337</v>
      </c>
      <c r="BI93" s="31">
        <v>0.5</v>
      </c>
      <c r="BJ93" s="31" t="s">
        <v>84</v>
      </c>
      <c r="BK93" s="31" t="s">
        <v>84</v>
      </c>
      <c r="BL93" s="466">
        <v>1</v>
      </c>
      <c r="BM93" s="466">
        <v>1</v>
      </c>
      <c r="BN93" s="937">
        <v>1</v>
      </c>
      <c r="BO93" s="943">
        <v>1</v>
      </c>
      <c r="BP93" s="950">
        <v>1</v>
      </c>
      <c r="BQ93" s="937" t="s">
        <v>84</v>
      </c>
      <c r="BR93" s="580" t="s">
        <v>84</v>
      </c>
      <c r="BS93" s="563" t="s">
        <v>84</v>
      </c>
      <c r="BT93" s="629" t="s">
        <v>84</v>
      </c>
      <c r="BU93" s="596" t="s">
        <v>84</v>
      </c>
    </row>
    <row r="94" spans="24:80" ht="17.25" hidden="1" customHeight="1" outlineLevel="1" x14ac:dyDescent="0.25">
      <c r="X94"/>
      <c r="Y94"/>
      <c r="Z94"/>
      <c r="AA94"/>
      <c r="AB94"/>
      <c r="AC94" s="41">
        <v>0.5</v>
      </c>
      <c r="AD94" s="37">
        <v>0</v>
      </c>
      <c r="AE94" s="38" t="s">
        <v>43</v>
      </c>
      <c r="AF94" s="39">
        <v>1</v>
      </c>
      <c r="AG94" s="39">
        <v>1</v>
      </c>
      <c r="AH94" s="39" t="s">
        <v>84</v>
      </c>
      <c r="AI94" s="39">
        <v>1</v>
      </c>
      <c r="AJ94" s="39" t="s">
        <v>84</v>
      </c>
      <c r="AK94" s="39" t="s">
        <v>84</v>
      </c>
      <c r="AL94" s="39">
        <v>1</v>
      </c>
      <c r="AM94" s="39">
        <v>1</v>
      </c>
      <c r="AN94" s="39" t="s">
        <v>84</v>
      </c>
      <c r="AO94" s="39">
        <v>1</v>
      </c>
      <c r="AP94" s="39" t="s">
        <v>84</v>
      </c>
      <c r="AQ94" s="39">
        <v>1</v>
      </c>
      <c r="AR94" s="39">
        <v>1</v>
      </c>
      <c r="AS94" s="39">
        <v>1</v>
      </c>
      <c r="AT94" s="39">
        <v>1</v>
      </c>
      <c r="AU94" s="39">
        <v>1</v>
      </c>
      <c r="AV94" s="39">
        <v>1</v>
      </c>
      <c r="AW94" s="39" t="s">
        <v>84</v>
      </c>
      <c r="AX94" s="39">
        <v>1</v>
      </c>
      <c r="AY94" s="39">
        <v>1</v>
      </c>
      <c r="AZ94" s="39">
        <v>0.75</v>
      </c>
      <c r="BA94" s="39">
        <v>1</v>
      </c>
      <c r="BB94" s="66" t="s">
        <v>84</v>
      </c>
      <c r="BC94" s="66" t="s">
        <v>84</v>
      </c>
      <c r="BD94" s="66" t="s">
        <v>84</v>
      </c>
      <c r="BE94" s="39">
        <v>1</v>
      </c>
      <c r="BF94" s="39" t="s">
        <v>84</v>
      </c>
      <c r="BG94" s="39">
        <v>1</v>
      </c>
      <c r="BH94" s="39">
        <v>0.75</v>
      </c>
      <c r="BI94" s="39">
        <v>1</v>
      </c>
      <c r="BJ94" s="39" t="s">
        <v>84</v>
      </c>
      <c r="BK94" s="39" t="s">
        <v>84</v>
      </c>
      <c r="BL94" s="468">
        <v>1</v>
      </c>
      <c r="BM94" s="468">
        <v>1</v>
      </c>
      <c r="BN94" s="938">
        <v>1</v>
      </c>
      <c r="BO94" s="468">
        <v>1</v>
      </c>
      <c r="BP94" s="630">
        <v>1</v>
      </c>
      <c r="BQ94" s="938" t="s">
        <v>84</v>
      </c>
      <c r="BR94" s="581" t="s">
        <v>84</v>
      </c>
      <c r="BS94" s="564" t="s">
        <v>84</v>
      </c>
      <c r="BT94" s="630" t="s">
        <v>84</v>
      </c>
      <c r="BU94" s="598" t="s">
        <v>84</v>
      </c>
    </row>
    <row r="95" spans="24:80" customFormat="1" ht="3.75" customHeight="1" collapsed="1" x14ac:dyDescent="0.25">
      <c r="AY95" s="63"/>
      <c r="AZ95" s="63"/>
      <c r="BA95" s="63"/>
      <c r="BB95" s="63"/>
      <c r="BC95" s="63"/>
      <c r="BD95" s="63"/>
      <c r="BL95" s="465"/>
      <c r="BM95" s="12"/>
      <c r="BN95" s="465"/>
      <c r="BO95" s="942"/>
      <c r="BP95" s="949"/>
      <c r="BQ95" s="465"/>
      <c r="BR95" s="12"/>
      <c r="BS95" s="465"/>
      <c r="BT95" s="12"/>
      <c r="BU95" s="595"/>
      <c r="BV95" s="63"/>
    </row>
    <row r="96" spans="24:80" ht="18.75" customHeight="1" x14ac:dyDescent="0.25">
      <c r="AC96" s="1244">
        <v>0</v>
      </c>
      <c r="AE96" s="1243" t="s">
        <v>81</v>
      </c>
      <c r="AF96" s="1245">
        <v>1</v>
      </c>
      <c r="AG96" s="1245" t="s">
        <v>84</v>
      </c>
      <c r="AH96" s="1245" t="s">
        <v>84</v>
      </c>
      <c r="AI96" s="1245" t="s">
        <v>84</v>
      </c>
      <c r="AJ96" s="1245" t="s">
        <v>84</v>
      </c>
      <c r="AK96" s="1245" t="s">
        <v>84</v>
      </c>
      <c r="AL96" s="1245" t="s">
        <v>84</v>
      </c>
      <c r="AM96" s="1245" t="s">
        <v>84</v>
      </c>
      <c r="AN96" s="1245" t="s">
        <v>84</v>
      </c>
      <c r="AO96" s="1245" t="s">
        <v>84</v>
      </c>
      <c r="AP96" s="1245" t="s">
        <v>84</v>
      </c>
      <c r="AQ96" s="1245" t="s">
        <v>84</v>
      </c>
      <c r="AR96" s="1245" t="s">
        <v>84</v>
      </c>
      <c r="AS96" s="1245" t="s">
        <v>84</v>
      </c>
      <c r="AT96" s="1245" t="s">
        <v>84</v>
      </c>
      <c r="AU96" s="1245">
        <v>1</v>
      </c>
      <c r="AV96" s="1245" t="s">
        <v>84</v>
      </c>
      <c r="AW96" s="1245" t="s">
        <v>84</v>
      </c>
      <c r="AX96" s="1245" t="s">
        <v>84</v>
      </c>
      <c r="AY96" s="1245">
        <v>1</v>
      </c>
      <c r="AZ96" s="1245" t="s">
        <v>84</v>
      </c>
      <c r="BA96" s="1245">
        <v>1</v>
      </c>
      <c r="BB96" s="1245" t="s">
        <v>84</v>
      </c>
      <c r="BC96" s="1245" t="s">
        <v>84</v>
      </c>
      <c r="BD96" s="1245" t="s">
        <v>84</v>
      </c>
      <c r="BE96" s="1245" t="s">
        <v>84</v>
      </c>
      <c r="BF96" s="1245" t="s">
        <v>84</v>
      </c>
      <c r="BG96" s="1245" t="s">
        <v>84</v>
      </c>
      <c r="BH96" s="1245" t="s">
        <v>84</v>
      </c>
      <c r="BI96" s="1245" t="s">
        <v>84</v>
      </c>
      <c r="BJ96" s="1245" t="s">
        <v>84</v>
      </c>
      <c r="BK96" s="1245" t="s">
        <v>84</v>
      </c>
      <c r="BL96" s="1245" t="s">
        <v>84</v>
      </c>
      <c r="BM96" s="1245">
        <v>1</v>
      </c>
      <c r="BN96" s="1248" t="s">
        <v>84</v>
      </c>
      <c r="BO96" s="1248" t="s">
        <v>84</v>
      </c>
      <c r="BP96" s="1249" t="s">
        <v>84</v>
      </c>
      <c r="BQ96" s="934" t="e">
        <v>#REF!</v>
      </c>
      <c r="BR96" s="585" t="e">
        <v>#REF!</v>
      </c>
      <c r="BS96" s="565" t="e">
        <v>#REF!</v>
      </c>
      <c r="BT96" s="625" t="e">
        <v>#REF!</v>
      </c>
      <c r="BU96" s="588" t="e">
        <v>#REF!</v>
      </c>
      <c r="BW96" s="1254">
        <v>1</v>
      </c>
      <c r="BX96" s="1255">
        <v>1</v>
      </c>
      <c r="BY96" s="1256">
        <v>1</v>
      </c>
      <c r="BZ96" s="1257">
        <v>1</v>
      </c>
    </row>
    <row r="97" spans="27:78" ht="18.75" customHeight="1" x14ac:dyDescent="0.25">
      <c r="AC97" s="76">
        <v>1</v>
      </c>
      <c r="AE97" s="96" t="s">
        <v>52</v>
      </c>
      <c r="AF97" s="78">
        <v>1</v>
      </c>
      <c r="AG97" s="78" t="s">
        <v>84</v>
      </c>
      <c r="AH97" s="78" t="s">
        <v>84</v>
      </c>
      <c r="AI97" s="78" t="s">
        <v>84</v>
      </c>
      <c r="AJ97" s="78" t="s">
        <v>84</v>
      </c>
      <c r="AK97" s="78" t="s">
        <v>84</v>
      </c>
      <c r="AL97" s="78" t="s">
        <v>84</v>
      </c>
      <c r="AM97" s="78" t="s">
        <v>84</v>
      </c>
      <c r="AN97" s="78" t="s">
        <v>84</v>
      </c>
      <c r="AO97" s="78" t="s">
        <v>84</v>
      </c>
      <c r="AP97" s="78" t="s">
        <v>84</v>
      </c>
      <c r="AQ97" s="78" t="s">
        <v>84</v>
      </c>
      <c r="AR97" s="78" t="s">
        <v>84</v>
      </c>
      <c r="AS97" s="78" t="s">
        <v>84</v>
      </c>
      <c r="AT97" s="78" t="s">
        <v>84</v>
      </c>
      <c r="AU97" s="78">
        <v>1</v>
      </c>
      <c r="AV97" s="78" t="s">
        <v>84</v>
      </c>
      <c r="AW97" s="78" t="s">
        <v>84</v>
      </c>
      <c r="AX97" s="78" t="s">
        <v>84</v>
      </c>
      <c r="AY97" s="78">
        <v>1</v>
      </c>
      <c r="AZ97" s="78" t="s">
        <v>84</v>
      </c>
      <c r="BA97" s="78">
        <v>1</v>
      </c>
      <c r="BB97" s="78" t="s">
        <v>84</v>
      </c>
      <c r="BC97" s="78" t="s">
        <v>84</v>
      </c>
      <c r="BD97" s="78" t="s">
        <v>84</v>
      </c>
      <c r="BE97" s="78" t="s">
        <v>84</v>
      </c>
      <c r="BF97" s="78" t="s">
        <v>84</v>
      </c>
      <c r="BG97" s="78" t="s">
        <v>84</v>
      </c>
      <c r="BH97" s="78" t="s">
        <v>84</v>
      </c>
      <c r="BI97" s="78" t="s">
        <v>84</v>
      </c>
      <c r="BJ97" s="78" t="s">
        <v>84</v>
      </c>
      <c r="BK97" s="78" t="s">
        <v>84</v>
      </c>
      <c r="BL97" s="115" t="s">
        <v>84</v>
      </c>
      <c r="BM97" s="115">
        <v>1</v>
      </c>
      <c r="BN97" s="115" t="s">
        <v>84</v>
      </c>
      <c r="BO97" s="115" t="s">
        <v>84</v>
      </c>
      <c r="BP97" s="97" t="s">
        <v>84</v>
      </c>
      <c r="BQ97" s="561" t="s">
        <v>84</v>
      </c>
      <c r="BR97" s="78" t="s">
        <v>84</v>
      </c>
      <c r="BS97" s="561" t="s">
        <v>84</v>
      </c>
      <c r="BT97" s="97" t="s">
        <v>84</v>
      </c>
      <c r="BU97" s="461" t="s">
        <v>84</v>
      </c>
      <c r="BW97" s="102">
        <v>1</v>
      </c>
      <c r="BX97" s="78">
        <v>1</v>
      </c>
      <c r="BY97" s="78">
        <v>1</v>
      </c>
      <c r="BZ97" s="97">
        <v>1</v>
      </c>
    </row>
    <row r="98" spans="27:78" ht="17.25" customHeight="1" x14ac:dyDescent="0.25">
      <c r="AA98" s="27">
        <v>0.5</v>
      </c>
      <c r="AB98" s="27">
        <v>0.33333333333333331</v>
      </c>
      <c r="AC98" s="91">
        <v>0.25</v>
      </c>
      <c r="AE98" s="128" t="s">
        <v>693</v>
      </c>
      <c r="AF98" s="73">
        <v>1</v>
      </c>
      <c r="AG98" s="73" t="s">
        <v>84</v>
      </c>
      <c r="AH98" s="73" t="s">
        <v>84</v>
      </c>
      <c r="AI98" s="73" t="s">
        <v>84</v>
      </c>
      <c r="AJ98" s="73" t="s">
        <v>84</v>
      </c>
      <c r="AK98" s="73" t="s">
        <v>84</v>
      </c>
      <c r="AL98" s="73" t="s">
        <v>84</v>
      </c>
      <c r="AM98" s="73" t="s">
        <v>84</v>
      </c>
      <c r="AN98" s="73" t="s">
        <v>84</v>
      </c>
      <c r="AO98" s="73" t="s">
        <v>84</v>
      </c>
      <c r="AP98" s="73" t="s">
        <v>84</v>
      </c>
      <c r="AQ98" s="73" t="s">
        <v>84</v>
      </c>
      <c r="AR98" s="73" t="s">
        <v>84</v>
      </c>
      <c r="AS98" s="73" t="s">
        <v>84</v>
      </c>
      <c r="AT98" s="73" t="s">
        <v>84</v>
      </c>
      <c r="AU98" s="73">
        <v>1</v>
      </c>
      <c r="AV98" s="73" t="s">
        <v>84</v>
      </c>
      <c r="AW98" s="73" t="s">
        <v>84</v>
      </c>
      <c r="AX98" s="73" t="s">
        <v>84</v>
      </c>
      <c r="AY98" s="73">
        <v>1</v>
      </c>
      <c r="AZ98" s="73" t="s">
        <v>84</v>
      </c>
      <c r="BA98" s="73">
        <v>1</v>
      </c>
      <c r="BB98" s="73" t="s">
        <v>84</v>
      </c>
      <c r="BC98" s="73" t="s">
        <v>84</v>
      </c>
      <c r="BD98" s="73" t="s">
        <v>84</v>
      </c>
      <c r="BE98" s="73" t="s">
        <v>84</v>
      </c>
      <c r="BF98" s="73" t="s">
        <v>84</v>
      </c>
      <c r="BG98" s="73" t="s">
        <v>84</v>
      </c>
      <c r="BH98" s="73" t="s">
        <v>84</v>
      </c>
      <c r="BI98" s="73" t="s">
        <v>84</v>
      </c>
      <c r="BJ98" s="73" t="s">
        <v>84</v>
      </c>
      <c r="BK98" s="73" t="s">
        <v>84</v>
      </c>
      <c r="BL98" s="73" t="s">
        <v>84</v>
      </c>
      <c r="BM98" s="73">
        <v>1</v>
      </c>
      <c r="BN98" s="74" t="s">
        <v>84</v>
      </c>
      <c r="BO98" s="73" t="s">
        <v>84</v>
      </c>
      <c r="BP98" s="627" t="s">
        <v>84</v>
      </c>
      <c r="BQ98" s="74" t="s">
        <v>84</v>
      </c>
      <c r="BR98" s="85" t="s">
        <v>84</v>
      </c>
      <c r="BS98" s="74" t="s">
        <v>84</v>
      </c>
      <c r="BT98" s="627" t="s">
        <v>84</v>
      </c>
      <c r="BU98" s="590" t="s">
        <v>84</v>
      </c>
      <c r="BW98" s="105">
        <v>1</v>
      </c>
      <c r="BX98" s="73">
        <v>1</v>
      </c>
      <c r="BY98" s="74">
        <v>1</v>
      </c>
      <c r="BZ98" s="106">
        <v>1</v>
      </c>
    </row>
    <row r="99" spans="27:78" ht="17.25" customHeight="1" x14ac:dyDescent="0.25">
      <c r="AA99" s="27">
        <v>0.5</v>
      </c>
      <c r="AB99" s="27">
        <v>0.33333333333333331</v>
      </c>
      <c r="AC99" s="91">
        <v>0.25</v>
      </c>
      <c r="AE99" s="98" t="s">
        <v>53</v>
      </c>
      <c r="AF99" s="24">
        <v>1</v>
      </c>
      <c r="AG99" s="24" t="s">
        <v>84</v>
      </c>
      <c r="AH99" s="24" t="s">
        <v>84</v>
      </c>
      <c r="AI99" s="24" t="s">
        <v>84</v>
      </c>
      <c r="AJ99" s="24" t="s">
        <v>84</v>
      </c>
      <c r="AK99" s="24" t="s">
        <v>84</v>
      </c>
      <c r="AL99" s="24" t="s">
        <v>84</v>
      </c>
      <c r="AM99" s="24" t="s">
        <v>84</v>
      </c>
      <c r="AN99" s="24" t="s">
        <v>84</v>
      </c>
      <c r="AO99" s="24" t="s">
        <v>84</v>
      </c>
      <c r="AP99" s="24" t="s">
        <v>84</v>
      </c>
      <c r="AQ99" s="24" t="s">
        <v>84</v>
      </c>
      <c r="AR99" s="24" t="s">
        <v>84</v>
      </c>
      <c r="AS99" s="24" t="s">
        <v>84</v>
      </c>
      <c r="AT99" s="24" t="s">
        <v>84</v>
      </c>
      <c r="AU99" s="24">
        <v>1</v>
      </c>
      <c r="AV99" s="24" t="s">
        <v>84</v>
      </c>
      <c r="AW99" s="24" t="s">
        <v>84</v>
      </c>
      <c r="AX99" s="24" t="s">
        <v>84</v>
      </c>
      <c r="AY99" s="61">
        <v>1</v>
      </c>
      <c r="AZ99" s="61" t="s">
        <v>84</v>
      </c>
      <c r="BA99" s="61">
        <v>1</v>
      </c>
      <c r="BB99" s="61" t="s">
        <v>84</v>
      </c>
      <c r="BC99" s="61" t="s">
        <v>84</v>
      </c>
      <c r="BD99" s="61" t="s">
        <v>84</v>
      </c>
      <c r="BE99" s="24" t="s">
        <v>84</v>
      </c>
      <c r="BF99" s="24" t="s">
        <v>84</v>
      </c>
      <c r="BG99" s="24" t="s">
        <v>84</v>
      </c>
      <c r="BH99" s="24" t="s">
        <v>84</v>
      </c>
      <c r="BI99" s="24" t="s">
        <v>84</v>
      </c>
      <c r="BJ99" s="24" t="s">
        <v>84</v>
      </c>
      <c r="BK99" s="24" t="s">
        <v>84</v>
      </c>
      <c r="BL99" s="24" t="s">
        <v>84</v>
      </c>
      <c r="BM99" s="24">
        <v>1</v>
      </c>
      <c r="BN99" s="25" t="s">
        <v>84</v>
      </c>
      <c r="BO99" s="24" t="s">
        <v>84</v>
      </c>
      <c r="BP99" s="626" t="s">
        <v>84</v>
      </c>
      <c r="BQ99" s="25" t="s">
        <v>84</v>
      </c>
      <c r="BR99" s="566" t="s">
        <v>84</v>
      </c>
      <c r="BS99" s="25" t="s">
        <v>84</v>
      </c>
      <c r="BT99" s="626" t="s">
        <v>84</v>
      </c>
      <c r="BU99" s="589" t="s">
        <v>84</v>
      </c>
      <c r="BW99" s="262">
        <v>1</v>
      </c>
      <c r="BX99" s="24">
        <v>1</v>
      </c>
      <c r="BY99" s="25">
        <v>1</v>
      </c>
      <c r="BZ99" s="263">
        <v>1</v>
      </c>
    </row>
    <row r="100" spans="27:78" ht="17.25" customHeight="1" x14ac:dyDescent="0.25">
      <c r="AA100" s="6" t="s">
        <v>84</v>
      </c>
      <c r="AB100" s="27">
        <v>0.33333333333333331</v>
      </c>
      <c r="AC100" s="91">
        <v>0.25</v>
      </c>
      <c r="AE100" s="128" t="s">
        <v>694</v>
      </c>
      <c r="AF100" s="73">
        <v>1</v>
      </c>
      <c r="AG100" s="73" t="s">
        <v>84</v>
      </c>
      <c r="AH100" s="73" t="s">
        <v>84</v>
      </c>
      <c r="AI100" s="73" t="s">
        <v>84</v>
      </c>
      <c r="AJ100" s="73" t="s">
        <v>84</v>
      </c>
      <c r="AK100" s="73" t="s">
        <v>84</v>
      </c>
      <c r="AL100" s="73" t="s">
        <v>84</v>
      </c>
      <c r="AM100" s="73" t="s">
        <v>84</v>
      </c>
      <c r="AN100" s="73" t="s">
        <v>84</v>
      </c>
      <c r="AO100" s="73" t="s">
        <v>84</v>
      </c>
      <c r="AP100" s="73" t="s">
        <v>84</v>
      </c>
      <c r="AQ100" s="73" t="s">
        <v>84</v>
      </c>
      <c r="AR100" s="73" t="s">
        <v>84</v>
      </c>
      <c r="AS100" s="73" t="s">
        <v>84</v>
      </c>
      <c r="AT100" s="73" t="s">
        <v>84</v>
      </c>
      <c r="AU100" s="73">
        <v>1</v>
      </c>
      <c r="AV100" s="73" t="s">
        <v>84</v>
      </c>
      <c r="AW100" s="73" t="s">
        <v>84</v>
      </c>
      <c r="AX100" s="73" t="s">
        <v>84</v>
      </c>
      <c r="AY100" s="73">
        <v>1</v>
      </c>
      <c r="AZ100" s="73" t="s">
        <v>84</v>
      </c>
      <c r="BA100" s="73">
        <v>1</v>
      </c>
      <c r="BB100" s="73" t="s">
        <v>84</v>
      </c>
      <c r="BC100" s="73" t="s">
        <v>84</v>
      </c>
      <c r="BD100" s="73" t="s">
        <v>84</v>
      </c>
      <c r="BE100" s="73" t="s">
        <v>84</v>
      </c>
      <c r="BF100" s="73" t="s">
        <v>84</v>
      </c>
      <c r="BG100" s="73" t="s">
        <v>84</v>
      </c>
      <c r="BH100" s="73" t="s">
        <v>84</v>
      </c>
      <c r="BI100" s="73" t="s">
        <v>84</v>
      </c>
      <c r="BJ100" s="73" t="s">
        <v>84</v>
      </c>
      <c r="BK100" s="73" t="s">
        <v>84</v>
      </c>
      <c r="BL100" s="73" t="s">
        <v>84</v>
      </c>
      <c r="BM100" s="73">
        <v>1</v>
      </c>
      <c r="BN100" s="74" t="s">
        <v>84</v>
      </c>
      <c r="BO100" s="73" t="s">
        <v>84</v>
      </c>
      <c r="BP100" s="627" t="s">
        <v>84</v>
      </c>
      <c r="BQ100" s="74" t="s">
        <v>84</v>
      </c>
      <c r="BR100" s="85" t="s">
        <v>84</v>
      </c>
      <c r="BS100" s="74" t="s">
        <v>84</v>
      </c>
      <c r="BT100" s="627" t="s">
        <v>84</v>
      </c>
      <c r="BU100" s="590" t="s">
        <v>84</v>
      </c>
      <c r="BW100" s="105">
        <v>1</v>
      </c>
      <c r="BX100" s="73">
        <v>1</v>
      </c>
      <c r="BY100" s="74">
        <v>1</v>
      </c>
      <c r="BZ100" s="106">
        <v>1</v>
      </c>
    </row>
    <row r="101" spans="27:78" ht="17.25" customHeight="1" x14ac:dyDescent="0.25">
      <c r="AA101" s="6" t="s">
        <v>84</v>
      </c>
      <c r="AB101" s="6" t="s">
        <v>84</v>
      </c>
      <c r="AC101" s="91">
        <v>0.25</v>
      </c>
      <c r="AE101" s="780" t="s">
        <v>695</v>
      </c>
      <c r="AF101" s="566">
        <v>1</v>
      </c>
      <c r="AG101" s="566" t="s">
        <v>84</v>
      </c>
      <c r="AH101" s="566" t="s">
        <v>84</v>
      </c>
      <c r="AI101" s="566" t="s">
        <v>84</v>
      </c>
      <c r="AJ101" s="566" t="s">
        <v>84</v>
      </c>
      <c r="AK101" s="566" t="s">
        <v>84</v>
      </c>
      <c r="AL101" s="566" t="s">
        <v>84</v>
      </c>
      <c r="AM101" s="566" t="s">
        <v>84</v>
      </c>
      <c r="AN101" s="566" t="s">
        <v>84</v>
      </c>
      <c r="AO101" s="566" t="s">
        <v>84</v>
      </c>
      <c r="AP101" s="566" t="s">
        <v>84</v>
      </c>
      <c r="AQ101" s="566" t="s">
        <v>84</v>
      </c>
      <c r="AR101" s="566" t="s">
        <v>84</v>
      </c>
      <c r="AS101" s="566" t="s">
        <v>84</v>
      </c>
      <c r="AT101" s="566" t="s">
        <v>84</v>
      </c>
      <c r="AU101" s="566">
        <v>1</v>
      </c>
      <c r="AV101" s="566" t="s">
        <v>84</v>
      </c>
      <c r="AW101" s="566" t="s">
        <v>84</v>
      </c>
      <c r="AX101" s="566" t="s">
        <v>84</v>
      </c>
      <c r="AY101" s="758">
        <v>1</v>
      </c>
      <c r="AZ101" s="758" t="s">
        <v>84</v>
      </c>
      <c r="BA101" s="758">
        <v>1</v>
      </c>
      <c r="BB101" s="758" t="s">
        <v>84</v>
      </c>
      <c r="BC101" s="758" t="s">
        <v>84</v>
      </c>
      <c r="BD101" s="758" t="s">
        <v>84</v>
      </c>
      <c r="BE101" s="566" t="s">
        <v>84</v>
      </c>
      <c r="BF101" s="566" t="s">
        <v>84</v>
      </c>
      <c r="BG101" s="566" t="s">
        <v>84</v>
      </c>
      <c r="BH101" s="566" t="s">
        <v>84</v>
      </c>
      <c r="BI101" s="566" t="s">
        <v>84</v>
      </c>
      <c r="BJ101" s="566" t="s">
        <v>84</v>
      </c>
      <c r="BK101" s="566" t="s">
        <v>84</v>
      </c>
      <c r="BL101" s="24" t="s">
        <v>84</v>
      </c>
      <c r="BM101" s="24">
        <v>1</v>
      </c>
      <c r="BN101" s="25" t="s">
        <v>84</v>
      </c>
      <c r="BO101" s="24" t="s">
        <v>84</v>
      </c>
      <c r="BP101" s="626" t="s">
        <v>84</v>
      </c>
      <c r="BQ101" s="25" t="s">
        <v>84</v>
      </c>
      <c r="BR101" s="566" t="s">
        <v>84</v>
      </c>
      <c r="BS101" s="25" t="s">
        <v>84</v>
      </c>
      <c r="BT101" s="626" t="s">
        <v>84</v>
      </c>
      <c r="BU101" s="589" t="s">
        <v>84</v>
      </c>
      <c r="BW101" s="781">
        <v>1</v>
      </c>
      <c r="BX101" s="566">
        <v>1</v>
      </c>
      <c r="BY101" s="42">
        <v>1</v>
      </c>
      <c r="BZ101" s="589">
        <v>1</v>
      </c>
    </row>
    <row r="102" spans="27:78" ht="18.75" customHeight="1" x14ac:dyDescent="0.25">
      <c r="AC102" s="1244">
        <v>0.1</v>
      </c>
      <c r="AE102" s="1243" t="s">
        <v>74</v>
      </c>
      <c r="AF102" s="1245">
        <v>1</v>
      </c>
      <c r="AG102" s="1245">
        <v>1</v>
      </c>
      <c r="AH102" s="1245" t="s">
        <v>84</v>
      </c>
      <c r="AI102" s="1245">
        <v>1</v>
      </c>
      <c r="AJ102" s="1245" t="s">
        <v>84</v>
      </c>
      <c r="AK102" s="1245" t="s">
        <v>84</v>
      </c>
      <c r="AL102" s="1245">
        <v>1</v>
      </c>
      <c r="AM102" s="1245">
        <v>1</v>
      </c>
      <c r="AN102" s="1245" t="s">
        <v>84</v>
      </c>
      <c r="AO102" s="1245">
        <v>1</v>
      </c>
      <c r="AP102" s="1245" t="s">
        <v>84</v>
      </c>
      <c r="AQ102" s="1245">
        <v>1</v>
      </c>
      <c r="AR102" s="1245">
        <v>1</v>
      </c>
      <c r="AS102" s="1245">
        <v>1</v>
      </c>
      <c r="AT102" s="1245">
        <v>1</v>
      </c>
      <c r="AU102" s="1245">
        <v>1</v>
      </c>
      <c r="AV102" s="1245">
        <v>1</v>
      </c>
      <c r="AW102" s="1245" t="s">
        <v>84</v>
      </c>
      <c r="AX102" s="1245">
        <v>1</v>
      </c>
      <c r="AY102" s="1245">
        <v>0.83333333333333337</v>
      </c>
      <c r="AZ102" s="1245">
        <v>1</v>
      </c>
      <c r="BA102" s="1245">
        <v>1</v>
      </c>
      <c r="BB102" s="1245" t="s">
        <v>84</v>
      </c>
      <c r="BC102" s="1245" t="s">
        <v>84</v>
      </c>
      <c r="BD102" s="1245" t="s">
        <v>84</v>
      </c>
      <c r="BE102" s="1245">
        <v>1</v>
      </c>
      <c r="BF102" s="1245" t="s">
        <v>84</v>
      </c>
      <c r="BG102" s="1245">
        <v>1</v>
      </c>
      <c r="BH102" s="1245">
        <v>1</v>
      </c>
      <c r="BI102" s="1245">
        <v>1</v>
      </c>
      <c r="BJ102" s="1245" t="s">
        <v>84</v>
      </c>
      <c r="BK102" s="1245" t="s">
        <v>84</v>
      </c>
      <c r="BL102" s="1246">
        <v>1</v>
      </c>
      <c r="BM102" s="1246">
        <v>1</v>
      </c>
      <c r="BN102" s="1247">
        <v>1</v>
      </c>
      <c r="BO102" s="1248">
        <v>1</v>
      </c>
      <c r="BP102" s="1249">
        <v>1</v>
      </c>
      <c r="BQ102" s="934" t="s">
        <v>84</v>
      </c>
      <c r="BR102" s="567" t="s">
        <v>84</v>
      </c>
      <c r="BS102" s="565" t="s">
        <v>84</v>
      </c>
      <c r="BT102" s="625" t="s">
        <v>84</v>
      </c>
      <c r="BU102" s="588" t="s">
        <v>84</v>
      </c>
      <c r="BW102" s="1250">
        <v>1</v>
      </c>
      <c r="BX102" s="1245">
        <v>0.97619047619047628</v>
      </c>
      <c r="BY102" s="1245">
        <v>1</v>
      </c>
      <c r="BZ102" s="1251">
        <v>0.99206349206349209</v>
      </c>
    </row>
    <row r="103" spans="27:78" ht="18.75" customHeight="1" x14ac:dyDescent="0.25">
      <c r="AC103" s="76">
        <v>1</v>
      </c>
      <c r="AE103" s="96" t="s">
        <v>55</v>
      </c>
      <c r="AF103" s="78">
        <v>1</v>
      </c>
      <c r="AG103" s="78">
        <v>1</v>
      </c>
      <c r="AH103" s="78" t="s">
        <v>84</v>
      </c>
      <c r="AI103" s="78">
        <v>1</v>
      </c>
      <c r="AJ103" s="78" t="s">
        <v>84</v>
      </c>
      <c r="AK103" s="78" t="s">
        <v>84</v>
      </c>
      <c r="AL103" s="78">
        <v>1</v>
      </c>
      <c r="AM103" s="78">
        <v>1</v>
      </c>
      <c r="AN103" s="78" t="s">
        <v>84</v>
      </c>
      <c r="AO103" s="78">
        <v>1</v>
      </c>
      <c r="AP103" s="78" t="s">
        <v>84</v>
      </c>
      <c r="AQ103" s="78">
        <v>1</v>
      </c>
      <c r="AR103" s="78">
        <v>1</v>
      </c>
      <c r="AS103" s="78">
        <v>1</v>
      </c>
      <c r="AT103" s="78">
        <v>1</v>
      </c>
      <c r="AU103" s="78">
        <v>1</v>
      </c>
      <c r="AV103" s="78">
        <v>1</v>
      </c>
      <c r="AW103" s="78" t="s">
        <v>84</v>
      </c>
      <c r="AX103" s="78">
        <v>1</v>
      </c>
      <c r="AY103" s="78">
        <v>0.83333333333333337</v>
      </c>
      <c r="AZ103" s="78">
        <v>1</v>
      </c>
      <c r="BA103" s="78">
        <v>1</v>
      </c>
      <c r="BB103" s="78" t="s">
        <v>84</v>
      </c>
      <c r="BC103" s="78" t="s">
        <v>84</v>
      </c>
      <c r="BD103" s="78" t="s">
        <v>84</v>
      </c>
      <c r="BE103" s="78">
        <v>1</v>
      </c>
      <c r="BF103" s="78" t="s">
        <v>84</v>
      </c>
      <c r="BG103" s="78">
        <v>1</v>
      </c>
      <c r="BH103" s="78">
        <v>1</v>
      </c>
      <c r="BI103" s="78">
        <v>1</v>
      </c>
      <c r="BJ103" s="78" t="s">
        <v>84</v>
      </c>
      <c r="BK103" s="78" t="s">
        <v>84</v>
      </c>
      <c r="BL103" s="115">
        <v>1</v>
      </c>
      <c r="BM103" s="115">
        <v>1</v>
      </c>
      <c r="BN103" s="561">
        <v>1</v>
      </c>
      <c r="BO103" s="115">
        <v>1</v>
      </c>
      <c r="BP103" s="97">
        <v>1</v>
      </c>
      <c r="BQ103" s="561" t="s">
        <v>84</v>
      </c>
      <c r="BR103" s="78" t="s">
        <v>84</v>
      </c>
      <c r="BS103" s="561" t="s">
        <v>84</v>
      </c>
      <c r="BT103" s="97" t="s">
        <v>84</v>
      </c>
      <c r="BU103" s="461" t="s">
        <v>84</v>
      </c>
      <c r="BW103" s="102">
        <v>1</v>
      </c>
      <c r="BX103" s="78">
        <v>0.97619047619047628</v>
      </c>
      <c r="BY103" s="78">
        <v>1</v>
      </c>
      <c r="BZ103" s="97">
        <v>0.99206349206349209</v>
      </c>
    </row>
    <row r="104" spans="27:78" ht="17.25" customHeight="1" x14ac:dyDescent="0.25">
      <c r="AC104" s="91">
        <v>0.16669999999999999</v>
      </c>
      <c r="AE104" s="98" t="s">
        <v>56</v>
      </c>
      <c r="AF104" s="24">
        <v>1</v>
      </c>
      <c r="AG104" s="24">
        <v>1</v>
      </c>
      <c r="AH104" s="24" t="s">
        <v>84</v>
      </c>
      <c r="AI104" s="24">
        <v>1</v>
      </c>
      <c r="AJ104" s="24" t="s">
        <v>84</v>
      </c>
      <c r="AK104" s="24" t="s">
        <v>84</v>
      </c>
      <c r="AL104" s="24">
        <v>1</v>
      </c>
      <c r="AM104" s="24">
        <v>1</v>
      </c>
      <c r="AN104" s="24" t="s">
        <v>84</v>
      </c>
      <c r="AO104" s="24">
        <v>1</v>
      </c>
      <c r="AP104" s="24" t="s">
        <v>84</v>
      </c>
      <c r="AQ104" s="24">
        <v>1</v>
      </c>
      <c r="AR104" s="24">
        <v>1</v>
      </c>
      <c r="AS104" s="24">
        <v>1</v>
      </c>
      <c r="AT104" s="24">
        <v>1</v>
      </c>
      <c r="AU104" s="24">
        <v>1</v>
      </c>
      <c r="AV104" s="24">
        <v>1</v>
      </c>
      <c r="AW104" s="24" t="s">
        <v>84</v>
      </c>
      <c r="AX104" s="24">
        <v>1</v>
      </c>
      <c r="AY104" s="61">
        <v>1</v>
      </c>
      <c r="AZ104" s="61">
        <v>1</v>
      </c>
      <c r="BA104" s="61">
        <v>1</v>
      </c>
      <c r="BB104" s="61" t="s">
        <v>84</v>
      </c>
      <c r="BC104" s="61" t="s">
        <v>84</v>
      </c>
      <c r="BD104" s="61" t="s">
        <v>84</v>
      </c>
      <c r="BE104" s="24">
        <v>1</v>
      </c>
      <c r="BF104" s="24" t="s">
        <v>84</v>
      </c>
      <c r="BG104" s="24">
        <v>1</v>
      </c>
      <c r="BH104" s="24">
        <v>1</v>
      </c>
      <c r="BI104" s="24">
        <v>1</v>
      </c>
      <c r="BJ104" s="24" t="s">
        <v>84</v>
      </c>
      <c r="BK104" s="24" t="s">
        <v>84</v>
      </c>
      <c r="BL104" s="24">
        <v>1</v>
      </c>
      <c r="BM104" s="24">
        <v>1</v>
      </c>
      <c r="BN104" s="25">
        <v>1</v>
      </c>
      <c r="BO104" s="24">
        <v>1</v>
      </c>
      <c r="BP104" s="626">
        <v>1</v>
      </c>
      <c r="BQ104" s="25" t="s">
        <v>84</v>
      </c>
      <c r="BR104" s="566" t="s">
        <v>84</v>
      </c>
      <c r="BS104" s="25" t="s">
        <v>84</v>
      </c>
      <c r="BT104" s="626" t="s">
        <v>84</v>
      </c>
      <c r="BU104" s="589" t="s">
        <v>84</v>
      </c>
      <c r="BW104" s="103">
        <v>1</v>
      </c>
      <c r="BX104" s="42">
        <v>1</v>
      </c>
      <c r="BY104" s="42">
        <v>1</v>
      </c>
      <c r="BZ104" s="104">
        <v>1</v>
      </c>
    </row>
    <row r="105" spans="27:78" ht="17.25" customHeight="1" x14ac:dyDescent="0.25">
      <c r="AC105" s="91">
        <v>0.16669999999999999</v>
      </c>
      <c r="AE105" s="99" t="s">
        <v>57</v>
      </c>
      <c r="AF105" s="73">
        <v>1</v>
      </c>
      <c r="AG105" s="73">
        <v>1</v>
      </c>
      <c r="AH105" s="73" t="s">
        <v>84</v>
      </c>
      <c r="AI105" s="73">
        <v>1</v>
      </c>
      <c r="AJ105" s="73" t="s">
        <v>84</v>
      </c>
      <c r="AK105" s="73" t="s">
        <v>84</v>
      </c>
      <c r="AL105" s="73">
        <v>1</v>
      </c>
      <c r="AM105" s="73">
        <v>1</v>
      </c>
      <c r="AN105" s="73" t="s">
        <v>84</v>
      </c>
      <c r="AO105" s="73">
        <v>1</v>
      </c>
      <c r="AP105" s="73" t="s">
        <v>84</v>
      </c>
      <c r="AQ105" s="73">
        <v>1</v>
      </c>
      <c r="AR105" s="73">
        <v>1</v>
      </c>
      <c r="AS105" s="73">
        <v>1</v>
      </c>
      <c r="AT105" s="73">
        <v>1</v>
      </c>
      <c r="AU105" s="73">
        <v>1</v>
      </c>
      <c r="AV105" s="73">
        <v>1</v>
      </c>
      <c r="AW105" s="73" t="s">
        <v>84</v>
      </c>
      <c r="AX105" s="73">
        <v>1</v>
      </c>
      <c r="AY105" s="73">
        <v>1</v>
      </c>
      <c r="AZ105" s="73">
        <v>1</v>
      </c>
      <c r="BA105" s="73">
        <v>1</v>
      </c>
      <c r="BB105" s="73" t="s">
        <v>84</v>
      </c>
      <c r="BC105" s="73" t="s">
        <v>84</v>
      </c>
      <c r="BD105" s="73" t="s">
        <v>84</v>
      </c>
      <c r="BE105" s="73">
        <v>1</v>
      </c>
      <c r="BF105" s="73" t="s">
        <v>84</v>
      </c>
      <c r="BG105" s="73">
        <v>1</v>
      </c>
      <c r="BH105" s="73">
        <v>1</v>
      </c>
      <c r="BI105" s="73">
        <v>1</v>
      </c>
      <c r="BJ105" s="73" t="s">
        <v>84</v>
      </c>
      <c r="BK105" s="73" t="s">
        <v>84</v>
      </c>
      <c r="BL105" s="73">
        <v>1</v>
      </c>
      <c r="BM105" s="73">
        <v>1</v>
      </c>
      <c r="BN105" s="74">
        <v>1</v>
      </c>
      <c r="BO105" s="73">
        <v>1</v>
      </c>
      <c r="BP105" s="627">
        <v>1</v>
      </c>
      <c r="BQ105" s="74" t="s">
        <v>84</v>
      </c>
      <c r="BR105" s="568" t="s">
        <v>84</v>
      </c>
      <c r="BS105" s="74" t="s">
        <v>84</v>
      </c>
      <c r="BT105" s="627" t="s">
        <v>84</v>
      </c>
      <c r="BU105" s="590" t="s">
        <v>84</v>
      </c>
      <c r="BW105" s="105">
        <v>1</v>
      </c>
      <c r="BX105" s="85">
        <v>1</v>
      </c>
      <c r="BY105" s="85">
        <v>1</v>
      </c>
      <c r="BZ105" s="106">
        <v>1</v>
      </c>
    </row>
    <row r="106" spans="27:78" ht="17.25" customHeight="1" x14ac:dyDescent="0.25">
      <c r="AC106" s="91">
        <v>0.16669999999999999</v>
      </c>
      <c r="AE106" s="98" t="s">
        <v>58</v>
      </c>
      <c r="AF106" s="24">
        <v>1</v>
      </c>
      <c r="AG106" s="24">
        <v>1</v>
      </c>
      <c r="AH106" s="24" t="s">
        <v>84</v>
      </c>
      <c r="AI106" s="24">
        <v>1</v>
      </c>
      <c r="AJ106" s="24" t="s">
        <v>84</v>
      </c>
      <c r="AK106" s="24" t="s">
        <v>84</v>
      </c>
      <c r="AL106" s="24">
        <v>1</v>
      </c>
      <c r="AM106" s="24">
        <v>1</v>
      </c>
      <c r="AN106" s="24" t="s">
        <v>84</v>
      </c>
      <c r="AO106" s="24">
        <v>1</v>
      </c>
      <c r="AP106" s="24" t="s">
        <v>84</v>
      </c>
      <c r="AQ106" s="24">
        <v>1</v>
      </c>
      <c r="AR106" s="24">
        <v>1</v>
      </c>
      <c r="AS106" s="24">
        <v>1</v>
      </c>
      <c r="AT106" s="24">
        <v>1</v>
      </c>
      <c r="AU106" s="24">
        <v>1</v>
      </c>
      <c r="AV106" s="24">
        <v>1</v>
      </c>
      <c r="AW106" s="24" t="s">
        <v>84</v>
      </c>
      <c r="AX106" s="24">
        <v>1</v>
      </c>
      <c r="AY106" s="61">
        <v>1</v>
      </c>
      <c r="AZ106" s="61">
        <v>1</v>
      </c>
      <c r="BA106" s="61">
        <v>1</v>
      </c>
      <c r="BB106" s="61" t="s">
        <v>84</v>
      </c>
      <c r="BC106" s="61" t="s">
        <v>84</v>
      </c>
      <c r="BD106" s="61" t="s">
        <v>84</v>
      </c>
      <c r="BE106" s="24">
        <v>1</v>
      </c>
      <c r="BF106" s="24" t="s">
        <v>84</v>
      </c>
      <c r="BG106" s="24">
        <v>1</v>
      </c>
      <c r="BH106" s="24">
        <v>1</v>
      </c>
      <c r="BI106" s="24">
        <v>1</v>
      </c>
      <c r="BJ106" s="24" t="s">
        <v>84</v>
      </c>
      <c r="BK106" s="24" t="s">
        <v>84</v>
      </c>
      <c r="BL106" s="24">
        <v>1</v>
      </c>
      <c r="BM106" s="24">
        <v>1</v>
      </c>
      <c r="BN106" s="25">
        <v>1</v>
      </c>
      <c r="BO106" s="24">
        <v>1</v>
      </c>
      <c r="BP106" s="626">
        <v>1</v>
      </c>
      <c r="BQ106" s="25" t="s">
        <v>84</v>
      </c>
      <c r="BR106" s="566" t="s">
        <v>84</v>
      </c>
      <c r="BS106" s="25" t="s">
        <v>84</v>
      </c>
      <c r="BT106" s="626" t="s">
        <v>84</v>
      </c>
      <c r="BU106" s="589" t="s">
        <v>84</v>
      </c>
      <c r="BW106" s="103">
        <v>1</v>
      </c>
      <c r="BX106" s="42">
        <v>1</v>
      </c>
      <c r="BY106" s="42">
        <v>1</v>
      </c>
      <c r="BZ106" s="104">
        <v>1</v>
      </c>
    </row>
    <row r="107" spans="27:78" ht="17.25" customHeight="1" x14ac:dyDescent="0.25">
      <c r="AC107" s="91">
        <v>0.16669999999999999</v>
      </c>
      <c r="AE107" s="775" t="s">
        <v>696</v>
      </c>
      <c r="AF107" s="73">
        <v>1</v>
      </c>
      <c r="AG107" s="73">
        <v>1</v>
      </c>
      <c r="AH107" s="73" t="s">
        <v>84</v>
      </c>
      <c r="AI107" s="73">
        <v>1</v>
      </c>
      <c r="AJ107" s="73" t="s">
        <v>84</v>
      </c>
      <c r="AK107" s="73" t="s">
        <v>84</v>
      </c>
      <c r="AL107" s="73">
        <v>1</v>
      </c>
      <c r="AM107" s="73">
        <v>1</v>
      </c>
      <c r="AN107" s="73" t="s">
        <v>84</v>
      </c>
      <c r="AO107" s="73">
        <v>1</v>
      </c>
      <c r="AP107" s="73" t="s">
        <v>84</v>
      </c>
      <c r="AQ107" s="73">
        <v>1</v>
      </c>
      <c r="AR107" s="73">
        <v>1</v>
      </c>
      <c r="AS107" s="73">
        <v>1</v>
      </c>
      <c r="AT107" s="73">
        <v>1</v>
      </c>
      <c r="AU107" s="73">
        <v>1</v>
      </c>
      <c r="AV107" s="73">
        <v>1</v>
      </c>
      <c r="AW107" s="73" t="s">
        <v>84</v>
      </c>
      <c r="AX107" s="73">
        <v>1</v>
      </c>
      <c r="AY107" s="73">
        <v>0</v>
      </c>
      <c r="AZ107" s="73">
        <v>1</v>
      </c>
      <c r="BA107" s="73">
        <v>1</v>
      </c>
      <c r="BB107" s="73" t="s">
        <v>84</v>
      </c>
      <c r="BC107" s="73" t="s">
        <v>84</v>
      </c>
      <c r="BD107" s="73" t="s">
        <v>84</v>
      </c>
      <c r="BE107" s="73">
        <v>1</v>
      </c>
      <c r="BF107" s="73" t="s">
        <v>84</v>
      </c>
      <c r="BG107" s="73">
        <v>1</v>
      </c>
      <c r="BH107" s="73">
        <v>1</v>
      </c>
      <c r="BI107" s="73">
        <v>1</v>
      </c>
      <c r="BJ107" s="73" t="s">
        <v>84</v>
      </c>
      <c r="BK107" s="73" t="s">
        <v>84</v>
      </c>
      <c r="BL107" s="73">
        <v>1</v>
      </c>
      <c r="BM107" s="73">
        <v>1</v>
      </c>
      <c r="BN107" s="74">
        <v>1</v>
      </c>
      <c r="BO107" s="73">
        <v>1</v>
      </c>
      <c r="BP107" s="627">
        <v>1</v>
      </c>
      <c r="BQ107" s="327" t="s">
        <v>84</v>
      </c>
      <c r="BR107" s="758" t="s">
        <v>84</v>
      </c>
      <c r="BS107" s="327" t="s">
        <v>84</v>
      </c>
      <c r="BT107" s="637" t="s">
        <v>84</v>
      </c>
      <c r="BU107" s="591" t="s">
        <v>84</v>
      </c>
      <c r="BW107" s="754">
        <v>1</v>
      </c>
      <c r="BX107" s="85">
        <v>0.8571428571428571</v>
      </c>
      <c r="BY107" s="85">
        <v>1</v>
      </c>
      <c r="BZ107" s="590">
        <v>0.95238095238095244</v>
      </c>
    </row>
    <row r="108" spans="27:78" ht="17.25" customHeight="1" x14ac:dyDescent="0.25">
      <c r="AC108" s="91">
        <v>0.16669999999999999</v>
      </c>
      <c r="AE108" s="329" t="s">
        <v>59</v>
      </c>
      <c r="AF108" s="61">
        <v>1</v>
      </c>
      <c r="AG108" s="61">
        <v>1</v>
      </c>
      <c r="AH108" s="61" t="s">
        <v>84</v>
      </c>
      <c r="AI108" s="61">
        <v>1</v>
      </c>
      <c r="AJ108" s="61" t="s">
        <v>84</v>
      </c>
      <c r="AK108" s="61" t="s">
        <v>84</v>
      </c>
      <c r="AL108" s="61">
        <v>1</v>
      </c>
      <c r="AM108" s="61">
        <v>1</v>
      </c>
      <c r="AN108" s="61" t="s">
        <v>84</v>
      </c>
      <c r="AO108" s="61">
        <v>1</v>
      </c>
      <c r="AP108" s="61" t="s">
        <v>84</v>
      </c>
      <c r="AQ108" s="61">
        <v>1</v>
      </c>
      <c r="AR108" s="61">
        <v>1</v>
      </c>
      <c r="AS108" s="61">
        <v>1</v>
      </c>
      <c r="AT108" s="61">
        <v>1</v>
      </c>
      <c r="AU108" s="61">
        <v>1</v>
      </c>
      <c r="AV108" s="61">
        <v>1</v>
      </c>
      <c r="AW108" s="61" t="s">
        <v>84</v>
      </c>
      <c r="AX108" s="61">
        <v>1</v>
      </c>
      <c r="AY108" s="61">
        <v>1</v>
      </c>
      <c r="AZ108" s="61">
        <v>1</v>
      </c>
      <c r="BA108" s="61">
        <v>1</v>
      </c>
      <c r="BB108" s="61" t="s">
        <v>84</v>
      </c>
      <c r="BC108" s="61" t="s">
        <v>84</v>
      </c>
      <c r="BD108" s="61" t="s">
        <v>84</v>
      </c>
      <c r="BE108" s="61">
        <v>1</v>
      </c>
      <c r="BF108" s="61" t="s">
        <v>84</v>
      </c>
      <c r="BG108" s="61">
        <v>1</v>
      </c>
      <c r="BH108" s="61">
        <v>1</v>
      </c>
      <c r="BI108" s="61">
        <v>1</v>
      </c>
      <c r="BJ108" s="61" t="s">
        <v>84</v>
      </c>
      <c r="BK108" s="61" t="s">
        <v>84</v>
      </c>
      <c r="BL108" s="61">
        <v>1</v>
      </c>
      <c r="BM108" s="61">
        <v>1</v>
      </c>
      <c r="BN108" s="327">
        <v>1</v>
      </c>
      <c r="BO108" s="61">
        <v>1</v>
      </c>
      <c r="BP108" s="637">
        <v>1</v>
      </c>
      <c r="BQ108" s="327" t="s">
        <v>84</v>
      </c>
      <c r="BR108" s="758" t="s">
        <v>84</v>
      </c>
      <c r="BS108" s="327" t="s">
        <v>84</v>
      </c>
      <c r="BT108" s="637" t="s">
        <v>84</v>
      </c>
      <c r="BU108" s="591" t="s">
        <v>84</v>
      </c>
      <c r="BW108" s="331">
        <v>1</v>
      </c>
      <c r="BX108" s="558">
        <v>1</v>
      </c>
      <c r="BY108" s="558">
        <v>1</v>
      </c>
      <c r="BZ108" s="332">
        <v>1</v>
      </c>
    </row>
    <row r="109" spans="27:78" ht="17.25" customHeight="1" x14ac:dyDescent="0.25">
      <c r="AC109" s="91">
        <v>0.16669999999999999</v>
      </c>
      <c r="AE109" s="99" t="s">
        <v>60</v>
      </c>
      <c r="AF109" s="73">
        <v>1</v>
      </c>
      <c r="AG109" s="73">
        <v>1</v>
      </c>
      <c r="AH109" s="73" t="s">
        <v>84</v>
      </c>
      <c r="AI109" s="73">
        <v>1</v>
      </c>
      <c r="AJ109" s="73" t="s">
        <v>84</v>
      </c>
      <c r="AK109" s="73" t="s">
        <v>84</v>
      </c>
      <c r="AL109" s="73">
        <v>1</v>
      </c>
      <c r="AM109" s="73">
        <v>1</v>
      </c>
      <c r="AN109" s="73" t="s">
        <v>84</v>
      </c>
      <c r="AO109" s="73">
        <v>1</v>
      </c>
      <c r="AP109" s="73" t="s">
        <v>84</v>
      </c>
      <c r="AQ109" s="73">
        <v>1</v>
      </c>
      <c r="AR109" s="73">
        <v>1</v>
      </c>
      <c r="AS109" s="73">
        <v>1</v>
      </c>
      <c r="AT109" s="73">
        <v>1</v>
      </c>
      <c r="AU109" s="73">
        <v>1</v>
      </c>
      <c r="AV109" s="73">
        <v>1</v>
      </c>
      <c r="AW109" s="73" t="s">
        <v>84</v>
      </c>
      <c r="AX109" s="73">
        <v>1</v>
      </c>
      <c r="AY109" s="73">
        <v>1</v>
      </c>
      <c r="AZ109" s="73">
        <v>1</v>
      </c>
      <c r="BA109" s="73">
        <v>1</v>
      </c>
      <c r="BB109" s="73" t="s">
        <v>84</v>
      </c>
      <c r="BC109" s="73" t="s">
        <v>84</v>
      </c>
      <c r="BD109" s="73" t="s">
        <v>84</v>
      </c>
      <c r="BE109" s="73">
        <v>1</v>
      </c>
      <c r="BF109" s="73" t="s">
        <v>84</v>
      </c>
      <c r="BG109" s="73">
        <v>1</v>
      </c>
      <c r="BH109" s="73">
        <v>1</v>
      </c>
      <c r="BI109" s="73">
        <v>1</v>
      </c>
      <c r="BJ109" s="73" t="s">
        <v>84</v>
      </c>
      <c r="BK109" s="73" t="s">
        <v>84</v>
      </c>
      <c r="BL109" s="73">
        <v>1</v>
      </c>
      <c r="BM109" s="73">
        <v>1</v>
      </c>
      <c r="BN109" s="74">
        <v>1</v>
      </c>
      <c r="BO109" s="73">
        <v>1</v>
      </c>
      <c r="BP109" s="627">
        <v>1</v>
      </c>
      <c r="BQ109" s="327" t="s">
        <v>84</v>
      </c>
      <c r="BR109" s="758" t="s">
        <v>84</v>
      </c>
      <c r="BS109" s="327" t="s">
        <v>84</v>
      </c>
      <c r="BT109" s="637" t="s">
        <v>84</v>
      </c>
      <c r="BU109" s="591" t="s">
        <v>84</v>
      </c>
      <c r="BW109" s="105">
        <v>1</v>
      </c>
      <c r="BX109" s="85">
        <v>1</v>
      </c>
      <c r="BY109" s="85">
        <v>1</v>
      </c>
      <c r="BZ109" s="106">
        <v>1</v>
      </c>
    </row>
    <row r="110" spans="27:78" ht="17.25" customHeight="1" x14ac:dyDescent="0.25">
      <c r="AC110" s="91"/>
      <c r="AE110" s="765" t="s">
        <v>321</v>
      </c>
      <c r="AF110" s="766" t="s">
        <v>84</v>
      </c>
      <c r="AG110" s="766" t="s">
        <v>84</v>
      </c>
      <c r="AH110" s="766" t="s">
        <v>84</v>
      </c>
      <c r="AI110" s="766" t="s">
        <v>84</v>
      </c>
      <c r="AJ110" s="766" t="s">
        <v>84</v>
      </c>
      <c r="AK110" s="766" t="s">
        <v>84</v>
      </c>
      <c r="AL110" s="766" t="s">
        <v>84</v>
      </c>
      <c r="AM110" s="766" t="s">
        <v>84</v>
      </c>
      <c r="AN110" s="766" t="s">
        <v>84</v>
      </c>
      <c r="AO110" s="766" t="s">
        <v>84</v>
      </c>
      <c r="AP110" s="766" t="s">
        <v>84</v>
      </c>
      <c r="AQ110" s="766" t="s">
        <v>84</v>
      </c>
      <c r="AR110" s="766" t="s">
        <v>84</v>
      </c>
      <c r="AS110" s="766" t="s">
        <v>84</v>
      </c>
      <c r="AT110" s="766" t="s">
        <v>84</v>
      </c>
      <c r="AU110" s="766" t="s">
        <v>84</v>
      </c>
      <c r="AV110" s="766" t="s">
        <v>84</v>
      </c>
      <c r="AW110" s="766" t="s">
        <v>84</v>
      </c>
      <c r="AX110" s="766" t="s">
        <v>84</v>
      </c>
      <c r="AY110" s="766" t="s">
        <v>84</v>
      </c>
      <c r="AZ110" s="766" t="s">
        <v>84</v>
      </c>
      <c r="BA110" s="766" t="s">
        <v>84</v>
      </c>
      <c r="BB110" s="767" t="s">
        <v>84</v>
      </c>
      <c r="BC110" s="767" t="s">
        <v>84</v>
      </c>
      <c r="BD110" s="767" t="s">
        <v>84</v>
      </c>
      <c r="BE110" s="766" t="s">
        <v>84</v>
      </c>
      <c r="BF110" s="766" t="s">
        <v>84</v>
      </c>
      <c r="BG110" s="766" t="s">
        <v>84</v>
      </c>
      <c r="BH110" s="766" t="s">
        <v>84</v>
      </c>
      <c r="BI110" s="766" t="s">
        <v>84</v>
      </c>
      <c r="BJ110" s="766" t="s">
        <v>84</v>
      </c>
      <c r="BK110" s="766" t="s">
        <v>84</v>
      </c>
      <c r="BL110" s="766" t="s">
        <v>84</v>
      </c>
      <c r="BM110" s="766" t="s">
        <v>84</v>
      </c>
      <c r="BN110" s="941" t="s">
        <v>84</v>
      </c>
      <c r="BO110" s="766" t="s">
        <v>84</v>
      </c>
      <c r="BP110" s="771" t="s">
        <v>84</v>
      </c>
      <c r="BQ110" s="941" t="s">
        <v>84</v>
      </c>
      <c r="BR110" s="769" t="s">
        <v>84</v>
      </c>
      <c r="BS110" s="770" t="s">
        <v>84</v>
      </c>
      <c r="BT110" s="771" t="s">
        <v>84</v>
      </c>
      <c r="BU110" s="772" t="s">
        <v>84</v>
      </c>
      <c r="BW110" s="773" t="s">
        <v>84</v>
      </c>
      <c r="BX110" s="774" t="s">
        <v>84</v>
      </c>
      <c r="BY110" s="774" t="s">
        <v>84</v>
      </c>
      <c r="BZ110" s="768" t="s">
        <v>84</v>
      </c>
    </row>
    <row r="111" spans="27:78" s="57" customFormat="1" ht="4.5" customHeight="1" x14ac:dyDescent="0.25">
      <c r="AC111" s="328"/>
      <c r="AD111" s="63"/>
      <c r="AE111" s="652"/>
      <c r="AF111" s="558"/>
      <c r="AG111" s="558"/>
      <c r="AH111" s="558"/>
      <c r="AI111" s="558"/>
      <c r="AJ111" s="558"/>
      <c r="AK111" s="558"/>
      <c r="AL111" s="558"/>
      <c r="AM111" s="558"/>
      <c r="AN111" s="558"/>
      <c r="AO111" s="558"/>
      <c r="AP111" s="558"/>
      <c r="AQ111" s="558"/>
      <c r="AR111" s="558"/>
      <c r="AS111" s="558"/>
      <c r="AT111" s="558"/>
      <c r="AU111" s="558"/>
      <c r="AV111" s="558"/>
      <c r="AW111" s="558"/>
      <c r="AX111" s="558"/>
      <c r="AY111" s="558"/>
      <c r="AZ111" s="558"/>
      <c r="BA111" s="558"/>
      <c r="BB111" s="60"/>
      <c r="BC111" s="60"/>
      <c r="BD111" s="60"/>
      <c r="BE111" s="558"/>
      <c r="BF111" s="558"/>
      <c r="BG111" s="558"/>
      <c r="BH111" s="558"/>
      <c r="BI111" s="558"/>
      <c r="BJ111" s="558"/>
      <c r="BK111" s="558"/>
      <c r="BL111" s="558"/>
      <c r="BM111" s="558"/>
      <c r="BN111" s="327"/>
      <c r="BO111" s="61"/>
      <c r="BP111" s="637"/>
      <c r="BQ111" s="558"/>
      <c r="BR111" s="558"/>
      <c r="BS111" s="558"/>
      <c r="BT111" s="558"/>
      <c r="BU111" s="558"/>
      <c r="BV111" s="63"/>
      <c r="BW111" s="558"/>
      <c r="BX111" s="558"/>
      <c r="BY111" s="558"/>
      <c r="BZ111" s="558"/>
    </row>
    <row r="112" spans="27:78" ht="17.25" hidden="1" customHeight="1" x14ac:dyDescent="0.25">
      <c r="AC112" s="286">
        <v>0</v>
      </c>
      <c r="AE112" s="273" t="s">
        <v>354</v>
      </c>
      <c r="AF112" s="283" t="s">
        <v>84</v>
      </c>
      <c r="AG112" s="283" t="s">
        <v>84</v>
      </c>
      <c r="AH112" s="283" t="s">
        <v>84</v>
      </c>
      <c r="AI112" s="283" t="s">
        <v>84</v>
      </c>
      <c r="AJ112" s="283" t="s">
        <v>84</v>
      </c>
      <c r="AK112" s="283" t="s">
        <v>84</v>
      </c>
      <c r="AL112" s="283" t="s">
        <v>84</v>
      </c>
      <c r="AM112" s="283" t="s">
        <v>84</v>
      </c>
      <c r="AN112" s="283" t="s">
        <v>84</v>
      </c>
      <c r="AO112" s="283" t="s">
        <v>84</v>
      </c>
      <c r="AP112" s="283" t="s">
        <v>84</v>
      </c>
      <c r="AQ112" s="283" t="s">
        <v>84</v>
      </c>
      <c r="AR112" s="283" t="s">
        <v>84</v>
      </c>
      <c r="AS112" s="283" t="s">
        <v>84</v>
      </c>
      <c r="AT112" s="283" t="s">
        <v>84</v>
      </c>
      <c r="AU112" s="283" t="s">
        <v>84</v>
      </c>
      <c r="AV112" s="283" t="s">
        <v>84</v>
      </c>
      <c r="AW112" s="283" t="s">
        <v>84</v>
      </c>
      <c r="AX112" s="283" t="s">
        <v>84</v>
      </c>
      <c r="AY112" s="283" t="s">
        <v>84</v>
      </c>
      <c r="AZ112" s="283" t="s">
        <v>84</v>
      </c>
      <c r="BA112" s="283" t="s">
        <v>84</v>
      </c>
      <c r="BB112" s="283" t="s">
        <v>84</v>
      </c>
      <c r="BC112" s="283" t="s">
        <v>84</v>
      </c>
      <c r="BD112" s="283" t="s">
        <v>84</v>
      </c>
      <c r="BE112" s="283" t="s">
        <v>84</v>
      </c>
      <c r="BF112" s="283" t="s">
        <v>84</v>
      </c>
      <c r="BG112" s="283" t="s">
        <v>84</v>
      </c>
      <c r="BH112" s="283" t="s">
        <v>84</v>
      </c>
      <c r="BI112" s="283" t="s">
        <v>84</v>
      </c>
      <c r="BJ112" s="283" t="s">
        <v>84</v>
      </c>
      <c r="BK112" s="283" t="s">
        <v>84</v>
      </c>
      <c r="BL112" s="283" t="s">
        <v>84</v>
      </c>
      <c r="BM112" s="283" t="s">
        <v>84</v>
      </c>
      <c r="BN112" s="934" t="s">
        <v>84</v>
      </c>
      <c r="BO112" s="940" t="s">
        <v>84</v>
      </c>
      <c r="BP112" s="948" t="s">
        <v>84</v>
      </c>
      <c r="BQ112" s="934"/>
      <c r="BR112" s="567"/>
      <c r="BS112" s="565"/>
      <c r="BT112" s="625"/>
      <c r="BU112" s="588"/>
      <c r="BW112" s="285" t="s">
        <v>84</v>
      </c>
      <c r="BX112" s="283" t="s">
        <v>84</v>
      </c>
      <c r="BY112" s="283" t="s">
        <v>84</v>
      </c>
      <c r="BZ112" s="284" t="s">
        <v>84</v>
      </c>
    </row>
    <row r="113" spans="29:80" ht="17.25" hidden="1" customHeight="1" x14ac:dyDescent="0.25">
      <c r="AC113" s="76"/>
      <c r="AE113" s="96" t="s">
        <v>355</v>
      </c>
      <c r="AF113" s="78" t="s">
        <v>84</v>
      </c>
      <c r="AG113" s="78" t="s">
        <v>84</v>
      </c>
      <c r="AH113" s="78" t="s">
        <v>84</v>
      </c>
      <c r="AI113" s="78" t="s">
        <v>84</v>
      </c>
      <c r="AJ113" s="78" t="s">
        <v>84</v>
      </c>
      <c r="AK113" s="78" t="s">
        <v>84</v>
      </c>
      <c r="AL113" s="78" t="s">
        <v>84</v>
      </c>
      <c r="AM113" s="78" t="s">
        <v>84</v>
      </c>
      <c r="AN113" s="78" t="s">
        <v>84</v>
      </c>
      <c r="AO113" s="78" t="s">
        <v>84</v>
      </c>
      <c r="AP113" s="78" t="s">
        <v>84</v>
      </c>
      <c r="AQ113" s="78" t="s">
        <v>84</v>
      </c>
      <c r="AR113" s="78" t="s">
        <v>84</v>
      </c>
      <c r="AS113" s="78" t="s">
        <v>84</v>
      </c>
      <c r="AT113" s="78" t="s">
        <v>84</v>
      </c>
      <c r="AU113" s="78" t="s">
        <v>84</v>
      </c>
      <c r="AV113" s="78" t="s">
        <v>84</v>
      </c>
      <c r="AW113" s="78" t="s">
        <v>84</v>
      </c>
      <c r="AX113" s="78" t="s">
        <v>84</v>
      </c>
      <c r="AY113" s="78" t="s">
        <v>84</v>
      </c>
      <c r="AZ113" s="78" t="s">
        <v>84</v>
      </c>
      <c r="BA113" s="78" t="s">
        <v>84</v>
      </c>
      <c r="BB113" s="78" t="s">
        <v>84</v>
      </c>
      <c r="BC113" s="78" t="s">
        <v>84</v>
      </c>
      <c r="BD113" s="78" t="s">
        <v>84</v>
      </c>
      <c r="BE113" s="78" t="s">
        <v>84</v>
      </c>
      <c r="BF113" s="78" t="s">
        <v>84</v>
      </c>
      <c r="BG113" s="78" t="s">
        <v>84</v>
      </c>
      <c r="BH113" s="78" t="s">
        <v>84</v>
      </c>
      <c r="BI113" s="78" t="s">
        <v>84</v>
      </c>
      <c r="BJ113" s="78" t="s">
        <v>84</v>
      </c>
      <c r="BK113" s="78" t="s">
        <v>84</v>
      </c>
      <c r="BL113" s="115" t="s">
        <v>84</v>
      </c>
      <c r="BM113" s="115" t="s">
        <v>84</v>
      </c>
      <c r="BN113" s="561" t="s">
        <v>84</v>
      </c>
      <c r="BO113" s="115" t="s">
        <v>84</v>
      </c>
      <c r="BP113" s="97" t="s">
        <v>84</v>
      </c>
      <c r="BQ113" s="561"/>
      <c r="BR113" s="78"/>
      <c r="BS113" s="561"/>
      <c r="BT113" s="97"/>
      <c r="BU113" s="461"/>
      <c r="BW113" s="102" t="s">
        <v>84</v>
      </c>
      <c r="BX113" s="78" t="s">
        <v>84</v>
      </c>
      <c r="BY113" s="78" t="s">
        <v>84</v>
      </c>
      <c r="BZ113" s="97" t="s">
        <v>84</v>
      </c>
    </row>
    <row r="114" spans="29:80" s="57" customFormat="1" ht="17.25" hidden="1" customHeight="1" x14ac:dyDescent="0.25">
      <c r="AC114" s="328"/>
      <c r="AD114" s="63"/>
      <c r="AE114" s="109" t="s">
        <v>727</v>
      </c>
      <c r="AF114" s="24" t="e">
        <v>#REF!</v>
      </c>
      <c r="AG114" s="24" t="e">
        <v>#REF!</v>
      </c>
      <c r="AH114" s="24" t="s">
        <v>84</v>
      </c>
      <c r="AI114" s="24" t="e">
        <v>#REF!</v>
      </c>
      <c r="AJ114" s="24" t="s">
        <v>84</v>
      </c>
      <c r="AK114" s="24" t="s">
        <v>84</v>
      </c>
      <c r="AL114" s="24" t="s">
        <v>84</v>
      </c>
      <c r="AM114" s="24" t="e">
        <v>#REF!</v>
      </c>
      <c r="AN114" s="24" t="s">
        <v>84</v>
      </c>
      <c r="AO114" s="24" t="e">
        <v>#REF!</v>
      </c>
      <c r="AP114" s="24" t="e">
        <v>#REF!</v>
      </c>
      <c r="AQ114" s="24" t="e">
        <v>#REF!</v>
      </c>
      <c r="AR114" s="24" t="e">
        <v>#REF!</v>
      </c>
      <c r="AS114" s="24" t="e">
        <v>#REF!</v>
      </c>
      <c r="AT114" s="24" t="e">
        <v>#REF!</v>
      </c>
      <c r="AU114" s="24" t="e">
        <v>#REF!</v>
      </c>
      <c r="AV114" s="24" t="e">
        <v>#REF!</v>
      </c>
      <c r="AW114" s="24" t="e">
        <v>#REF!</v>
      </c>
      <c r="AX114" s="24" t="e">
        <v>#REF!</v>
      </c>
      <c r="AY114" s="61" t="e">
        <v>#REF!</v>
      </c>
      <c r="AZ114" s="61" t="e">
        <v>#REF!</v>
      </c>
      <c r="BA114" s="61" t="e">
        <v>#REF!</v>
      </c>
      <c r="BB114" s="61" t="s">
        <v>84</v>
      </c>
      <c r="BC114" s="61" t="s">
        <v>84</v>
      </c>
      <c r="BD114" s="61" t="s">
        <v>84</v>
      </c>
      <c r="BE114" s="24" t="e">
        <v>#REF!</v>
      </c>
      <c r="BF114" s="24" t="e">
        <v>#REF!</v>
      </c>
      <c r="BG114" s="24" t="e">
        <v>#REF!</v>
      </c>
      <c r="BH114" s="24" t="e">
        <v>#REF!</v>
      </c>
      <c r="BI114" s="24" t="e">
        <v>#REF!</v>
      </c>
      <c r="BJ114" s="24" t="e">
        <v>#REF!</v>
      </c>
      <c r="BK114" s="24" t="s">
        <v>84</v>
      </c>
      <c r="BL114" s="24" t="e">
        <v>#REF!</v>
      </c>
      <c r="BM114" s="24" t="e">
        <v>#REF!</v>
      </c>
      <c r="BN114" s="25" t="e">
        <v>#REF!</v>
      </c>
      <c r="BO114" s="24"/>
      <c r="BP114" s="626"/>
      <c r="BQ114" s="25"/>
      <c r="BR114" s="566"/>
      <c r="BS114" s="25"/>
      <c r="BT114" s="626"/>
      <c r="BU114" s="589"/>
      <c r="BV114" s="63"/>
      <c r="BW114" s="103" t="s">
        <v>84</v>
      </c>
      <c r="BX114" s="42" t="s">
        <v>84</v>
      </c>
      <c r="BY114" s="42" t="s">
        <v>84</v>
      </c>
      <c r="BZ114" s="104" t="s">
        <v>84</v>
      </c>
    </row>
    <row r="115" spans="29:80" ht="17.25" hidden="1" customHeight="1" x14ac:dyDescent="0.25">
      <c r="AC115" s="91"/>
      <c r="AE115" s="128" t="s">
        <v>352</v>
      </c>
      <c r="AF115" s="73" t="e">
        <v>#REF!</v>
      </c>
      <c r="AG115" s="73" t="e">
        <v>#REF!</v>
      </c>
      <c r="AH115" s="73" t="s">
        <v>84</v>
      </c>
      <c r="AI115" s="73" t="e">
        <v>#REF!</v>
      </c>
      <c r="AJ115" s="73" t="s">
        <v>84</v>
      </c>
      <c r="AK115" s="73" t="s">
        <v>84</v>
      </c>
      <c r="AL115" s="73" t="s">
        <v>84</v>
      </c>
      <c r="AM115" s="73" t="e">
        <v>#REF!</v>
      </c>
      <c r="AN115" s="73" t="s">
        <v>84</v>
      </c>
      <c r="AO115" s="73" t="e">
        <v>#REF!</v>
      </c>
      <c r="AP115" s="73" t="e">
        <v>#REF!</v>
      </c>
      <c r="AQ115" s="73" t="e">
        <v>#REF!</v>
      </c>
      <c r="AR115" s="73" t="e">
        <v>#REF!</v>
      </c>
      <c r="AS115" s="73" t="e">
        <v>#REF!</v>
      </c>
      <c r="AT115" s="73" t="e">
        <v>#REF!</v>
      </c>
      <c r="AU115" s="73" t="e">
        <v>#REF!</v>
      </c>
      <c r="AV115" s="73" t="e">
        <v>#REF!</v>
      </c>
      <c r="AW115" s="73" t="e">
        <v>#REF!</v>
      </c>
      <c r="AX115" s="73" t="e">
        <v>#REF!</v>
      </c>
      <c r="AY115" s="73" t="e">
        <v>#REF!</v>
      </c>
      <c r="AZ115" s="73" t="e">
        <v>#REF!</v>
      </c>
      <c r="BA115" s="73" t="e">
        <v>#REF!</v>
      </c>
      <c r="BB115" s="73" t="s">
        <v>84</v>
      </c>
      <c r="BC115" s="73" t="s">
        <v>84</v>
      </c>
      <c r="BD115" s="73" t="s">
        <v>84</v>
      </c>
      <c r="BE115" s="73" t="e">
        <v>#REF!</v>
      </c>
      <c r="BF115" s="73" t="e">
        <v>#REF!</v>
      </c>
      <c r="BG115" s="73" t="e">
        <v>#REF!</v>
      </c>
      <c r="BH115" s="73" t="e">
        <v>#REF!</v>
      </c>
      <c r="BI115" s="73" t="e">
        <v>#REF!</v>
      </c>
      <c r="BJ115" s="73" t="e">
        <v>#REF!</v>
      </c>
      <c r="BK115" s="73" t="s">
        <v>84</v>
      </c>
      <c r="BL115" s="73" t="e">
        <v>#REF!</v>
      </c>
      <c r="BM115" s="73" t="e">
        <v>#REF!</v>
      </c>
      <c r="BN115" s="74" t="e">
        <v>#REF!</v>
      </c>
      <c r="BO115" s="73"/>
      <c r="BP115" s="627"/>
      <c r="BQ115" s="74"/>
      <c r="BR115" s="568"/>
      <c r="BS115" s="74"/>
      <c r="BT115" s="627"/>
      <c r="BU115" s="590"/>
      <c r="BW115" s="105" t="s">
        <v>84</v>
      </c>
      <c r="BX115" s="85" t="s">
        <v>84</v>
      </c>
      <c r="BY115" s="85" t="s">
        <v>84</v>
      </c>
      <c r="BZ115" s="106" t="s">
        <v>84</v>
      </c>
    </row>
    <row r="116" spans="29:80" s="57" customFormat="1" ht="17.25" hidden="1" customHeight="1" x14ac:dyDescent="0.25">
      <c r="AC116" s="328"/>
      <c r="AD116" s="63"/>
      <c r="AE116" s="109" t="s">
        <v>353</v>
      </c>
      <c r="AF116" s="24" t="e">
        <v>#REF!</v>
      </c>
      <c r="AG116" s="24" t="e">
        <v>#REF!</v>
      </c>
      <c r="AH116" s="24" t="s">
        <v>84</v>
      </c>
      <c r="AI116" s="24" t="e">
        <v>#REF!</v>
      </c>
      <c r="AJ116" s="24" t="s">
        <v>84</v>
      </c>
      <c r="AK116" s="24" t="s">
        <v>84</v>
      </c>
      <c r="AL116" s="24" t="s">
        <v>84</v>
      </c>
      <c r="AM116" s="24" t="e">
        <v>#REF!</v>
      </c>
      <c r="AN116" s="24" t="s">
        <v>84</v>
      </c>
      <c r="AO116" s="24" t="e">
        <v>#REF!</v>
      </c>
      <c r="AP116" s="24" t="e">
        <v>#REF!</v>
      </c>
      <c r="AQ116" s="24" t="e">
        <v>#REF!</v>
      </c>
      <c r="AR116" s="24" t="e">
        <v>#REF!</v>
      </c>
      <c r="AS116" s="24" t="e">
        <v>#REF!</v>
      </c>
      <c r="AT116" s="24" t="e">
        <v>#REF!</v>
      </c>
      <c r="AU116" s="24" t="e">
        <v>#REF!</v>
      </c>
      <c r="AV116" s="24" t="e">
        <v>#REF!</v>
      </c>
      <c r="AW116" s="24" t="e">
        <v>#REF!</v>
      </c>
      <c r="AX116" s="24" t="e">
        <v>#REF!</v>
      </c>
      <c r="AY116" s="61" t="e">
        <v>#REF!</v>
      </c>
      <c r="AZ116" s="61" t="e">
        <v>#REF!</v>
      </c>
      <c r="BA116" s="61" t="e">
        <v>#REF!</v>
      </c>
      <c r="BB116" s="61" t="s">
        <v>84</v>
      </c>
      <c r="BC116" s="61" t="s">
        <v>84</v>
      </c>
      <c r="BD116" s="61" t="s">
        <v>84</v>
      </c>
      <c r="BE116" s="24" t="e">
        <v>#REF!</v>
      </c>
      <c r="BF116" s="24" t="e">
        <v>#REF!</v>
      </c>
      <c r="BG116" s="24" t="e">
        <v>#REF!</v>
      </c>
      <c r="BH116" s="24" t="e">
        <v>#REF!</v>
      </c>
      <c r="BI116" s="24" t="e">
        <v>#REF!</v>
      </c>
      <c r="BJ116" s="24" t="e">
        <v>#REF!</v>
      </c>
      <c r="BK116" s="24" t="s">
        <v>84</v>
      </c>
      <c r="BL116" s="24" t="e">
        <v>#REF!</v>
      </c>
      <c r="BM116" s="24" t="e">
        <v>#REF!</v>
      </c>
      <c r="BN116" s="25" t="e">
        <v>#REF!</v>
      </c>
      <c r="BO116" s="24"/>
      <c r="BP116" s="626"/>
      <c r="BQ116" s="25"/>
      <c r="BR116" s="566"/>
      <c r="BS116" s="25"/>
      <c r="BT116" s="626"/>
      <c r="BU116" s="589"/>
      <c r="BV116" s="63"/>
      <c r="BW116" s="103" t="s">
        <v>84</v>
      </c>
      <c r="BX116" s="42" t="s">
        <v>84</v>
      </c>
      <c r="BY116" s="42" t="s">
        <v>84</v>
      </c>
      <c r="BZ116" s="104" t="s">
        <v>84</v>
      </c>
    </row>
    <row r="117" spans="29:80" ht="17.25" hidden="1" customHeight="1" x14ac:dyDescent="0.25">
      <c r="AC117" s="91"/>
      <c r="AE117" s="656" t="s">
        <v>728</v>
      </c>
      <c r="AF117" s="259" t="e">
        <v>#REF!</v>
      </c>
      <c r="AG117" s="259" t="e">
        <v>#REF!</v>
      </c>
      <c r="AH117" s="259" t="s">
        <v>84</v>
      </c>
      <c r="AI117" s="259" t="e">
        <v>#REF!</v>
      </c>
      <c r="AJ117" s="259" t="s">
        <v>84</v>
      </c>
      <c r="AK117" s="259" t="s">
        <v>84</v>
      </c>
      <c r="AL117" s="259" t="s">
        <v>84</v>
      </c>
      <c r="AM117" s="259" t="e">
        <v>#REF!</v>
      </c>
      <c r="AN117" s="259" t="s">
        <v>84</v>
      </c>
      <c r="AO117" s="259" t="e">
        <v>#REF!</v>
      </c>
      <c r="AP117" s="259" t="e">
        <v>#REF!</v>
      </c>
      <c r="AQ117" s="259" t="e">
        <v>#REF!</v>
      </c>
      <c r="AR117" s="259" t="e">
        <v>#REF!</v>
      </c>
      <c r="AS117" s="259" t="e">
        <v>#REF!</v>
      </c>
      <c r="AT117" s="259" t="e">
        <v>#REF!</v>
      </c>
      <c r="AU117" s="259" t="e">
        <v>#REF!</v>
      </c>
      <c r="AV117" s="259" t="e">
        <v>#REF!</v>
      </c>
      <c r="AW117" s="259" t="e">
        <v>#REF!</v>
      </c>
      <c r="AX117" s="259" t="e">
        <v>#REF!</v>
      </c>
      <c r="AY117" s="259" t="e">
        <v>#REF!</v>
      </c>
      <c r="AZ117" s="259" t="e">
        <v>#REF!</v>
      </c>
      <c r="BA117" s="259" t="e">
        <v>#REF!</v>
      </c>
      <c r="BB117" s="259" t="s">
        <v>84</v>
      </c>
      <c r="BC117" s="259" t="s">
        <v>84</v>
      </c>
      <c r="BD117" s="259" t="s">
        <v>84</v>
      </c>
      <c r="BE117" s="259" t="e">
        <v>#REF!</v>
      </c>
      <c r="BF117" s="259" t="e">
        <v>#REF!</v>
      </c>
      <c r="BG117" s="259" t="e">
        <v>#REF!</v>
      </c>
      <c r="BH117" s="259" t="e">
        <v>#REF!</v>
      </c>
      <c r="BI117" s="259" t="e">
        <v>#REF!</v>
      </c>
      <c r="BJ117" s="259" t="e">
        <v>#REF!</v>
      </c>
      <c r="BK117" s="259" t="s">
        <v>84</v>
      </c>
      <c r="BL117" s="259" t="e">
        <v>#REF!</v>
      </c>
      <c r="BM117" s="259" t="e">
        <v>#REF!</v>
      </c>
      <c r="BN117" s="936" t="e">
        <v>#REF!</v>
      </c>
      <c r="BO117" s="259"/>
      <c r="BP117" s="628"/>
      <c r="BQ117" s="74"/>
      <c r="BR117" s="568"/>
      <c r="BS117" s="74"/>
      <c r="BT117" s="627"/>
      <c r="BU117" s="590"/>
      <c r="BW117" s="654" t="s">
        <v>84</v>
      </c>
      <c r="BX117" s="655" t="s">
        <v>84</v>
      </c>
      <c r="BY117" s="655" t="s">
        <v>84</v>
      </c>
      <c r="BZ117" s="653" t="s">
        <v>84</v>
      </c>
    </row>
    <row r="118" spans="29:80" ht="5.25" customHeight="1" x14ac:dyDescent="0.25"/>
    <row r="119" spans="29:80" x14ac:dyDescent="0.25">
      <c r="AE119" s="44" t="s">
        <v>75</v>
      </c>
    </row>
    <row r="120" spans="29:80" ht="12.75" customHeight="1" x14ac:dyDescent="0.25">
      <c r="AE120" s="44" t="s">
        <v>92</v>
      </c>
    </row>
    <row r="121" spans="29:80" ht="12.75" customHeight="1" x14ac:dyDescent="0.25">
      <c r="AE121" s="44" t="s">
        <v>277</v>
      </c>
    </row>
    <row r="122" spans="29:80" customFormat="1" ht="3.75" customHeight="1" x14ac:dyDescent="0.25">
      <c r="AY122" s="63"/>
      <c r="AZ122" s="63"/>
      <c r="BA122" s="63"/>
      <c r="BB122" s="63"/>
      <c r="BC122" s="63"/>
      <c r="BD122" s="63"/>
      <c r="BV122" s="63"/>
    </row>
    <row r="123" spans="29:80" ht="12.65" hidden="1" customHeight="1" outlineLevel="1" x14ac:dyDescent="0.25">
      <c r="AC123" s="45">
        <v>0.42</v>
      </c>
      <c r="AD123" s="45">
        <v>0</v>
      </c>
      <c r="AE123" s="46" t="s">
        <v>66</v>
      </c>
      <c r="AF123" s="45">
        <v>0.9532258064516127</v>
      </c>
      <c r="AG123" s="45">
        <v>0.81639928698752207</v>
      </c>
      <c r="AH123" s="45" t="s">
        <v>84</v>
      </c>
      <c r="AI123" s="45">
        <v>0.84458968772694254</v>
      </c>
      <c r="AJ123" s="45" t="s">
        <v>84</v>
      </c>
      <c r="AK123" s="45" t="s">
        <v>84</v>
      </c>
      <c r="AL123" s="45">
        <v>0.9443390259329536</v>
      </c>
      <c r="AM123" s="45">
        <v>0.76533839342188481</v>
      </c>
      <c r="AN123" s="45" t="s">
        <v>84</v>
      </c>
      <c r="AO123" s="45">
        <v>0.98039215686274539</v>
      </c>
      <c r="AP123" s="45" t="s">
        <v>84</v>
      </c>
      <c r="AQ123" s="45">
        <v>0.65313725490196073</v>
      </c>
      <c r="AR123" s="45">
        <v>0.92691622103386795</v>
      </c>
      <c r="AS123" s="45">
        <v>0.96627450980392182</v>
      </c>
      <c r="AT123" s="45">
        <v>0.74254901960784325</v>
      </c>
      <c r="AU123" s="45">
        <v>0.98333333333333306</v>
      </c>
      <c r="AV123" s="45">
        <v>0.95764705882352963</v>
      </c>
      <c r="AW123" s="45" t="s">
        <v>84</v>
      </c>
      <c r="AX123" s="45">
        <v>0.98358413132694933</v>
      </c>
      <c r="AY123" s="68">
        <v>0.67029569892473106</v>
      </c>
      <c r="AZ123" s="68">
        <v>0.70862745098039226</v>
      </c>
      <c r="BA123" s="68">
        <v>0.80938596491228065</v>
      </c>
      <c r="BB123" s="68" t="s">
        <v>84</v>
      </c>
      <c r="BC123" s="68" t="s">
        <v>84</v>
      </c>
      <c r="BD123" s="68" t="s">
        <v>84</v>
      </c>
      <c r="BE123" s="68">
        <v>0.76261994159365876</v>
      </c>
      <c r="BF123" s="68" t="s">
        <v>84</v>
      </c>
      <c r="BG123" s="68">
        <v>0.63766769865841078</v>
      </c>
      <c r="BH123" s="68">
        <v>0.81490196078431376</v>
      </c>
      <c r="BI123" s="68">
        <v>0.85941176470588254</v>
      </c>
      <c r="BJ123" s="68" t="s">
        <v>84</v>
      </c>
      <c r="BK123" s="45" t="s">
        <v>84</v>
      </c>
      <c r="BL123" s="45">
        <v>0.8361796331435799</v>
      </c>
      <c r="BM123" s="45">
        <v>0.88939393939393929</v>
      </c>
      <c r="BN123" s="45">
        <v>0.85902992776057785</v>
      </c>
      <c r="BO123" s="45">
        <v>0.87855787476280822</v>
      </c>
      <c r="BP123" s="45">
        <v>0.91354723707664864</v>
      </c>
      <c r="BQ123" s="45" t="s">
        <v>84</v>
      </c>
      <c r="BR123" s="45" t="s">
        <v>84</v>
      </c>
      <c r="BS123" s="45">
        <v>0</v>
      </c>
      <c r="BT123" s="45">
        <v>0</v>
      </c>
      <c r="BU123" s="45" t="s">
        <v>84</v>
      </c>
      <c r="BW123" s="45">
        <v>0.88597891432423581</v>
      </c>
      <c r="BX123" s="45">
        <v>0.7518443543656671</v>
      </c>
      <c r="BY123" s="45">
        <v>0.86153450009936572</v>
      </c>
      <c r="BZ123" s="45">
        <v>0.83311925626308947</v>
      </c>
      <c r="CB123" s="267"/>
    </row>
    <row r="124" spans="29:80" hidden="1" outlineLevel="1" x14ac:dyDescent="0.25">
      <c r="AC124" s="45">
        <v>0.22</v>
      </c>
      <c r="AD124" s="45">
        <v>0</v>
      </c>
      <c r="AE124" s="46" t="s">
        <v>31</v>
      </c>
      <c r="AF124" s="45">
        <v>1</v>
      </c>
      <c r="AG124" s="45">
        <v>1</v>
      </c>
      <c r="AH124" s="45" t="s">
        <v>84</v>
      </c>
      <c r="AI124" s="45">
        <v>1</v>
      </c>
      <c r="AJ124" s="45" t="s">
        <v>84</v>
      </c>
      <c r="AK124" s="45" t="s">
        <v>84</v>
      </c>
      <c r="AL124" s="45">
        <v>1</v>
      </c>
      <c r="AM124" s="45">
        <v>1</v>
      </c>
      <c r="AN124" s="45" t="s">
        <v>84</v>
      </c>
      <c r="AO124" s="45">
        <v>1</v>
      </c>
      <c r="AP124" s="45" t="s">
        <v>84</v>
      </c>
      <c r="AQ124" s="45">
        <v>0.75</v>
      </c>
      <c r="AR124" s="45">
        <v>0.60714285714285721</v>
      </c>
      <c r="AS124" s="45">
        <v>1</v>
      </c>
      <c r="AT124" s="45">
        <v>1</v>
      </c>
      <c r="AU124" s="45">
        <v>0.74285714285714288</v>
      </c>
      <c r="AV124" s="45">
        <v>0.75</v>
      </c>
      <c r="AW124" s="45" t="s">
        <v>84</v>
      </c>
      <c r="AX124" s="45">
        <v>1</v>
      </c>
      <c r="AY124" s="68">
        <v>0.8</v>
      </c>
      <c r="AZ124" s="68">
        <v>0.75</v>
      </c>
      <c r="BA124" s="68">
        <v>1</v>
      </c>
      <c r="BB124" s="68" t="s">
        <v>84</v>
      </c>
      <c r="BC124" s="68" t="s">
        <v>84</v>
      </c>
      <c r="BD124" s="68" t="s">
        <v>84</v>
      </c>
      <c r="BE124" s="68">
        <v>0.75</v>
      </c>
      <c r="BF124" s="68" t="s">
        <v>84</v>
      </c>
      <c r="BG124" s="68">
        <v>0.75</v>
      </c>
      <c r="BH124" s="68">
        <v>1</v>
      </c>
      <c r="BI124" s="68">
        <v>0.75</v>
      </c>
      <c r="BJ124" s="68" t="s">
        <v>84</v>
      </c>
      <c r="BK124" s="45" t="s">
        <v>84</v>
      </c>
      <c r="BL124" s="45">
        <v>1</v>
      </c>
      <c r="BM124" s="45">
        <v>0.8</v>
      </c>
      <c r="BN124" s="45">
        <v>1</v>
      </c>
      <c r="BO124" s="45">
        <v>1</v>
      </c>
      <c r="BP124" s="45">
        <v>1</v>
      </c>
      <c r="BQ124" s="45" t="s">
        <v>84</v>
      </c>
      <c r="BR124" s="45" t="s">
        <v>84</v>
      </c>
      <c r="BS124" s="45" t="s">
        <v>84</v>
      </c>
      <c r="BT124" s="45" t="s">
        <v>84</v>
      </c>
      <c r="BU124" s="45" t="s">
        <v>84</v>
      </c>
      <c r="BW124" s="45">
        <v>0.91153846153846163</v>
      </c>
      <c r="BX124" s="45">
        <v>0.82857142857142851</v>
      </c>
      <c r="BY124" s="45">
        <v>0.93333333333333324</v>
      </c>
      <c r="BZ124" s="45">
        <v>0.89114774114774109</v>
      </c>
    </row>
    <row r="125" spans="29:80" ht="12.75" hidden="1" customHeight="1" outlineLevel="1" x14ac:dyDescent="0.25">
      <c r="AC125" s="45">
        <v>0.11</v>
      </c>
      <c r="AD125" s="45">
        <v>0</v>
      </c>
      <c r="AE125" s="46" t="s">
        <v>70</v>
      </c>
      <c r="AF125" s="45" t="s">
        <v>84</v>
      </c>
      <c r="AG125" s="45">
        <v>0.99990000000000001</v>
      </c>
      <c r="AH125" s="45" t="s">
        <v>84</v>
      </c>
      <c r="AI125" s="45">
        <v>0.99990000000000001</v>
      </c>
      <c r="AJ125" s="45" t="s">
        <v>84</v>
      </c>
      <c r="AK125" s="45" t="s">
        <v>84</v>
      </c>
      <c r="AL125" s="45">
        <v>0.99990000000000001</v>
      </c>
      <c r="AM125" s="45">
        <v>0.99990000000000001</v>
      </c>
      <c r="AN125" s="45" t="s">
        <v>84</v>
      </c>
      <c r="AO125" s="45">
        <v>0.99990000000000001</v>
      </c>
      <c r="AP125" s="45" t="s">
        <v>84</v>
      </c>
      <c r="AQ125" s="45">
        <v>0.5</v>
      </c>
      <c r="AR125" s="45">
        <v>0.99990000000000001</v>
      </c>
      <c r="AS125" s="45">
        <v>0.99990000000000001</v>
      </c>
      <c r="AT125" s="45">
        <v>0.99990000000000001</v>
      </c>
      <c r="AU125" s="45" t="s">
        <v>84</v>
      </c>
      <c r="AV125" s="45">
        <v>0.99990000000000001</v>
      </c>
      <c r="AW125" s="45" t="s">
        <v>84</v>
      </c>
      <c r="AX125" s="45">
        <v>0.99990000000000001</v>
      </c>
      <c r="AY125" s="68" t="s">
        <v>84</v>
      </c>
      <c r="AZ125" s="68">
        <v>1</v>
      </c>
      <c r="BA125" s="68" t="s">
        <v>84</v>
      </c>
      <c r="BB125" s="68" t="s">
        <v>84</v>
      </c>
      <c r="BC125" s="68" t="s">
        <v>84</v>
      </c>
      <c r="BD125" s="68" t="s">
        <v>84</v>
      </c>
      <c r="BE125" s="68">
        <v>0.99990000000000001</v>
      </c>
      <c r="BF125" s="68" t="s">
        <v>84</v>
      </c>
      <c r="BG125" s="68">
        <v>0.66659999999999997</v>
      </c>
      <c r="BH125" s="68">
        <v>0.99990000000000001</v>
      </c>
      <c r="BI125" s="68">
        <v>0.99990000000000001</v>
      </c>
      <c r="BJ125" s="68" t="s">
        <v>84</v>
      </c>
      <c r="BK125" s="45" t="s">
        <v>84</v>
      </c>
      <c r="BL125" s="45">
        <v>0.5</v>
      </c>
      <c r="BM125" s="45" t="s">
        <v>84</v>
      </c>
      <c r="BN125" s="45">
        <v>0.99990000000000001</v>
      </c>
      <c r="BO125" s="45">
        <v>1</v>
      </c>
      <c r="BP125" s="45">
        <v>1</v>
      </c>
      <c r="BQ125" s="45" t="e">
        <v>#REF!</v>
      </c>
      <c r="BR125" s="45" t="e">
        <v>#REF!</v>
      </c>
      <c r="BS125" s="45" t="e">
        <v>#REF!</v>
      </c>
      <c r="BT125" s="45" t="e">
        <v>#REF!</v>
      </c>
      <c r="BU125" s="45" t="e">
        <v>#REF!</v>
      </c>
      <c r="BW125" s="45">
        <v>0.95445454545454556</v>
      </c>
      <c r="BX125" s="45">
        <v>0.93326000000000009</v>
      </c>
      <c r="BY125" s="45">
        <v>0.74995000000000001</v>
      </c>
      <c r="BZ125" s="45">
        <v>0.87922151515151514</v>
      </c>
    </row>
    <row r="126" spans="29:80" hidden="1" outlineLevel="1" x14ac:dyDescent="0.25">
      <c r="AC126" s="45">
        <v>0.15</v>
      </c>
      <c r="AD126" s="45">
        <v>0</v>
      </c>
      <c r="AE126" s="46" t="s">
        <v>73</v>
      </c>
      <c r="AF126" s="45">
        <v>1</v>
      </c>
      <c r="AG126" s="45">
        <v>1</v>
      </c>
      <c r="AH126" s="45" t="s">
        <v>84</v>
      </c>
      <c r="AI126" s="45">
        <v>1</v>
      </c>
      <c r="AJ126" s="45" t="s">
        <v>84</v>
      </c>
      <c r="AK126" s="45" t="s">
        <v>84</v>
      </c>
      <c r="AL126" s="45">
        <v>1</v>
      </c>
      <c r="AM126" s="45">
        <v>1</v>
      </c>
      <c r="AN126" s="45" t="s">
        <v>84</v>
      </c>
      <c r="AO126" s="45">
        <v>1</v>
      </c>
      <c r="AP126" s="45" t="s">
        <v>84</v>
      </c>
      <c r="AQ126" s="45">
        <v>1</v>
      </c>
      <c r="AR126" s="45">
        <v>1</v>
      </c>
      <c r="AS126" s="45">
        <v>0.91666666666666674</v>
      </c>
      <c r="AT126" s="45">
        <v>1</v>
      </c>
      <c r="AU126" s="45">
        <v>1</v>
      </c>
      <c r="AV126" s="45">
        <v>1</v>
      </c>
      <c r="AW126" s="45" t="s">
        <v>84</v>
      </c>
      <c r="AX126" s="45">
        <v>1</v>
      </c>
      <c r="AY126" s="68">
        <v>0.75</v>
      </c>
      <c r="AZ126" s="68">
        <v>0.625</v>
      </c>
      <c r="BA126" s="68">
        <v>0.75</v>
      </c>
      <c r="BB126" s="68" t="s">
        <v>84</v>
      </c>
      <c r="BC126" s="68" t="s">
        <v>84</v>
      </c>
      <c r="BD126" s="68" t="s">
        <v>84</v>
      </c>
      <c r="BE126" s="68">
        <v>0.83333333333333326</v>
      </c>
      <c r="BF126" s="68" t="s">
        <v>84</v>
      </c>
      <c r="BG126" s="68">
        <v>0.83333333333333326</v>
      </c>
      <c r="BH126" s="68">
        <v>0.79166666666666674</v>
      </c>
      <c r="BI126" s="68">
        <v>0.75</v>
      </c>
      <c r="BJ126" s="68" t="s">
        <v>84</v>
      </c>
      <c r="BK126" s="45" t="s">
        <v>84</v>
      </c>
      <c r="BL126" s="45">
        <v>1</v>
      </c>
      <c r="BM126" s="45">
        <v>1</v>
      </c>
      <c r="BN126" s="45">
        <v>1</v>
      </c>
      <c r="BO126" s="45">
        <v>1</v>
      </c>
      <c r="BP126" s="45">
        <v>1</v>
      </c>
      <c r="BQ126" s="45" t="s">
        <v>84</v>
      </c>
      <c r="BR126" s="45" t="s">
        <v>84</v>
      </c>
      <c r="BS126" s="45">
        <v>0</v>
      </c>
      <c r="BT126" s="45">
        <v>0</v>
      </c>
      <c r="BU126" s="45" t="s">
        <v>84</v>
      </c>
      <c r="BW126" s="45">
        <v>0.9935897435897435</v>
      </c>
      <c r="BX126" s="45">
        <v>0.76190476190476186</v>
      </c>
      <c r="BY126" s="45">
        <v>1</v>
      </c>
      <c r="BZ126" s="45">
        <v>0.91849816849816845</v>
      </c>
    </row>
    <row r="127" spans="29:80" ht="12.75" hidden="1" customHeight="1" outlineLevel="1" x14ac:dyDescent="0.25">
      <c r="AC127" s="45">
        <v>0</v>
      </c>
      <c r="AD127" s="45">
        <v>0</v>
      </c>
      <c r="AE127" s="46" t="s">
        <v>81</v>
      </c>
      <c r="AF127" s="45">
        <v>1</v>
      </c>
      <c r="AG127" s="45" t="s">
        <v>84</v>
      </c>
      <c r="AH127" s="45" t="s">
        <v>84</v>
      </c>
      <c r="AI127" s="45" t="s">
        <v>84</v>
      </c>
      <c r="AJ127" s="45" t="s">
        <v>84</v>
      </c>
      <c r="AK127" s="45" t="s">
        <v>84</v>
      </c>
      <c r="AL127" s="45" t="s">
        <v>84</v>
      </c>
      <c r="AM127" s="45" t="s">
        <v>84</v>
      </c>
      <c r="AN127" s="45" t="s">
        <v>84</v>
      </c>
      <c r="AO127" s="45" t="s">
        <v>84</v>
      </c>
      <c r="AP127" s="45" t="s">
        <v>84</v>
      </c>
      <c r="AQ127" s="45" t="s">
        <v>84</v>
      </c>
      <c r="AR127" s="45" t="s">
        <v>84</v>
      </c>
      <c r="AS127" s="45" t="s">
        <v>84</v>
      </c>
      <c r="AT127" s="45" t="s">
        <v>84</v>
      </c>
      <c r="AU127" s="45">
        <v>1</v>
      </c>
      <c r="AV127" s="45" t="s">
        <v>84</v>
      </c>
      <c r="AW127" s="45" t="s">
        <v>84</v>
      </c>
      <c r="AX127" s="45" t="s">
        <v>84</v>
      </c>
      <c r="AY127" s="68">
        <v>1</v>
      </c>
      <c r="AZ127" s="68" t="s">
        <v>84</v>
      </c>
      <c r="BA127" s="68">
        <v>1</v>
      </c>
      <c r="BB127" s="68" t="s">
        <v>84</v>
      </c>
      <c r="BC127" s="68" t="s">
        <v>84</v>
      </c>
      <c r="BD127" s="68" t="s">
        <v>84</v>
      </c>
      <c r="BE127" s="68" t="s">
        <v>84</v>
      </c>
      <c r="BF127" s="68" t="s">
        <v>84</v>
      </c>
      <c r="BG127" s="68" t="s">
        <v>84</v>
      </c>
      <c r="BH127" s="68" t="s">
        <v>84</v>
      </c>
      <c r="BI127" s="68" t="s">
        <v>84</v>
      </c>
      <c r="BJ127" s="68" t="s">
        <v>84</v>
      </c>
      <c r="BK127" s="45" t="s">
        <v>84</v>
      </c>
      <c r="BL127" s="45" t="s">
        <v>84</v>
      </c>
      <c r="BM127" s="45">
        <v>1</v>
      </c>
      <c r="BN127" s="45" t="s">
        <v>84</v>
      </c>
      <c r="BO127" s="45" t="s">
        <v>84</v>
      </c>
      <c r="BP127" s="45" t="s">
        <v>84</v>
      </c>
      <c r="BQ127" s="45" t="e">
        <v>#REF!</v>
      </c>
      <c r="BR127" s="45" t="e">
        <v>#REF!</v>
      </c>
      <c r="BS127" s="45" t="e">
        <v>#REF!</v>
      </c>
      <c r="BT127" s="45" t="e">
        <v>#REF!</v>
      </c>
      <c r="BU127" s="45" t="e">
        <v>#REF!</v>
      </c>
      <c r="BW127" s="45">
        <v>1</v>
      </c>
      <c r="BX127" s="45">
        <v>1</v>
      </c>
      <c r="BY127" s="45">
        <v>1</v>
      </c>
      <c r="BZ127" s="45">
        <v>1</v>
      </c>
    </row>
    <row r="128" spans="29:80" hidden="1" outlineLevel="1" x14ac:dyDescent="0.25">
      <c r="AC128" s="45">
        <v>0.1</v>
      </c>
      <c r="AD128" s="45">
        <v>0</v>
      </c>
      <c r="AE128" s="46" t="s">
        <v>74</v>
      </c>
      <c r="AF128" s="45">
        <v>1</v>
      </c>
      <c r="AG128" s="45">
        <v>1</v>
      </c>
      <c r="AH128" s="45" t="s">
        <v>84</v>
      </c>
      <c r="AI128" s="45">
        <v>1</v>
      </c>
      <c r="AJ128" s="45" t="s">
        <v>84</v>
      </c>
      <c r="AK128" s="45" t="s">
        <v>84</v>
      </c>
      <c r="AL128" s="45">
        <v>1</v>
      </c>
      <c r="AM128" s="45">
        <v>1</v>
      </c>
      <c r="AN128" s="45" t="s">
        <v>84</v>
      </c>
      <c r="AO128" s="45">
        <v>1</v>
      </c>
      <c r="AP128" s="45" t="s">
        <v>84</v>
      </c>
      <c r="AQ128" s="45">
        <v>1</v>
      </c>
      <c r="AR128" s="45">
        <v>1</v>
      </c>
      <c r="AS128" s="45">
        <v>1</v>
      </c>
      <c r="AT128" s="45">
        <v>1</v>
      </c>
      <c r="AU128" s="45">
        <v>1</v>
      </c>
      <c r="AV128" s="45">
        <v>1</v>
      </c>
      <c r="AW128" s="45" t="s">
        <v>84</v>
      </c>
      <c r="AX128" s="45">
        <v>1</v>
      </c>
      <c r="AY128" s="68">
        <v>0.83333333333333337</v>
      </c>
      <c r="AZ128" s="68">
        <v>1</v>
      </c>
      <c r="BA128" s="68">
        <v>1</v>
      </c>
      <c r="BB128" s="68" t="s">
        <v>84</v>
      </c>
      <c r="BC128" s="68" t="s">
        <v>84</v>
      </c>
      <c r="BD128" s="68" t="s">
        <v>84</v>
      </c>
      <c r="BE128" s="68">
        <v>1</v>
      </c>
      <c r="BF128" s="68" t="s">
        <v>84</v>
      </c>
      <c r="BG128" s="68">
        <v>1</v>
      </c>
      <c r="BH128" s="68">
        <v>1</v>
      </c>
      <c r="BI128" s="68">
        <v>1</v>
      </c>
      <c r="BJ128" s="68" t="s">
        <v>84</v>
      </c>
      <c r="BK128" s="45" t="s">
        <v>84</v>
      </c>
      <c r="BL128" s="45">
        <v>1</v>
      </c>
      <c r="BM128" s="45">
        <v>1</v>
      </c>
      <c r="BN128" s="45">
        <v>1</v>
      </c>
      <c r="BO128" s="45">
        <v>1</v>
      </c>
      <c r="BP128" s="45">
        <v>1</v>
      </c>
      <c r="BQ128" s="45" t="s">
        <v>84</v>
      </c>
      <c r="BR128" s="45" t="s">
        <v>84</v>
      </c>
      <c r="BS128" s="45" t="s">
        <v>84</v>
      </c>
      <c r="BT128" s="45" t="s">
        <v>84</v>
      </c>
      <c r="BU128" s="45" t="s">
        <v>84</v>
      </c>
      <c r="BW128" s="45">
        <v>1</v>
      </c>
      <c r="BX128" s="45">
        <v>0.97619047619047628</v>
      </c>
      <c r="BY128" s="45">
        <v>1</v>
      </c>
      <c r="BZ128" s="45">
        <v>0.99206349206349209</v>
      </c>
    </row>
    <row r="129" spans="27:78" ht="12.75" customHeight="1" collapsed="1" x14ac:dyDescent="0.25">
      <c r="BE129" s="57"/>
      <c r="BF129" s="57"/>
      <c r="BG129" s="57"/>
      <c r="BH129" s="57"/>
      <c r="BI129" s="57"/>
    </row>
    <row r="130" spans="27:78" ht="12.65" hidden="1" customHeight="1" outlineLevel="1" x14ac:dyDescent="0.25">
      <c r="AC130" s="1500" t="s">
        <v>76</v>
      </c>
      <c r="AE130" s="46" t="s">
        <v>66</v>
      </c>
      <c r="AF130" s="45">
        <v>0.42</v>
      </c>
      <c r="AG130" s="45">
        <v>0.42</v>
      </c>
      <c r="AH130" s="45">
        <v>0.42</v>
      </c>
      <c r="AI130" s="45">
        <v>0.42</v>
      </c>
      <c r="AJ130" s="45">
        <v>0.42</v>
      </c>
      <c r="AK130" s="45">
        <v>0.42</v>
      </c>
      <c r="AL130" s="45">
        <v>0.42</v>
      </c>
      <c r="AM130" s="45">
        <v>0.42</v>
      </c>
      <c r="AN130" s="45">
        <v>0.42</v>
      </c>
      <c r="AO130" s="45">
        <v>0.42</v>
      </c>
      <c r="AP130" s="45">
        <v>0.42</v>
      </c>
      <c r="AQ130" s="45">
        <v>0.42</v>
      </c>
      <c r="AR130" s="45">
        <v>0.42</v>
      </c>
      <c r="AS130" s="45">
        <v>0.42</v>
      </c>
      <c r="AT130" s="45">
        <v>0.42</v>
      </c>
      <c r="AU130" s="45">
        <v>0.42</v>
      </c>
      <c r="AV130" s="45">
        <v>0.42</v>
      </c>
      <c r="AW130" s="45">
        <v>0.42</v>
      </c>
      <c r="AX130" s="45">
        <v>0.42</v>
      </c>
      <c r="AY130" s="45">
        <v>0.42</v>
      </c>
      <c r="AZ130" s="45">
        <v>0.42</v>
      </c>
      <c r="BA130" s="45">
        <v>0.42</v>
      </c>
      <c r="BB130" s="45">
        <v>0.42</v>
      </c>
      <c r="BC130" s="45">
        <v>0.42</v>
      </c>
      <c r="BD130" s="45">
        <v>0.33333333333333331</v>
      </c>
      <c r="BE130" s="45">
        <v>0.42</v>
      </c>
      <c r="BF130" s="45">
        <v>0.42</v>
      </c>
      <c r="BG130" s="45">
        <v>0.42</v>
      </c>
      <c r="BH130" s="45">
        <v>0.42</v>
      </c>
      <c r="BI130" s="45">
        <v>0.42</v>
      </c>
      <c r="BJ130" s="45">
        <v>0.42</v>
      </c>
      <c r="BK130" s="45">
        <v>0.42</v>
      </c>
      <c r="BL130" s="45">
        <v>0.42</v>
      </c>
      <c r="BM130" s="45">
        <v>0.42</v>
      </c>
      <c r="BN130" s="45">
        <v>0.42</v>
      </c>
      <c r="BO130" s="45">
        <v>0.42</v>
      </c>
      <c r="BP130" s="45">
        <v>0.42</v>
      </c>
      <c r="BQ130" s="45">
        <v>0.73684210526315796</v>
      </c>
      <c r="BR130" s="45">
        <v>0.73684210526315796</v>
      </c>
      <c r="BS130" s="45">
        <v>0.73684210526315796</v>
      </c>
      <c r="BT130" s="45">
        <v>0.73684210526315796</v>
      </c>
      <c r="BU130" s="45">
        <v>0.73684210526315796</v>
      </c>
      <c r="BW130" s="45">
        <v>0.42</v>
      </c>
      <c r="BX130" s="45">
        <v>0.42</v>
      </c>
      <c r="BY130" s="45">
        <v>0.42</v>
      </c>
      <c r="BZ130" s="45">
        <v>0.42</v>
      </c>
    </row>
    <row r="131" spans="27:78" ht="12.65" hidden="1" customHeight="1" outlineLevel="1" x14ac:dyDescent="0.25">
      <c r="AC131" s="1500"/>
      <c r="AE131" s="46" t="s">
        <v>31</v>
      </c>
      <c r="AF131" s="45">
        <v>0.22</v>
      </c>
      <c r="AG131" s="45">
        <v>0.22</v>
      </c>
      <c r="AH131" s="45">
        <v>0.22</v>
      </c>
      <c r="AI131" s="45">
        <v>0.22</v>
      </c>
      <c r="AJ131" s="45">
        <v>0.22</v>
      </c>
      <c r="AK131" s="45">
        <v>0.22</v>
      </c>
      <c r="AL131" s="45">
        <v>0.22</v>
      </c>
      <c r="AM131" s="45">
        <v>0.22</v>
      </c>
      <c r="AN131" s="45">
        <v>0.22</v>
      </c>
      <c r="AO131" s="45">
        <v>0.22</v>
      </c>
      <c r="AP131" s="45">
        <v>0.22</v>
      </c>
      <c r="AQ131" s="45">
        <v>0.22</v>
      </c>
      <c r="AR131" s="45">
        <v>0.22</v>
      </c>
      <c r="AS131" s="45">
        <v>0.22</v>
      </c>
      <c r="AT131" s="45">
        <v>0.22</v>
      </c>
      <c r="AU131" s="45">
        <v>0.22</v>
      </c>
      <c r="AV131" s="45">
        <v>0.22</v>
      </c>
      <c r="AW131" s="45">
        <v>0.22</v>
      </c>
      <c r="AX131" s="45">
        <v>0.22</v>
      </c>
      <c r="AY131" s="45">
        <v>0.22</v>
      </c>
      <c r="AZ131" s="45">
        <v>0.22</v>
      </c>
      <c r="BA131" s="45">
        <v>0.22</v>
      </c>
      <c r="BB131" s="45">
        <v>0.22</v>
      </c>
      <c r="BC131" s="45">
        <v>0.22</v>
      </c>
      <c r="BD131" s="45">
        <v>0.22222222222222224</v>
      </c>
      <c r="BE131" s="45">
        <v>0.22</v>
      </c>
      <c r="BF131" s="45">
        <v>0.22</v>
      </c>
      <c r="BG131" s="45">
        <v>0.22</v>
      </c>
      <c r="BH131" s="45">
        <v>0.22</v>
      </c>
      <c r="BI131" s="45">
        <v>0.22</v>
      </c>
      <c r="BJ131" s="45">
        <v>0.22</v>
      </c>
      <c r="BK131" s="45">
        <v>0.22</v>
      </c>
      <c r="BL131" s="45">
        <v>0.22</v>
      </c>
      <c r="BM131" s="45">
        <v>0.22</v>
      </c>
      <c r="BN131" s="45">
        <v>0.22</v>
      </c>
      <c r="BO131" s="45">
        <v>0.22</v>
      </c>
      <c r="BP131" s="45">
        <v>0.22</v>
      </c>
      <c r="BQ131" s="45">
        <v>0</v>
      </c>
      <c r="BR131" s="45">
        <v>0</v>
      </c>
      <c r="BS131" s="45">
        <v>0</v>
      </c>
      <c r="BT131" s="45">
        <v>0</v>
      </c>
      <c r="BU131" s="45">
        <v>0</v>
      </c>
      <c r="BW131" s="45">
        <v>0.22</v>
      </c>
      <c r="BX131" s="45">
        <v>0.22</v>
      </c>
      <c r="BY131" s="45">
        <v>0.22</v>
      </c>
      <c r="BZ131" s="45">
        <v>0.22</v>
      </c>
    </row>
    <row r="132" spans="27:78" ht="12.65" hidden="1" customHeight="1" outlineLevel="1" x14ac:dyDescent="0.25">
      <c r="AA132" s="90" t="s">
        <v>803</v>
      </c>
      <c r="AC132" s="1500"/>
      <c r="AE132" s="46" t="s">
        <v>70</v>
      </c>
      <c r="AF132" s="45">
        <v>0.11</v>
      </c>
      <c r="AG132" s="45">
        <v>0.11</v>
      </c>
      <c r="AH132" s="45">
        <v>0.11</v>
      </c>
      <c r="AI132" s="45">
        <v>0.11</v>
      </c>
      <c r="AJ132" s="45">
        <v>0.11</v>
      </c>
      <c r="AK132" s="45">
        <v>0.11</v>
      </c>
      <c r="AL132" s="45">
        <v>0.11</v>
      </c>
      <c r="AM132" s="45">
        <v>0.11</v>
      </c>
      <c r="AN132" s="45">
        <v>0.11</v>
      </c>
      <c r="AO132" s="45">
        <v>0.11</v>
      </c>
      <c r="AP132" s="45">
        <v>0.11</v>
      </c>
      <c r="AQ132" s="45">
        <v>0.11</v>
      </c>
      <c r="AR132" s="45">
        <v>0.11</v>
      </c>
      <c r="AS132" s="45">
        <v>0.11</v>
      </c>
      <c r="AT132" s="45">
        <v>0.11</v>
      </c>
      <c r="AU132" s="45">
        <v>0.11</v>
      </c>
      <c r="AV132" s="45">
        <v>0.11</v>
      </c>
      <c r="AW132" s="45">
        <v>0.11</v>
      </c>
      <c r="AX132" s="45">
        <v>0.11</v>
      </c>
      <c r="AY132" s="45">
        <v>0.11</v>
      </c>
      <c r="AZ132" s="45">
        <v>0.11</v>
      </c>
      <c r="BA132" s="45">
        <v>0.11</v>
      </c>
      <c r="BB132" s="45">
        <v>0.11</v>
      </c>
      <c r="BC132" s="45">
        <v>0.11</v>
      </c>
      <c r="BD132" s="45">
        <v>0.11111111111111112</v>
      </c>
      <c r="BE132" s="45">
        <v>0.11</v>
      </c>
      <c r="BF132" s="45">
        <v>0.11</v>
      </c>
      <c r="BG132" s="45">
        <v>0.11</v>
      </c>
      <c r="BH132" s="45">
        <v>0.11</v>
      </c>
      <c r="BI132" s="45">
        <v>0.11</v>
      </c>
      <c r="BJ132" s="45">
        <v>0.11</v>
      </c>
      <c r="BK132" s="45">
        <v>0.11</v>
      </c>
      <c r="BL132" s="45">
        <v>0.11</v>
      </c>
      <c r="BM132" s="45">
        <v>0.11</v>
      </c>
      <c r="BN132" s="45">
        <v>0.11</v>
      </c>
      <c r="BO132" s="45">
        <v>0.11</v>
      </c>
      <c r="BP132" s="45">
        <v>0.11</v>
      </c>
      <c r="BQ132" s="45">
        <v>0</v>
      </c>
      <c r="BR132" s="45">
        <v>0</v>
      </c>
      <c r="BS132" s="45">
        <v>0</v>
      </c>
      <c r="BT132" s="45">
        <v>0</v>
      </c>
      <c r="BU132" s="45">
        <v>0</v>
      </c>
      <c r="BW132" s="45">
        <v>0.11</v>
      </c>
      <c r="BX132" s="45">
        <v>0.11</v>
      </c>
      <c r="BY132" s="45">
        <v>0.11</v>
      </c>
      <c r="BZ132" s="45">
        <v>0.11</v>
      </c>
    </row>
    <row r="133" spans="27:78" ht="12.65" hidden="1" customHeight="1" outlineLevel="1" x14ac:dyDescent="0.25">
      <c r="AC133" s="1500"/>
      <c r="AE133" s="46" t="s">
        <v>73</v>
      </c>
      <c r="AF133" s="45">
        <v>0.15</v>
      </c>
      <c r="AG133" s="45">
        <v>0.15</v>
      </c>
      <c r="AH133" s="45">
        <v>0.15</v>
      </c>
      <c r="AI133" s="45">
        <v>0.15</v>
      </c>
      <c r="AJ133" s="45">
        <v>0.15</v>
      </c>
      <c r="AK133" s="45">
        <v>0.15</v>
      </c>
      <c r="AL133" s="45">
        <v>0.15</v>
      </c>
      <c r="AM133" s="45">
        <v>0.15</v>
      </c>
      <c r="AN133" s="45">
        <v>0.15</v>
      </c>
      <c r="AO133" s="45">
        <v>0.15</v>
      </c>
      <c r="AP133" s="45">
        <v>0.15</v>
      </c>
      <c r="AQ133" s="45">
        <v>0.15</v>
      </c>
      <c r="AR133" s="45">
        <v>0.15</v>
      </c>
      <c r="AS133" s="45">
        <v>0.15</v>
      </c>
      <c r="AT133" s="45">
        <v>0.15</v>
      </c>
      <c r="AU133" s="45">
        <v>0.15</v>
      </c>
      <c r="AV133" s="45">
        <v>0.15</v>
      </c>
      <c r="AW133" s="45">
        <v>0.15</v>
      </c>
      <c r="AX133" s="45">
        <v>0.15</v>
      </c>
      <c r="AY133" s="45">
        <v>0.15</v>
      </c>
      <c r="AZ133" s="45">
        <v>0.15</v>
      </c>
      <c r="BA133" s="45">
        <v>0.15</v>
      </c>
      <c r="BB133" s="45">
        <v>0.15</v>
      </c>
      <c r="BC133" s="45">
        <v>0.15</v>
      </c>
      <c r="BD133" s="45">
        <v>0.22222222222222224</v>
      </c>
      <c r="BE133" s="45">
        <v>0.15</v>
      </c>
      <c r="BF133" s="45">
        <v>0.15</v>
      </c>
      <c r="BG133" s="45">
        <v>0.15</v>
      </c>
      <c r="BH133" s="45">
        <v>0.15</v>
      </c>
      <c r="BI133" s="45">
        <v>0.15</v>
      </c>
      <c r="BJ133" s="45">
        <v>0.15</v>
      </c>
      <c r="BK133" s="45">
        <v>0.15</v>
      </c>
      <c r="BL133" s="45">
        <v>0.15</v>
      </c>
      <c r="BM133" s="45">
        <v>0.15</v>
      </c>
      <c r="BN133" s="45">
        <v>0.15</v>
      </c>
      <c r="BO133" s="45">
        <v>0.15</v>
      </c>
      <c r="BP133" s="45">
        <v>0.15</v>
      </c>
      <c r="BQ133" s="45">
        <v>0.26315789473684209</v>
      </c>
      <c r="BR133" s="45">
        <v>0.26315789473684209</v>
      </c>
      <c r="BS133" s="45">
        <v>0.26315789473684209</v>
      </c>
      <c r="BT133" s="45">
        <v>0.26315789473684209</v>
      </c>
      <c r="BU133" s="45">
        <v>0.26315789473684209</v>
      </c>
      <c r="BW133" s="45">
        <v>0.15</v>
      </c>
      <c r="BX133" s="45">
        <v>0.15</v>
      </c>
      <c r="BY133" s="45">
        <v>0.15</v>
      </c>
      <c r="BZ133" s="45">
        <v>0.15</v>
      </c>
    </row>
    <row r="134" spans="27:78" ht="12.65" hidden="1" customHeight="1" outlineLevel="1" x14ac:dyDescent="0.25">
      <c r="AC134" s="1500"/>
      <c r="AE134" s="46" t="s">
        <v>81</v>
      </c>
      <c r="AF134" s="45">
        <v>0</v>
      </c>
      <c r="AG134" s="45">
        <v>0</v>
      </c>
      <c r="AH134" s="45">
        <v>0</v>
      </c>
      <c r="AI134" s="45">
        <v>0</v>
      </c>
      <c r="AJ134" s="45">
        <v>0</v>
      </c>
      <c r="AK134" s="45">
        <v>0</v>
      </c>
      <c r="AL134" s="45">
        <v>0</v>
      </c>
      <c r="AM134" s="45">
        <v>0</v>
      </c>
      <c r="AN134" s="45">
        <v>0</v>
      </c>
      <c r="AO134" s="45">
        <v>0</v>
      </c>
      <c r="AP134" s="45">
        <v>0</v>
      </c>
      <c r="AQ134" s="45">
        <v>0</v>
      </c>
      <c r="AR134" s="45">
        <v>0</v>
      </c>
      <c r="AS134" s="45">
        <v>0</v>
      </c>
      <c r="AT134" s="45">
        <v>0</v>
      </c>
      <c r="AU134" s="45">
        <v>0</v>
      </c>
      <c r="AV134" s="45">
        <v>0</v>
      </c>
      <c r="AW134" s="45">
        <v>0</v>
      </c>
      <c r="AX134" s="45">
        <v>0</v>
      </c>
      <c r="AY134" s="45">
        <v>0</v>
      </c>
      <c r="AZ134" s="45">
        <v>0</v>
      </c>
      <c r="BA134" s="45">
        <v>0</v>
      </c>
      <c r="BB134" s="45">
        <v>0</v>
      </c>
      <c r="BC134" s="45">
        <v>0</v>
      </c>
      <c r="BD134" s="45">
        <v>0</v>
      </c>
      <c r="BE134" s="45">
        <v>0</v>
      </c>
      <c r="BF134" s="45">
        <v>0</v>
      </c>
      <c r="BG134" s="45">
        <v>0</v>
      </c>
      <c r="BH134" s="45">
        <v>0</v>
      </c>
      <c r="BI134" s="45">
        <v>0</v>
      </c>
      <c r="BJ134" s="45">
        <v>0</v>
      </c>
      <c r="BK134" s="45">
        <v>0</v>
      </c>
      <c r="BL134" s="45">
        <v>0</v>
      </c>
      <c r="BM134" s="45">
        <v>0</v>
      </c>
      <c r="BN134" s="45">
        <v>0</v>
      </c>
      <c r="BO134" s="45">
        <v>0</v>
      </c>
      <c r="BP134" s="45">
        <v>0</v>
      </c>
      <c r="BQ134" s="45">
        <v>0</v>
      </c>
      <c r="BR134" s="45">
        <v>0</v>
      </c>
      <c r="BS134" s="45">
        <v>0</v>
      </c>
      <c r="BT134" s="45">
        <v>0</v>
      </c>
      <c r="BU134" s="45">
        <v>0</v>
      </c>
      <c r="BW134" s="45">
        <v>0</v>
      </c>
      <c r="BX134" s="45">
        <v>0</v>
      </c>
      <c r="BY134" s="45">
        <v>0</v>
      </c>
      <c r="BZ134" s="45">
        <v>0</v>
      </c>
    </row>
    <row r="135" spans="27:78" ht="12.65" hidden="1" customHeight="1" outlineLevel="1" x14ac:dyDescent="0.25">
      <c r="AC135" s="1500"/>
      <c r="AE135" s="46" t="s">
        <v>74</v>
      </c>
      <c r="AF135" s="45">
        <v>0.1</v>
      </c>
      <c r="AG135" s="45">
        <v>0.1</v>
      </c>
      <c r="AH135" s="45">
        <v>0.1</v>
      </c>
      <c r="AI135" s="45">
        <v>0.1</v>
      </c>
      <c r="AJ135" s="45">
        <v>0.1</v>
      </c>
      <c r="AK135" s="45">
        <v>0.1</v>
      </c>
      <c r="AL135" s="45">
        <v>0.1</v>
      </c>
      <c r="AM135" s="45">
        <v>0.1</v>
      </c>
      <c r="AN135" s="45">
        <v>0.1</v>
      </c>
      <c r="AO135" s="45">
        <v>0.1</v>
      </c>
      <c r="AP135" s="45">
        <v>0.1</v>
      </c>
      <c r="AQ135" s="45">
        <v>0.1</v>
      </c>
      <c r="AR135" s="45">
        <v>0.1</v>
      </c>
      <c r="AS135" s="45">
        <v>0.1</v>
      </c>
      <c r="AT135" s="45">
        <v>0.1</v>
      </c>
      <c r="AU135" s="45">
        <v>0.1</v>
      </c>
      <c r="AV135" s="45">
        <v>0.1</v>
      </c>
      <c r="AW135" s="45">
        <v>0.1</v>
      </c>
      <c r="AX135" s="45">
        <v>0.1</v>
      </c>
      <c r="AY135" s="45">
        <v>0.1</v>
      </c>
      <c r="AZ135" s="45">
        <v>0.1</v>
      </c>
      <c r="BA135" s="45">
        <v>0.1</v>
      </c>
      <c r="BB135" s="45">
        <v>0.1</v>
      </c>
      <c r="BC135" s="45">
        <v>0.1</v>
      </c>
      <c r="BD135" s="45">
        <v>0.11111111111111112</v>
      </c>
      <c r="BE135" s="45">
        <v>0.1</v>
      </c>
      <c r="BF135" s="45">
        <v>0.1</v>
      </c>
      <c r="BG135" s="45">
        <v>0.1</v>
      </c>
      <c r="BH135" s="45">
        <v>0.1</v>
      </c>
      <c r="BI135" s="45">
        <v>0.1</v>
      </c>
      <c r="BJ135" s="45">
        <v>0.1</v>
      </c>
      <c r="BK135" s="45">
        <v>0.1</v>
      </c>
      <c r="BL135" s="45">
        <v>0.1</v>
      </c>
      <c r="BM135" s="45">
        <v>0.1</v>
      </c>
      <c r="BN135" s="45">
        <v>0.1</v>
      </c>
      <c r="BO135" s="45">
        <v>0.1</v>
      </c>
      <c r="BP135" s="45">
        <v>0.1</v>
      </c>
      <c r="BQ135" s="45">
        <v>0</v>
      </c>
      <c r="BR135" s="45">
        <v>0</v>
      </c>
      <c r="BS135" s="45">
        <v>0</v>
      </c>
      <c r="BT135" s="45">
        <v>0</v>
      </c>
      <c r="BU135" s="45">
        <v>0</v>
      </c>
      <c r="BW135" s="45">
        <v>0.1</v>
      </c>
      <c r="BX135" s="45">
        <v>0.1</v>
      </c>
      <c r="BY135" s="45">
        <v>0.1</v>
      </c>
      <c r="BZ135" s="45">
        <v>0.10000000000000002</v>
      </c>
    </row>
    <row r="136" spans="27:78" customFormat="1" ht="18.75" hidden="1" customHeight="1" outlineLevel="1" x14ac:dyDescent="0.25">
      <c r="AF136" s="116">
        <v>1</v>
      </c>
      <c r="AG136" s="116">
        <v>1</v>
      </c>
      <c r="AH136" s="116">
        <v>1</v>
      </c>
      <c r="AI136" s="116">
        <v>1</v>
      </c>
      <c r="AJ136" s="116">
        <v>1</v>
      </c>
      <c r="AK136" s="116">
        <v>1</v>
      </c>
      <c r="AL136" s="116">
        <v>1</v>
      </c>
      <c r="AM136" s="116">
        <v>1</v>
      </c>
      <c r="AN136" s="116">
        <v>1</v>
      </c>
      <c r="AO136" s="116">
        <v>1</v>
      </c>
      <c r="AP136" s="116">
        <v>1</v>
      </c>
      <c r="AQ136" s="116">
        <v>1</v>
      </c>
      <c r="AR136" s="116">
        <v>1</v>
      </c>
      <c r="AS136" s="116">
        <v>1</v>
      </c>
      <c r="AT136" s="116">
        <v>1</v>
      </c>
      <c r="AU136" s="116">
        <v>1</v>
      </c>
      <c r="AV136" s="116">
        <v>1</v>
      </c>
      <c r="AW136" s="116">
        <v>1</v>
      </c>
      <c r="AX136" s="116">
        <v>1</v>
      </c>
      <c r="AY136" s="116">
        <v>1</v>
      </c>
      <c r="AZ136" s="116">
        <v>1</v>
      </c>
      <c r="BA136" s="116">
        <v>1</v>
      </c>
      <c r="BB136" s="116">
        <v>1</v>
      </c>
      <c r="BC136" s="116">
        <v>1</v>
      </c>
      <c r="BD136" s="116">
        <v>1</v>
      </c>
      <c r="BE136" s="218">
        <v>1</v>
      </c>
      <c r="BF136" s="218">
        <v>1</v>
      </c>
      <c r="BG136" s="218">
        <v>1</v>
      </c>
      <c r="BH136" s="218">
        <v>1</v>
      </c>
      <c r="BI136" s="218">
        <v>1</v>
      </c>
      <c r="BJ136" s="116">
        <v>1</v>
      </c>
      <c r="BK136" s="116">
        <v>1</v>
      </c>
      <c r="BL136" s="116">
        <v>1</v>
      </c>
      <c r="BM136" s="116">
        <v>1</v>
      </c>
      <c r="BN136" s="116">
        <v>1</v>
      </c>
      <c r="BO136" s="116">
        <v>1</v>
      </c>
      <c r="BP136" s="116">
        <v>1</v>
      </c>
      <c r="BQ136" s="116">
        <v>1</v>
      </c>
      <c r="BR136" s="116">
        <v>1</v>
      </c>
      <c r="BS136" s="116"/>
      <c r="BT136" s="116"/>
      <c r="BU136" s="116"/>
      <c r="BV136" s="116"/>
      <c r="BW136" s="116">
        <v>1</v>
      </c>
      <c r="BX136" s="116">
        <v>1</v>
      </c>
      <c r="BY136" s="116">
        <v>1</v>
      </c>
      <c r="BZ136" s="116">
        <v>1</v>
      </c>
    </row>
    <row r="137" spans="27:78" hidden="1" outlineLevel="1" x14ac:dyDescent="0.25"/>
    <row r="138" spans="27:78" ht="12.65" hidden="1" customHeight="1" outlineLevel="1" x14ac:dyDescent="0.25">
      <c r="AC138" s="1500" t="s">
        <v>76</v>
      </c>
      <c r="AE138" s="46" t="s">
        <v>66</v>
      </c>
      <c r="AF138" s="45">
        <v>0.47191011235955055</v>
      </c>
      <c r="AG138" s="45">
        <v>0.47191011235955055</v>
      </c>
      <c r="AH138" s="45">
        <v>0.47191011235955055</v>
      </c>
      <c r="AI138" s="45">
        <v>0.47191011235955055</v>
      </c>
      <c r="AJ138" s="45">
        <v>0.47191011235955055</v>
      </c>
      <c r="AK138" s="45">
        <v>0.47191011235955055</v>
      </c>
      <c r="AL138" s="45">
        <v>0.47191011235955055</v>
      </c>
      <c r="AM138" s="45">
        <v>0.47191011235955055</v>
      </c>
      <c r="AN138" s="45">
        <v>0.47191011235955055</v>
      </c>
      <c r="AO138" s="45">
        <v>0.47191011235955055</v>
      </c>
      <c r="AP138" s="45">
        <v>0.47191011235955055</v>
      </c>
      <c r="AQ138" s="45">
        <v>0.47191011235955055</v>
      </c>
      <c r="AR138" s="45">
        <v>0.47191011235955055</v>
      </c>
      <c r="AS138" s="45">
        <v>0.47191011235955055</v>
      </c>
      <c r="AT138" s="45">
        <v>0.47191011235955055</v>
      </c>
      <c r="AU138" s="45">
        <v>0.47191011235955055</v>
      </c>
      <c r="AV138" s="45">
        <v>0.47191011235955055</v>
      </c>
      <c r="AW138" s="45">
        <v>0.47191011235955055</v>
      </c>
      <c r="AX138" s="45">
        <v>0.47191011235955055</v>
      </c>
      <c r="AY138" s="45">
        <v>0.47191011235955055</v>
      </c>
      <c r="AZ138" s="45">
        <v>0.47191011235955055</v>
      </c>
      <c r="BA138" s="45">
        <v>0.47191011235955055</v>
      </c>
      <c r="BB138" s="45">
        <v>0.47191011235955055</v>
      </c>
      <c r="BC138" s="45">
        <v>0.47191011235955055</v>
      </c>
      <c r="BD138" s="45">
        <v>0.47191011235955055</v>
      </c>
      <c r="BE138" s="45">
        <v>0.47191011235955055</v>
      </c>
      <c r="BF138" s="45">
        <v>0.47191011235955055</v>
      </c>
      <c r="BG138" s="45">
        <v>0.47191011235955055</v>
      </c>
      <c r="BH138" s="45">
        <v>0.47191011235955055</v>
      </c>
      <c r="BI138" s="45">
        <v>0.47191011235955055</v>
      </c>
      <c r="BJ138" s="45">
        <v>0.47191011235955055</v>
      </c>
      <c r="BK138" s="45">
        <v>0.47191011235955055</v>
      </c>
      <c r="BL138" s="45">
        <v>0.47191011235955055</v>
      </c>
      <c r="BM138" s="45">
        <v>0.47191011235955055</v>
      </c>
      <c r="BN138" s="45">
        <v>0.47191011235955055</v>
      </c>
      <c r="BO138" s="45">
        <v>0.47191011235955055</v>
      </c>
      <c r="BP138" s="45">
        <v>0.47191011235955055</v>
      </c>
      <c r="BQ138" s="45">
        <v>0</v>
      </c>
      <c r="BR138" s="45">
        <v>0</v>
      </c>
      <c r="BS138" s="45">
        <v>0</v>
      </c>
      <c r="BT138" s="45">
        <v>0</v>
      </c>
      <c r="BU138" s="45">
        <v>0</v>
      </c>
      <c r="BW138" s="45">
        <v>0.47191011235955055</v>
      </c>
      <c r="BX138" s="45">
        <v>0.47191011235955055</v>
      </c>
      <c r="BY138" s="45">
        <v>0.47191011235955055</v>
      </c>
      <c r="BZ138" s="45">
        <v>0.47191011235955055</v>
      </c>
    </row>
    <row r="139" spans="27:78" ht="12.65" hidden="1" customHeight="1" outlineLevel="1" x14ac:dyDescent="0.25">
      <c r="AA139" s="90" t="s">
        <v>804</v>
      </c>
      <c r="AC139" s="1500"/>
      <c r="AE139" s="46" t="s">
        <v>31</v>
      </c>
      <c r="AF139" s="45">
        <v>0.24719101123595505</v>
      </c>
      <c r="AG139" s="45">
        <v>0.24719101123595505</v>
      </c>
      <c r="AH139" s="45">
        <v>0.24719101123595505</v>
      </c>
      <c r="AI139" s="45">
        <v>0.24719101123595505</v>
      </c>
      <c r="AJ139" s="45">
        <v>0.24719101123595505</v>
      </c>
      <c r="AK139" s="45">
        <v>0.24719101123595505</v>
      </c>
      <c r="AL139" s="45">
        <v>0.24719101123595505</v>
      </c>
      <c r="AM139" s="45">
        <v>0.24719101123595505</v>
      </c>
      <c r="AN139" s="45">
        <v>0.24719101123595505</v>
      </c>
      <c r="AO139" s="45">
        <v>0.24719101123595505</v>
      </c>
      <c r="AP139" s="45">
        <v>0.24719101123595505</v>
      </c>
      <c r="AQ139" s="45">
        <v>0.24719101123595505</v>
      </c>
      <c r="AR139" s="45">
        <v>0.24719101123595505</v>
      </c>
      <c r="AS139" s="45">
        <v>0.24719101123595505</v>
      </c>
      <c r="AT139" s="45">
        <v>0.24719101123595505</v>
      </c>
      <c r="AU139" s="45">
        <v>0.24719101123595505</v>
      </c>
      <c r="AV139" s="45">
        <v>0.24719101123595505</v>
      </c>
      <c r="AW139" s="45">
        <v>0.24719101123595505</v>
      </c>
      <c r="AX139" s="45">
        <v>0.24719101123595505</v>
      </c>
      <c r="AY139" s="45">
        <v>0.24719101123595505</v>
      </c>
      <c r="AZ139" s="45">
        <v>0.24719101123595505</v>
      </c>
      <c r="BA139" s="45">
        <v>0.24719101123595505</v>
      </c>
      <c r="BB139" s="45">
        <v>0.24719101123595505</v>
      </c>
      <c r="BC139" s="45">
        <v>0.24719101123595505</v>
      </c>
      <c r="BD139" s="45">
        <v>0.24719101123595505</v>
      </c>
      <c r="BE139" s="45">
        <v>0.24719101123595505</v>
      </c>
      <c r="BF139" s="45">
        <v>0.24719101123595505</v>
      </c>
      <c r="BG139" s="45">
        <v>0.24719101123595505</v>
      </c>
      <c r="BH139" s="45">
        <v>0.24719101123595505</v>
      </c>
      <c r="BI139" s="45">
        <v>0.24719101123595505</v>
      </c>
      <c r="BJ139" s="45">
        <v>0.24719101123595505</v>
      </c>
      <c r="BK139" s="45">
        <v>0.24719101123595505</v>
      </c>
      <c r="BL139" s="45">
        <v>0.24719101123595505</v>
      </c>
      <c r="BM139" s="45">
        <v>0.24719101123595505</v>
      </c>
      <c r="BN139" s="45">
        <v>0.24719101123595505</v>
      </c>
      <c r="BO139" s="45">
        <v>0.24719101123595505</v>
      </c>
      <c r="BP139" s="45">
        <v>0.24719101123595505</v>
      </c>
      <c r="BQ139" s="45">
        <v>0</v>
      </c>
      <c r="BR139" s="45">
        <v>0</v>
      </c>
      <c r="BS139" s="45">
        <v>0</v>
      </c>
      <c r="BT139" s="45">
        <v>0</v>
      </c>
      <c r="BU139" s="45">
        <v>0</v>
      </c>
      <c r="BW139" s="45">
        <v>0.24719101123595505</v>
      </c>
      <c r="BX139" s="45">
        <v>0.24719101123595505</v>
      </c>
      <c r="BY139" s="45">
        <v>0.24719101123595505</v>
      </c>
      <c r="BZ139" s="45">
        <v>0.24719101123595505</v>
      </c>
    </row>
    <row r="140" spans="27:78" ht="12.65" hidden="1" customHeight="1" outlineLevel="1" x14ac:dyDescent="0.25">
      <c r="AC140" s="1500"/>
      <c r="AE140" s="46" t="s">
        <v>70</v>
      </c>
      <c r="AF140" s="45">
        <v>0</v>
      </c>
      <c r="AG140" s="45">
        <v>0</v>
      </c>
      <c r="AH140" s="45">
        <v>0</v>
      </c>
      <c r="AI140" s="45">
        <v>0</v>
      </c>
      <c r="AJ140" s="45">
        <v>0</v>
      </c>
      <c r="AK140" s="45">
        <v>0</v>
      </c>
      <c r="AL140" s="45">
        <v>0</v>
      </c>
      <c r="AM140" s="45">
        <v>0</v>
      </c>
      <c r="AN140" s="45">
        <v>0</v>
      </c>
      <c r="AO140" s="45">
        <v>0</v>
      </c>
      <c r="AP140" s="45">
        <v>0</v>
      </c>
      <c r="AQ140" s="45">
        <v>0</v>
      </c>
      <c r="AR140" s="45">
        <v>0</v>
      </c>
      <c r="AS140" s="45">
        <v>0</v>
      </c>
      <c r="AT140" s="45">
        <v>0</v>
      </c>
      <c r="AU140" s="45">
        <v>0</v>
      </c>
      <c r="AV140" s="45">
        <v>0</v>
      </c>
      <c r="AW140" s="45">
        <v>0</v>
      </c>
      <c r="AX140" s="45">
        <v>0</v>
      </c>
      <c r="AY140" s="45">
        <v>0</v>
      </c>
      <c r="AZ140" s="45">
        <v>0</v>
      </c>
      <c r="BA140" s="45">
        <v>0</v>
      </c>
      <c r="BB140" s="45">
        <v>0</v>
      </c>
      <c r="BC140" s="45">
        <v>0</v>
      </c>
      <c r="BD140" s="45">
        <v>0</v>
      </c>
      <c r="BE140" s="45">
        <v>0</v>
      </c>
      <c r="BF140" s="45">
        <v>0</v>
      </c>
      <c r="BG140" s="45">
        <v>0</v>
      </c>
      <c r="BH140" s="45">
        <v>0</v>
      </c>
      <c r="BI140" s="45">
        <v>0</v>
      </c>
      <c r="BJ140" s="45">
        <v>0</v>
      </c>
      <c r="BK140" s="45">
        <v>0</v>
      </c>
      <c r="BL140" s="45">
        <v>0</v>
      </c>
      <c r="BM140" s="45">
        <v>0</v>
      </c>
      <c r="BN140" s="45">
        <v>0</v>
      </c>
      <c r="BO140" s="45">
        <v>0</v>
      </c>
      <c r="BP140" s="45">
        <v>0</v>
      </c>
      <c r="BQ140" s="45">
        <v>0</v>
      </c>
      <c r="BR140" s="45">
        <v>0</v>
      </c>
      <c r="BS140" s="45">
        <v>0</v>
      </c>
      <c r="BT140" s="45">
        <v>0</v>
      </c>
      <c r="BU140" s="45">
        <v>0</v>
      </c>
      <c r="BW140" s="45">
        <v>0</v>
      </c>
      <c r="BX140" s="45">
        <v>0</v>
      </c>
      <c r="BY140" s="45">
        <v>0</v>
      </c>
      <c r="BZ140" s="45">
        <v>0</v>
      </c>
    </row>
    <row r="141" spans="27:78" ht="12.65" hidden="1" customHeight="1" outlineLevel="1" x14ac:dyDescent="0.25">
      <c r="AC141" s="1500"/>
      <c r="AE141" s="46" t="s">
        <v>73</v>
      </c>
      <c r="AF141" s="45">
        <v>0.16853932584269662</v>
      </c>
      <c r="AG141" s="45">
        <v>0.16853932584269662</v>
      </c>
      <c r="AH141" s="45">
        <v>0.16853932584269662</v>
      </c>
      <c r="AI141" s="45">
        <v>0.16853932584269662</v>
      </c>
      <c r="AJ141" s="45">
        <v>0.16853932584269662</v>
      </c>
      <c r="AK141" s="45">
        <v>0.16853932584269662</v>
      </c>
      <c r="AL141" s="45">
        <v>0.16853932584269662</v>
      </c>
      <c r="AM141" s="45">
        <v>0.16853932584269662</v>
      </c>
      <c r="AN141" s="45">
        <v>0.16853932584269662</v>
      </c>
      <c r="AO141" s="45">
        <v>0.16853932584269662</v>
      </c>
      <c r="AP141" s="45">
        <v>0.16853932584269662</v>
      </c>
      <c r="AQ141" s="45">
        <v>0.16853932584269662</v>
      </c>
      <c r="AR141" s="45">
        <v>0.16853932584269662</v>
      </c>
      <c r="AS141" s="45">
        <v>0.16853932584269662</v>
      </c>
      <c r="AT141" s="45">
        <v>0.16853932584269662</v>
      </c>
      <c r="AU141" s="45">
        <v>0.16853932584269662</v>
      </c>
      <c r="AV141" s="45">
        <v>0.16853932584269662</v>
      </c>
      <c r="AW141" s="45">
        <v>0.16853932584269662</v>
      </c>
      <c r="AX141" s="45">
        <v>0.16853932584269662</v>
      </c>
      <c r="AY141" s="45">
        <v>0.16853932584269662</v>
      </c>
      <c r="AZ141" s="45">
        <v>0.16853932584269662</v>
      </c>
      <c r="BA141" s="45">
        <v>0.16853932584269662</v>
      </c>
      <c r="BB141" s="45">
        <v>0.16853932584269662</v>
      </c>
      <c r="BC141" s="45">
        <v>0.16853932584269662</v>
      </c>
      <c r="BD141" s="45">
        <v>0.16853932584269662</v>
      </c>
      <c r="BE141" s="45">
        <v>0.16853932584269662</v>
      </c>
      <c r="BF141" s="45">
        <v>0.16853932584269662</v>
      </c>
      <c r="BG141" s="45">
        <v>0.16853932584269662</v>
      </c>
      <c r="BH141" s="45">
        <v>0.16853932584269662</v>
      </c>
      <c r="BI141" s="45">
        <v>0.16853932584269662</v>
      </c>
      <c r="BJ141" s="45">
        <v>0.16853932584269662</v>
      </c>
      <c r="BK141" s="45">
        <v>0.16853932584269662</v>
      </c>
      <c r="BL141" s="45">
        <v>0.16853932584269662</v>
      </c>
      <c r="BM141" s="45">
        <v>0.16853932584269662</v>
      </c>
      <c r="BN141" s="45">
        <v>0.16853932584269662</v>
      </c>
      <c r="BO141" s="45">
        <v>0.16853932584269662</v>
      </c>
      <c r="BP141" s="45">
        <v>0.16853932584269662</v>
      </c>
      <c r="BQ141" s="45">
        <v>0</v>
      </c>
      <c r="BR141" s="45">
        <v>0</v>
      </c>
      <c r="BS141" s="45">
        <v>0</v>
      </c>
      <c r="BT141" s="45">
        <v>0</v>
      </c>
      <c r="BU141" s="45">
        <v>0</v>
      </c>
      <c r="BW141" s="45">
        <v>0.16853932584269662</v>
      </c>
      <c r="BX141" s="45">
        <v>0.16853932584269662</v>
      </c>
      <c r="BY141" s="45">
        <v>0.16853932584269662</v>
      </c>
      <c r="BZ141" s="45">
        <v>0.16853932584269662</v>
      </c>
    </row>
    <row r="142" spans="27:78" ht="12.65" hidden="1" customHeight="1" outlineLevel="1" x14ac:dyDescent="0.25">
      <c r="AC142" s="1500"/>
      <c r="AE142" s="46" t="s">
        <v>81</v>
      </c>
      <c r="AF142" s="45">
        <v>0</v>
      </c>
      <c r="AG142" s="45">
        <v>0</v>
      </c>
      <c r="AH142" s="45">
        <v>0</v>
      </c>
      <c r="AI142" s="45">
        <v>0</v>
      </c>
      <c r="AJ142" s="45">
        <v>0</v>
      </c>
      <c r="AK142" s="45">
        <v>0</v>
      </c>
      <c r="AL142" s="45">
        <v>0</v>
      </c>
      <c r="AM142" s="45">
        <v>0</v>
      </c>
      <c r="AN142" s="45">
        <v>0</v>
      </c>
      <c r="AO142" s="45">
        <v>0</v>
      </c>
      <c r="AP142" s="45">
        <v>0</v>
      </c>
      <c r="AQ142" s="45">
        <v>0</v>
      </c>
      <c r="AR142" s="45">
        <v>0</v>
      </c>
      <c r="AS142" s="45">
        <v>0</v>
      </c>
      <c r="AT142" s="45">
        <v>0</v>
      </c>
      <c r="AU142" s="45">
        <v>0</v>
      </c>
      <c r="AV142" s="45">
        <v>0</v>
      </c>
      <c r="AW142" s="45">
        <v>0</v>
      </c>
      <c r="AX142" s="45">
        <v>0</v>
      </c>
      <c r="AY142" s="45">
        <v>0</v>
      </c>
      <c r="AZ142" s="45">
        <v>0</v>
      </c>
      <c r="BA142" s="45">
        <v>0</v>
      </c>
      <c r="BB142" s="45">
        <v>0</v>
      </c>
      <c r="BC142" s="45">
        <v>0</v>
      </c>
      <c r="BD142" s="45">
        <v>0</v>
      </c>
      <c r="BE142" s="45">
        <v>0</v>
      </c>
      <c r="BF142" s="45">
        <v>0</v>
      </c>
      <c r="BG142" s="45">
        <v>0</v>
      </c>
      <c r="BH142" s="45">
        <v>0</v>
      </c>
      <c r="BI142" s="45">
        <v>0</v>
      </c>
      <c r="BJ142" s="45">
        <v>0</v>
      </c>
      <c r="BK142" s="45">
        <v>0</v>
      </c>
      <c r="BL142" s="45">
        <v>0</v>
      </c>
      <c r="BM142" s="45">
        <v>0</v>
      </c>
      <c r="BN142" s="45">
        <v>0</v>
      </c>
      <c r="BO142" s="45">
        <v>0</v>
      </c>
      <c r="BP142" s="45">
        <v>0</v>
      </c>
      <c r="BQ142" s="45">
        <v>0</v>
      </c>
      <c r="BR142" s="45">
        <v>0</v>
      </c>
      <c r="BS142" s="45">
        <v>0</v>
      </c>
      <c r="BT142" s="45">
        <v>0</v>
      </c>
      <c r="BU142" s="45">
        <v>0</v>
      </c>
      <c r="BW142" s="45">
        <v>0</v>
      </c>
      <c r="BX142" s="45">
        <v>0</v>
      </c>
      <c r="BY142" s="45">
        <v>0</v>
      </c>
      <c r="BZ142" s="45">
        <v>0</v>
      </c>
    </row>
    <row r="143" spans="27:78" ht="12.65" hidden="1" customHeight="1" outlineLevel="1" x14ac:dyDescent="0.25">
      <c r="AC143" s="1500"/>
      <c r="AE143" s="46" t="s">
        <v>74</v>
      </c>
      <c r="AF143" s="45">
        <v>0.11235955056179776</v>
      </c>
      <c r="AG143" s="45">
        <v>0.11235955056179776</v>
      </c>
      <c r="AH143" s="45">
        <v>0.11235955056179776</v>
      </c>
      <c r="AI143" s="45">
        <v>0.11235955056179776</v>
      </c>
      <c r="AJ143" s="45">
        <v>0.11235955056179776</v>
      </c>
      <c r="AK143" s="45">
        <v>0.11235955056179776</v>
      </c>
      <c r="AL143" s="45">
        <v>0.11235955056179776</v>
      </c>
      <c r="AM143" s="45">
        <v>0.11235955056179776</v>
      </c>
      <c r="AN143" s="45">
        <v>0.11235955056179776</v>
      </c>
      <c r="AO143" s="45">
        <v>0.11235955056179776</v>
      </c>
      <c r="AP143" s="45">
        <v>0.11235955056179776</v>
      </c>
      <c r="AQ143" s="45">
        <v>0.11235955056179776</v>
      </c>
      <c r="AR143" s="45">
        <v>0.11235955056179776</v>
      </c>
      <c r="AS143" s="45">
        <v>0.11235955056179776</v>
      </c>
      <c r="AT143" s="45">
        <v>0.11235955056179776</v>
      </c>
      <c r="AU143" s="45">
        <v>0.11235955056179776</v>
      </c>
      <c r="AV143" s="45">
        <v>0.11235955056179776</v>
      </c>
      <c r="AW143" s="45">
        <v>0.11235955056179776</v>
      </c>
      <c r="AX143" s="45">
        <v>0.11235955056179776</v>
      </c>
      <c r="AY143" s="45">
        <v>0.11235955056179776</v>
      </c>
      <c r="AZ143" s="45">
        <v>0.11235955056179776</v>
      </c>
      <c r="BA143" s="45">
        <v>0.11235955056179776</v>
      </c>
      <c r="BB143" s="45">
        <v>0.11235955056179776</v>
      </c>
      <c r="BC143" s="45">
        <v>0.11235955056179776</v>
      </c>
      <c r="BD143" s="45">
        <v>0.11235955056179776</v>
      </c>
      <c r="BE143" s="45">
        <v>0.11235955056179776</v>
      </c>
      <c r="BF143" s="45">
        <v>0.11235955056179776</v>
      </c>
      <c r="BG143" s="45">
        <v>0.11235955056179776</v>
      </c>
      <c r="BH143" s="45">
        <v>0.11235955056179776</v>
      </c>
      <c r="BI143" s="45">
        <v>0.11235955056179776</v>
      </c>
      <c r="BJ143" s="45">
        <v>0.11235955056179776</v>
      </c>
      <c r="BK143" s="45">
        <v>0.11235955056179776</v>
      </c>
      <c r="BL143" s="45">
        <v>0.11235955056179776</v>
      </c>
      <c r="BM143" s="45">
        <v>0.11235955056179776</v>
      </c>
      <c r="BN143" s="45">
        <v>0.11235955056179776</v>
      </c>
      <c r="BO143" s="45">
        <v>0.11235955056179776</v>
      </c>
      <c r="BP143" s="45">
        <v>0.11235955056179776</v>
      </c>
      <c r="BQ143" s="45">
        <v>0</v>
      </c>
      <c r="BR143" s="45">
        <v>0</v>
      </c>
      <c r="BS143" s="45">
        <v>0</v>
      </c>
      <c r="BT143" s="45">
        <v>0</v>
      </c>
      <c r="BU143" s="45">
        <v>0</v>
      </c>
      <c r="BW143" s="45">
        <v>0.11235955056179776</v>
      </c>
      <c r="BX143" s="45">
        <v>0.11235955056179776</v>
      </c>
      <c r="BY143" s="45">
        <v>0.11235955056179776</v>
      </c>
      <c r="BZ143" s="45">
        <v>0.11235955056179776</v>
      </c>
    </row>
    <row r="144" spans="27:78" hidden="1" outlineLevel="1" x14ac:dyDescent="0.25">
      <c r="AC144"/>
      <c r="AE144"/>
      <c r="AF144" s="116">
        <v>1</v>
      </c>
      <c r="AG144" s="116">
        <v>1</v>
      </c>
      <c r="AH144" s="116">
        <v>1</v>
      </c>
      <c r="AI144" s="116">
        <v>1</v>
      </c>
      <c r="AJ144" s="116">
        <v>1</v>
      </c>
      <c r="AK144" s="116">
        <v>1</v>
      </c>
      <c r="AL144" s="116">
        <v>1</v>
      </c>
      <c r="AM144" s="116">
        <v>1</v>
      </c>
      <c r="AN144" s="116">
        <v>1</v>
      </c>
      <c r="AO144" s="116">
        <v>1</v>
      </c>
      <c r="AP144" s="116">
        <v>1</v>
      </c>
      <c r="AQ144" s="116">
        <v>1</v>
      </c>
      <c r="AR144" s="116">
        <v>1</v>
      </c>
      <c r="AS144" s="116">
        <v>1</v>
      </c>
      <c r="AT144" s="116">
        <v>1</v>
      </c>
      <c r="AU144" s="116">
        <v>1</v>
      </c>
      <c r="AV144" s="116">
        <v>1</v>
      </c>
      <c r="AW144" s="116">
        <v>1</v>
      </c>
      <c r="AX144" s="116">
        <v>1</v>
      </c>
      <c r="AY144" s="116">
        <v>1</v>
      </c>
      <c r="AZ144" s="116">
        <v>1</v>
      </c>
      <c r="BA144" s="116">
        <v>1</v>
      </c>
      <c r="BB144" s="116">
        <v>1</v>
      </c>
      <c r="BC144" s="116">
        <v>1</v>
      </c>
      <c r="BD144" s="116">
        <v>1</v>
      </c>
      <c r="BE144" s="218">
        <v>1</v>
      </c>
      <c r="BF144" s="218">
        <v>1</v>
      </c>
      <c r="BG144" s="218">
        <v>1</v>
      </c>
      <c r="BH144" s="218">
        <v>1</v>
      </c>
      <c r="BI144" s="218">
        <v>1</v>
      </c>
      <c r="BJ144" s="116">
        <v>1</v>
      </c>
      <c r="BK144" s="116">
        <v>1</v>
      </c>
      <c r="BL144" s="116">
        <v>1</v>
      </c>
      <c r="BM144" s="116">
        <v>1</v>
      </c>
      <c r="BN144" s="116">
        <v>1</v>
      </c>
      <c r="BO144" s="116">
        <v>1</v>
      </c>
      <c r="BP144" s="116">
        <v>1</v>
      </c>
      <c r="BQ144" s="116">
        <v>0</v>
      </c>
      <c r="BR144" s="116">
        <v>0</v>
      </c>
      <c r="BS144" s="116"/>
      <c r="BT144" s="116"/>
      <c r="BU144" s="116"/>
      <c r="BV144" s="116"/>
      <c r="BW144" s="116">
        <v>1</v>
      </c>
      <c r="BX144" s="116">
        <v>1</v>
      </c>
      <c r="BY144" s="116">
        <v>1</v>
      </c>
      <c r="BZ144" s="116">
        <v>1</v>
      </c>
    </row>
    <row r="145" spans="57:73" hidden="1" outlineLevel="1" x14ac:dyDescent="0.25"/>
    <row r="146" spans="57:73" collapsed="1" x14ac:dyDescent="0.25"/>
    <row r="147" spans="57:73" x14ac:dyDescent="0.25">
      <c r="BE147" s="91"/>
      <c r="BF147" s="91"/>
      <c r="BG147" s="91"/>
      <c r="BH147" s="91"/>
      <c r="BI147" s="91"/>
      <c r="BJ147" s="91"/>
      <c r="BK147" s="91"/>
      <c r="BL147" s="91"/>
      <c r="BM147" s="91"/>
      <c r="BN147" s="91"/>
      <c r="BO147" s="91"/>
      <c r="BP147" s="91"/>
      <c r="BQ147" s="91"/>
      <c r="BR147" s="91"/>
      <c r="BS147" s="91"/>
      <c r="BT147" s="91"/>
      <c r="BU147" s="91"/>
    </row>
    <row r="148" spans="57:73" x14ac:dyDescent="0.25">
      <c r="BE148" s="91"/>
      <c r="BF148" s="91"/>
      <c r="BG148" s="91"/>
      <c r="BH148" s="91"/>
      <c r="BI148" s="91"/>
      <c r="BJ148" s="91"/>
      <c r="BK148" s="91"/>
      <c r="BL148" s="91"/>
      <c r="BM148" s="91"/>
      <c r="BN148" s="91"/>
      <c r="BO148" s="91"/>
      <c r="BP148" s="91"/>
      <c r="BQ148" s="91"/>
      <c r="BR148" s="91"/>
      <c r="BS148" s="91"/>
      <c r="BT148" s="91"/>
      <c r="BU148" s="91"/>
    </row>
    <row r="149" spans="57:73" x14ac:dyDescent="0.25">
      <c r="BE149" s="91"/>
      <c r="BF149" s="91"/>
      <c r="BG149" s="91"/>
      <c r="BH149" s="91"/>
      <c r="BI149" s="91"/>
      <c r="BJ149" s="91"/>
      <c r="BK149" s="91"/>
      <c r="BL149" s="91"/>
      <c r="BM149" s="91"/>
      <c r="BN149" s="91"/>
      <c r="BO149" s="91"/>
      <c r="BP149" s="91"/>
      <c r="BQ149" s="91"/>
      <c r="BR149" s="91"/>
      <c r="BS149" s="91"/>
      <c r="BT149" s="91"/>
      <c r="BU149" s="91"/>
    </row>
    <row r="150" spans="57:73" x14ac:dyDescent="0.25">
      <c r="BE150" s="91"/>
      <c r="BF150" s="91"/>
      <c r="BG150" s="91"/>
      <c r="BH150" s="91"/>
      <c r="BI150" s="91"/>
      <c r="BJ150" s="91"/>
      <c r="BK150" s="91"/>
      <c r="BL150" s="91"/>
      <c r="BM150" s="91"/>
      <c r="BN150" s="91"/>
      <c r="BO150" s="91"/>
      <c r="BP150" s="91"/>
      <c r="BQ150" s="91"/>
      <c r="BR150" s="91"/>
      <c r="BS150" s="91"/>
      <c r="BT150" s="91"/>
      <c r="BU150" s="91"/>
    </row>
    <row r="151" spans="57:73" x14ac:dyDescent="0.25">
      <c r="BE151" s="91"/>
      <c r="BF151" s="91"/>
      <c r="BG151" s="91"/>
      <c r="BH151" s="91"/>
      <c r="BI151" s="91"/>
      <c r="BJ151" s="91"/>
      <c r="BK151" s="91"/>
      <c r="BL151" s="91"/>
      <c r="BM151" s="91"/>
      <c r="BN151" s="91"/>
      <c r="BO151" s="91"/>
      <c r="BP151" s="91"/>
      <c r="BQ151" s="91"/>
      <c r="BR151" s="91"/>
      <c r="BS151" s="91"/>
      <c r="BT151" s="91"/>
      <c r="BU151" s="91"/>
    </row>
  </sheetData>
  <mergeCells count="9">
    <mergeCell ref="AC138:AC143"/>
    <mergeCell ref="BQ5:BU5"/>
    <mergeCell ref="BW5:BZ5"/>
    <mergeCell ref="BJ5:BN5"/>
    <mergeCell ref="AC130:AC135"/>
    <mergeCell ref="AC7:AC8"/>
    <mergeCell ref="AE7:AE8"/>
    <mergeCell ref="AY5:BI5"/>
    <mergeCell ref="AF5:AX5"/>
  </mergeCells>
  <conditionalFormatting sqref="AC123:BM128">
    <cfRule type="containsText" dxfId="270" priority="608" operator="containsText" text="na">
      <formula>NOT(ISERROR(SEARCH("na",AC123)))</formula>
    </cfRule>
  </conditionalFormatting>
  <conditionalFormatting sqref="AE130:BU135">
    <cfRule type="containsText" dxfId="269" priority="277" operator="containsText" text="na">
      <formula>NOT(ISERROR(SEARCH("na",AE130)))</formula>
    </cfRule>
  </conditionalFormatting>
  <conditionalFormatting sqref="AE138:BU143">
    <cfRule type="containsText" dxfId="268" priority="68" operator="containsText" text="na">
      <formula>NOT(ISERROR(SEARCH("na",AE138)))</formula>
    </cfRule>
  </conditionalFormatting>
  <conditionalFormatting sqref="AF22:AK22 AL22:AL23 AM22:BB22">
    <cfRule type="cellIs" dxfId="267" priority="913" operator="lessThan">
      <formula>0.75</formula>
    </cfRule>
  </conditionalFormatting>
  <conditionalFormatting sqref="AF26:AK26 AL26:AL27 AM26:BB26">
    <cfRule type="cellIs" dxfId="266" priority="62" operator="lessThan">
      <formula>0.75</formula>
    </cfRule>
  </conditionalFormatting>
  <conditionalFormatting sqref="AF31:AK31 AL31:AL32 AM31:BB31">
    <cfRule type="cellIs" dxfId="265" priority="42" operator="lessThan">
      <formula>0.75</formula>
    </cfRule>
  </conditionalFormatting>
  <conditionalFormatting sqref="AF14:BB21">
    <cfRule type="cellIs" dxfId="264" priority="890" operator="lessThan">
      <formula>0.8</formula>
    </cfRule>
  </conditionalFormatting>
  <conditionalFormatting sqref="AF23:BB23">
    <cfRule type="cellIs" dxfId="263" priority="702" operator="lessThan">
      <formula>0.75</formula>
    </cfRule>
  </conditionalFormatting>
  <conditionalFormatting sqref="AF28:AS28 BE28:BU28 AF25:BB25 AT27:BD28">
    <cfRule type="cellIs" dxfId="262" priority="63" operator="lessThan">
      <formula>0.75</formula>
    </cfRule>
  </conditionalFormatting>
  <conditionalFormatting sqref="AF27:BB27">
    <cfRule type="cellIs" dxfId="261" priority="60" operator="lessThan">
      <formula>0.75</formula>
    </cfRule>
  </conditionalFormatting>
  <conditionalFormatting sqref="AF33:AS33 BE33:BU33 AF29:BB30">
    <cfRule type="cellIs" dxfId="260" priority="43" operator="lessThan">
      <formula>0.75</formula>
    </cfRule>
  </conditionalFormatting>
  <conditionalFormatting sqref="AF32:BB32">
    <cfRule type="cellIs" dxfId="259" priority="40" operator="lessThan">
      <formula>0.75</formula>
    </cfRule>
  </conditionalFormatting>
  <conditionalFormatting sqref="AF123:BM128">
    <cfRule type="containsText" dxfId="258" priority="607" operator="containsText" text="n/a">
      <formula>NOT(ISERROR(SEARCH("n/a",AF123)))</formula>
    </cfRule>
  </conditionalFormatting>
  <conditionalFormatting sqref="BC14:BP23 AF13:BP13">
    <cfRule type="cellIs" dxfId="257" priority="475" operator="lessThan">
      <formula>0.8</formula>
    </cfRule>
  </conditionalFormatting>
  <conditionalFormatting sqref="AF10:BU10">
    <cfRule type="cellIs" dxfId="256" priority="391" operator="lessThan">
      <formula>0.75</formula>
    </cfRule>
  </conditionalFormatting>
  <conditionalFormatting sqref="AF34:BU46">
    <cfRule type="cellIs" dxfId="255" priority="11" operator="lessThan">
      <formula>0.8</formula>
    </cfRule>
  </conditionalFormatting>
  <conditionalFormatting sqref="AF55:BU71">
    <cfRule type="cellIs" dxfId="254" priority="245" operator="lessThan">
      <formula>0.85</formula>
    </cfRule>
  </conditionalFormatting>
  <conditionalFormatting sqref="AF79:BU82">
    <cfRule type="cellIs" dxfId="253" priority="252" operator="lessThan">
      <formula>0.85</formula>
    </cfRule>
  </conditionalFormatting>
  <conditionalFormatting sqref="AF85:BU91">
    <cfRule type="cellIs" dxfId="252" priority="384" operator="lessThan">
      <formula>0.95</formula>
    </cfRule>
  </conditionalFormatting>
  <conditionalFormatting sqref="AF93:BU94">
    <cfRule type="containsText" dxfId="251" priority="10" operator="containsText" text="NA">
      <formula>NOT(ISERROR(SEARCH("NA",AF93)))</formula>
    </cfRule>
  </conditionalFormatting>
  <conditionalFormatting sqref="AF97:BU101">
    <cfRule type="cellIs" dxfId="250" priority="224" operator="lessThan">
      <formula>0.9</formula>
    </cfRule>
  </conditionalFormatting>
  <conditionalFormatting sqref="AF103:BU111">
    <cfRule type="cellIs" dxfId="249" priority="380" operator="lessThan">
      <formula>0.95</formula>
    </cfRule>
  </conditionalFormatting>
  <conditionalFormatting sqref="AF113:BU117">
    <cfRule type="cellIs" dxfId="248" priority="253" operator="lessThan">
      <formula>0.75</formula>
    </cfRule>
  </conditionalFormatting>
  <conditionalFormatting sqref="AF130:BU135">
    <cfRule type="cellIs" dxfId="247" priority="276" operator="equal">
      <formula>0</formula>
    </cfRule>
  </conditionalFormatting>
  <conditionalFormatting sqref="AF138:BU143">
    <cfRule type="cellIs" dxfId="246" priority="67" operator="equal">
      <formula>0</formula>
    </cfRule>
  </conditionalFormatting>
  <conditionalFormatting sqref="AF10:BZ10">
    <cfRule type="cellIs" dxfId="245" priority="66" operator="lessThan">
      <formula>0.89</formula>
    </cfRule>
  </conditionalFormatting>
  <conditionalFormatting sqref="AT32:BD34">
    <cfRule type="cellIs" dxfId="244" priority="23" operator="lessThan">
      <formula>0.75</formula>
    </cfRule>
  </conditionalFormatting>
  <conditionalFormatting sqref="AY123:AY128">
    <cfRule type="containsText" dxfId="243" priority="485" operator="containsText" text="na">
      <formula>NOT(ISERROR(SEARCH("na",AY123)))</formula>
    </cfRule>
  </conditionalFormatting>
  <conditionalFormatting sqref="BC25:BJ27">
    <cfRule type="cellIs" dxfId="242" priority="53" operator="lessThan">
      <formula>0.75</formula>
    </cfRule>
  </conditionalFormatting>
  <conditionalFormatting sqref="BC29:BJ32">
    <cfRule type="cellIs" dxfId="241" priority="33" operator="lessThan">
      <formula>0.75</formula>
    </cfRule>
  </conditionalFormatting>
  <conditionalFormatting sqref="BK25:BK26">
    <cfRule type="cellIs" dxfId="240" priority="59" operator="lessThan">
      <formula>0.75</formula>
    </cfRule>
  </conditionalFormatting>
  <conditionalFormatting sqref="BK29:BK31">
    <cfRule type="cellIs" dxfId="239" priority="39" operator="lessThan">
      <formula>0.75</formula>
    </cfRule>
  </conditionalFormatting>
  <conditionalFormatting sqref="BK27:BM27">
    <cfRule type="cellIs" dxfId="238" priority="58" operator="lessThan">
      <formula>0.75</formula>
    </cfRule>
  </conditionalFormatting>
  <conditionalFormatting sqref="BK32:BM32">
    <cfRule type="cellIs" dxfId="237" priority="38" operator="lessThan">
      <formula>0.75</formula>
    </cfRule>
  </conditionalFormatting>
  <conditionalFormatting sqref="BL23:BP23">
    <cfRule type="cellIs" dxfId="236" priority="471" operator="lessThan">
      <formula>0.75</formula>
    </cfRule>
  </conditionalFormatting>
  <conditionalFormatting sqref="BL25:BU27">
    <cfRule type="cellIs" dxfId="235" priority="44" operator="lessThan">
      <formula>0.75</formula>
    </cfRule>
  </conditionalFormatting>
  <conditionalFormatting sqref="BL29:BU32">
    <cfRule type="cellIs" dxfId="234" priority="24" operator="lessThan">
      <formula>0.75</formula>
    </cfRule>
  </conditionalFormatting>
  <conditionalFormatting sqref="BN39:BR39 BT39">
    <cfRule type="cellIs" dxfId="233" priority="382" operator="lessThan">
      <formula>80</formula>
    </cfRule>
  </conditionalFormatting>
  <conditionalFormatting sqref="BN123:BU128">
    <cfRule type="containsText" dxfId="232" priority="390" operator="containsText" text="na">
      <formula>NOT(ISERROR(SEARCH("na",BN123)))</formula>
    </cfRule>
  </conditionalFormatting>
  <conditionalFormatting sqref="BN123:BZ128">
    <cfRule type="containsText" dxfId="231" priority="389" operator="containsText" text="n/a">
      <formula>NOT(ISERROR(SEARCH("n/a",BN123)))</formula>
    </cfRule>
  </conditionalFormatting>
  <conditionalFormatting sqref="BQ13:BU23">
    <cfRule type="cellIs" dxfId="230" priority="385" operator="lessThan">
      <formula>0.8</formula>
    </cfRule>
  </conditionalFormatting>
  <conditionalFormatting sqref="BR23 BT23">
    <cfRule type="cellIs" dxfId="229" priority="381" operator="lessThan">
      <formula>0.75</formula>
    </cfRule>
  </conditionalFormatting>
  <conditionalFormatting sqref="BW10:BZ10 AF24:AS24 BE24:BU24 BW79:BZ82 BW85:BZ91 AT23:BD24">
    <cfRule type="cellIs" dxfId="228" priority="915" operator="lessThan">
      <formula>0.95</formula>
    </cfRule>
  </conditionalFormatting>
  <conditionalFormatting sqref="BW13:BZ46">
    <cfRule type="cellIs" dxfId="227" priority="20" operator="lessThan">
      <formula>0.8</formula>
    </cfRule>
  </conditionalFormatting>
  <conditionalFormatting sqref="BW55:BZ71">
    <cfRule type="cellIs" dxfId="226" priority="251" operator="lessThan">
      <formula>0.85</formula>
    </cfRule>
  </conditionalFormatting>
  <conditionalFormatting sqref="BW97:BZ101">
    <cfRule type="cellIs" dxfId="225" priority="230" operator="lessThan">
      <formula>0.9</formula>
    </cfRule>
  </conditionalFormatting>
  <conditionalFormatting sqref="BW103:BZ111">
    <cfRule type="cellIs" dxfId="224" priority="603" operator="lessThan">
      <formula>0.95</formula>
    </cfRule>
  </conditionalFormatting>
  <conditionalFormatting sqref="BW113:BZ117">
    <cfRule type="cellIs" dxfId="223" priority="259" operator="lessThan">
      <formula>0.75</formula>
    </cfRule>
  </conditionalFormatting>
  <conditionalFormatting sqref="BW123:BZ128">
    <cfRule type="containsText" dxfId="222" priority="903" operator="containsText" text="na">
      <formula>NOT(ISERROR(SEARCH("na",BW123)))</formula>
    </cfRule>
  </conditionalFormatting>
  <conditionalFormatting sqref="BW130:BZ135">
    <cfRule type="cellIs" dxfId="221" priority="407" operator="equal">
      <formula>0</formula>
    </cfRule>
    <cfRule type="containsText" dxfId="220" priority="408" operator="containsText" text="na">
      <formula>NOT(ISERROR(SEARCH("na",BW130)))</formula>
    </cfRule>
  </conditionalFormatting>
  <conditionalFormatting sqref="BW138:BZ143">
    <cfRule type="cellIs" dxfId="219" priority="149" operator="equal">
      <formula>0</formula>
    </cfRule>
    <cfRule type="containsText" dxfId="218" priority="150" operator="containsText" text="na">
      <formula>NOT(ISERROR(SEARCH("na",BW138)))</formula>
    </cfRule>
  </conditionalFormatting>
  <conditionalFormatting sqref="AF12:BP12">
    <cfRule type="cellIs" dxfId="217" priority="9" operator="lessThan">
      <formula>0.8</formula>
    </cfRule>
  </conditionalFormatting>
  <conditionalFormatting sqref="BW12:BZ12">
    <cfRule type="cellIs" dxfId="216" priority="8" operator="lessThan">
      <formula>0.8</formula>
    </cfRule>
  </conditionalFormatting>
  <conditionalFormatting sqref="AF54:BZ54">
    <cfRule type="cellIs" dxfId="215" priority="7" operator="lessThan">
      <formula>0.85</formula>
    </cfRule>
  </conditionalFormatting>
  <conditionalFormatting sqref="AF78:BZ78">
    <cfRule type="cellIs" dxfId="214" priority="6" operator="lessThan">
      <formula>0.85</formula>
    </cfRule>
  </conditionalFormatting>
  <conditionalFormatting sqref="AF84:BZ84">
    <cfRule type="cellIs" dxfId="213" priority="3" operator="lessThan">
      <formula>0.95</formula>
    </cfRule>
  </conditionalFormatting>
  <conditionalFormatting sqref="AF96:BZ96">
    <cfRule type="cellIs" dxfId="212" priority="2" operator="lessThan">
      <formula>0.9</formula>
    </cfRule>
  </conditionalFormatting>
  <conditionalFormatting sqref="AF102:BZ102">
    <cfRule type="cellIs" dxfId="211" priority="1" operator="lessThan">
      <formula>0.95</formula>
    </cfRule>
  </conditionalFormatting>
  <pageMargins left="0.7" right="0.7" top="0.75" bottom="0.75" header="0.3" footer="0.3"/>
  <pageSetup orientation="portrait" verticalDpi="360"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AB103"/>
  <sheetViews>
    <sheetView showGridLines="0" zoomScale="60" zoomScaleNormal="60" zoomScalePageLayoutView="70" workbookViewId="0">
      <pane xSplit="2" ySplit="11" topLeftCell="C12" activePane="bottomRight" state="frozen"/>
      <selection activeCell="C99" sqref="C99:AB100"/>
      <selection pane="topRight" activeCell="C99" sqref="C99:AB100"/>
      <selection pane="bottomLeft" activeCell="C99" sqref="C99:AB100"/>
      <selection pane="bottomRight" activeCell="D100" sqref="D100"/>
    </sheetView>
  </sheetViews>
  <sheetFormatPr baseColWidth="10" defaultColWidth="3.1796875" defaultRowHeight="12.5" x14ac:dyDescent="0.25"/>
  <cols>
    <col min="1" max="1" width="1.81640625" style="349" customWidth="1"/>
    <col min="2" max="2" width="83.81640625" style="385" customWidth="1"/>
    <col min="3" max="16" width="25.81640625" style="348" customWidth="1"/>
    <col min="17" max="26" width="25.81640625" style="349" customWidth="1"/>
    <col min="27" max="28" width="25.6328125" style="349" customWidth="1"/>
    <col min="29" max="40" width="3.81640625" style="349" customWidth="1"/>
    <col min="41" max="16384" width="3.1796875" style="349"/>
  </cols>
  <sheetData>
    <row r="2" spans="2:28" s="47" customFormat="1" ht="10.5" customHeight="1" x14ac:dyDescent="0.25">
      <c r="C2" s="346"/>
      <c r="D2" s="346"/>
      <c r="E2" s="346"/>
      <c r="F2" s="346"/>
      <c r="G2" s="346"/>
      <c r="H2" s="346"/>
      <c r="I2" s="346"/>
      <c r="J2" s="346"/>
      <c r="K2" s="346"/>
      <c r="L2" s="346"/>
      <c r="M2" s="346"/>
      <c r="N2" s="346"/>
      <c r="O2" s="346"/>
      <c r="P2" s="346"/>
    </row>
    <row r="3" spans="2:28" ht="28" x14ac:dyDescent="0.25">
      <c r="B3" s="347" t="s">
        <v>840</v>
      </c>
    </row>
    <row r="4" spans="2:28" ht="25" x14ac:dyDescent="0.25">
      <c r="B4" s="350" t="s">
        <v>87</v>
      </c>
    </row>
    <row r="5" spans="2:28" s="352" customFormat="1" ht="30" customHeight="1" x14ac:dyDescent="0.25">
      <c r="B5" s="351"/>
      <c r="C5" s="1519" t="s">
        <v>7</v>
      </c>
      <c r="D5" s="1520"/>
      <c r="E5" s="1520"/>
      <c r="F5" s="1520"/>
      <c r="G5" s="1520"/>
      <c r="H5" s="1520"/>
      <c r="I5" s="1520"/>
      <c r="J5" s="1520"/>
      <c r="K5" s="1520"/>
      <c r="L5" s="1520"/>
      <c r="M5" s="1520"/>
      <c r="N5" s="1520"/>
      <c r="O5" s="1520"/>
      <c r="P5" s="1520"/>
      <c r="Q5" s="1520"/>
      <c r="R5" s="1520"/>
      <c r="S5" s="1520"/>
      <c r="T5" s="1520"/>
      <c r="U5" s="1520"/>
      <c r="V5" s="1520"/>
      <c r="W5" s="1520"/>
      <c r="X5" s="1520"/>
      <c r="Y5" s="1520"/>
      <c r="Z5" s="1520"/>
      <c r="AA5" s="1520"/>
      <c r="AB5" s="1520"/>
    </row>
    <row r="6" spans="2:28" ht="6" customHeight="1" x14ac:dyDescent="0.25">
      <c r="B6" s="351"/>
      <c r="C6" s="353"/>
      <c r="D6" s="354"/>
      <c r="E6" s="353"/>
      <c r="F6" s="353"/>
      <c r="G6" s="353"/>
      <c r="H6" s="353"/>
      <c r="I6" s="353"/>
      <c r="J6" s="353"/>
      <c r="K6" s="353"/>
      <c r="L6" s="353"/>
      <c r="M6" s="353"/>
      <c r="N6" s="353"/>
      <c r="O6" s="353"/>
      <c r="P6" s="353"/>
    </row>
    <row r="7" spans="2:28" s="355" customFormat="1" ht="42.75" customHeight="1" x14ac:dyDescent="0.25">
      <c r="B7" s="1521" t="s">
        <v>100</v>
      </c>
      <c r="C7" s="1515" t="s">
        <v>123</v>
      </c>
      <c r="D7" s="1516"/>
      <c r="E7" s="1515" t="s">
        <v>817</v>
      </c>
      <c r="F7" s="1516"/>
      <c r="G7" s="1515" t="s">
        <v>3</v>
      </c>
      <c r="H7" s="1516"/>
      <c r="I7" s="1515" t="s">
        <v>778</v>
      </c>
      <c r="J7" s="1516"/>
      <c r="K7" s="1515" t="s">
        <v>101</v>
      </c>
      <c r="L7" s="1516"/>
      <c r="M7" s="1515" t="s">
        <v>90</v>
      </c>
      <c r="N7" s="1516"/>
      <c r="O7" s="1515" t="s">
        <v>91</v>
      </c>
      <c r="P7" s="1516"/>
      <c r="Q7" s="1515" t="s">
        <v>258</v>
      </c>
      <c r="R7" s="1516"/>
      <c r="S7" s="1515" t="s">
        <v>304</v>
      </c>
      <c r="T7" s="1516"/>
      <c r="U7" s="1515" t="s">
        <v>319</v>
      </c>
      <c r="V7" s="1516"/>
      <c r="W7" s="1515" t="s">
        <v>717</v>
      </c>
      <c r="X7" s="1516"/>
      <c r="Y7" s="1515" t="s">
        <v>789</v>
      </c>
      <c r="Z7" s="1516"/>
      <c r="AA7" s="1517" t="s">
        <v>847</v>
      </c>
      <c r="AB7" s="1518"/>
    </row>
    <row r="8" spans="2:28" s="358" customFormat="1" ht="30" customHeight="1" x14ac:dyDescent="0.25">
      <c r="B8" s="1522"/>
      <c r="C8" s="356" t="s">
        <v>234</v>
      </c>
      <c r="D8" s="356" t="s">
        <v>85</v>
      </c>
      <c r="E8" s="356" t="s">
        <v>234</v>
      </c>
      <c r="F8" s="356" t="s">
        <v>85</v>
      </c>
      <c r="G8" s="356" t="s">
        <v>234</v>
      </c>
      <c r="H8" s="356" t="s">
        <v>85</v>
      </c>
      <c r="I8" s="356" t="s">
        <v>234</v>
      </c>
      <c r="J8" s="356" t="s">
        <v>85</v>
      </c>
      <c r="K8" s="356" t="s">
        <v>234</v>
      </c>
      <c r="L8" s="356" t="s">
        <v>85</v>
      </c>
      <c r="M8" s="356" t="s">
        <v>234</v>
      </c>
      <c r="N8" s="356" t="s">
        <v>85</v>
      </c>
      <c r="O8" s="356" t="s">
        <v>234</v>
      </c>
      <c r="P8" s="357" t="s">
        <v>85</v>
      </c>
      <c r="Q8" s="356" t="s">
        <v>234</v>
      </c>
      <c r="R8" s="357" t="s">
        <v>85</v>
      </c>
      <c r="S8" s="356" t="s">
        <v>234</v>
      </c>
      <c r="T8" s="357" t="s">
        <v>85</v>
      </c>
      <c r="U8" s="356" t="s">
        <v>234</v>
      </c>
      <c r="V8" s="357" t="s">
        <v>85</v>
      </c>
      <c r="W8" s="356" t="s">
        <v>234</v>
      </c>
      <c r="X8" s="357" t="s">
        <v>85</v>
      </c>
      <c r="Y8" s="356" t="s">
        <v>234</v>
      </c>
      <c r="Z8" s="356" t="s">
        <v>85</v>
      </c>
      <c r="AA8" s="1367" t="s">
        <v>234</v>
      </c>
      <c r="AB8" s="357" t="s">
        <v>85</v>
      </c>
    </row>
    <row r="9" spans="2:28" s="358" customFormat="1" ht="30" customHeight="1" x14ac:dyDescent="0.25">
      <c r="B9" s="359" t="s">
        <v>270</v>
      </c>
      <c r="C9" s="1220" t="s">
        <v>866</v>
      </c>
      <c r="D9" s="1221" t="s">
        <v>867</v>
      </c>
      <c r="E9" s="1222" t="s">
        <v>866</v>
      </c>
      <c r="F9" s="1223" t="s">
        <v>867</v>
      </c>
      <c r="G9" s="1222" t="s">
        <v>866</v>
      </c>
      <c r="H9" s="1223" t="s">
        <v>868</v>
      </c>
      <c r="I9" s="1223" t="s">
        <v>867</v>
      </c>
      <c r="J9" s="1223" t="s">
        <v>869</v>
      </c>
      <c r="K9" s="1222" t="s">
        <v>869</v>
      </c>
      <c r="L9" s="1222" t="s">
        <v>868</v>
      </c>
      <c r="M9" s="1222" t="s">
        <v>867</v>
      </c>
      <c r="N9" s="1223" t="s">
        <v>870</v>
      </c>
      <c r="O9" s="1222" t="s">
        <v>867</v>
      </c>
      <c r="P9" s="1221" t="s">
        <v>869</v>
      </c>
      <c r="Q9" s="1222" t="s">
        <v>867</v>
      </c>
      <c r="R9" s="1221" t="s">
        <v>870</v>
      </c>
      <c r="S9" s="1222" t="s">
        <v>867</v>
      </c>
      <c r="T9" s="1221" t="s">
        <v>869</v>
      </c>
      <c r="U9" s="1222" t="s">
        <v>869</v>
      </c>
      <c r="V9" s="1223" t="s">
        <v>870</v>
      </c>
      <c r="W9" s="1223" t="s">
        <v>870</v>
      </c>
      <c r="X9" s="1223" t="s">
        <v>867</v>
      </c>
      <c r="Y9" s="1223" t="s">
        <v>868</v>
      </c>
      <c r="Z9" s="1223" t="s">
        <v>871</v>
      </c>
      <c r="AA9" s="1223" t="s">
        <v>868</v>
      </c>
      <c r="AB9" s="1224" t="s">
        <v>869</v>
      </c>
    </row>
    <row r="10" spans="2:28" s="358" customFormat="1" ht="30" customHeight="1" x14ac:dyDescent="0.25">
      <c r="B10" s="360" t="s">
        <v>271</v>
      </c>
      <c r="C10" s="1114" t="s">
        <v>273</v>
      </c>
      <c r="D10" s="1405" t="s">
        <v>273</v>
      </c>
      <c r="E10" s="1406" t="s">
        <v>273</v>
      </c>
      <c r="F10" s="1114" t="s">
        <v>273</v>
      </c>
      <c r="G10" s="1406" t="s">
        <v>273</v>
      </c>
      <c r="H10" s="1114" t="s">
        <v>273</v>
      </c>
      <c r="I10" s="1114" t="s">
        <v>273</v>
      </c>
      <c r="J10" s="1114" t="s">
        <v>273</v>
      </c>
      <c r="K10" s="1406" t="s">
        <v>273</v>
      </c>
      <c r="L10" s="1114" t="s">
        <v>273</v>
      </c>
      <c r="M10" s="1406" t="s">
        <v>273</v>
      </c>
      <c r="N10" s="1114" t="s">
        <v>273</v>
      </c>
      <c r="O10" s="1406" t="s">
        <v>273</v>
      </c>
      <c r="P10" s="1405" t="s">
        <v>273</v>
      </c>
      <c r="Q10" s="1406" t="s">
        <v>273</v>
      </c>
      <c r="R10" s="1405" t="s">
        <v>274</v>
      </c>
      <c r="S10" s="1406" t="s">
        <v>273</v>
      </c>
      <c r="T10" s="1405" t="s">
        <v>275</v>
      </c>
      <c r="U10" s="1406" t="s">
        <v>273</v>
      </c>
      <c r="V10" s="1114" t="s">
        <v>273</v>
      </c>
      <c r="W10" s="1114" t="s">
        <v>273</v>
      </c>
      <c r="X10" s="1114" t="s">
        <v>273</v>
      </c>
      <c r="Y10" s="1114" t="s">
        <v>273</v>
      </c>
      <c r="Z10" s="1114" t="s">
        <v>273</v>
      </c>
      <c r="AA10" s="1114" t="s">
        <v>273</v>
      </c>
      <c r="AB10" s="1407" t="s">
        <v>273</v>
      </c>
    </row>
    <row r="11" spans="2:28" s="483" customFormat="1" ht="41.15" customHeight="1" x14ac:dyDescent="0.25">
      <c r="B11" s="1408" t="s">
        <v>350</v>
      </c>
      <c r="C11" s="1115" t="s">
        <v>378</v>
      </c>
      <c r="D11" s="1158" t="s">
        <v>872</v>
      </c>
      <c r="E11" s="1159" t="s">
        <v>873</v>
      </c>
      <c r="F11" s="1115" t="s">
        <v>874</v>
      </c>
      <c r="G11" s="1159" t="s">
        <v>377</v>
      </c>
      <c r="H11" s="1115" t="s">
        <v>875</v>
      </c>
      <c r="I11" s="1115" t="s">
        <v>378</v>
      </c>
      <c r="J11" s="1115" t="s">
        <v>876</v>
      </c>
      <c r="K11" s="1159" t="s">
        <v>877</v>
      </c>
      <c r="L11" s="1115" t="s">
        <v>878</v>
      </c>
      <c r="M11" s="1159" t="s">
        <v>879</v>
      </c>
      <c r="N11" s="1115" t="s">
        <v>874</v>
      </c>
      <c r="O11" s="1159" t="s">
        <v>378</v>
      </c>
      <c r="P11" s="1115" t="s">
        <v>880</v>
      </c>
      <c r="Q11" s="1159" t="s">
        <v>881</v>
      </c>
      <c r="R11" s="1158" t="s">
        <v>882</v>
      </c>
      <c r="S11" s="1159" t="s">
        <v>883</v>
      </c>
      <c r="T11" s="1115" t="s">
        <v>882</v>
      </c>
      <c r="U11" s="1159" t="s">
        <v>884</v>
      </c>
      <c r="V11" s="1115" t="s">
        <v>885</v>
      </c>
      <c r="W11" s="1115" t="s">
        <v>378</v>
      </c>
      <c r="X11" s="1115" t="s">
        <v>886</v>
      </c>
      <c r="Y11" s="1115" t="s">
        <v>873</v>
      </c>
      <c r="Z11" s="1115" t="s">
        <v>887</v>
      </c>
      <c r="AA11" s="1115" t="s">
        <v>838</v>
      </c>
      <c r="AB11" s="1160" t="s">
        <v>888</v>
      </c>
    </row>
    <row r="12" spans="2:28" s="351" customFormat="1" ht="3" customHeight="1" x14ac:dyDescent="0.25">
      <c r="C12" s="348"/>
      <c r="D12" s="348"/>
      <c r="E12" s="348"/>
      <c r="F12" s="348"/>
      <c r="G12" s="348"/>
      <c r="H12" s="348"/>
      <c r="I12" s="348"/>
      <c r="J12" s="348"/>
      <c r="K12" s="348"/>
      <c r="L12" s="348"/>
      <c r="M12" s="348"/>
      <c r="N12" s="348"/>
      <c r="O12" s="348"/>
      <c r="P12" s="348"/>
      <c r="Q12" s="348"/>
      <c r="R12" s="348"/>
      <c r="S12" s="348"/>
      <c r="T12" s="348"/>
      <c r="U12" s="805"/>
      <c r="V12" s="806"/>
      <c r="W12" s="805"/>
      <c r="X12" s="805"/>
      <c r="Y12" s="805"/>
      <c r="Z12" s="806"/>
      <c r="AA12" s="805"/>
      <c r="AB12" s="1225"/>
    </row>
    <row r="13" spans="2:28" s="200" customFormat="1" ht="15.5" x14ac:dyDescent="0.25">
      <c r="B13" s="1161" t="s">
        <v>66</v>
      </c>
      <c r="C13" s="1075"/>
      <c r="D13" s="1076"/>
      <c r="E13" s="1075"/>
      <c r="F13" s="1076"/>
      <c r="G13" s="1075"/>
      <c r="H13" s="1076"/>
      <c r="I13" s="951"/>
      <c r="J13" s="951"/>
      <c r="K13" s="1075"/>
      <c r="L13" s="1076"/>
      <c r="M13" s="1075"/>
      <c r="N13" s="1076"/>
      <c r="O13" s="1075"/>
      <c r="P13" s="1076"/>
      <c r="Q13" s="1075"/>
      <c r="R13" s="1076"/>
      <c r="S13" s="951"/>
      <c r="T13" s="951"/>
      <c r="U13" s="1075"/>
      <c r="V13" s="1076"/>
      <c r="W13" s="951"/>
      <c r="X13" s="951"/>
      <c r="Y13" s="951"/>
      <c r="Z13" s="1076"/>
      <c r="AA13" s="951"/>
      <c r="AB13" s="1034"/>
    </row>
    <row r="14" spans="2:28" s="200" customFormat="1" ht="13" x14ac:dyDescent="0.25">
      <c r="B14" s="362" t="s">
        <v>15</v>
      </c>
      <c r="C14" s="1513"/>
      <c r="D14" s="1512"/>
      <c r="E14" s="1512"/>
      <c r="F14" s="1512"/>
      <c r="G14" s="1512"/>
      <c r="H14" s="1512"/>
      <c r="I14" s="1383"/>
      <c r="J14" s="1383"/>
      <c r="K14" s="1512"/>
      <c r="L14" s="1512"/>
      <c r="M14" s="1512"/>
      <c r="N14" s="1514"/>
      <c r="O14" s="1512"/>
      <c r="P14" s="1512"/>
      <c r="Q14" s="1512"/>
      <c r="R14" s="1512"/>
      <c r="S14" s="1382"/>
      <c r="T14" s="1382"/>
      <c r="U14" s="1382"/>
      <c r="V14" s="1383"/>
      <c r="W14" s="1382"/>
      <c r="X14" s="1382"/>
      <c r="Y14" s="1382"/>
      <c r="Z14" s="1382"/>
      <c r="AA14" s="1382"/>
      <c r="AB14" s="376"/>
    </row>
    <row r="15" spans="2:28" s="1207" customFormat="1" ht="75" x14ac:dyDescent="0.25">
      <c r="B15" s="1409" t="s">
        <v>16</v>
      </c>
      <c r="C15" s="1116" t="s">
        <v>191</v>
      </c>
      <c r="D15" s="1116" t="s">
        <v>191</v>
      </c>
      <c r="E15" s="1116" t="s">
        <v>191</v>
      </c>
      <c r="F15" s="1116" t="s">
        <v>191</v>
      </c>
      <c r="G15" s="1116" t="s">
        <v>191</v>
      </c>
      <c r="H15" s="1116" t="s">
        <v>191</v>
      </c>
      <c r="I15" s="1116" t="s">
        <v>191</v>
      </c>
      <c r="J15" s="1116" t="s">
        <v>191</v>
      </c>
      <c r="K15" s="1116" t="s">
        <v>191</v>
      </c>
      <c r="L15" s="1116" t="s">
        <v>191</v>
      </c>
      <c r="M15" s="1116" t="s">
        <v>889</v>
      </c>
      <c r="N15" s="1119" t="s">
        <v>191</v>
      </c>
      <c r="O15" s="1116" t="s">
        <v>890</v>
      </c>
      <c r="P15" s="1116" t="s">
        <v>191</v>
      </c>
      <c r="Q15" s="1116" t="s">
        <v>891</v>
      </c>
      <c r="R15" s="1116" t="s">
        <v>191</v>
      </c>
      <c r="S15" s="1120" t="s">
        <v>191</v>
      </c>
      <c r="T15" s="1120" t="s">
        <v>892</v>
      </c>
      <c r="U15" s="1120" t="s">
        <v>893</v>
      </c>
      <c r="V15" s="1116" t="s">
        <v>191</v>
      </c>
      <c r="W15" s="1120" t="s">
        <v>191</v>
      </c>
      <c r="X15" s="1120" t="s">
        <v>894</v>
      </c>
      <c r="Y15" s="1120" t="s">
        <v>191</v>
      </c>
      <c r="Z15" s="1120" t="s">
        <v>895</v>
      </c>
      <c r="AA15" s="1120" t="s">
        <v>896</v>
      </c>
      <c r="AB15" s="1226" t="s">
        <v>191</v>
      </c>
    </row>
    <row r="16" spans="2:28" s="348" customFormat="1" ht="58.25" customHeight="1" x14ac:dyDescent="0.25">
      <c r="B16" s="1410" t="s">
        <v>132</v>
      </c>
      <c r="C16" s="368" t="s">
        <v>191</v>
      </c>
      <c r="D16" s="368" t="s">
        <v>191</v>
      </c>
      <c r="E16" s="368" t="s">
        <v>191</v>
      </c>
      <c r="F16" s="368" t="s">
        <v>191</v>
      </c>
      <c r="G16" s="368" t="s">
        <v>897</v>
      </c>
      <c r="H16" s="368" t="s">
        <v>191</v>
      </c>
      <c r="I16" s="368" t="s">
        <v>191</v>
      </c>
      <c r="J16" s="368" t="s">
        <v>191</v>
      </c>
      <c r="K16" s="368" t="s">
        <v>191</v>
      </c>
      <c r="L16" s="368" t="s">
        <v>191</v>
      </c>
      <c r="M16" s="368" t="s">
        <v>191</v>
      </c>
      <c r="N16" s="369" t="s">
        <v>191</v>
      </c>
      <c r="O16" s="368" t="s">
        <v>898</v>
      </c>
      <c r="P16" s="368" t="s">
        <v>191</v>
      </c>
      <c r="Q16" s="368" t="s">
        <v>191</v>
      </c>
      <c r="R16" s="368" t="s">
        <v>191</v>
      </c>
      <c r="S16" s="370" t="s">
        <v>191</v>
      </c>
      <c r="T16" s="370" t="s">
        <v>899</v>
      </c>
      <c r="U16" s="370" t="s">
        <v>900</v>
      </c>
      <c r="V16" s="368" t="s">
        <v>191</v>
      </c>
      <c r="W16" s="370" t="s">
        <v>191</v>
      </c>
      <c r="X16" s="370" t="s">
        <v>191</v>
      </c>
      <c r="Y16" s="370" t="s">
        <v>191</v>
      </c>
      <c r="Z16" s="370" t="s">
        <v>901</v>
      </c>
      <c r="AA16" s="370" t="s">
        <v>191</v>
      </c>
      <c r="AB16" s="1230" t="s">
        <v>191</v>
      </c>
    </row>
    <row r="17" spans="2:28" s="348" customFormat="1" ht="85.75" customHeight="1" x14ac:dyDescent="0.25">
      <c r="B17" s="1411" t="s">
        <v>17</v>
      </c>
      <c r="C17" s="372" t="s">
        <v>191</v>
      </c>
      <c r="D17" s="372" t="s">
        <v>191</v>
      </c>
      <c r="E17" s="372" t="s">
        <v>902</v>
      </c>
      <c r="F17" s="372" t="s">
        <v>191</v>
      </c>
      <c r="G17" s="372" t="s">
        <v>191</v>
      </c>
      <c r="H17" s="372" t="s">
        <v>903</v>
      </c>
      <c r="I17" s="372" t="s">
        <v>191</v>
      </c>
      <c r="J17" s="372" t="s">
        <v>904</v>
      </c>
      <c r="K17" s="372" t="s">
        <v>191</v>
      </c>
      <c r="L17" s="372" t="s">
        <v>191</v>
      </c>
      <c r="M17" s="372" t="s">
        <v>191</v>
      </c>
      <c r="N17" s="373" t="s">
        <v>191</v>
      </c>
      <c r="O17" s="372" t="s">
        <v>191</v>
      </c>
      <c r="P17" s="372" t="s">
        <v>191</v>
      </c>
      <c r="Q17" s="372" t="s">
        <v>191</v>
      </c>
      <c r="R17" s="372" t="s">
        <v>191</v>
      </c>
      <c r="S17" s="354" t="s">
        <v>191</v>
      </c>
      <c r="T17" s="354" t="s">
        <v>191</v>
      </c>
      <c r="U17" s="354" t="s">
        <v>905</v>
      </c>
      <c r="V17" s="372" t="s">
        <v>191</v>
      </c>
      <c r="W17" s="354" t="s">
        <v>191</v>
      </c>
      <c r="X17" s="354" t="s">
        <v>906</v>
      </c>
      <c r="Y17" s="354" t="s">
        <v>191</v>
      </c>
      <c r="Z17" s="354" t="s">
        <v>907</v>
      </c>
      <c r="AA17" s="354" t="s">
        <v>191</v>
      </c>
      <c r="AB17" s="1229" t="s">
        <v>191</v>
      </c>
    </row>
    <row r="18" spans="2:28" s="348" customFormat="1" ht="37.5" x14ac:dyDescent="0.25">
      <c r="B18" s="1410" t="s">
        <v>18</v>
      </c>
      <c r="C18" s="368" t="s">
        <v>908</v>
      </c>
      <c r="D18" s="1117" t="s">
        <v>191</v>
      </c>
      <c r="E18" s="1117" t="s">
        <v>191</v>
      </c>
      <c r="F18" s="1117" t="s">
        <v>191</v>
      </c>
      <c r="G18" s="1117" t="s">
        <v>191</v>
      </c>
      <c r="H18" s="1117" t="s">
        <v>909</v>
      </c>
      <c r="I18" s="1117" t="s">
        <v>191</v>
      </c>
      <c r="J18" s="1117" t="s">
        <v>910</v>
      </c>
      <c r="K18" s="1117" t="s">
        <v>191</v>
      </c>
      <c r="L18" s="1117" t="s">
        <v>191</v>
      </c>
      <c r="M18" s="1117" t="s">
        <v>191</v>
      </c>
      <c r="N18" s="1121" t="s">
        <v>911</v>
      </c>
      <c r="O18" s="1117" t="s">
        <v>191</v>
      </c>
      <c r="P18" s="1117" t="s">
        <v>191</v>
      </c>
      <c r="Q18" s="1117" t="s">
        <v>910</v>
      </c>
      <c r="R18" s="1117" t="s">
        <v>191</v>
      </c>
      <c r="S18" s="1122" t="s">
        <v>191</v>
      </c>
      <c r="T18" s="1122" t="s">
        <v>191</v>
      </c>
      <c r="U18" s="1122" t="s">
        <v>191</v>
      </c>
      <c r="V18" s="1117" t="s">
        <v>191</v>
      </c>
      <c r="W18" s="1122" t="s">
        <v>191</v>
      </c>
      <c r="X18" s="1122" t="s">
        <v>191</v>
      </c>
      <c r="Y18" s="1122" t="s">
        <v>191</v>
      </c>
      <c r="Z18" s="1122" t="s">
        <v>912</v>
      </c>
      <c r="AA18" s="1122" t="s">
        <v>910</v>
      </c>
      <c r="AB18" s="1227" t="s">
        <v>191</v>
      </c>
    </row>
    <row r="19" spans="2:28" ht="13" x14ac:dyDescent="0.25">
      <c r="B19" s="362" t="s">
        <v>19</v>
      </c>
      <c r="C19" s="1513"/>
      <c r="D19" s="1512"/>
      <c r="E19" s="1512"/>
      <c r="F19" s="1512"/>
      <c r="G19" s="1512"/>
      <c r="H19" s="1512"/>
      <c r="I19" s="1383"/>
      <c r="J19" s="1383"/>
      <c r="K19" s="1512"/>
      <c r="L19" s="1512"/>
      <c r="M19" s="1512"/>
      <c r="N19" s="1514"/>
      <c r="O19" s="1512"/>
      <c r="P19" s="1512"/>
      <c r="Q19" s="1512"/>
      <c r="R19" s="1512"/>
      <c r="S19" s="1382"/>
      <c r="T19" s="1382"/>
      <c r="U19" s="1382"/>
      <c r="V19" s="1383"/>
      <c r="W19" s="1382"/>
      <c r="X19" s="1382"/>
      <c r="Y19" s="1382"/>
      <c r="Z19" s="1382"/>
      <c r="AA19" s="1382"/>
      <c r="AB19" s="376"/>
    </row>
    <row r="20" spans="2:28" s="367" customFormat="1" ht="25" x14ac:dyDescent="0.25">
      <c r="B20" s="1409" t="s">
        <v>20</v>
      </c>
      <c r="C20" s="363" t="s">
        <v>191</v>
      </c>
      <c r="D20" s="1116" t="s">
        <v>191</v>
      </c>
      <c r="E20" s="1116" t="s">
        <v>191</v>
      </c>
      <c r="F20" s="1116" t="s">
        <v>191</v>
      </c>
      <c r="G20" s="1116" t="s">
        <v>191</v>
      </c>
      <c r="H20" s="1116" t="s">
        <v>191</v>
      </c>
      <c r="I20" s="1116" t="s">
        <v>191</v>
      </c>
      <c r="J20" s="1116" t="s">
        <v>191</v>
      </c>
      <c r="K20" s="1116" t="s">
        <v>191</v>
      </c>
      <c r="L20" s="1116" t="s">
        <v>191</v>
      </c>
      <c r="M20" s="1116" t="s">
        <v>191</v>
      </c>
      <c r="N20" s="1119" t="s">
        <v>191</v>
      </c>
      <c r="O20" s="1116" t="s">
        <v>191</v>
      </c>
      <c r="P20" s="1116" t="s">
        <v>191</v>
      </c>
      <c r="Q20" s="1116" t="s">
        <v>191</v>
      </c>
      <c r="R20" s="1120" t="s">
        <v>191</v>
      </c>
      <c r="S20" s="1120" t="s">
        <v>191</v>
      </c>
      <c r="T20" s="1120" t="s">
        <v>191</v>
      </c>
      <c r="U20" s="1120" t="s">
        <v>191</v>
      </c>
      <c r="V20" s="1116" t="s">
        <v>191</v>
      </c>
      <c r="W20" s="1120" t="s">
        <v>191</v>
      </c>
      <c r="X20" s="1120" t="s">
        <v>191</v>
      </c>
      <c r="Y20" s="1120" t="s">
        <v>191</v>
      </c>
      <c r="Z20" s="1120" t="s">
        <v>191</v>
      </c>
      <c r="AA20" s="1120" t="s">
        <v>191</v>
      </c>
      <c r="AB20" s="1226" t="s">
        <v>191</v>
      </c>
    </row>
    <row r="21" spans="2:28" s="367" customFormat="1" ht="62.5" x14ac:dyDescent="0.25">
      <c r="B21" s="1410" t="s">
        <v>781</v>
      </c>
      <c r="C21" s="1117" t="s">
        <v>913</v>
      </c>
      <c r="D21" s="1117" t="s">
        <v>914</v>
      </c>
      <c r="E21" s="1117" t="s">
        <v>915</v>
      </c>
      <c r="F21" s="1117" t="s">
        <v>191</v>
      </c>
      <c r="G21" s="1117" t="s">
        <v>913</v>
      </c>
      <c r="H21" s="1117" t="s">
        <v>916</v>
      </c>
      <c r="I21" s="1117" t="s">
        <v>914</v>
      </c>
      <c r="J21" s="1117" t="s">
        <v>917</v>
      </c>
      <c r="K21" s="1117" t="s">
        <v>918</v>
      </c>
      <c r="L21" s="1117" t="s">
        <v>914</v>
      </c>
      <c r="M21" s="1117" t="s">
        <v>191</v>
      </c>
      <c r="N21" s="1121" t="s">
        <v>919</v>
      </c>
      <c r="O21" s="1117" t="s">
        <v>191</v>
      </c>
      <c r="P21" s="1117" t="s">
        <v>920</v>
      </c>
      <c r="Q21" s="1117" t="s">
        <v>191</v>
      </c>
      <c r="R21" s="1122" t="s">
        <v>913</v>
      </c>
      <c r="S21" s="1122" t="s">
        <v>191</v>
      </c>
      <c r="T21" s="1122" t="s">
        <v>921</v>
      </c>
      <c r="U21" s="1122" t="s">
        <v>913</v>
      </c>
      <c r="V21" s="1117" t="s">
        <v>191</v>
      </c>
      <c r="W21" s="1122" t="s">
        <v>918</v>
      </c>
      <c r="X21" s="1122" t="s">
        <v>922</v>
      </c>
      <c r="Y21" s="1122" t="s">
        <v>191</v>
      </c>
      <c r="Z21" s="1122" t="s">
        <v>914</v>
      </c>
      <c r="AA21" s="1122" t="s">
        <v>918</v>
      </c>
      <c r="AB21" s="1227" t="s">
        <v>913</v>
      </c>
    </row>
    <row r="22" spans="2:28" ht="25" x14ac:dyDescent="0.25">
      <c r="B22" s="1409" t="s">
        <v>740</v>
      </c>
      <c r="C22" s="363" t="s">
        <v>191</v>
      </c>
      <c r="D22" s="1116" t="s">
        <v>191</v>
      </c>
      <c r="E22" s="1116" t="s">
        <v>191</v>
      </c>
      <c r="F22" s="1116" t="s">
        <v>191</v>
      </c>
      <c r="G22" s="1116" t="s">
        <v>191</v>
      </c>
      <c r="H22" s="1116" t="s">
        <v>191</v>
      </c>
      <c r="I22" s="1116" t="s">
        <v>191</v>
      </c>
      <c r="J22" s="1116" t="s">
        <v>191</v>
      </c>
      <c r="K22" s="1116" t="s">
        <v>191</v>
      </c>
      <c r="L22" s="1116" t="s">
        <v>191</v>
      </c>
      <c r="M22" s="1116" t="s">
        <v>191</v>
      </c>
      <c r="N22" s="1119" t="s">
        <v>191</v>
      </c>
      <c r="O22" s="1116" t="s">
        <v>191</v>
      </c>
      <c r="P22" s="1116" t="s">
        <v>191</v>
      </c>
      <c r="Q22" s="1116" t="s">
        <v>191</v>
      </c>
      <c r="R22" s="1116" t="s">
        <v>191</v>
      </c>
      <c r="S22" s="1120" t="s">
        <v>191</v>
      </c>
      <c r="T22" s="1120" t="s">
        <v>191</v>
      </c>
      <c r="U22" s="1120" t="s">
        <v>191</v>
      </c>
      <c r="V22" s="1116" t="s">
        <v>191</v>
      </c>
      <c r="W22" s="1120" t="s">
        <v>191</v>
      </c>
      <c r="X22" s="1120" t="s">
        <v>191</v>
      </c>
      <c r="Y22" s="1120" t="s">
        <v>191</v>
      </c>
      <c r="Z22" s="1120" t="s">
        <v>191</v>
      </c>
      <c r="AA22" s="1120" t="s">
        <v>191</v>
      </c>
      <c r="AB22" s="1226" t="s">
        <v>191</v>
      </c>
    </row>
    <row r="23" spans="2:28" ht="100" x14ac:dyDescent="0.25">
      <c r="B23" s="1410" t="s">
        <v>22</v>
      </c>
      <c r="C23" s="368" t="s">
        <v>191</v>
      </c>
      <c r="D23" s="1117" t="s">
        <v>191</v>
      </c>
      <c r="E23" s="1117" t="s">
        <v>191</v>
      </c>
      <c r="F23" s="1117" t="s">
        <v>191</v>
      </c>
      <c r="G23" s="1117" t="s">
        <v>191</v>
      </c>
      <c r="H23" s="1117" t="s">
        <v>191</v>
      </c>
      <c r="I23" s="1117" t="s">
        <v>191</v>
      </c>
      <c r="J23" s="1117" t="s">
        <v>923</v>
      </c>
      <c r="K23" s="1117" t="s">
        <v>924</v>
      </c>
      <c r="L23" s="1117" t="s">
        <v>191</v>
      </c>
      <c r="M23" s="1117" t="s">
        <v>191</v>
      </c>
      <c r="N23" s="1121" t="s">
        <v>191</v>
      </c>
      <c r="O23" s="1117" t="s">
        <v>191</v>
      </c>
      <c r="P23" s="1117" t="s">
        <v>191</v>
      </c>
      <c r="Q23" s="1117" t="s">
        <v>191</v>
      </c>
      <c r="R23" s="1117" t="s">
        <v>191</v>
      </c>
      <c r="S23" s="1122" t="s">
        <v>191</v>
      </c>
      <c r="T23" s="1122" t="s">
        <v>191</v>
      </c>
      <c r="U23" s="1122" t="s">
        <v>191</v>
      </c>
      <c r="V23" s="1117" t="s">
        <v>191</v>
      </c>
      <c r="W23" s="1122" t="s">
        <v>191</v>
      </c>
      <c r="X23" s="1122" t="s">
        <v>191</v>
      </c>
      <c r="Y23" s="1122" t="s">
        <v>191</v>
      </c>
      <c r="Z23" s="1122" t="s">
        <v>191</v>
      </c>
      <c r="AA23" s="1122" t="s">
        <v>191</v>
      </c>
      <c r="AB23" s="1227" t="s">
        <v>191</v>
      </c>
    </row>
    <row r="24" spans="2:28" ht="62.5" x14ac:dyDescent="0.25">
      <c r="B24" s="1412" t="s">
        <v>307</v>
      </c>
      <c r="C24" s="1116" t="s">
        <v>191</v>
      </c>
      <c r="D24" s="1116" t="s">
        <v>191</v>
      </c>
      <c r="E24" s="1116" t="s">
        <v>925</v>
      </c>
      <c r="F24" s="1116" t="s">
        <v>191</v>
      </c>
      <c r="G24" s="1116" t="s">
        <v>926</v>
      </c>
      <c r="H24" s="1116" t="s">
        <v>191</v>
      </c>
      <c r="I24" s="1116" t="s">
        <v>191</v>
      </c>
      <c r="J24" s="1116" t="s">
        <v>191</v>
      </c>
      <c r="K24" s="1116" t="s">
        <v>927</v>
      </c>
      <c r="L24" s="1116" t="s">
        <v>191</v>
      </c>
      <c r="M24" s="1116" t="s">
        <v>191</v>
      </c>
      <c r="N24" s="1119" t="s">
        <v>191</v>
      </c>
      <c r="O24" s="1116" t="s">
        <v>928</v>
      </c>
      <c r="P24" s="1116" t="s">
        <v>929</v>
      </c>
      <c r="Q24" s="1116" t="s">
        <v>191</v>
      </c>
      <c r="R24" s="1116" t="s">
        <v>191</v>
      </c>
      <c r="S24" s="1120" t="s">
        <v>191</v>
      </c>
      <c r="T24" s="1120" t="s">
        <v>191</v>
      </c>
      <c r="U24" s="1120" t="s">
        <v>930</v>
      </c>
      <c r="V24" s="1116" t="s">
        <v>191</v>
      </c>
      <c r="W24" s="1120" t="s">
        <v>191</v>
      </c>
      <c r="X24" s="1120" t="s">
        <v>191</v>
      </c>
      <c r="Y24" s="1120" t="s">
        <v>191</v>
      </c>
      <c r="Z24" s="1120" t="s">
        <v>191</v>
      </c>
      <c r="AA24" s="1120" t="s">
        <v>191</v>
      </c>
      <c r="AB24" s="1226" t="s">
        <v>191</v>
      </c>
    </row>
    <row r="25" spans="2:28" ht="107.25" customHeight="1" x14ac:dyDescent="0.25">
      <c r="B25" s="1410" t="s">
        <v>308</v>
      </c>
      <c r="C25" s="1117" t="s">
        <v>191</v>
      </c>
      <c r="D25" s="1117" t="s">
        <v>191</v>
      </c>
      <c r="E25" s="1117" t="s">
        <v>931</v>
      </c>
      <c r="F25" s="1117" t="s">
        <v>191</v>
      </c>
      <c r="G25" s="1117" t="s">
        <v>191</v>
      </c>
      <c r="H25" s="1117" t="s">
        <v>191</v>
      </c>
      <c r="I25" s="1117" t="s">
        <v>191</v>
      </c>
      <c r="J25" s="1117" t="s">
        <v>191</v>
      </c>
      <c r="K25" s="1117" t="s">
        <v>932</v>
      </c>
      <c r="L25" s="1117" t="s">
        <v>191</v>
      </c>
      <c r="M25" s="1117" t="s">
        <v>191</v>
      </c>
      <c r="N25" s="1121" t="s">
        <v>191</v>
      </c>
      <c r="O25" s="1117" t="s">
        <v>191</v>
      </c>
      <c r="P25" s="1117" t="s">
        <v>933</v>
      </c>
      <c r="Q25" s="1117" t="s">
        <v>191</v>
      </c>
      <c r="R25" s="1117" t="s">
        <v>191</v>
      </c>
      <c r="S25" s="1122" t="s">
        <v>191</v>
      </c>
      <c r="T25" s="1122" t="s">
        <v>191</v>
      </c>
      <c r="U25" s="1122" t="s">
        <v>934</v>
      </c>
      <c r="V25" s="1117" t="s">
        <v>191</v>
      </c>
      <c r="W25" s="1122" t="s">
        <v>191</v>
      </c>
      <c r="X25" s="1122" t="s">
        <v>191</v>
      </c>
      <c r="Y25" s="1122" t="s">
        <v>191</v>
      </c>
      <c r="Z25" s="1122" t="s">
        <v>191</v>
      </c>
      <c r="AA25" s="1122" t="s">
        <v>191</v>
      </c>
      <c r="AB25" s="1227" t="s">
        <v>191</v>
      </c>
    </row>
    <row r="26" spans="2:28" s="48" customFormat="1" ht="37.5" x14ac:dyDescent="0.25">
      <c r="B26" s="1409" t="s">
        <v>776</v>
      </c>
      <c r="C26" s="1116" t="s">
        <v>935</v>
      </c>
      <c r="D26" s="1116" t="s">
        <v>191</v>
      </c>
      <c r="E26" s="1116" t="s">
        <v>935</v>
      </c>
      <c r="F26" s="1116" t="s">
        <v>191</v>
      </c>
      <c r="G26" s="1116" t="s">
        <v>935</v>
      </c>
      <c r="H26" s="1116" t="s">
        <v>191</v>
      </c>
      <c r="I26" s="1116" t="s">
        <v>191</v>
      </c>
      <c r="J26" s="1116" t="s">
        <v>191</v>
      </c>
      <c r="K26" s="1116" t="s">
        <v>936</v>
      </c>
      <c r="L26" s="1116" t="s">
        <v>191</v>
      </c>
      <c r="M26" s="1116" t="s">
        <v>191</v>
      </c>
      <c r="N26" s="1119" t="s">
        <v>191</v>
      </c>
      <c r="O26" s="1116" t="s">
        <v>937</v>
      </c>
      <c r="P26" s="1116" t="s">
        <v>938</v>
      </c>
      <c r="Q26" s="1116" t="s">
        <v>939</v>
      </c>
      <c r="R26" s="1116" t="s">
        <v>191</v>
      </c>
      <c r="S26" s="1120" t="s">
        <v>191</v>
      </c>
      <c r="T26" s="1120" t="s">
        <v>191</v>
      </c>
      <c r="U26" s="1120" t="s">
        <v>940</v>
      </c>
      <c r="V26" s="1116" t="s">
        <v>191</v>
      </c>
      <c r="W26" s="1120" t="s">
        <v>191</v>
      </c>
      <c r="X26" s="1120" t="s">
        <v>191</v>
      </c>
      <c r="Y26" s="1120" t="s">
        <v>191</v>
      </c>
      <c r="Z26" s="1120" t="s">
        <v>941</v>
      </c>
      <c r="AA26" s="1120" t="s">
        <v>191</v>
      </c>
      <c r="AB26" s="1226" t="s">
        <v>191</v>
      </c>
    </row>
    <row r="27" spans="2:28" ht="100" x14ac:dyDescent="0.25">
      <c r="B27" s="1410" t="s">
        <v>239</v>
      </c>
      <c r="C27" s="1117" t="s">
        <v>191</v>
      </c>
      <c r="D27" s="1117" t="s">
        <v>191</v>
      </c>
      <c r="E27" s="1117" t="s">
        <v>191</v>
      </c>
      <c r="F27" s="1117" t="s">
        <v>191</v>
      </c>
      <c r="G27" s="1117" t="s">
        <v>191</v>
      </c>
      <c r="H27" s="1117" t="s">
        <v>191</v>
      </c>
      <c r="I27" s="1117" t="s">
        <v>191</v>
      </c>
      <c r="J27" s="1117" t="s">
        <v>191</v>
      </c>
      <c r="K27" s="1117" t="s">
        <v>942</v>
      </c>
      <c r="L27" s="1117" t="s">
        <v>191</v>
      </c>
      <c r="M27" s="1117" t="s">
        <v>191</v>
      </c>
      <c r="N27" s="1121" t="s">
        <v>191</v>
      </c>
      <c r="O27" s="1117" t="s">
        <v>191</v>
      </c>
      <c r="P27" s="1117" t="s">
        <v>191</v>
      </c>
      <c r="Q27" s="1117" t="s">
        <v>191</v>
      </c>
      <c r="R27" s="1117" t="s">
        <v>943</v>
      </c>
      <c r="S27" s="1122" t="s">
        <v>191</v>
      </c>
      <c r="T27" s="1122" t="s">
        <v>944</v>
      </c>
      <c r="U27" s="1122" t="s">
        <v>945</v>
      </c>
      <c r="V27" s="1117" t="s">
        <v>191</v>
      </c>
      <c r="W27" s="1122" t="s">
        <v>191</v>
      </c>
      <c r="X27" s="1122" t="s">
        <v>191</v>
      </c>
      <c r="Y27" s="1122" t="s">
        <v>191</v>
      </c>
      <c r="Z27" s="1122" t="s">
        <v>191</v>
      </c>
      <c r="AA27" s="1122" t="s">
        <v>191</v>
      </c>
      <c r="AB27" s="1227" t="s">
        <v>191</v>
      </c>
    </row>
    <row r="28" spans="2:28" x14ac:dyDescent="0.25">
      <c r="B28" s="1412" t="s">
        <v>138</v>
      </c>
      <c r="C28" s="1116"/>
      <c r="D28" s="1116"/>
      <c r="E28" s="1116"/>
      <c r="F28" s="1116"/>
      <c r="G28" s="1116"/>
      <c r="H28" s="1116"/>
      <c r="I28" s="1116"/>
      <c r="J28" s="1116"/>
      <c r="K28" s="1116"/>
      <c r="L28" s="1116"/>
      <c r="M28" s="1116"/>
      <c r="N28" s="1119"/>
      <c r="O28" s="1116"/>
      <c r="P28" s="1116"/>
      <c r="Q28" s="1116"/>
      <c r="R28" s="1116"/>
      <c r="S28" s="1120"/>
      <c r="T28" s="1120"/>
      <c r="U28" s="1120"/>
      <c r="V28" s="1116"/>
      <c r="W28" s="1120"/>
      <c r="X28" s="1120"/>
      <c r="Y28" s="1120"/>
      <c r="Z28" s="1120"/>
      <c r="AA28" s="1120"/>
      <c r="AB28" s="1226"/>
    </row>
    <row r="29" spans="2:28" ht="50" x14ac:dyDescent="0.25">
      <c r="B29" s="1410" t="s">
        <v>777</v>
      </c>
      <c r="C29" s="1117" t="s">
        <v>191</v>
      </c>
      <c r="D29" s="1117" t="s">
        <v>191</v>
      </c>
      <c r="E29" s="1117" t="s">
        <v>946</v>
      </c>
      <c r="F29" s="1117" t="s">
        <v>947</v>
      </c>
      <c r="G29" s="1117" t="s">
        <v>191</v>
      </c>
      <c r="H29" s="1117" t="s">
        <v>947</v>
      </c>
      <c r="I29" s="1117" t="s">
        <v>191</v>
      </c>
      <c r="J29" s="1117" t="s">
        <v>948</v>
      </c>
      <c r="K29" s="1117" t="s">
        <v>949</v>
      </c>
      <c r="L29" s="1117" t="s">
        <v>947</v>
      </c>
      <c r="M29" s="1117" t="s">
        <v>191</v>
      </c>
      <c r="N29" s="1117" t="s">
        <v>948</v>
      </c>
      <c r="O29" s="1117" t="s">
        <v>950</v>
      </c>
      <c r="P29" s="1117" t="s">
        <v>951</v>
      </c>
      <c r="Q29" s="1117" t="s">
        <v>191</v>
      </c>
      <c r="R29" s="1117" t="s">
        <v>948</v>
      </c>
      <c r="S29" s="1117" t="s">
        <v>191</v>
      </c>
      <c r="T29" s="1117" t="s">
        <v>948</v>
      </c>
      <c r="U29" s="1117" t="s">
        <v>952</v>
      </c>
      <c r="V29" s="1117" t="s">
        <v>947</v>
      </c>
      <c r="W29" s="1117" t="s">
        <v>191</v>
      </c>
      <c r="X29" s="1117" t="s">
        <v>191</v>
      </c>
      <c r="Y29" s="1117" t="s">
        <v>191</v>
      </c>
      <c r="Z29" s="1117" t="s">
        <v>947</v>
      </c>
      <c r="AA29" s="1122" t="s">
        <v>191</v>
      </c>
      <c r="AB29" s="1123" t="s">
        <v>953</v>
      </c>
    </row>
    <row r="30" spans="2:28" ht="50" x14ac:dyDescent="0.25">
      <c r="B30" s="1409" t="s">
        <v>741</v>
      </c>
      <c r="C30" s="1116" t="s">
        <v>191</v>
      </c>
      <c r="D30" s="1116" t="s">
        <v>191</v>
      </c>
      <c r="E30" s="1116" t="s">
        <v>954</v>
      </c>
      <c r="F30" s="1116" t="s">
        <v>955</v>
      </c>
      <c r="G30" s="1116" t="s">
        <v>956</v>
      </c>
      <c r="H30" s="1116" t="s">
        <v>957</v>
      </c>
      <c r="I30" s="1116" t="s">
        <v>191</v>
      </c>
      <c r="J30" s="1116" t="s">
        <v>947</v>
      </c>
      <c r="K30" s="1116" t="s">
        <v>958</v>
      </c>
      <c r="L30" s="1116" t="s">
        <v>955</v>
      </c>
      <c r="M30" s="1116" t="s">
        <v>191</v>
      </c>
      <c r="N30" s="1119" t="s">
        <v>947</v>
      </c>
      <c r="O30" s="1116" t="s">
        <v>959</v>
      </c>
      <c r="P30" s="1116" t="s">
        <v>955</v>
      </c>
      <c r="Q30" s="1116" t="s">
        <v>960</v>
      </c>
      <c r="R30" s="1116" t="s">
        <v>947</v>
      </c>
      <c r="S30" s="1120" t="s">
        <v>191</v>
      </c>
      <c r="T30" s="1120" t="s">
        <v>947</v>
      </c>
      <c r="U30" s="1120" t="s">
        <v>961</v>
      </c>
      <c r="V30" s="1116" t="s">
        <v>947</v>
      </c>
      <c r="W30" s="1120" t="s">
        <v>191</v>
      </c>
      <c r="X30" s="1120" t="s">
        <v>191</v>
      </c>
      <c r="Y30" s="1120" t="s">
        <v>191</v>
      </c>
      <c r="Z30" s="1120" t="s">
        <v>947</v>
      </c>
      <c r="AA30" s="1120" t="s">
        <v>839</v>
      </c>
      <c r="AB30" s="1226" t="s">
        <v>947</v>
      </c>
    </row>
    <row r="31" spans="2:28" ht="51" customHeight="1" x14ac:dyDescent="0.25">
      <c r="B31" s="1410" t="s">
        <v>782</v>
      </c>
      <c r="C31" s="1117" t="s">
        <v>962</v>
      </c>
      <c r="D31" s="1117" t="s">
        <v>191</v>
      </c>
      <c r="E31" s="1117" t="s">
        <v>963</v>
      </c>
      <c r="F31" s="1117" t="s">
        <v>191</v>
      </c>
      <c r="G31" s="1117" t="s">
        <v>964</v>
      </c>
      <c r="H31" s="1117" t="s">
        <v>191</v>
      </c>
      <c r="I31" s="1117" t="s">
        <v>191</v>
      </c>
      <c r="J31" s="1117" t="s">
        <v>191</v>
      </c>
      <c r="K31" s="1117" t="s">
        <v>965</v>
      </c>
      <c r="L31" s="1117" t="s">
        <v>191</v>
      </c>
      <c r="M31" s="1117" t="s">
        <v>191</v>
      </c>
      <c r="N31" s="1121" t="s">
        <v>191</v>
      </c>
      <c r="O31" s="1117" t="s">
        <v>966</v>
      </c>
      <c r="P31" s="1117" t="s">
        <v>967</v>
      </c>
      <c r="Q31" s="1117" t="s">
        <v>968</v>
      </c>
      <c r="R31" s="1117" t="s">
        <v>191</v>
      </c>
      <c r="S31" s="1122" t="s">
        <v>191</v>
      </c>
      <c r="T31" s="1122" t="s">
        <v>191</v>
      </c>
      <c r="U31" s="1122" t="s">
        <v>969</v>
      </c>
      <c r="V31" s="1117" t="s">
        <v>191</v>
      </c>
      <c r="W31" s="1122" t="s">
        <v>191</v>
      </c>
      <c r="X31" s="1122" t="s">
        <v>191</v>
      </c>
      <c r="Y31" s="1122" t="s">
        <v>191</v>
      </c>
      <c r="Z31" s="1122" t="s">
        <v>191</v>
      </c>
      <c r="AA31" s="1122" t="s">
        <v>191</v>
      </c>
      <c r="AB31" s="1227" t="s">
        <v>191</v>
      </c>
    </row>
    <row r="32" spans="2:28" s="367" customFormat="1" ht="112.5" x14ac:dyDescent="0.25">
      <c r="B32" s="1409" t="s">
        <v>179</v>
      </c>
      <c r="C32" s="1116" t="s">
        <v>970</v>
      </c>
      <c r="D32" s="1116" t="s">
        <v>191</v>
      </c>
      <c r="E32" s="1116" t="s">
        <v>971</v>
      </c>
      <c r="F32" s="1116" t="s">
        <v>191</v>
      </c>
      <c r="G32" s="1116" t="s">
        <v>972</v>
      </c>
      <c r="H32" s="1116" t="s">
        <v>973</v>
      </c>
      <c r="I32" s="1116" t="s">
        <v>191</v>
      </c>
      <c r="J32" s="1116" t="s">
        <v>974</v>
      </c>
      <c r="K32" s="1116" t="s">
        <v>975</v>
      </c>
      <c r="L32" s="1116" t="s">
        <v>191</v>
      </c>
      <c r="M32" s="1116" t="s">
        <v>191</v>
      </c>
      <c r="N32" s="1119" t="s">
        <v>191</v>
      </c>
      <c r="O32" s="1116" t="s">
        <v>976</v>
      </c>
      <c r="P32" s="1116" t="s">
        <v>977</v>
      </c>
      <c r="Q32" s="1116" t="s">
        <v>191</v>
      </c>
      <c r="R32" s="1116" t="s">
        <v>191</v>
      </c>
      <c r="S32" s="1120" t="s">
        <v>191</v>
      </c>
      <c r="T32" s="1120" t="s">
        <v>191</v>
      </c>
      <c r="U32" s="1120" t="s">
        <v>978</v>
      </c>
      <c r="V32" s="1116" t="s">
        <v>191</v>
      </c>
      <c r="W32" s="1120" t="s">
        <v>191</v>
      </c>
      <c r="X32" s="1120" t="s">
        <v>191</v>
      </c>
      <c r="Y32" s="1120" t="s">
        <v>191</v>
      </c>
      <c r="Z32" s="1120" t="s">
        <v>979</v>
      </c>
      <c r="AA32" s="1120" t="s">
        <v>980</v>
      </c>
      <c r="AB32" s="1226" t="s">
        <v>191</v>
      </c>
    </row>
    <row r="33" spans="2:28" ht="37.5" x14ac:dyDescent="0.25">
      <c r="B33" s="1413" t="s">
        <v>681</v>
      </c>
      <c r="C33" s="1117" t="s">
        <v>191</v>
      </c>
      <c r="D33" s="1117" t="s">
        <v>191</v>
      </c>
      <c r="E33" s="1117" t="s">
        <v>981</v>
      </c>
      <c r="F33" s="1117" t="s">
        <v>191</v>
      </c>
      <c r="G33" s="1117" t="s">
        <v>982</v>
      </c>
      <c r="H33" s="1117" t="s">
        <v>191</v>
      </c>
      <c r="I33" s="1117" t="s">
        <v>191</v>
      </c>
      <c r="J33" s="1117" t="s">
        <v>191</v>
      </c>
      <c r="K33" s="1117" t="s">
        <v>983</v>
      </c>
      <c r="L33" s="1117" t="s">
        <v>191</v>
      </c>
      <c r="M33" s="1117" t="s">
        <v>191</v>
      </c>
      <c r="N33" s="1121" t="s">
        <v>191</v>
      </c>
      <c r="O33" s="1117" t="s">
        <v>984</v>
      </c>
      <c r="P33" s="1117" t="s">
        <v>985</v>
      </c>
      <c r="Q33" s="1117" t="s">
        <v>191</v>
      </c>
      <c r="R33" s="1117" t="s">
        <v>191</v>
      </c>
      <c r="S33" s="1122" t="s">
        <v>191</v>
      </c>
      <c r="T33" s="1122" t="s">
        <v>191</v>
      </c>
      <c r="U33" s="1122" t="s">
        <v>986</v>
      </c>
      <c r="V33" s="1117" t="s">
        <v>191</v>
      </c>
      <c r="W33" s="1122" t="s">
        <v>191</v>
      </c>
      <c r="X33" s="1122" t="s">
        <v>191</v>
      </c>
      <c r="Y33" s="1122" t="s">
        <v>191</v>
      </c>
      <c r="Z33" s="1122" t="s">
        <v>191</v>
      </c>
      <c r="AA33" s="1122" t="s">
        <v>191</v>
      </c>
      <c r="AB33" s="1227" t="s">
        <v>191</v>
      </c>
    </row>
    <row r="34" spans="2:28" s="367" customFormat="1" ht="37.5" x14ac:dyDescent="0.25">
      <c r="B34" s="1409" t="s">
        <v>240</v>
      </c>
      <c r="C34" s="1116" t="s">
        <v>191</v>
      </c>
      <c r="D34" s="1116" t="s">
        <v>191</v>
      </c>
      <c r="E34" s="1116" t="s">
        <v>191</v>
      </c>
      <c r="F34" s="1116" t="s">
        <v>191</v>
      </c>
      <c r="G34" s="1116" t="s">
        <v>191</v>
      </c>
      <c r="H34" s="1116" t="s">
        <v>191</v>
      </c>
      <c r="I34" s="1116" t="s">
        <v>191</v>
      </c>
      <c r="J34" s="1116" t="s">
        <v>191</v>
      </c>
      <c r="K34" s="1116" t="s">
        <v>987</v>
      </c>
      <c r="L34" s="1116" t="s">
        <v>191</v>
      </c>
      <c r="M34" s="1116" t="s">
        <v>191</v>
      </c>
      <c r="N34" s="1119" t="s">
        <v>191</v>
      </c>
      <c r="O34" s="1116" t="s">
        <v>191</v>
      </c>
      <c r="P34" s="1116" t="s">
        <v>191</v>
      </c>
      <c r="Q34" s="1116" t="s">
        <v>191</v>
      </c>
      <c r="R34" s="1116" t="s">
        <v>191</v>
      </c>
      <c r="S34" s="1120" t="s">
        <v>191</v>
      </c>
      <c r="T34" s="1120" t="s">
        <v>191</v>
      </c>
      <c r="U34" s="1120" t="s">
        <v>191</v>
      </c>
      <c r="V34" s="1116" t="s">
        <v>191</v>
      </c>
      <c r="W34" s="1120" t="s">
        <v>191</v>
      </c>
      <c r="X34" s="1120" t="s">
        <v>191</v>
      </c>
      <c r="Y34" s="1120" t="s">
        <v>191</v>
      </c>
      <c r="Z34" s="1120" t="s">
        <v>191</v>
      </c>
      <c r="AA34" s="1120" t="s">
        <v>191</v>
      </c>
      <c r="AB34" s="1226" t="s">
        <v>191</v>
      </c>
    </row>
    <row r="35" spans="2:28" ht="137.5" x14ac:dyDescent="0.25">
      <c r="B35" s="1413" t="s">
        <v>171</v>
      </c>
      <c r="C35" s="1117" t="s">
        <v>191</v>
      </c>
      <c r="D35" s="1117" t="s">
        <v>988</v>
      </c>
      <c r="E35" s="1117" t="s">
        <v>988</v>
      </c>
      <c r="F35" s="1117" t="s">
        <v>988</v>
      </c>
      <c r="G35" s="1117" t="s">
        <v>988</v>
      </c>
      <c r="H35" s="1117" t="s">
        <v>988</v>
      </c>
      <c r="I35" s="1117" t="s">
        <v>988</v>
      </c>
      <c r="J35" s="1117" t="s">
        <v>989</v>
      </c>
      <c r="K35" s="1117" t="s">
        <v>988</v>
      </c>
      <c r="L35" s="1117" t="s">
        <v>191</v>
      </c>
      <c r="M35" s="1117" t="s">
        <v>988</v>
      </c>
      <c r="N35" s="1121" t="s">
        <v>191</v>
      </c>
      <c r="O35" s="1117" t="s">
        <v>988</v>
      </c>
      <c r="P35" s="1117" t="s">
        <v>990</v>
      </c>
      <c r="Q35" s="1117" t="s">
        <v>988</v>
      </c>
      <c r="R35" s="1117" t="s">
        <v>988</v>
      </c>
      <c r="S35" s="1117" t="s">
        <v>191</v>
      </c>
      <c r="T35" s="1122" t="s">
        <v>191</v>
      </c>
      <c r="U35" s="1117" t="s">
        <v>191</v>
      </c>
      <c r="V35" s="1117" t="s">
        <v>191</v>
      </c>
      <c r="W35" s="1117" t="s">
        <v>988</v>
      </c>
      <c r="X35" s="1117" t="s">
        <v>988</v>
      </c>
      <c r="Y35" s="1117" t="s">
        <v>191</v>
      </c>
      <c r="Z35" s="1117" t="s">
        <v>991</v>
      </c>
      <c r="AA35" s="1122" t="s">
        <v>191</v>
      </c>
      <c r="AB35" s="1123" t="s">
        <v>191</v>
      </c>
    </row>
    <row r="36" spans="2:28" s="48" customFormat="1" ht="13" x14ac:dyDescent="0.25">
      <c r="B36" s="362" t="s">
        <v>49</v>
      </c>
      <c r="C36" s="1514"/>
      <c r="D36" s="1513"/>
      <c r="E36" s="1514"/>
      <c r="F36" s="1513"/>
      <c r="G36" s="1514"/>
      <c r="H36" s="1513"/>
      <c r="I36" s="1383"/>
      <c r="J36" s="1383"/>
      <c r="K36" s="1514"/>
      <c r="L36" s="1513"/>
      <c r="M36" s="1514"/>
      <c r="N36" s="1513"/>
      <c r="O36" s="1514"/>
      <c r="P36" s="1513"/>
      <c r="Q36" s="1514"/>
      <c r="R36" s="1513"/>
      <c r="S36" s="1382"/>
      <c r="T36" s="1382"/>
      <c r="U36" s="1382"/>
      <c r="V36" s="1383"/>
      <c r="W36" s="1382"/>
      <c r="X36" s="1382"/>
      <c r="Y36" s="1382"/>
      <c r="Z36" s="1382"/>
      <c r="AA36" s="1382"/>
      <c r="AB36" s="376"/>
    </row>
    <row r="37" spans="2:28" s="48" customFormat="1" x14ac:dyDescent="0.25">
      <c r="B37" s="1414" t="s">
        <v>683</v>
      </c>
      <c r="C37" s="1118"/>
      <c r="D37" s="1118"/>
      <c r="E37" s="1118"/>
      <c r="F37" s="1118"/>
      <c r="G37" s="1118"/>
      <c r="H37" s="1118"/>
      <c r="I37" s="1118"/>
      <c r="J37" s="1118"/>
      <c r="K37" s="1118"/>
      <c r="L37" s="1118"/>
      <c r="M37" s="1118"/>
      <c r="N37" s="1125"/>
      <c r="O37" s="1118"/>
      <c r="P37" s="1118"/>
      <c r="Q37" s="1118"/>
      <c r="R37" s="1118"/>
      <c r="S37" s="1124"/>
      <c r="T37" s="1124"/>
      <c r="U37" s="1124"/>
      <c r="V37" s="1118"/>
      <c r="W37" s="1124"/>
      <c r="X37" s="1124"/>
      <c r="Y37" s="1124"/>
      <c r="Z37" s="1124"/>
      <c r="AA37" s="1124"/>
      <c r="AB37" s="1228"/>
    </row>
    <row r="38" spans="2:28" s="48" customFormat="1" x14ac:dyDescent="0.25">
      <c r="B38" s="1413" t="s">
        <v>684</v>
      </c>
      <c r="C38" s="1117"/>
      <c r="D38" s="1117"/>
      <c r="E38" s="1117"/>
      <c r="F38" s="1117"/>
      <c r="G38" s="1117"/>
      <c r="H38" s="1117"/>
      <c r="I38" s="1117"/>
      <c r="J38" s="1117"/>
      <c r="K38" s="1117"/>
      <c r="L38" s="1117"/>
      <c r="M38" s="1117"/>
      <c r="N38" s="1121"/>
      <c r="O38" s="1117"/>
      <c r="P38" s="1117"/>
      <c r="Q38" s="1117"/>
      <c r="R38" s="1117"/>
      <c r="S38" s="1122"/>
      <c r="T38" s="1122"/>
      <c r="U38" s="1122"/>
      <c r="V38" s="1117"/>
      <c r="W38" s="1122"/>
      <c r="X38" s="1122"/>
      <c r="Y38" s="1122"/>
      <c r="Z38" s="1122"/>
      <c r="AA38" s="1122"/>
      <c r="AB38" s="1227"/>
    </row>
    <row r="39" spans="2:28" x14ac:dyDescent="0.25">
      <c r="B39" s="1415" t="s">
        <v>685</v>
      </c>
      <c r="C39" s="1118"/>
      <c r="D39" s="1118"/>
      <c r="E39" s="1118"/>
      <c r="F39" s="1118"/>
      <c r="G39" s="1118"/>
      <c r="H39" s="1118"/>
      <c r="I39" s="1118"/>
      <c r="J39" s="1118"/>
      <c r="K39" s="1118"/>
      <c r="L39" s="1118"/>
      <c r="M39" s="1118"/>
      <c r="N39" s="1125"/>
      <c r="O39" s="1118"/>
      <c r="P39" s="1118"/>
      <c r="Q39" s="1118"/>
      <c r="R39" s="1118"/>
      <c r="S39" s="1124"/>
      <c r="T39" s="1124"/>
      <c r="U39" s="1124"/>
      <c r="V39" s="1118"/>
      <c r="W39" s="1124"/>
      <c r="X39" s="1124"/>
      <c r="Y39" s="1124"/>
      <c r="Z39" s="1124"/>
      <c r="AA39" s="1124"/>
      <c r="AB39" s="1228"/>
    </row>
    <row r="40" spans="2:28" ht="13" x14ac:dyDescent="0.25">
      <c r="B40" s="362" t="s">
        <v>27</v>
      </c>
      <c r="C40" s="1513"/>
      <c r="D40" s="1512"/>
      <c r="E40" s="1512"/>
      <c r="F40" s="1512"/>
      <c r="G40" s="1512"/>
      <c r="H40" s="1512"/>
      <c r="I40" s="1383"/>
      <c r="J40" s="1383"/>
      <c r="K40" s="1512"/>
      <c r="L40" s="1512"/>
      <c r="M40" s="1512"/>
      <c r="N40" s="1514"/>
      <c r="O40" s="1512"/>
      <c r="P40" s="1512"/>
      <c r="Q40" s="1512"/>
      <c r="R40" s="1512"/>
      <c r="S40" s="1382"/>
      <c r="T40" s="1382"/>
      <c r="U40" s="1382"/>
      <c r="V40" s="1383"/>
      <c r="W40" s="1382"/>
      <c r="X40" s="1382"/>
      <c r="Y40" s="1382"/>
      <c r="Z40" s="1382"/>
      <c r="AA40" s="1382"/>
      <c r="AB40" s="376"/>
    </row>
    <row r="41" spans="2:28" ht="87.5" x14ac:dyDescent="0.25">
      <c r="B41" s="1411" t="s">
        <v>363</v>
      </c>
      <c r="C41" s="1124" t="s">
        <v>992</v>
      </c>
      <c r="D41" s="1118" t="s">
        <v>191</v>
      </c>
      <c r="E41" s="1118" t="s">
        <v>993</v>
      </c>
      <c r="F41" s="1118" t="s">
        <v>191</v>
      </c>
      <c r="G41" s="1118" t="s">
        <v>994</v>
      </c>
      <c r="H41" s="1118" t="s">
        <v>191</v>
      </c>
      <c r="I41" s="1118" t="s">
        <v>191</v>
      </c>
      <c r="J41" s="1118" t="s">
        <v>191</v>
      </c>
      <c r="K41" s="1118" t="s">
        <v>995</v>
      </c>
      <c r="L41" s="1118" t="s">
        <v>191</v>
      </c>
      <c r="M41" s="1118" t="s">
        <v>996</v>
      </c>
      <c r="N41" s="1125" t="s">
        <v>191</v>
      </c>
      <c r="O41" s="1118" t="s">
        <v>997</v>
      </c>
      <c r="P41" s="1118" t="s">
        <v>191</v>
      </c>
      <c r="Q41" s="1118" t="s">
        <v>998</v>
      </c>
      <c r="R41" s="1118" t="s">
        <v>191</v>
      </c>
      <c r="S41" s="1124" t="s">
        <v>999</v>
      </c>
      <c r="T41" s="1124" t="s">
        <v>191</v>
      </c>
      <c r="U41" s="1124" t="s">
        <v>1000</v>
      </c>
      <c r="V41" s="1118" t="s">
        <v>191</v>
      </c>
      <c r="W41" s="1126" t="s">
        <v>1001</v>
      </c>
      <c r="X41" s="1126" t="s">
        <v>191</v>
      </c>
      <c r="Y41" s="1126" t="s">
        <v>191</v>
      </c>
      <c r="Z41" s="1124" t="s">
        <v>191</v>
      </c>
      <c r="AA41" s="1126" t="s">
        <v>191</v>
      </c>
      <c r="AB41" s="1228" t="s">
        <v>191</v>
      </c>
    </row>
    <row r="42" spans="2:28" x14ac:dyDescent="0.25">
      <c r="B42" s="1413" t="s">
        <v>135</v>
      </c>
      <c r="C42" s="368" t="s">
        <v>191</v>
      </c>
      <c r="D42" s="1117" t="s">
        <v>191</v>
      </c>
      <c r="E42" s="1117" t="s">
        <v>191</v>
      </c>
      <c r="F42" s="1117" t="s">
        <v>191</v>
      </c>
      <c r="G42" s="1117" t="s">
        <v>191</v>
      </c>
      <c r="H42" s="1117" t="s">
        <v>191</v>
      </c>
      <c r="I42" s="1117" t="s">
        <v>191</v>
      </c>
      <c r="J42" s="1117" t="s">
        <v>191</v>
      </c>
      <c r="K42" s="1117" t="s">
        <v>191</v>
      </c>
      <c r="L42" s="1117" t="s">
        <v>191</v>
      </c>
      <c r="M42" s="1117" t="s">
        <v>191</v>
      </c>
      <c r="N42" s="1121" t="s">
        <v>191</v>
      </c>
      <c r="O42" s="1117" t="s">
        <v>191</v>
      </c>
      <c r="P42" s="1117" t="s">
        <v>191</v>
      </c>
      <c r="Q42" s="1117" t="s">
        <v>191</v>
      </c>
      <c r="R42" s="1117" t="s">
        <v>191</v>
      </c>
      <c r="S42" s="1122" t="s">
        <v>191</v>
      </c>
      <c r="T42" s="1122" t="s">
        <v>191</v>
      </c>
      <c r="U42" s="1122" t="s">
        <v>191</v>
      </c>
      <c r="V42" s="1117" t="s">
        <v>191</v>
      </c>
      <c r="W42" s="1122" t="s">
        <v>191</v>
      </c>
      <c r="X42" s="1122" t="s">
        <v>191</v>
      </c>
      <c r="Y42" s="1122" t="s">
        <v>191</v>
      </c>
      <c r="Z42" s="1122" t="s">
        <v>191</v>
      </c>
      <c r="AA42" s="1122" t="s">
        <v>191</v>
      </c>
      <c r="AB42" s="1227" t="s">
        <v>191</v>
      </c>
    </row>
    <row r="43" spans="2:28" ht="62.5" x14ac:dyDescent="0.25">
      <c r="B43" s="1414" t="s">
        <v>686</v>
      </c>
      <c r="C43" s="1118" t="s">
        <v>191</v>
      </c>
      <c r="D43" s="1118" t="s">
        <v>191</v>
      </c>
      <c r="E43" s="1116" t="s">
        <v>1002</v>
      </c>
      <c r="F43" s="1116" t="s">
        <v>191</v>
      </c>
      <c r="G43" s="1116" t="s">
        <v>1003</v>
      </c>
      <c r="H43" s="1116" t="s">
        <v>191</v>
      </c>
      <c r="I43" s="1116" t="s">
        <v>191</v>
      </c>
      <c r="J43" s="1116" t="s">
        <v>191</v>
      </c>
      <c r="K43" s="1116" t="s">
        <v>191</v>
      </c>
      <c r="L43" s="1116" t="s">
        <v>191</v>
      </c>
      <c r="M43" s="1116" t="s">
        <v>191</v>
      </c>
      <c r="N43" s="1119" t="s">
        <v>191</v>
      </c>
      <c r="O43" s="1116" t="s">
        <v>191</v>
      </c>
      <c r="P43" s="1116" t="s">
        <v>1004</v>
      </c>
      <c r="Q43" s="1118" t="s">
        <v>191</v>
      </c>
      <c r="R43" s="1118" t="s">
        <v>191</v>
      </c>
      <c r="S43" s="1124" t="s">
        <v>191</v>
      </c>
      <c r="T43" s="1124" t="s">
        <v>191</v>
      </c>
      <c r="U43" s="1124" t="s">
        <v>1005</v>
      </c>
      <c r="V43" s="1118" t="s">
        <v>191</v>
      </c>
      <c r="W43" s="1124" t="s">
        <v>191</v>
      </c>
      <c r="X43" s="1124" t="s">
        <v>191</v>
      </c>
      <c r="Y43" s="1124" t="s">
        <v>191</v>
      </c>
      <c r="Z43" s="1124" t="s">
        <v>191</v>
      </c>
      <c r="AA43" s="1124" t="s">
        <v>191</v>
      </c>
      <c r="AB43" s="1228" t="s">
        <v>191</v>
      </c>
    </row>
    <row r="44" spans="2:28" ht="13" x14ac:dyDescent="0.25">
      <c r="B44" s="362" t="s">
        <v>28</v>
      </c>
      <c r="C44" s="1513"/>
      <c r="D44" s="1512"/>
      <c r="E44" s="1512"/>
      <c r="F44" s="1512"/>
      <c r="G44" s="1512"/>
      <c r="H44" s="1512"/>
      <c r="I44" s="1383"/>
      <c r="J44" s="1383"/>
      <c r="K44" s="1512"/>
      <c r="L44" s="1512"/>
      <c r="M44" s="1512"/>
      <c r="N44" s="1514"/>
      <c r="O44" s="1512"/>
      <c r="P44" s="1512"/>
      <c r="Q44" s="1512"/>
      <c r="R44" s="1512"/>
      <c r="S44" s="1382"/>
      <c r="T44" s="1382"/>
      <c r="U44" s="1382"/>
      <c r="V44" s="1383"/>
      <c r="W44" s="1382"/>
      <c r="X44" s="1382"/>
      <c r="Y44" s="1382"/>
      <c r="Z44" s="1382"/>
      <c r="AA44" s="1382"/>
      <c r="AB44" s="376"/>
    </row>
    <row r="45" spans="2:28" x14ac:dyDescent="0.25">
      <c r="B45" s="1414" t="s">
        <v>181</v>
      </c>
      <c r="C45" s="1118"/>
      <c r="D45" s="1118"/>
      <c r="E45" s="1116"/>
      <c r="F45" s="1116"/>
      <c r="G45" s="1116"/>
      <c r="H45" s="1116"/>
      <c r="I45" s="1116"/>
      <c r="J45" s="1116"/>
      <c r="K45" s="1116"/>
      <c r="L45" s="1116"/>
      <c r="M45" s="1116"/>
      <c r="N45" s="1119"/>
      <c r="O45" s="1116"/>
      <c r="P45" s="1116"/>
      <c r="Q45" s="1116"/>
      <c r="R45" s="1116"/>
      <c r="S45" s="1120"/>
      <c r="T45" s="1120"/>
      <c r="U45" s="1124"/>
      <c r="V45" s="1118"/>
      <c r="W45" s="1124"/>
      <c r="X45" s="1124"/>
      <c r="Y45" s="1124"/>
      <c r="Z45" s="1124"/>
      <c r="AA45" s="1124"/>
      <c r="AB45" s="1228"/>
    </row>
    <row r="46" spans="2:28" x14ac:dyDescent="0.25">
      <c r="B46" s="1416" t="s">
        <v>182</v>
      </c>
      <c r="C46" s="1117"/>
      <c r="D46" s="1117"/>
      <c r="E46" s="1117"/>
      <c r="F46" s="1117"/>
      <c r="G46" s="1117"/>
      <c r="H46" s="1117"/>
      <c r="I46" s="1117"/>
      <c r="J46" s="1117"/>
      <c r="K46" s="1117"/>
      <c r="L46" s="1117"/>
      <c r="M46" s="1117"/>
      <c r="N46" s="1121"/>
      <c r="O46" s="1117"/>
      <c r="P46" s="1117"/>
      <c r="Q46" s="1117"/>
      <c r="R46" s="1117"/>
      <c r="S46" s="1122"/>
      <c r="T46" s="1122"/>
      <c r="U46" s="1122"/>
      <c r="V46" s="1117"/>
      <c r="W46" s="1122"/>
      <c r="X46" s="1122"/>
      <c r="Y46" s="1122"/>
      <c r="Z46" s="1122"/>
      <c r="AA46" s="1122"/>
      <c r="AB46" s="1227"/>
    </row>
    <row r="47" spans="2:28" ht="15.5" x14ac:dyDescent="0.25">
      <c r="B47" s="377" t="s">
        <v>31</v>
      </c>
      <c r="C47" s="1510"/>
      <c r="D47" s="1510"/>
      <c r="E47" s="1510"/>
      <c r="F47" s="1510"/>
      <c r="G47" s="1510"/>
      <c r="H47" s="1510"/>
      <c r="I47" s="1417"/>
      <c r="J47" s="1417"/>
      <c r="K47" s="1510"/>
      <c r="L47" s="1510"/>
      <c r="M47" s="1510"/>
      <c r="N47" s="1511"/>
      <c r="O47" s="1510"/>
      <c r="P47" s="1510"/>
      <c r="Q47" s="1510"/>
      <c r="R47" s="1510"/>
      <c r="S47" s="1385"/>
      <c r="T47" s="1385"/>
      <c r="U47" s="1385"/>
      <c r="V47" s="1417"/>
      <c r="W47" s="1385"/>
      <c r="X47" s="1385"/>
      <c r="Y47" s="1385"/>
      <c r="Z47" s="1385"/>
      <c r="AA47" s="1385"/>
      <c r="AB47" s="1035"/>
    </row>
    <row r="48" spans="2:28" ht="13" x14ac:dyDescent="0.25">
      <c r="B48" s="362" t="s">
        <v>31</v>
      </c>
      <c r="C48" s="1513"/>
      <c r="D48" s="1512"/>
      <c r="E48" s="1512"/>
      <c r="F48" s="1512"/>
      <c r="G48" s="1512"/>
      <c r="H48" s="1512"/>
      <c r="I48" s="1383"/>
      <c r="J48" s="1383"/>
      <c r="K48" s="1512"/>
      <c r="L48" s="1512"/>
      <c r="M48" s="1512"/>
      <c r="N48" s="1514"/>
      <c r="O48" s="1512"/>
      <c r="P48" s="1512"/>
      <c r="Q48" s="1512"/>
      <c r="R48" s="1512"/>
      <c r="S48" s="1382"/>
      <c r="T48" s="1382"/>
      <c r="U48" s="1382"/>
      <c r="V48" s="1383"/>
      <c r="W48" s="1382"/>
      <c r="X48" s="1382"/>
      <c r="Y48" s="1382"/>
      <c r="Z48" s="1382"/>
      <c r="AA48" s="1382"/>
      <c r="AB48" s="376"/>
    </row>
    <row r="49" spans="2:28" ht="25" x14ac:dyDescent="0.25">
      <c r="B49" s="1414" t="s">
        <v>32</v>
      </c>
      <c r="C49" s="1118" t="s">
        <v>191</v>
      </c>
      <c r="D49" s="1118" t="s">
        <v>191</v>
      </c>
      <c r="E49" s="1118" t="s">
        <v>191</v>
      </c>
      <c r="F49" s="1118" t="s">
        <v>191</v>
      </c>
      <c r="G49" s="1118" t="s">
        <v>191</v>
      </c>
      <c r="H49" s="1118" t="s">
        <v>191</v>
      </c>
      <c r="I49" s="1118" t="s">
        <v>191</v>
      </c>
      <c r="J49" s="1118" t="s">
        <v>191</v>
      </c>
      <c r="K49" s="1118" t="s">
        <v>191</v>
      </c>
      <c r="L49" s="1118" t="s">
        <v>191</v>
      </c>
      <c r="M49" s="1118" t="s">
        <v>191</v>
      </c>
      <c r="N49" s="1125" t="s">
        <v>191</v>
      </c>
      <c r="O49" s="1118" t="s">
        <v>191</v>
      </c>
      <c r="P49" s="1118" t="s">
        <v>191</v>
      </c>
      <c r="Q49" s="1118" t="s">
        <v>191</v>
      </c>
      <c r="R49" s="1118" t="s">
        <v>1006</v>
      </c>
      <c r="S49" s="1124" t="s">
        <v>191</v>
      </c>
      <c r="T49" s="1124" t="s">
        <v>191</v>
      </c>
      <c r="U49" s="1124" t="s">
        <v>191</v>
      </c>
      <c r="V49" s="1118" t="s">
        <v>191</v>
      </c>
      <c r="W49" s="1124" t="s">
        <v>191</v>
      </c>
      <c r="X49" s="1124" t="s">
        <v>191</v>
      </c>
      <c r="Y49" s="1124" t="s">
        <v>191</v>
      </c>
      <c r="Z49" s="1124" t="s">
        <v>191</v>
      </c>
      <c r="AA49" s="1124" t="s">
        <v>191</v>
      </c>
      <c r="AB49" s="1228" t="s">
        <v>191</v>
      </c>
    </row>
    <row r="50" spans="2:28" x14ac:dyDescent="0.25">
      <c r="B50" s="1413" t="s">
        <v>33</v>
      </c>
      <c r="C50" s="368" t="s">
        <v>191</v>
      </c>
      <c r="D50" s="1117" t="s">
        <v>191</v>
      </c>
      <c r="E50" s="1117" t="s">
        <v>191</v>
      </c>
      <c r="F50" s="1117" t="s">
        <v>191</v>
      </c>
      <c r="G50" s="1117" t="s">
        <v>191</v>
      </c>
      <c r="H50" s="1117" t="s">
        <v>191</v>
      </c>
      <c r="I50" s="1117" t="s">
        <v>191</v>
      </c>
      <c r="J50" s="1117" t="s">
        <v>191</v>
      </c>
      <c r="K50" s="1117" t="s">
        <v>191</v>
      </c>
      <c r="L50" s="1117" t="s">
        <v>191</v>
      </c>
      <c r="M50" s="1117" t="s">
        <v>191</v>
      </c>
      <c r="N50" s="1121" t="s">
        <v>191</v>
      </c>
      <c r="O50" s="1117" t="s">
        <v>191</v>
      </c>
      <c r="P50" s="1117" t="s">
        <v>191</v>
      </c>
      <c r="Q50" s="1117" t="s">
        <v>191</v>
      </c>
      <c r="R50" s="1117" t="s">
        <v>191</v>
      </c>
      <c r="S50" s="1122" t="s">
        <v>191</v>
      </c>
      <c r="T50" s="1122" t="s">
        <v>191</v>
      </c>
      <c r="U50" s="1122" t="s">
        <v>191</v>
      </c>
      <c r="V50" s="1117" t="s">
        <v>191</v>
      </c>
      <c r="W50" s="1122" t="s">
        <v>191</v>
      </c>
      <c r="X50" s="1122" t="s">
        <v>191</v>
      </c>
      <c r="Y50" s="1122" t="s">
        <v>191</v>
      </c>
      <c r="Z50" s="1122" t="s">
        <v>191</v>
      </c>
      <c r="AA50" s="1122" t="s">
        <v>191</v>
      </c>
      <c r="AB50" s="1227" t="s">
        <v>191</v>
      </c>
    </row>
    <row r="51" spans="2:28" ht="50" x14ac:dyDescent="0.25">
      <c r="B51" s="1411" t="s">
        <v>739</v>
      </c>
      <c r="C51" s="1118"/>
      <c r="D51" s="1118"/>
      <c r="E51" s="1118"/>
      <c r="F51" s="1118"/>
      <c r="G51" s="1118"/>
      <c r="H51" s="1118"/>
      <c r="I51" s="1118"/>
      <c r="J51" s="1118"/>
      <c r="K51" s="1118"/>
      <c r="L51" s="1118"/>
      <c r="M51" s="1118"/>
      <c r="N51" s="1125"/>
      <c r="O51" s="1118"/>
      <c r="P51" s="1118"/>
      <c r="Q51" s="1118"/>
      <c r="R51" s="1118"/>
      <c r="S51" s="1124"/>
      <c r="T51" s="1124"/>
      <c r="U51" s="1124"/>
      <c r="V51" s="1118"/>
      <c r="W51" s="1124"/>
      <c r="X51" s="1124"/>
      <c r="Y51" s="1124"/>
      <c r="Z51" s="1124"/>
      <c r="AA51" s="1124"/>
      <c r="AB51" s="1228"/>
    </row>
    <row r="52" spans="2:28" ht="37.5" x14ac:dyDescent="0.25">
      <c r="B52" s="1410" t="s">
        <v>710</v>
      </c>
      <c r="C52" s="1117"/>
      <c r="D52" s="1117"/>
      <c r="E52" s="1117"/>
      <c r="F52" s="1117"/>
      <c r="G52" s="1117"/>
      <c r="H52" s="1117"/>
      <c r="I52" s="1117"/>
      <c r="J52" s="1117"/>
      <c r="K52" s="1117"/>
      <c r="L52" s="1117"/>
      <c r="M52" s="1117"/>
      <c r="N52" s="1121"/>
      <c r="O52" s="1117"/>
      <c r="P52" s="1117"/>
      <c r="Q52" s="1117"/>
      <c r="R52" s="1117"/>
      <c r="S52" s="1122"/>
      <c r="T52" s="1122"/>
      <c r="U52" s="1122"/>
      <c r="V52" s="1117"/>
      <c r="W52" s="1122"/>
      <c r="X52" s="1122"/>
      <c r="Y52" s="1122"/>
      <c r="Z52" s="1122"/>
      <c r="AA52" s="1122"/>
      <c r="AB52" s="1227"/>
    </row>
    <row r="53" spans="2:28" x14ac:dyDescent="0.25">
      <c r="B53" s="1414" t="s">
        <v>36</v>
      </c>
      <c r="C53" s="372" t="s">
        <v>191</v>
      </c>
      <c r="D53" s="1116" t="s">
        <v>191</v>
      </c>
      <c r="E53" s="1116" t="s">
        <v>191</v>
      </c>
      <c r="F53" s="1116" t="s">
        <v>191</v>
      </c>
      <c r="G53" s="1116" t="s">
        <v>191</v>
      </c>
      <c r="H53" s="1116" t="s">
        <v>191</v>
      </c>
      <c r="I53" s="1116" t="s">
        <v>191</v>
      </c>
      <c r="J53" s="1116" t="s">
        <v>191</v>
      </c>
      <c r="K53" s="1116" t="s">
        <v>191</v>
      </c>
      <c r="L53" s="1116" t="s">
        <v>191</v>
      </c>
      <c r="M53" s="1116" t="s">
        <v>191</v>
      </c>
      <c r="N53" s="1119" t="s">
        <v>191</v>
      </c>
      <c r="O53" s="1118" t="s">
        <v>191</v>
      </c>
      <c r="P53" s="1118" t="s">
        <v>191</v>
      </c>
      <c r="Q53" s="1118" t="s">
        <v>191</v>
      </c>
      <c r="R53" s="1118" t="s">
        <v>191</v>
      </c>
      <c r="S53" s="1124" t="s">
        <v>191</v>
      </c>
      <c r="T53" s="1124" t="s">
        <v>191</v>
      </c>
      <c r="U53" s="1124" t="s">
        <v>191</v>
      </c>
      <c r="V53" s="1118" t="s">
        <v>191</v>
      </c>
      <c r="W53" s="1124" t="s">
        <v>191</v>
      </c>
      <c r="X53" s="1124" t="s">
        <v>191</v>
      </c>
      <c r="Y53" s="1124" t="s">
        <v>191</v>
      </c>
      <c r="Z53" s="1124" t="s">
        <v>191</v>
      </c>
      <c r="AA53" s="1124" t="s">
        <v>191</v>
      </c>
      <c r="AB53" s="1228" t="s">
        <v>191</v>
      </c>
    </row>
    <row r="54" spans="2:28" x14ac:dyDescent="0.25">
      <c r="B54" s="1413" t="s">
        <v>37</v>
      </c>
      <c r="C54" s="1117"/>
      <c r="D54" s="1117"/>
      <c r="E54" s="1117"/>
      <c r="F54" s="1117"/>
      <c r="G54" s="1117"/>
      <c r="H54" s="1117"/>
      <c r="I54" s="1117"/>
      <c r="J54" s="1117"/>
      <c r="K54" s="1117"/>
      <c r="L54" s="1117"/>
      <c r="M54" s="1117"/>
      <c r="N54" s="1121"/>
      <c r="O54" s="1117"/>
      <c r="P54" s="1117"/>
      <c r="Q54" s="1117"/>
      <c r="R54" s="1117"/>
      <c r="S54" s="1122"/>
      <c r="T54" s="1122"/>
      <c r="U54" s="1122"/>
      <c r="V54" s="1117"/>
      <c r="W54" s="1122"/>
      <c r="X54" s="1122"/>
      <c r="Y54" s="1122"/>
      <c r="Z54" s="1122"/>
      <c r="AA54" s="1122"/>
      <c r="AB54" s="1227"/>
    </row>
    <row r="55" spans="2:28" ht="50" x14ac:dyDescent="0.25">
      <c r="B55" s="1411" t="s">
        <v>687</v>
      </c>
      <c r="C55" s="1116" t="s">
        <v>191</v>
      </c>
      <c r="D55" s="1116" t="s">
        <v>191</v>
      </c>
      <c r="E55" s="1116" t="s">
        <v>191</v>
      </c>
      <c r="F55" s="1116" t="s">
        <v>191</v>
      </c>
      <c r="G55" s="1116" t="s">
        <v>191</v>
      </c>
      <c r="H55" s="1116" t="s">
        <v>191</v>
      </c>
      <c r="I55" s="1116" t="s">
        <v>191</v>
      </c>
      <c r="J55" s="1116" t="s">
        <v>191</v>
      </c>
      <c r="K55" s="1116" t="s">
        <v>191</v>
      </c>
      <c r="L55" s="1116" t="s">
        <v>191</v>
      </c>
      <c r="M55" s="1116" t="s">
        <v>191</v>
      </c>
      <c r="N55" s="1119" t="s">
        <v>191</v>
      </c>
      <c r="O55" s="1116" t="s">
        <v>191</v>
      </c>
      <c r="P55" s="1116" t="s">
        <v>191</v>
      </c>
      <c r="Q55" s="1116" t="s">
        <v>191</v>
      </c>
      <c r="R55" s="1116" t="s">
        <v>1007</v>
      </c>
      <c r="S55" s="1120" t="s">
        <v>191</v>
      </c>
      <c r="T55" s="1120" t="s">
        <v>191</v>
      </c>
      <c r="U55" s="1120" t="s">
        <v>191</v>
      </c>
      <c r="V55" s="1116" t="s">
        <v>191</v>
      </c>
      <c r="W55" s="1120" t="s">
        <v>191</v>
      </c>
      <c r="X55" s="1120" t="s">
        <v>1008</v>
      </c>
      <c r="Y55" s="1120" t="s">
        <v>191</v>
      </c>
      <c r="Z55" s="1120" t="s">
        <v>191</v>
      </c>
      <c r="AA55" s="1120" t="s">
        <v>191</v>
      </c>
      <c r="AB55" s="1226" t="s">
        <v>191</v>
      </c>
    </row>
    <row r="56" spans="2:28" ht="13" x14ac:dyDescent="0.25">
      <c r="B56" s="362" t="s">
        <v>682</v>
      </c>
      <c r="C56" s="1513"/>
      <c r="D56" s="1512"/>
      <c r="E56" s="1512"/>
      <c r="F56" s="1512"/>
      <c r="G56" s="1512"/>
      <c r="H56" s="1512"/>
      <c r="I56" s="1383"/>
      <c r="J56" s="1383"/>
      <c r="K56" s="1512"/>
      <c r="L56" s="1512"/>
      <c r="M56" s="1512"/>
      <c r="N56" s="1514"/>
      <c r="O56" s="1512"/>
      <c r="P56" s="1512"/>
      <c r="Q56" s="1512"/>
      <c r="R56" s="1512"/>
      <c r="S56" s="1382"/>
      <c r="T56" s="1382"/>
      <c r="U56" s="1382"/>
      <c r="V56" s="1383"/>
      <c r="W56" s="1382"/>
      <c r="X56" s="1382"/>
      <c r="Y56" s="1382"/>
      <c r="Z56" s="1382"/>
      <c r="AA56" s="1382"/>
      <c r="AB56" s="376"/>
    </row>
    <row r="57" spans="2:28" ht="62.5" x14ac:dyDescent="0.25">
      <c r="B57" s="1414" t="s">
        <v>725</v>
      </c>
      <c r="C57" s="1120" t="s">
        <v>191</v>
      </c>
      <c r="D57" s="1116" t="s">
        <v>191</v>
      </c>
      <c r="E57" s="1116" t="s">
        <v>191</v>
      </c>
      <c r="F57" s="1116" t="s">
        <v>191</v>
      </c>
      <c r="G57" s="1116" t="s">
        <v>191</v>
      </c>
      <c r="H57" s="1116" t="s">
        <v>191</v>
      </c>
      <c r="I57" s="1116" t="s">
        <v>191</v>
      </c>
      <c r="J57" s="1116" t="s">
        <v>191</v>
      </c>
      <c r="K57" s="1116" t="s">
        <v>191</v>
      </c>
      <c r="L57" s="1116" t="s">
        <v>191</v>
      </c>
      <c r="M57" s="1116" t="s">
        <v>191</v>
      </c>
      <c r="N57" s="1119" t="s">
        <v>191</v>
      </c>
      <c r="O57" s="1116" t="s">
        <v>191</v>
      </c>
      <c r="P57" s="1116" t="s">
        <v>191</v>
      </c>
      <c r="Q57" s="1116" t="s">
        <v>191</v>
      </c>
      <c r="R57" s="1116" t="s">
        <v>191</v>
      </c>
      <c r="S57" s="1120" t="s">
        <v>191</v>
      </c>
      <c r="T57" s="1120" t="s">
        <v>191</v>
      </c>
      <c r="U57" s="1120" t="s">
        <v>191</v>
      </c>
      <c r="V57" s="1116" t="s">
        <v>191</v>
      </c>
      <c r="W57" s="1120" t="s">
        <v>191</v>
      </c>
      <c r="X57" s="1120" t="s">
        <v>1009</v>
      </c>
      <c r="Y57" s="1120" t="s">
        <v>191</v>
      </c>
      <c r="Z57" s="1120" t="s">
        <v>191</v>
      </c>
      <c r="AA57" s="1120" t="s">
        <v>191</v>
      </c>
      <c r="AB57" s="1226" t="s">
        <v>191</v>
      </c>
    </row>
    <row r="58" spans="2:28" ht="25" x14ac:dyDescent="0.25">
      <c r="B58" s="1413" t="s">
        <v>689</v>
      </c>
      <c r="C58" s="1122" t="s">
        <v>191</v>
      </c>
      <c r="D58" s="1117" t="s">
        <v>191</v>
      </c>
      <c r="E58" s="1117" t="s">
        <v>191</v>
      </c>
      <c r="F58" s="1117" t="s">
        <v>191</v>
      </c>
      <c r="G58" s="1117" t="s">
        <v>191</v>
      </c>
      <c r="H58" s="1117" t="s">
        <v>191</v>
      </c>
      <c r="I58" s="1117" t="s">
        <v>191</v>
      </c>
      <c r="J58" s="1117" t="s">
        <v>191</v>
      </c>
      <c r="K58" s="1117" t="s">
        <v>191</v>
      </c>
      <c r="L58" s="1117" t="s">
        <v>191</v>
      </c>
      <c r="M58" s="1117" t="s">
        <v>191</v>
      </c>
      <c r="N58" s="1121" t="s">
        <v>191</v>
      </c>
      <c r="O58" s="1117" t="s">
        <v>191</v>
      </c>
      <c r="P58" s="1117" t="s">
        <v>191</v>
      </c>
      <c r="Q58" s="1117" t="s">
        <v>191</v>
      </c>
      <c r="R58" s="1117" t="s">
        <v>191</v>
      </c>
      <c r="S58" s="1122" t="s">
        <v>191</v>
      </c>
      <c r="T58" s="1122" t="s">
        <v>191</v>
      </c>
      <c r="U58" s="1122" t="s">
        <v>191</v>
      </c>
      <c r="V58" s="1117" t="s">
        <v>191</v>
      </c>
      <c r="W58" s="1122" t="s">
        <v>191</v>
      </c>
      <c r="X58" s="1122" t="s">
        <v>1010</v>
      </c>
      <c r="Y58" s="1122" t="s">
        <v>191</v>
      </c>
      <c r="Z58" s="1122" t="s">
        <v>191</v>
      </c>
      <c r="AA58" s="1122" t="s">
        <v>191</v>
      </c>
      <c r="AB58" s="1227" t="s">
        <v>191</v>
      </c>
    </row>
    <row r="59" spans="2:28" ht="50" x14ac:dyDescent="0.25">
      <c r="B59" s="1411" t="s">
        <v>690</v>
      </c>
      <c r="C59" s="1120" t="s">
        <v>191</v>
      </c>
      <c r="D59" s="1116" t="s">
        <v>191</v>
      </c>
      <c r="E59" s="1116" t="s">
        <v>191</v>
      </c>
      <c r="F59" s="1116" t="s">
        <v>191</v>
      </c>
      <c r="G59" s="1116" t="s">
        <v>191</v>
      </c>
      <c r="H59" s="1116" t="s">
        <v>191</v>
      </c>
      <c r="I59" s="1116" t="s">
        <v>191</v>
      </c>
      <c r="J59" s="1116" t="s">
        <v>191</v>
      </c>
      <c r="K59" s="1116" t="s">
        <v>191</v>
      </c>
      <c r="L59" s="1116" t="s">
        <v>191</v>
      </c>
      <c r="M59" s="1116" t="s">
        <v>191</v>
      </c>
      <c r="N59" s="1119" t="s">
        <v>191</v>
      </c>
      <c r="O59" s="1116" t="s">
        <v>191</v>
      </c>
      <c r="P59" s="1116" t="s">
        <v>191</v>
      </c>
      <c r="Q59" s="1116" t="s">
        <v>191</v>
      </c>
      <c r="R59" s="1116" t="s">
        <v>191</v>
      </c>
      <c r="S59" s="1120" t="s">
        <v>191</v>
      </c>
      <c r="T59" s="1120" t="s">
        <v>191</v>
      </c>
      <c r="U59" s="1120" t="s">
        <v>191</v>
      </c>
      <c r="V59" s="1116" t="s">
        <v>191</v>
      </c>
      <c r="W59" s="1120" t="s">
        <v>191</v>
      </c>
      <c r="X59" s="1120" t="s">
        <v>1011</v>
      </c>
      <c r="Y59" s="1120" t="s">
        <v>191</v>
      </c>
      <c r="Z59" s="1120" t="s">
        <v>191</v>
      </c>
      <c r="AA59" s="1120" t="s">
        <v>191</v>
      </c>
      <c r="AB59" s="1226" t="s">
        <v>191</v>
      </c>
    </row>
    <row r="60" spans="2:28" ht="37.5" x14ac:dyDescent="0.25">
      <c r="B60" s="1410" t="s">
        <v>732</v>
      </c>
      <c r="C60" s="1122" t="s">
        <v>191</v>
      </c>
      <c r="D60" s="1117" t="s">
        <v>191</v>
      </c>
      <c r="E60" s="1117" t="s">
        <v>191</v>
      </c>
      <c r="F60" s="1117" t="s">
        <v>191</v>
      </c>
      <c r="G60" s="1117" t="s">
        <v>191</v>
      </c>
      <c r="H60" s="1117" t="s">
        <v>191</v>
      </c>
      <c r="I60" s="1117" t="s">
        <v>191</v>
      </c>
      <c r="J60" s="1117" t="s">
        <v>191</v>
      </c>
      <c r="K60" s="1117" t="s">
        <v>191</v>
      </c>
      <c r="L60" s="1117" t="s">
        <v>191</v>
      </c>
      <c r="M60" s="1117" t="s">
        <v>191</v>
      </c>
      <c r="N60" s="1121" t="s">
        <v>191</v>
      </c>
      <c r="O60" s="1117" t="s">
        <v>191</v>
      </c>
      <c r="P60" s="1117" t="s">
        <v>191</v>
      </c>
      <c r="Q60" s="1117" t="s">
        <v>191</v>
      </c>
      <c r="R60" s="1117" t="s">
        <v>191</v>
      </c>
      <c r="S60" s="1122" t="s">
        <v>191</v>
      </c>
      <c r="T60" s="1122" t="s">
        <v>191</v>
      </c>
      <c r="U60" s="1122" t="s">
        <v>191</v>
      </c>
      <c r="V60" s="1117" t="s">
        <v>191</v>
      </c>
      <c r="W60" s="1122" t="s">
        <v>191</v>
      </c>
      <c r="X60" s="1122" t="s">
        <v>1012</v>
      </c>
      <c r="Y60" s="1122" t="s">
        <v>191</v>
      </c>
      <c r="Z60" s="1122" t="s">
        <v>191</v>
      </c>
      <c r="AA60" s="1122" t="s">
        <v>191</v>
      </c>
      <c r="AB60" s="1227" t="s">
        <v>191</v>
      </c>
    </row>
    <row r="61" spans="2:28" ht="39" x14ac:dyDescent="0.25">
      <c r="B61" s="378" t="s">
        <v>357</v>
      </c>
      <c r="C61" s="1133" t="s">
        <v>191</v>
      </c>
      <c r="D61" s="1135" t="s">
        <v>191</v>
      </c>
      <c r="E61" s="1134" t="s">
        <v>191</v>
      </c>
      <c r="F61" s="1135" t="s">
        <v>191</v>
      </c>
      <c r="G61" s="1134" t="s">
        <v>191</v>
      </c>
      <c r="H61" s="1135" t="s">
        <v>191</v>
      </c>
      <c r="I61" s="1133" t="s">
        <v>191</v>
      </c>
      <c r="J61" s="1133" t="s">
        <v>191</v>
      </c>
      <c r="K61" s="1134" t="s">
        <v>191</v>
      </c>
      <c r="L61" s="1135" t="s">
        <v>191</v>
      </c>
      <c r="M61" s="1134" t="s">
        <v>191</v>
      </c>
      <c r="N61" s="1133" t="s">
        <v>191</v>
      </c>
      <c r="O61" s="1134" t="s">
        <v>191</v>
      </c>
      <c r="P61" s="1135" t="s">
        <v>1013</v>
      </c>
      <c r="Q61" s="1134" t="s">
        <v>191</v>
      </c>
      <c r="R61" s="1135" t="s">
        <v>1014</v>
      </c>
      <c r="S61" s="1133" t="s">
        <v>191</v>
      </c>
      <c r="T61" s="1133" t="s">
        <v>191</v>
      </c>
      <c r="U61" s="1133" t="s">
        <v>191</v>
      </c>
      <c r="V61" s="1135" t="s">
        <v>191</v>
      </c>
      <c r="W61" s="1133" t="s">
        <v>191</v>
      </c>
      <c r="X61" s="1133" t="s">
        <v>191</v>
      </c>
      <c r="Y61" s="1133" t="s">
        <v>191</v>
      </c>
      <c r="Z61" s="1135" t="s">
        <v>1015</v>
      </c>
      <c r="AA61" s="1133" t="s">
        <v>191</v>
      </c>
      <c r="AB61" s="1136" t="s">
        <v>191</v>
      </c>
    </row>
    <row r="62" spans="2:28" ht="13" x14ac:dyDescent="0.25">
      <c r="B62" s="362" t="s">
        <v>69</v>
      </c>
      <c r="C62" s="1513"/>
      <c r="D62" s="1512"/>
      <c r="E62" s="1512"/>
      <c r="F62" s="1512"/>
      <c r="G62" s="1512"/>
      <c r="H62" s="1512"/>
      <c r="I62" s="1383"/>
      <c r="J62" s="1383"/>
      <c r="K62" s="1512"/>
      <c r="L62" s="1512"/>
      <c r="M62" s="1512"/>
      <c r="N62" s="1514"/>
      <c r="O62" s="1512"/>
      <c r="P62" s="1512"/>
      <c r="Q62" s="1512"/>
      <c r="R62" s="1512"/>
      <c r="S62" s="1382"/>
      <c r="T62" s="1382"/>
      <c r="U62" s="1382"/>
      <c r="V62" s="1383"/>
      <c r="W62" s="1382"/>
      <c r="X62" s="1382"/>
      <c r="Y62" s="1382"/>
      <c r="Z62" s="1382"/>
      <c r="AA62" s="1382"/>
      <c r="AB62" s="376"/>
    </row>
    <row r="63" spans="2:28" x14ac:dyDescent="0.25">
      <c r="B63" s="1414" t="s">
        <v>185</v>
      </c>
      <c r="C63" s="1118"/>
      <c r="D63" s="1118"/>
      <c r="E63" s="1118"/>
      <c r="F63" s="1118"/>
      <c r="G63" s="1118"/>
      <c r="H63" s="1118"/>
      <c r="I63" s="1118"/>
      <c r="J63" s="1118"/>
      <c r="K63" s="1118"/>
      <c r="L63" s="1118"/>
      <c r="M63" s="1118"/>
      <c r="N63" s="1125"/>
      <c r="O63" s="1116"/>
      <c r="P63" s="1116"/>
      <c r="Q63" s="1118"/>
      <c r="R63" s="1118"/>
      <c r="S63" s="1124"/>
      <c r="T63" s="1124"/>
      <c r="U63" s="1124"/>
      <c r="V63" s="1118"/>
      <c r="W63" s="1124"/>
      <c r="X63" s="1124"/>
      <c r="Y63" s="1124"/>
      <c r="Z63" s="1124"/>
      <c r="AA63" s="1124"/>
      <c r="AB63" s="1228"/>
    </row>
    <row r="64" spans="2:28" x14ac:dyDescent="0.25">
      <c r="B64" s="1410" t="s">
        <v>186</v>
      </c>
      <c r="C64" s="1117"/>
      <c r="D64" s="1117"/>
      <c r="E64" s="1117"/>
      <c r="F64" s="1117"/>
      <c r="G64" s="1117"/>
      <c r="H64" s="1117"/>
      <c r="I64" s="1117"/>
      <c r="J64" s="1117"/>
      <c r="K64" s="1117"/>
      <c r="L64" s="1117"/>
      <c r="M64" s="1117"/>
      <c r="N64" s="1121"/>
      <c r="O64" s="1117"/>
      <c r="P64" s="1117"/>
      <c r="Q64" s="1117"/>
      <c r="R64" s="1117"/>
      <c r="S64" s="1122"/>
      <c r="T64" s="1122"/>
      <c r="U64" s="1122"/>
      <c r="V64" s="1117"/>
      <c r="W64" s="1122"/>
      <c r="X64" s="1122"/>
      <c r="Y64" s="1122"/>
      <c r="Z64" s="1122"/>
      <c r="AA64" s="1122"/>
      <c r="AB64" s="1227"/>
    </row>
    <row r="65" spans="2:28" ht="15.5" x14ac:dyDescent="0.25">
      <c r="B65" s="1162" t="s">
        <v>70</v>
      </c>
      <c r="C65" s="1510"/>
      <c r="D65" s="1510"/>
      <c r="E65" s="1510"/>
      <c r="F65" s="1510"/>
      <c r="G65" s="1510"/>
      <c r="H65" s="1510"/>
      <c r="I65" s="1417"/>
      <c r="J65" s="1417"/>
      <c r="K65" s="1510"/>
      <c r="L65" s="1510"/>
      <c r="M65" s="1510"/>
      <c r="N65" s="1511"/>
      <c r="O65" s="1510"/>
      <c r="P65" s="1510"/>
      <c r="Q65" s="1510"/>
      <c r="R65" s="1510"/>
      <c r="S65" s="1385"/>
      <c r="T65" s="1385"/>
      <c r="U65" s="1385"/>
      <c r="V65" s="1417"/>
      <c r="W65" s="1385"/>
      <c r="X65" s="1385"/>
      <c r="Y65" s="1385"/>
      <c r="Z65" s="1385"/>
      <c r="AA65" s="1385"/>
      <c r="AB65" s="1035"/>
    </row>
    <row r="66" spans="2:28" ht="13" x14ac:dyDescent="0.25">
      <c r="B66" s="379" t="s">
        <v>71</v>
      </c>
      <c r="C66" s="1513"/>
      <c r="D66" s="1512"/>
      <c r="E66" s="1512"/>
      <c r="F66" s="1512"/>
      <c r="G66" s="1512"/>
      <c r="H66" s="1512"/>
      <c r="I66" s="1383"/>
      <c r="J66" s="1383"/>
      <c r="K66" s="1512"/>
      <c r="L66" s="1512"/>
      <c r="M66" s="1512"/>
      <c r="N66" s="1514"/>
      <c r="O66" s="1512"/>
      <c r="P66" s="1512"/>
      <c r="Q66" s="1512"/>
      <c r="R66" s="1512"/>
      <c r="S66" s="1382"/>
      <c r="T66" s="1382"/>
      <c r="U66" s="1382"/>
      <c r="V66" s="1383"/>
      <c r="W66" s="1382"/>
      <c r="X66" s="1382"/>
      <c r="Y66" s="1382"/>
      <c r="Z66" s="1382"/>
      <c r="AA66" s="1382"/>
      <c r="AB66" s="376"/>
    </row>
    <row r="67" spans="2:28" ht="25" x14ac:dyDescent="0.25">
      <c r="B67" s="1414" t="s">
        <v>72</v>
      </c>
      <c r="C67" s="1118" t="s">
        <v>191</v>
      </c>
      <c r="D67" s="1118" t="s">
        <v>191</v>
      </c>
      <c r="E67" s="1118" t="s">
        <v>191</v>
      </c>
      <c r="F67" s="1118" t="s">
        <v>191</v>
      </c>
      <c r="G67" s="1118" t="s">
        <v>191</v>
      </c>
      <c r="H67" s="1118" t="s">
        <v>191</v>
      </c>
      <c r="I67" s="1118" t="s">
        <v>191</v>
      </c>
      <c r="J67" s="1118" t="s">
        <v>191</v>
      </c>
      <c r="K67" s="1118" t="s">
        <v>191</v>
      </c>
      <c r="L67" s="1118" t="s">
        <v>191</v>
      </c>
      <c r="M67" s="1118" t="s">
        <v>191</v>
      </c>
      <c r="N67" s="1125" t="s">
        <v>191</v>
      </c>
      <c r="O67" s="1118" t="s">
        <v>191</v>
      </c>
      <c r="P67" s="1118" t="s">
        <v>1016</v>
      </c>
      <c r="Q67" s="1118" t="s">
        <v>191</v>
      </c>
      <c r="R67" s="1118" t="s">
        <v>191</v>
      </c>
      <c r="S67" s="1124" t="s">
        <v>191</v>
      </c>
      <c r="T67" s="1118" t="s">
        <v>191</v>
      </c>
      <c r="U67" s="1124" t="s">
        <v>191</v>
      </c>
      <c r="V67" s="1118" t="s">
        <v>191</v>
      </c>
      <c r="W67" s="1124" t="s">
        <v>191</v>
      </c>
      <c r="X67" s="1124" t="s">
        <v>191</v>
      </c>
      <c r="Y67" s="1124" t="s">
        <v>191</v>
      </c>
      <c r="Z67" s="1124" t="s">
        <v>191</v>
      </c>
      <c r="AA67" s="1124" t="s">
        <v>191</v>
      </c>
      <c r="AB67" s="1228" t="s">
        <v>191</v>
      </c>
    </row>
    <row r="68" spans="2:28" x14ac:dyDescent="0.25">
      <c r="B68" s="1413" t="s">
        <v>48</v>
      </c>
      <c r="C68" s="1117"/>
      <c r="D68" s="1117"/>
      <c r="E68" s="1117"/>
      <c r="F68" s="1117"/>
      <c r="G68" s="1117"/>
      <c r="H68" s="1117"/>
      <c r="I68" s="1117"/>
      <c r="J68" s="1117"/>
      <c r="K68" s="1117"/>
      <c r="L68" s="1117"/>
      <c r="M68" s="1117"/>
      <c r="N68" s="1121"/>
      <c r="O68" s="1117"/>
      <c r="P68" s="1117"/>
      <c r="Q68" s="1117"/>
      <c r="R68" s="1117"/>
      <c r="S68" s="1122"/>
      <c r="T68" s="1122"/>
      <c r="U68" s="1122"/>
      <c r="V68" s="1117"/>
      <c r="W68" s="1122"/>
      <c r="X68" s="1122"/>
      <c r="Y68" s="1122"/>
      <c r="Z68" s="1122"/>
      <c r="AA68" s="1122"/>
      <c r="AB68" s="1227"/>
    </row>
    <row r="69" spans="2:28" x14ac:dyDescent="0.25">
      <c r="B69" s="385" t="s">
        <v>686</v>
      </c>
      <c r="C69" s="1163" t="s">
        <v>191</v>
      </c>
      <c r="D69" s="1163" t="s">
        <v>191</v>
      </c>
      <c r="E69" s="1163" t="s">
        <v>191</v>
      </c>
      <c r="F69" s="1208" t="s">
        <v>191</v>
      </c>
      <c r="G69" s="1163" t="s">
        <v>191</v>
      </c>
      <c r="H69" s="1163" t="s">
        <v>191</v>
      </c>
      <c r="I69" s="1163" t="s">
        <v>191</v>
      </c>
      <c r="J69" s="1208" t="s">
        <v>191</v>
      </c>
      <c r="K69" s="1163" t="s">
        <v>191</v>
      </c>
      <c r="L69" s="1163" t="s">
        <v>191</v>
      </c>
      <c r="M69" s="1163" t="s">
        <v>191</v>
      </c>
      <c r="N69" s="1163" t="s">
        <v>191</v>
      </c>
      <c r="O69" s="1163" t="s">
        <v>191</v>
      </c>
      <c r="P69" s="1163" t="s">
        <v>1017</v>
      </c>
      <c r="Q69" s="1163" t="s">
        <v>191</v>
      </c>
      <c r="R69" s="1163" t="s">
        <v>191</v>
      </c>
      <c r="S69" s="1163" t="s">
        <v>191</v>
      </c>
      <c r="T69" s="1163" t="s">
        <v>191</v>
      </c>
      <c r="U69" s="1209" t="s">
        <v>191</v>
      </c>
      <c r="V69" s="1124" t="s">
        <v>191</v>
      </c>
      <c r="W69" s="1126" t="s">
        <v>191</v>
      </c>
      <c r="X69" s="1126" t="s">
        <v>191</v>
      </c>
      <c r="Y69" s="1126" t="s">
        <v>191</v>
      </c>
      <c r="Z69" s="1124" t="s">
        <v>191</v>
      </c>
      <c r="AA69" s="1126" t="s">
        <v>191</v>
      </c>
      <c r="AB69" s="1228" t="s">
        <v>191</v>
      </c>
    </row>
    <row r="70" spans="2:28" ht="15.5" x14ac:dyDescent="0.25">
      <c r="B70" s="894" t="s">
        <v>73</v>
      </c>
      <c r="C70" s="380"/>
      <c r="D70" s="381"/>
      <c r="E70" s="381"/>
      <c r="F70" s="381"/>
      <c r="G70" s="381"/>
      <c r="H70" s="381"/>
      <c r="I70" s="381"/>
      <c r="J70" s="381"/>
      <c r="K70" s="381"/>
      <c r="L70" s="381"/>
      <c r="M70" s="381"/>
      <c r="N70" s="382"/>
      <c r="O70" s="381"/>
      <c r="P70" s="381"/>
      <c r="Q70" s="381"/>
      <c r="R70" s="381"/>
      <c r="S70" s="380"/>
      <c r="T70" s="380"/>
      <c r="U70" s="380"/>
      <c r="V70" s="381"/>
      <c r="W70" s="380"/>
      <c r="X70" s="380"/>
      <c r="Y70" s="380"/>
      <c r="Z70" s="380"/>
      <c r="AA70" s="380"/>
      <c r="AB70" s="1036"/>
    </row>
    <row r="71" spans="2:28" ht="13" x14ac:dyDescent="0.25">
      <c r="B71" s="362" t="s">
        <v>40</v>
      </c>
      <c r="C71" s="1514"/>
      <c r="D71" s="1513"/>
      <c r="E71" s="1514"/>
      <c r="F71" s="1513"/>
      <c r="G71" s="1514"/>
      <c r="H71" s="1513"/>
      <c r="I71" s="1382"/>
      <c r="J71" s="1382"/>
      <c r="K71" s="1512"/>
      <c r="L71" s="1512"/>
      <c r="M71" s="1512"/>
      <c r="N71" s="1514"/>
      <c r="O71" s="1512"/>
      <c r="P71" s="1512"/>
      <c r="Q71" s="1512"/>
      <c r="R71" s="1512"/>
      <c r="S71" s="1382"/>
      <c r="T71" s="1382"/>
      <c r="U71" s="1382"/>
      <c r="V71" s="1383"/>
      <c r="W71" s="1382"/>
      <c r="X71" s="1382"/>
      <c r="Y71" s="1382"/>
      <c r="Z71" s="1382"/>
      <c r="AA71" s="1382"/>
      <c r="AB71" s="376"/>
    </row>
    <row r="72" spans="2:28" x14ac:dyDescent="0.25">
      <c r="B72" s="1411" t="s">
        <v>41</v>
      </c>
      <c r="C72" s="1116" t="s">
        <v>191</v>
      </c>
      <c r="D72" s="1116" t="s">
        <v>191</v>
      </c>
      <c r="E72" s="1116" t="s">
        <v>191</v>
      </c>
      <c r="F72" s="1116" t="s">
        <v>191</v>
      </c>
      <c r="G72" s="1116" t="s">
        <v>191</v>
      </c>
      <c r="H72" s="1116" t="s">
        <v>191</v>
      </c>
      <c r="I72" s="1116" t="s">
        <v>191</v>
      </c>
      <c r="J72" s="1116" t="s">
        <v>191</v>
      </c>
      <c r="K72" s="1116" t="s">
        <v>191</v>
      </c>
      <c r="L72" s="1116" t="s">
        <v>191</v>
      </c>
      <c r="M72" s="1116" t="s">
        <v>191</v>
      </c>
      <c r="N72" s="1119" t="s">
        <v>191</v>
      </c>
      <c r="O72" s="1116" t="s">
        <v>191</v>
      </c>
      <c r="P72" s="1118" t="s">
        <v>191</v>
      </c>
      <c r="Q72" s="1118" t="s">
        <v>191</v>
      </c>
      <c r="R72" s="1118" t="s">
        <v>191</v>
      </c>
      <c r="S72" s="1124" t="s">
        <v>191</v>
      </c>
      <c r="T72" s="1124" t="s">
        <v>191</v>
      </c>
      <c r="U72" s="1124" t="s">
        <v>191</v>
      </c>
      <c r="V72" s="1118" t="s">
        <v>191</v>
      </c>
      <c r="W72" s="1124" t="s">
        <v>191</v>
      </c>
      <c r="X72" s="1124" t="s">
        <v>191</v>
      </c>
      <c r="Y72" s="1124" t="s">
        <v>191</v>
      </c>
      <c r="Z72" s="1124" t="s">
        <v>191</v>
      </c>
      <c r="AA72" s="1124" t="s">
        <v>191</v>
      </c>
      <c r="AB72" s="1228" t="s">
        <v>191</v>
      </c>
    </row>
    <row r="73" spans="2:28" x14ac:dyDescent="0.25">
      <c r="B73" s="1413" t="s">
        <v>238</v>
      </c>
      <c r="C73" s="1117" t="s">
        <v>191</v>
      </c>
      <c r="D73" s="1117" t="s">
        <v>191</v>
      </c>
      <c r="E73" s="1117" t="s">
        <v>191</v>
      </c>
      <c r="F73" s="1117" t="s">
        <v>191</v>
      </c>
      <c r="G73" s="1117" t="s">
        <v>191</v>
      </c>
      <c r="H73" s="1117" t="s">
        <v>191</v>
      </c>
      <c r="I73" s="1117" t="s">
        <v>191</v>
      </c>
      <c r="J73" s="1117" t="s">
        <v>191</v>
      </c>
      <c r="K73" s="1117" t="s">
        <v>191</v>
      </c>
      <c r="L73" s="1117" t="s">
        <v>191</v>
      </c>
      <c r="M73" s="1117" t="s">
        <v>191</v>
      </c>
      <c r="N73" s="1121" t="s">
        <v>191</v>
      </c>
      <c r="O73" s="1117" t="s">
        <v>191</v>
      </c>
      <c r="P73" s="1117" t="s">
        <v>191</v>
      </c>
      <c r="Q73" s="1117" t="s">
        <v>191</v>
      </c>
      <c r="R73" s="1117" t="s">
        <v>191</v>
      </c>
      <c r="S73" s="1122" t="s">
        <v>191</v>
      </c>
      <c r="T73" s="1122" t="s">
        <v>191</v>
      </c>
      <c r="U73" s="1122" t="s">
        <v>191</v>
      </c>
      <c r="V73" s="1117" t="s">
        <v>191</v>
      </c>
      <c r="W73" s="1122" t="s">
        <v>191</v>
      </c>
      <c r="X73" s="1122" t="s">
        <v>191</v>
      </c>
      <c r="Y73" s="1122" t="s">
        <v>191</v>
      </c>
      <c r="Z73" s="1122" t="s">
        <v>191</v>
      </c>
      <c r="AA73" s="1122" t="s">
        <v>191</v>
      </c>
      <c r="AB73" s="1227" t="s">
        <v>191</v>
      </c>
    </row>
    <row r="74" spans="2:28" ht="62.5" x14ac:dyDescent="0.25">
      <c r="B74" s="1414" t="s">
        <v>42</v>
      </c>
      <c r="C74" s="1124" t="s">
        <v>191</v>
      </c>
      <c r="D74" s="1118" t="s">
        <v>191</v>
      </c>
      <c r="E74" s="1118" t="s">
        <v>191</v>
      </c>
      <c r="F74" s="1118" t="s">
        <v>191</v>
      </c>
      <c r="G74" s="1118" t="s">
        <v>191</v>
      </c>
      <c r="H74" s="1118" t="s">
        <v>191</v>
      </c>
      <c r="I74" s="1118" t="s">
        <v>191</v>
      </c>
      <c r="J74" s="1118" t="s">
        <v>191</v>
      </c>
      <c r="K74" s="1118" t="s">
        <v>191</v>
      </c>
      <c r="L74" s="1118" t="s">
        <v>191</v>
      </c>
      <c r="M74" s="1118" t="s">
        <v>191</v>
      </c>
      <c r="N74" s="1125" t="s">
        <v>191</v>
      </c>
      <c r="O74" s="1118" t="s">
        <v>191</v>
      </c>
      <c r="P74" s="1118" t="s">
        <v>191</v>
      </c>
      <c r="Q74" s="1118" t="s">
        <v>191</v>
      </c>
      <c r="R74" s="1118" t="s">
        <v>191</v>
      </c>
      <c r="S74" s="1124" t="s">
        <v>191</v>
      </c>
      <c r="T74" s="1124" t="s">
        <v>1018</v>
      </c>
      <c r="U74" s="1124" t="s">
        <v>191</v>
      </c>
      <c r="V74" s="1118" t="s">
        <v>191</v>
      </c>
      <c r="W74" s="1126" t="s">
        <v>191</v>
      </c>
      <c r="X74" s="1126" t="s">
        <v>191</v>
      </c>
      <c r="Y74" s="1126" t="s">
        <v>191</v>
      </c>
      <c r="Z74" s="1124" t="s">
        <v>191</v>
      </c>
      <c r="AA74" s="1126" t="s">
        <v>191</v>
      </c>
      <c r="AB74" s="1228" t="s">
        <v>191</v>
      </c>
    </row>
    <row r="75" spans="2:28" ht="13" x14ac:dyDescent="0.25">
      <c r="B75" s="362" t="s">
        <v>43</v>
      </c>
      <c r="C75" s="1514"/>
      <c r="D75" s="1513"/>
      <c r="E75" s="1514"/>
      <c r="F75" s="1513"/>
      <c r="G75" s="1514"/>
      <c r="H75" s="1513"/>
      <c r="I75" s="1382"/>
      <c r="J75" s="1382"/>
      <c r="K75" s="1512"/>
      <c r="L75" s="1512"/>
      <c r="M75" s="1512"/>
      <c r="N75" s="1514"/>
      <c r="O75" s="1512"/>
      <c r="P75" s="1512"/>
      <c r="Q75" s="1512"/>
      <c r="R75" s="1512"/>
      <c r="S75" s="1382"/>
      <c r="T75" s="1382"/>
      <c r="U75" s="1382"/>
      <c r="V75" s="1383"/>
      <c r="W75" s="1382"/>
      <c r="X75" s="1382"/>
      <c r="Y75" s="1382"/>
      <c r="Z75" s="1382"/>
      <c r="AA75" s="1382"/>
      <c r="AB75" s="376"/>
    </row>
    <row r="76" spans="2:28" x14ac:dyDescent="0.25">
      <c r="B76" s="1414" t="s">
        <v>331</v>
      </c>
      <c r="C76" s="1118"/>
      <c r="D76" s="1118"/>
      <c r="E76" s="1118"/>
      <c r="F76" s="1118"/>
      <c r="G76" s="1118"/>
      <c r="H76" s="1118"/>
      <c r="I76" s="1118"/>
      <c r="J76" s="1118"/>
      <c r="K76" s="1118"/>
      <c r="L76" s="1118"/>
      <c r="M76" s="1118"/>
      <c r="N76" s="1125"/>
      <c r="O76" s="1118"/>
      <c r="P76" s="1118"/>
      <c r="Q76" s="1118"/>
      <c r="R76" s="1118"/>
      <c r="S76" s="1124"/>
      <c r="T76" s="1124"/>
      <c r="U76" s="1124"/>
      <c r="V76" s="1118"/>
      <c r="W76" s="1124"/>
      <c r="X76" s="1124"/>
      <c r="Y76" s="1124"/>
      <c r="Z76" s="1124"/>
      <c r="AA76" s="1124"/>
      <c r="AB76" s="1228"/>
    </row>
    <row r="77" spans="2:28" x14ac:dyDescent="0.25">
      <c r="B77" s="1418" t="s">
        <v>45</v>
      </c>
      <c r="C77" s="1117"/>
      <c r="D77" s="1117"/>
      <c r="E77" s="1117"/>
      <c r="F77" s="1117"/>
      <c r="G77" s="1117"/>
      <c r="H77" s="1117"/>
      <c r="I77" s="1117"/>
      <c r="J77" s="1117"/>
      <c r="K77" s="1117"/>
      <c r="L77" s="1117"/>
      <c r="M77" s="1117"/>
      <c r="N77" s="1121"/>
      <c r="O77" s="1117"/>
      <c r="P77" s="1117"/>
      <c r="Q77" s="1117"/>
      <c r="R77" s="1117"/>
      <c r="S77" s="1122"/>
      <c r="T77" s="1122"/>
      <c r="U77" s="1122"/>
      <c r="V77" s="1117"/>
      <c r="W77" s="1122"/>
      <c r="X77" s="1122"/>
      <c r="Y77" s="1122"/>
      <c r="Z77" s="1122"/>
      <c r="AA77" s="1122"/>
      <c r="AB77" s="1227"/>
    </row>
    <row r="78" spans="2:28" ht="15.5" x14ac:dyDescent="0.25">
      <c r="B78" s="1161" t="s">
        <v>81</v>
      </c>
      <c r="C78" s="1510"/>
      <c r="D78" s="1510"/>
      <c r="E78" s="1510"/>
      <c r="F78" s="1510"/>
      <c r="G78" s="1510"/>
      <c r="H78" s="1510"/>
      <c r="I78" s="1417"/>
      <c r="J78" s="1417"/>
      <c r="K78" s="1510"/>
      <c r="L78" s="1510"/>
      <c r="M78" s="1510"/>
      <c r="N78" s="1511"/>
      <c r="O78" s="1510"/>
      <c r="P78" s="1510"/>
      <c r="Q78" s="1510"/>
      <c r="R78" s="1510"/>
      <c r="S78" s="1385"/>
      <c r="T78" s="1385"/>
      <c r="U78" s="1385"/>
      <c r="V78" s="1417"/>
      <c r="W78" s="1385"/>
      <c r="X78" s="1385"/>
      <c r="Y78" s="1385"/>
      <c r="Z78" s="1385"/>
      <c r="AA78" s="1385"/>
      <c r="AB78" s="1035"/>
    </row>
    <row r="79" spans="2:28" ht="13" x14ac:dyDescent="0.25">
      <c r="B79" s="362" t="s">
        <v>52</v>
      </c>
      <c r="C79" s="1513"/>
      <c r="D79" s="1512"/>
      <c r="E79" s="1512"/>
      <c r="F79" s="1512"/>
      <c r="G79" s="1512"/>
      <c r="H79" s="1512"/>
      <c r="I79" s="1383"/>
      <c r="J79" s="1383"/>
      <c r="K79" s="1512"/>
      <c r="L79" s="1512"/>
      <c r="M79" s="1512"/>
      <c r="N79" s="1514"/>
      <c r="O79" s="1512"/>
      <c r="P79" s="1512"/>
      <c r="Q79" s="1512"/>
      <c r="R79" s="1512"/>
      <c r="S79" s="1382"/>
      <c r="T79" s="1382"/>
      <c r="U79" s="1382"/>
      <c r="V79" s="1383"/>
      <c r="W79" s="1382"/>
      <c r="X79" s="1382"/>
      <c r="Y79" s="1382"/>
      <c r="Z79" s="1382"/>
      <c r="AA79" s="1382"/>
      <c r="AB79" s="376"/>
    </row>
    <row r="80" spans="2:28" x14ac:dyDescent="0.25">
      <c r="B80" s="1414" t="s">
        <v>693</v>
      </c>
      <c r="C80" s="372"/>
      <c r="D80" s="372"/>
      <c r="E80" s="372"/>
      <c r="F80" s="372"/>
      <c r="G80" s="372"/>
      <c r="H80" s="372"/>
      <c r="I80" s="372"/>
      <c r="J80" s="372"/>
      <c r="K80" s="372"/>
      <c r="L80" s="372"/>
      <c r="M80" s="372"/>
      <c r="N80" s="373"/>
      <c r="O80" s="372"/>
      <c r="P80" s="372"/>
      <c r="Q80" s="372"/>
      <c r="R80" s="372"/>
      <c r="S80" s="354"/>
      <c r="T80" s="354"/>
      <c r="U80" s="354"/>
      <c r="V80" s="372"/>
      <c r="W80" s="354"/>
      <c r="X80" s="354"/>
      <c r="Y80" s="354"/>
      <c r="Z80" s="354"/>
      <c r="AA80" s="354"/>
      <c r="AB80" s="1229"/>
    </row>
    <row r="81" spans="2:28" x14ac:dyDescent="0.25">
      <c r="B81" s="1413" t="s">
        <v>53</v>
      </c>
      <c r="C81" s="1117"/>
      <c r="D81" s="1117"/>
      <c r="E81" s="1117"/>
      <c r="F81" s="1117"/>
      <c r="G81" s="1117"/>
      <c r="H81" s="1117"/>
      <c r="I81" s="1117"/>
      <c r="J81" s="1117"/>
      <c r="K81" s="1117"/>
      <c r="L81" s="1117"/>
      <c r="M81" s="1117"/>
      <c r="N81" s="1121"/>
      <c r="O81" s="1117"/>
      <c r="P81" s="1117"/>
      <c r="Q81" s="1117"/>
      <c r="R81" s="1117"/>
      <c r="S81" s="1122"/>
      <c r="T81" s="1122"/>
      <c r="U81" s="1122"/>
      <c r="V81" s="1117"/>
      <c r="W81" s="1122"/>
      <c r="X81" s="1122"/>
      <c r="Y81" s="1122"/>
      <c r="Z81" s="1122"/>
      <c r="AA81" s="1122"/>
      <c r="AB81" s="1227"/>
    </row>
    <row r="82" spans="2:28" x14ac:dyDescent="0.25">
      <c r="B82" s="1414" t="s">
        <v>694</v>
      </c>
      <c r="C82" s="372"/>
      <c r="D82" s="372"/>
      <c r="E82" s="372"/>
      <c r="F82" s="372"/>
      <c r="G82" s="372"/>
      <c r="H82" s="372"/>
      <c r="I82" s="372"/>
      <c r="J82" s="372"/>
      <c r="K82" s="372"/>
      <c r="L82" s="372"/>
      <c r="M82" s="372"/>
      <c r="N82" s="373"/>
      <c r="O82" s="372"/>
      <c r="P82" s="372"/>
      <c r="Q82" s="372"/>
      <c r="R82" s="372"/>
      <c r="S82" s="354"/>
      <c r="T82" s="354"/>
      <c r="U82" s="354"/>
      <c r="V82" s="372"/>
      <c r="W82" s="354"/>
      <c r="X82" s="354"/>
      <c r="Y82" s="354"/>
      <c r="Z82" s="354"/>
      <c r="AA82" s="354"/>
      <c r="AB82" s="1229"/>
    </row>
    <row r="83" spans="2:28" x14ac:dyDescent="0.25">
      <c r="B83" s="1413" t="s">
        <v>695</v>
      </c>
      <c r="C83" s="368"/>
      <c r="D83" s="368"/>
      <c r="E83" s="368"/>
      <c r="F83" s="368"/>
      <c r="G83" s="368"/>
      <c r="H83" s="368"/>
      <c r="I83" s="368"/>
      <c r="J83" s="368"/>
      <c r="K83" s="368"/>
      <c r="L83" s="368"/>
      <c r="M83" s="368"/>
      <c r="N83" s="369"/>
      <c r="O83" s="368"/>
      <c r="P83" s="368"/>
      <c r="Q83" s="368"/>
      <c r="R83" s="368"/>
      <c r="S83" s="370"/>
      <c r="T83" s="370"/>
      <c r="U83" s="370"/>
      <c r="V83" s="368"/>
      <c r="W83" s="370"/>
      <c r="X83" s="370"/>
      <c r="Y83" s="370"/>
      <c r="Z83" s="370"/>
      <c r="AA83" s="370"/>
      <c r="AB83" s="1230"/>
    </row>
    <row r="84" spans="2:28" ht="15.5" x14ac:dyDescent="0.25">
      <c r="B84" s="1161" t="s">
        <v>74</v>
      </c>
      <c r="C84" s="1510"/>
      <c r="D84" s="1510"/>
      <c r="E84" s="1510"/>
      <c r="F84" s="1510"/>
      <c r="G84" s="1510"/>
      <c r="H84" s="1510"/>
      <c r="I84" s="1417"/>
      <c r="J84" s="1417"/>
      <c r="K84" s="1510"/>
      <c r="L84" s="1510"/>
      <c r="M84" s="1510"/>
      <c r="N84" s="1511"/>
      <c r="O84" s="1510"/>
      <c r="P84" s="1510"/>
      <c r="Q84" s="1510"/>
      <c r="R84" s="1510"/>
      <c r="S84" s="1385"/>
      <c r="T84" s="1385"/>
      <c r="U84" s="1385"/>
      <c r="V84" s="1417"/>
      <c r="W84" s="1385"/>
      <c r="X84" s="1385"/>
      <c r="Y84" s="1385"/>
      <c r="Z84" s="1385"/>
      <c r="AA84" s="1385"/>
      <c r="AB84" s="1035"/>
    </row>
    <row r="85" spans="2:28" ht="13" x14ac:dyDescent="0.25">
      <c r="B85" s="362" t="s">
        <v>55</v>
      </c>
      <c r="C85" s="1513"/>
      <c r="D85" s="1512"/>
      <c r="E85" s="1512"/>
      <c r="F85" s="1512"/>
      <c r="G85" s="1512"/>
      <c r="H85" s="1512"/>
      <c r="I85" s="1383"/>
      <c r="J85" s="1383"/>
      <c r="K85" s="1512"/>
      <c r="L85" s="1512"/>
      <c r="M85" s="1512"/>
      <c r="N85" s="1514"/>
      <c r="O85" s="1512"/>
      <c r="P85" s="1512"/>
      <c r="Q85" s="1512"/>
      <c r="R85" s="1512"/>
      <c r="S85" s="1382"/>
      <c r="T85" s="1382"/>
      <c r="U85" s="1382"/>
      <c r="V85" s="1383"/>
      <c r="W85" s="1382"/>
      <c r="X85" s="1382"/>
      <c r="Y85" s="1382"/>
      <c r="Z85" s="1382"/>
      <c r="AA85" s="1382"/>
      <c r="AB85" s="376"/>
    </row>
    <row r="86" spans="2:28" x14ac:dyDescent="0.25">
      <c r="B86" s="1414" t="s">
        <v>56</v>
      </c>
      <c r="C86" s="1118"/>
      <c r="D86" s="1118"/>
      <c r="E86" s="1118"/>
      <c r="F86" s="1118"/>
      <c r="G86" s="1118"/>
      <c r="H86" s="1118"/>
      <c r="I86" s="1118"/>
      <c r="J86" s="1118"/>
      <c r="K86" s="1118"/>
      <c r="L86" s="1118"/>
      <c r="M86" s="1118"/>
      <c r="N86" s="1125"/>
      <c r="O86" s="1118"/>
      <c r="P86" s="1118"/>
      <c r="Q86" s="1118"/>
      <c r="R86" s="1118"/>
      <c r="S86" s="1124"/>
      <c r="T86" s="1124"/>
      <c r="U86" s="1124"/>
      <c r="V86" s="1118"/>
      <c r="W86" s="1124"/>
      <c r="X86" s="1124"/>
      <c r="Y86" s="1124"/>
      <c r="Z86" s="1124"/>
      <c r="AA86" s="1124"/>
      <c r="AB86" s="1228"/>
    </row>
    <row r="87" spans="2:28" x14ac:dyDescent="0.25">
      <c r="B87" s="1413" t="s">
        <v>57</v>
      </c>
      <c r="C87" s="1117"/>
      <c r="D87" s="1117"/>
      <c r="E87" s="1117"/>
      <c r="F87" s="1117"/>
      <c r="G87" s="1117"/>
      <c r="H87" s="1117"/>
      <c r="I87" s="1117"/>
      <c r="J87" s="1117"/>
      <c r="K87" s="1117"/>
      <c r="L87" s="1117"/>
      <c r="M87" s="1117"/>
      <c r="N87" s="1121"/>
      <c r="O87" s="1117"/>
      <c r="P87" s="1117"/>
      <c r="Q87" s="1117"/>
      <c r="R87" s="1117"/>
      <c r="S87" s="1122"/>
      <c r="T87" s="1122"/>
      <c r="U87" s="1122"/>
      <c r="V87" s="1117"/>
      <c r="W87" s="1122"/>
      <c r="X87" s="1122"/>
      <c r="Y87" s="1122"/>
      <c r="Z87" s="1122"/>
      <c r="AA87" s="1122"/>
      <c r="AB87" s="1227"/>
    </row>
    <row r="88" spans="2:28" x14ac:dyDescent="0.25">
      <c r="B88" s="1414" t="s">
        <v>58</v>
      </c>
      <c r="C88" s="1118"/>
      <c r="D88" s="1118"/>
      <c r="E88" s="1118"/>
      <c r="F88" s="1118"/>
      <c r="G88" s="1118"/>
      <c r="H88" s="1118"/>
      <c r="I88" s="1118"/>
      <c r="J88" s="1118"/>
      <c r="K88" s="1118"/>
      <c r="L88" s="1118"/>
      <c r="M88" s="1118"/>
      <c r="N88" s="1125"/>
      <c r="O88" s="1118"/>
      <c r="P88" s="1118"/>
      <c r="Q88" s="1118"/>
      <c r="R88" s="1118"/>
      <c r="S88" s="1124"/>
      <c r="T88" s="1124"/>
      <c r="U88" s="1124"/>
      <c r="V88" s="1118"/>
      <c r="W88" s="1124"/>
      <c r="X88" s="1124"/>
      <c r="Y88" s="1124"/>
      <c r="Z88" s="1124"/>
      <c r="AA88" s="1124"/>
      <c r="AB88" s="1228"/>
    </row>
    <row r="89" spans="2:28" ht="25" x14ac:dyDescent="0.25">
      <c r="B89" s="1410" t="s">
        <v>696</v>
      </c>
      <c r="C89" s="1117"/>
      <c r="D89" s="1117"/>
      <c r="E89" s="1117"/>
      <c r="F89" s="1117"/>
      <c r="G89" s="1117"/>
      <c r="H89" s="1117"/>
      <c r="I89" s="1117"/>
      <c r="J89" s="1117"/>
      <c r="K89" s="1117"/>
      <c r="L89" s="1117"/>
      <c r="M89" s="1117"/>
      <c r="N89" s="1121"/>
      <c r="O89" s="1117"/>
      <c r="P89" s="1117"/>
      <c r="Q89" s="1117"/>
      <c r="R89" s="1117"/>
      <c r="S89" s="1122"/>
      <c r="T89" s="1122"/>
      <c r="U89" s="1122"/>
      <c r="V89" s="1117"/>
      <c r="W89" s="1122"/>
      <c r="X89" s="1122"/>
      <c r="Y89" s="1122"/>
      <c r="Z89" s="1122"/>
      <c r="AA89" s="1122"/>
      <c r="AB89" s="1227"/>
    </row>
    <row r="90" spans="2:28" x14ac:dyDescent="0.25">
      <c r="B90" s="1419" t="s">
        <v>59</v>
      </c>
      <c r="C90" s="1128"/>
      <c r="D90" s="1128"/>
      <c r="E90" s="1128"/>
      <c r="F90" s="1128"/>
      <c r="G90" s="1128"/>
      <c r="H90" s="1128"/>
      <c r="I90" s="1128"/>
      <c r="J90" s="1128"/>
      <c r="K90" s="1128"/>
      <c r="L90" s="1128"/>
      <c r="M90" s="1128"/>
      <c r="N90" s="1180"/>
      <c r="O90" s="1128"/>
      <c r="P90" s="1128"/>
      <c r="Q90" s="1128"/>
      <c r="R90" s="1128"/>
      <c r="S90" s="1129"/>
      <c r="T90" s="1129"/>
      <c r="U90" s="1129"/>
      <c r="V90" s="1128"/>
      <c r="W90" s="1129"/>
      <c r="X90" s="1129"/>
      <c r="Y90" s="1129"/>
      <c r="Z90" s="1129"/>
      <c r="AA90" s="1129"/>
      <c r="AB90" s="1231"/>
    </row>
    <row r="91" spans="2:28" x14ac:dyDescent="0.25">
      <c r="B91" s="1413" t="s">
        <v>60</v>
      </c>
      <c r="C91" s="1117"/>
      <c r="D91" s="1117"/>
      <c r="E91" s="1117"/>
      <c r="F91" s="1117"/>
      <c r="G91" s="1117"/>
      <c r="H91" s="1117"/>
      <c r="I91" s="1117"/>
      <c r="J91" s="1117"/>
      <c r="K91" s="1117"/>
      <c r="L91" s="1117"/>
      <c r="M91" s="1117"/>
      <c r="N91" s="1121"/>
      <c r="O91" s="1117"/>
      <c r="P91" s="1117"/>
      <c r="Q91" s="1117"/>
      <c r="R91" s="1117"/>
      <c r="S91" s="1122"/>
      <c r="T91" s="1122"/>
      <c r="U91" s="1122"/>
      <c r="V91" s="1117"/>
      <c r="W91" s="1122"/>
      <c r="X91" s="1122"/>
      <c r="Y91" s="1122"/>
      <c r="Z91" s="1122"/>
      <c r="AA91" s="1122"/>
      <c r="AB91" s="1227"/>
    </row>
    <row r="92" spans="2:28" ht="25" x14ac:dyDescent="0.25">
      <c r="B92" s="1420" t="s">
        <v>324</v>
      </c>
      <c r="C92" s="1128"/>
      <c r="D92" s="1128"/>
      <c r="E92" s="1128"/>
      <c r="F92" s="1128"/>
      <c r="G92" s="1128"/>
      <c r="H92" s="1128"/>
      <c r="I92" s="1128"/>
      <c r="J92" s="1128"/>
      <c r="K92" s="1128"/>
      <c r="L92" s="1128"/>
      <c r="M92" s="1128"/>
      <c r="N92" s="1180"/>
      <c r="O92" s="1128"/>
      <c r="P92" s="1128"/>
      <c r="Q92" s="1128"/>
      <c r="R92" s="1128"/>
      <c r="S92" s="1129"/>
      <c r="T92" s="1129"/>
      <c r="U92" s="1129"/>
      <c r="V92" s="1128"/>
      <c r="W92" s="1129"/>
      <c r="X92" s="1129"/>
      <c r="Y92" s="1129"/>
      <c r="Z92" s="1129"/>
      <c r="AA92" s="1129"/>
      <c r="AB92" s="1231"/>
    </row>
    <row r="93" spans="2:28" ht="15.65" hidden="1" customHeight="1" x14ac:dyDescent="0.25">
      <c r="B93" s="1161" t="s">
        <v>354</v>
      </c>
      <c r="C93" s="1510"/>
      <c r="D93" s="1510"/>
      <c r="E93" s="1510"/>
      <c r="F93" s="1510"/>
      <c r="G93" s="1510"/>
      <c r="H93" s="1510"/>
      <c r="I93" s="1417"/>
      <c r="J93" s="1417"/>
      <c r="K93" s="1510"/>
      <c r="L93" s="1510"/>
      <c r="M93" s="1510"/>
      <c r="N93" s="1511"/>
      <c r="O93" s="1510"/>
      <c r="P93" s="1510"/>
      <c r="Q93" s="1510"/>
      <c r="R93" s="1510"/>
      <c r="S93" s="1385"/>
      <c r="T93" s="1385"/>
      <c r="U93" s="1385"/>
      <c r="V93" s="1417"/>
      <c r="W93" s="1385"/>
      <c r="X93" s="1385"/>
      <c r="Y93" s="1385"/>
      <c r="Z93" s="1385"/>
      <c r="AA93" s="1385"/>
      <c r="AB93" s="1035"/>
    </row>
    <row r="94" spans="2:28" s="367" customFormat="1" ht="12.65" hidden="1" customHeight="1" x14ac:dyDescent="0.25">
      <c r="B94" s="1409" t="s">
        <v>727</v>
      </c>
      <c r="C94" s="363"/>
      <c r="D94" s="363"/>
      <c r="E94" s="363"/>
      <c r="F94" s="363"/>
      <c r="G94" s="363"/>
      <c r="H94" s="363"/>
      <c r="I94" s="363"/>
      <c r="J94" s="363"/>
      <c r="K94" s="363"/>
      <c r="L94" s="363"/>
      <c r="M94" s="363"/>
      <c r="N94" s="364"/>
      <c r="O94" s="363"/>
      <c r="P94" s="363"/>
      <c r="Q94" s="363"/>
      <c r="R94" s="363"/>
      <c r="S94" s="365"/>
      <c r="T94" s="365"/>
      <c r="U94" s="365"/>
      <c r="V94" s="363"/>
      <c r="W94" s="365"/>
      <c r="X94" s="365"/>
      <c r="Y94" s="365"/>
      <c r="Z94" s="365"/>
      <c r="AA94" s="365"/>
      <c r="AB94" s="1232"/>
    </row>
    <row r="95" spans="2:28" ht="12.65" hidden="1" customHeight="1" x14ac:dyDescent="0.25">
      <c r="B95" s="1410" t="s">
        <v>352</v>
      </c>
      <c r="C95" s="368"/>
      <c r="D95" s="368"/>
      <c r="E95" s="368"/>
      <c r="F95" s="368"/>
      <c r="G95" s="368"/>
      <c r="H95" s="368"/>
      <c r="I95" s="368"/>
      <c r="J95" s="368"/>
      <c r="K95" s="368"/>
      <c r="L95" s="368"/>
      <c r="M95" s="368"/>
      <c r="N95" s="369"/>
      <c r="O95" s="368"/>
      <c r="P95" s="368"/>
      <c r="Q95" s="368"/>
      <c r="R95" s="368"/>
      <c r="S95" s="370"/>
      <c r="T95" s="368"/>
      <c r="U95" s="370"/>
      <c r="V95" s="368"/>
      <c r="W95" s="370"/>
      <c r="X95" s="370"/>
      <c r="Y95" s="370"/>
      <c r="Z95" s="370"/>
      <c r="AA95" s="370"/>
      <c r="AB95" s="1230"/>
    </row>
    <row r="96" spans="2:28" s="367" customFormat="1" ht="12.65" hidden="1" customHeight="1" x14ac:dyDescent="0.25">
      <c r="B96" s="1409" t="s">
        <v>353</v>
      </c>
      <c r="C96" s="363"/>
      <c r="D96" s="363"/>
      <c r="E96" s="363"/>
      <c r="F96" s="363"/>
      <c r="G96" s="363"/>
      <c r="H96" s="363"/>
      <c r="I96" s="363"/>
      <c r="J96" s="363"/>
      <c r="K96" s="363"/>
      <c r="L96" s="363"/>
      <c r="M96" s="363"/>
      <c r="N96" s="364"/>
      <c r="O96" s="363"/>
      <c r="P96" s="363"/>
      <c r="Q96" s="363"/>
      <c r="R96" s="363"/>
      <c r="S96" s="365"/>
      <c r="T96" s="365"/>
      <c r="U96" s="365"/>
      <c r="V96" s="363"/>
      <c r="W96" s="365"/>
      <c r="X96" s="365"/>
      <c r="Y96" s="365"/>
      <c r="Z96" s="365"/>
      <c r="AA96" s="365"/>
      <c r="AB96" s="1232"/>
    </row>
    <row r="97" spans="2:28" ht="12.65" hidden="1" customHeight="1" x14ac:dyDescent="0.25">
      <c r="B97" s="1410" t="s">
        <v>728</v>
      </c>
      <c r="C97" s="368"/>
      <c r="D97" s="368"/>
      <c r="E97" s="368"/>
      <c r="F97" s="368"/>
      <c r="G97" s="368"/>
      <c r="H97" s="368"/>
      <c r="I97" s="368"/>
      <c r="J97" s="368"/>
      <c r="K97" s="368"/>
      <c r="L97" s="368"/>
      <c r="M97" s="368"/>
      <c r="N97" s="369"/>
      <c r="O97" s="368"/>
      <c r="P97" s="368"/>
      <c r="Q97" s="368"/>
      <c r="R97" s="368"/>
      <c r="S97" s="370"/>
      <c r="T97" s="370"/>
      <c r="U97" s="370"/>
      <c r="V97" s="368"/>
      <c r="W97" s="370"/>
      <c r="X97" s="370"/>
      <c r="Y97" s="370"/>
      <c r="Z97" s="370"/>
      <c r="AA97" s="370"/>
      <c r="AB97" s="1230"/>
    </row>
    <row r="98" spans="2:28" ht="15.5" x14ac:dyDescent="0.25">
      <c r="B98" s="1161" t="s">
        <v>311</v>
      </c>
      <c r="C98" s="1510"/>
      <c r="D98" s="1510"/>
      <c r="E98" s="1510"/>
      <c r="F98" s="1510"/>
      <c r="G98" s="1510"/>
      <c r="H98" s="1510"/>
      <c r="I98" s="1417"/>
      <c r="J98" s="1417"/>
      <c r="K98" s="1510"/>
      <c r="L98" s="1510"/>
      <c r="M98" s="1510"/>
      <c r="N98" s="1511"/>
      <c r="O98" s="1510"/>
      <c r="P98" s="1510"/>
      <c r="Q98" s="1510"/>
      <c r="R98" s="1510"/>
      <c r="S98" s="1385"/>
      <c r="T98" s="1385"/>
      <c r="U98" s="1385"/>
      <c r="V98" s="1417"/>
      <c r="W98" s="1385"/>
      <c r="X98" s="1385"/>
      <c r="Y98" s="1385"/>
      <c r="Z98" s="1385"/>
      <c r="AA98" s="1385"/>
      <c r="AB98" s="1035"/>
    </row>
    <row r="99" spans="2:28" ht="137.5" x14ac:dyDescent="0.25">
      <c r="B99" s="1411" t="s">
        <v>309</v>
      </c>
      <c r="C99" s="1124" t="s">
        <v>1019</v>
      </c>
      <c r="D99" s="1127" t="s">
        <v>1020</v>
      </c>
      <c r="E99" s="1124" t="s">
        <v>1021</v>
      </c>
      <c r="F99" s="1118" t="s">
        <v>1022</v>
      </c>
      <c r="G99" s="1118" t="s">
        <v>1023</v>
      </c>
      <c r="H99" s="1118" t="s">
        <v>1024</v>
      </c>
      <c r="I99" s="1118" t="s">
        <v>1025</v>
      </c>
      <c r="J99" s="1118" t="s">
        <v>1026</v>
      </c>
      <c r="K99" s="1118" t="s">
        <v>1027</v>
      </c>
      <c r="L99" s="1118" t="s">
        <v>1028</v>
      </c>
      <c r="M99" s="1118" t="s">
        <v>1029</v>
      </c>
      <c r="N99" s="1125" t="s">
        <v>1030</v>
      </c>
      <c r="O99" s="1118" t="s">
        <v>1031</v>
      </c>
      <c r="P99" s="1118" t="s">
        <v>1032</v>
      </c>
      <c r="Q99" s="1118" t="s">
        <v>1033</v>
      </c>
      <c r="R99" s="1118" t="s">
        <v>1034</v>
      </c>
      <c r="S99" s="1124" t="s">
        <v>1035</v>
      </c>
      <c r="T99" s="1124" t="s">
        <v>1036</v>
      </c>
      <c r="U99" s="1124" t="s">
        <v>1037</v>
      </c>
      <c r="V99" s="1118" t="s">
        <v>1038</v>
      </c>
      <c r="W99" s="1124" t="s">
        <v>1039</v>
      </c>
      <c r="X99" s="1124" t="s">
        <v>1040</v>
      </c>
      <c r="Y99" s="1124" t="s">
        <v>1041</v>
      </c>
      <c r="Z99" s="1124" t="s">
        <v>1042</v>
      </c>
      <c r="AA99" s="1124" t="s">
        <v>1043</v>
      </c>
      <c r="AB99" s="1228" t="s">
        <v>1044</v>
      </c>
    </row>
    <row r="100" spans="2:28" ht="337.5" x14ac:dyDescent="0.25">
      <c r="B100" s="1421" t="s">
        <v>310</v>
      </c>
      <c r="C100" s="1422" t="s">
        <v>1045</v>
      </c>
      <c r="D100" s="1423" t="s">
        <v>1046</v>
      </c>
      <c r="E100" s="1422" t="s">
        <v>1047</v>
      </c>
      <c r="F100" s="1423" t="s">
        <v>1048</v>
      </c>
      <c r="G100" s="1423" t="s">
        <v>1049</v>
      </c>
      <c r="H100" s="1423" t="s">
        <v>1050</v>
      </c>
      <c r="I100" s="1423" t="s">
        <v>1051</v>
      </c>
      <c r="J100" s="1423" t="s">
        <v>1052</v>
      </c>
      <c r="K100" s="1423" t="s">
        <v>1053</v>
      </c>
      <c r="L100" s="1423" t="s">
        <v>1054</v>
      </c>
      <c r="M100" s="1423" t="s">
        <v>1055</v>
      </c>
      <c r="N100" s="1424" t="s">
        <v>1056</v>
      </c>
      <c r="O100" s="1423" t="s">
        <v>1057</v>
      </c>
      <c r="P100" s="1423" t="s">
        <v>1058</v>
      </c>
      <c r="Q100" s="1423" t="s">
        <v>1059</v>
      </c>
      <c r="R100" s="1423" t="s">
        <v>1060</v>
      </c>
      <c r="S100" s="1422" t="s">
        <v>1061</v>
      </c>
      <c r="T100" s="1422" t="s">
        <v>1062</v>
      </c>
      <c r="U100" s="1422" t="s">
        <v>1063</v>
      </c>
      <c r="V100" s="1423" t="s">
        <v>1064</v>
      </c>
      <c r="W100" s="1422" t="s">
        <v>1065</v>
      </c>
      <c r="X100" s="1422" t="s">
        <v>1066</v>
      </c>
      <c r="Y100" s="1422" t="s">
        <v>1067</v>
      </c>
      <c r="Z100" s="1422" t="s">
        <v>1068</v>
      </c>
      <c r="AA100" s="1422" t="s">
        <v>1069</v>
      </c>
      <c r="AB100" s="1425" t="s">
        <v>1070</v>
      </c>
    </row>
    <row r="102" spans="2:28" x14ac:dyDescent="0.25">
      <c r="B102" s="384" t="s">
        <v>92</v>
      </c>
    </row>
    <row r="103" spans="2:28" x14ac:dyDescent="0.25">
      <c r="C103" s="363"/>
      <c r="D103" s="363"/>
      <c r="E103" s="363"/>
      <c r="F103" s="363"/>
      <c r="G103" s="363"/>
      <c r="H103" s="363"/>
      <c r="I103" s="363"/>
      <c r="J103" s="363"/>
      <c r="K103" s="363"/>
      <c r="L103" s="363"/>
      <c r="M103" s="363"/>
      <c r="N103" s="364"/>
      <c r="O103" s="363"/>
      <c r="P103" s="363"/>
      <c r="Q103" s="363"/>
      <c r="R103" s="363"/>
      <c r="S103" s="365"/>
      <c r="T103" s="365"/>
      <c r="U103" s="365"/>
      <c r="V103" s="363"/>
      <c r="W103" s="365"/>
      <c r="X103" s="365"/>
      <c r="Y103" s="365"/>
      <c r="Z103" s="365"/>
    </row>
  </sheetData>
  <mergeCells count="148">
    <mergeCell ref="C5:AB5"/>
    <mergeCell ref="B7:B8"/>
    <mergeCell ref="C7:D7"/>
    <mergeCell ref="E7:F7"/>
    <mergeCell ref="G7:H7"/>
    <mergeCell ref="I7:J7"/>
    <mergeCell ref="K7:L7"/>
    <mergeCell ref="M7:N7"/>
    <mergeCell ref="O7:P7"/>
    <mergeCell ref="Q7:R7"/>
    <mergeCell ref="S7:T7"/>
    <mergeCell ref="U7:V7"/>
    <mergeCell ref="W7:X7"/>
    <mergeCell ref="Y7:Z7"/>
    <mergeCell ref="AA7:AB7"/>
    <mergeCell ref="C14:D14"/>
    <mergeCell ref="E14:F14"/>
    <mergeCell ref="G14:H14"/>
    <mergeCell ref="K14:L14"/>
    <mergeCell ref="M14:N14"/>
    <mergeCell ref="O14:P14"/>
    <mergeCell ref="Q14:R14"/>
    <mergeCell ref="C19:D19"/>
    <mergeCell ref="E19:F19"/>
    <mergeCell ref="G19:H19"/>
    <mergeCell ref="K19:L19"/>
    <mergeCell ref="M19:N19"/>
    <mergeCell ref="O19:P19"/>
    <mergeCell ref="Q19:R19"/>
    <mergeCell ref="Q36:R36"/>
    <mergeCell ref="C40:D40"/>
    <mergeCell ref="E40:F40"/>
    <mergeCell ref="G40:H40"/>
    <mergeCell ref="K40:L40"/>
    <mergeCell ref="M40:N40"/>
    <mergeCell ref="O40:P40"/>
    <mergeCell ref="Q40:R40"/>
    <mergeCell ref="C36:D36"/>
    <mergeCell ref="E36:F36"/>
    <mergeCell ref="G36:H36"/>
    <mergeCell ref="K36:L36"/>
    <mergeCell ref="M36:N36"/>
    <mergeCell ref="O36:P36"/>
    <mergeCell ref="Q44:R44"/>
    <mergeCell ref="C47:D47"/>
    <mergeCell ref="E47:F47"/>
    <mergeCell ref="G47:H47"/>
    <mergeCell ref="K47:L47"/>
    <mergeCell ref="M47:N47"/>
    <mergeCell ref="O47:P47"/>
    <mergeCell ref="Q47:R47"/>
    <mergeCell ref="C44:D44"/>
    <mergeCell ref="E44:F44"/>
    <mergeCell ref="G44:H44"/>
    <mergeCell ref="K44:L44"/>
    <mergeCell ref="M44:N44"/>
    <mergeCell ref="O44:P44"/>
    <mergeCell ref="Q48:R48"/>
    <mergeCell ref="C56:D56"/>
    <mergeCell ref="E56:F56"/>
    <mergeCell ref="G56:H56"/>
    <mergeCell ref="K56:L56"/>
    <mergeCell ref="M56:N56"/>
    <mergeCell ref="O56:P56"/>
    <mergeCell ref="Q56:R56"/>
    <mergeCell ref="C48:D48"/>
    <mergeCell ref="E48:F48"/>
    <mergeCell ref="G48:H48"/>
    <mergeCell ref="K48:L48"/>
    <mergeCell ref="M48:N48"/>
    <mergeCell ref="O48:P48"/>
    <mergeCell ref="Q62:R62"/>
    <mergeCell ref="C65:D65"/>
    <mergeCell ref="E65:F65"/>
    <mergeCell ref="G65:H65"/>
    <mergeCell ref="K65:L65"/>
    <mergeCell ref="M65:N65"/>
    <mergeCell ref="O65:P65"/>
    <mergeCell ref="Q65:R65"/>
    <mergeCell ref="C62:D62"/>
    <mergeCell ref="E62:F62"/>
    <mergeCell ref="G62:H62"/>
    <mergeCell ref="K62:L62"/>
    <mergeCell ref="M62:N62"/>
    <mergeCell ref="O62:P62"/>
    <mergeCell ref="Q66:R66"/>
    <mergeCell ref="C71:D71"/>
    <mergeCell ref="E71:F71"/>
    <mergeCell ref="G71:H71"/>
    <mergeCell ref="K71:L71"/>
    <mergeCell ref="M71:N71"/>
    <mergeCell ref="O71:P71"/>
    <mergeCell ref="Q71:R71"/>
    <mergeCell ref="C66:D66"/>
    <mergeCell ref="E66:F66"/>
    <mergeCell ref="G66:H66"/>
    <mergeCell ref="K66:L66"/>
    <mergeCell ref="M66:N66"/>
    <mergeCell ref="O66:P66"/>
    <mergeCell ref="Q75:R75"/>
    <mergeCell ref="C78:D78"/>
    <mergeCell ref="E78:F78"/>
    <mergeCell ref="G78:H78"/>
    <mergeCell ref="K78:L78"/>
    <mergeCell ref="M78:N78"/>
    <mergeCell ref="O78:P78"/>
    <mergeCell ref="Q78:R78"/>
    <mergeCell ref="C75:D75"/>
    <mergeCell ref="E75:F75"/>
    <mergeCell ref="G75:H75"/>
    <mergeCell ref="K75:L75"/>
    <mergeCell ref="M75:N75"/>
    <mergeCell ref="O75:P75"/>
    <mergeCell ref="Q79:R79"/>
    <mergeCell ref="C84:D84"/>
    <mergeCell ref="E84:F84"/>
    <mergeCell ref="G84:H84"/>
    <mergeCell ref="K84:L84"/>
    <mergeCell ref="M84:N84"/>
    <mergeCell ref="O84:P84"/>
    <mergeCell ref="Q84:R84"/>
    <mergeCell ref="C79:D79"/>
    <mergeCell ref="E79:F79"/>
    <mergeCell ref="G79:H79"/>
    <mergeCell ref="K79:L79"/>
    <mergeCell ref="M79:N79"/>
    <mergeCell ref="O79:P79"/>
    <mergeCell ref="Q98:R98"/>
    <mergeCell ref="C98:D98"/>
    <mergeCell ref="E98:F98"/>
    <mergeCell ref="G98:H98"/>
    <mergeCell ref="K98:L98"/>
    <mergeCell ref="M98:N98"/>
    <mergeCell ref="O98:P98"/>
    <mergeCell ref="Q85:R85"/>
    <mergeCell ref="C93:D93"/>
    <mergeCell ref="E93:F93"/>
    <mergeCell ref="G93:H93"/>
    <mergeCell ref="K93:L93"/>
    <mergeCell ref="M93:N93"/>
    <mergeCell ref="O93:P93"/>
    <mergeCell ref="Q93:R93"/>
    <mergeCell ref="C85:D85"/>
    <mergeCell ref="E85:F85"/>
    <mergeCell ref="G85:H85"/>
    <mergeCell ref="K85:L85"/>
    <mergeCell ref="M85:N85"/>
    <mergeCell ref="O85:P85"/>
  </mergeCells>
  <conditionalFormatting sqref="C15:Z18">
    <cfRule type="cellIs" dxfId="210" priority="21" operator="lessThan">
      <formula>0.75</formula>
    </cfRule>
  </conditionalFormatting>
  <conditionalFormatting sqref="C20:Z35">
    <cfRule type="cellIs" dxfId="209" priority="14" operator="lessThan">
      <formula>0.75</formula>
    </cfRule>
  </conditionalFormatting>
  <conditionalFormatting sqref="C37:Z39">
    <cfRule type="cellIs" dxfId="208" priority="20" operator="lessThan">
      <formula>0.75</formula>
    </cfRule>
  </conditionalFormatting>
  <conditionalFormatting sqref="C41:Z43 C57:Z60 C63:Z64">
    <cfRule type="cellIs" dxfId="207" priority="26" operator="lessThan">
      <formula>0.75</formula>
    </cfRule>
  </conditionalFormatting>
  <conditionalFormatting sqref="C45:Z46">
    <cfRule type="cellIs" dxfId="206" priority="25" operator="lessThan">
      <formula>0.75</formula>
    </cfRule>
  </conditionalFormatting>
  <conditionalFormatting sqref="C49:Z55">
    <cfRule type="cellIs" dxfId="205" priority="24" operator="lessThan">
      <formula>0.75</formula>
    </cfRule>
  </conditionalFormatting>
  <conditionalFormatting sqref="C67:Z68">
    <cfRule type="cellIs" dxfId="204" priority="18" operator="lessThan">
      <formula>0.75</formula>
    </cfRule>
  </conditionalFormatting>
  <conditionalFormatting sqref="C72:Z74">
    <cfRule type="cellIs" dxfId="203" priority="23" operator="lessThan">
      <formula>0.75</formula>
    </cfRule>
  </conditionalFormatting>
  <conditionalFormatting sqref="C76:Z77">
    <cfRule type="cellIs" dxfId="202" priority="22" operator="lessThan">
      <formula>0.75</formula>
    </cfRule>
  </conditionalFormatting>
  <conditionalFormatting sqref="C80:Z83">
    <cfRule type="cellIs" dxfId="201" priority="16" operator="lessThan">
      <formula>0.75</formula>
    </cfRule>
  </conditionalFormatting>
  <conditionalFormatting sqref="C86:Z92">
    <cfRule type="cellIs" dxfId="200" priority="19" operator="lessThan">
      <formula>0.75</formula>
    </cfRule>
  </conditionalFormatting>
  <conditionalFormatting sqref="C94:Z97">
    <cfRule type="cellIs" dxfId="199" priority="17" operator="lessThan">
      <formula>0.75</formula>
    </cfRule>
  </conditionalFormatting>
  <conditionalFormatting sqref="C99:Z100">
    <cfRule type="cellIs" dxfId="198" priority="15" operator="lessThan">
      <formula>0.75</formula>
    </cfRule>
  </conditionalFormatting>
  <conditionalFormatting sqref="C103:Z103">
    <cfRule type="cellIs" dxfId="197" priority="27" operator="lessThan">
      <formula>0.75</formula>
    </cfRule>
  </conditionalFormatting>
  <conditionalFormatting sqref="AA15:AB18">
    <cfRule type="cellIs" dxfId="196" priority="8" operator="lessThan">
      <formula>0.75</formula>
    </cfRule>
  </conditionalFormatting>
  <conditionalFormatting sqref="AA20:AB35">
    <cfRule type="cellIs" dxfId="195" priority="1" operator="lessThan">
      <formula>0.75</formula>
    </cfRule>
  </conditionalFormatting>
  <conditionalFormatting sqref="AA37:AB39">
    <cfRule type="cellIs" dxfId="194" priority="7" operator="lessThan">
      <formula>0.75</formula>
    </cfRule>
  </conditionalFormatting>
  <conditionalFormatting sqref="AA41:AB43 AA57:AB60 AA63:AB64">
    <cfRule type="cellIs" dxfId="193" priority="13" operator="lessThan">
      <formula>0.75</formula>
    </cfRule>
  </conditionalFormatting>
  <conditionalFormatting sqref="AA45:AB46">
    <cfRule type="cellIs" dxfId="192" priority="12" operator="lessThan">
      <formula>0.75</formula>
    </cfRule>
  </conditionalFormatting>
  <conditionalFormatting sqref="AA49:AB55">
    <cfRule type="cellIs" dxfId="191" priority="11" operator="lessThan">
      <formula>0.75</formula>
    </cfRule>
  </conditionalFormatting>
  <conditionalFormatting sqref="AA67:AB68">
    <cfRule type="cellIs" dxfId="190" priority="5" operator="lessThan">
      <formula>0.75</formula>
    </cfRule>
  </conditionalFormatting>
  <conditionalFormatting sqref="AA72:AB74">
    <cfRule type="cellIs" dxfId="189" priority="10" operator="lessThan">
      <formula>0.75</formula>
    </cfRule>
  </conditionalFormatting>
  <conditionalFormatting sqref="AA76:AB77">
    <cfRule type="cellIs" dxfId="188" priority="9" operator="lessThan">
      <formula>0.75</formula>
    </cfRule>
  </conditionalFormatting>
  <conditionalFormatting sqref="AA80:AB83">
    <cfRule type="cellIs" dxfId="187" priority="3" operator="lessThan">
      <formula>0.75</formula>
    </cfRule>
  </conditionalFormatting>
  <conditionalFormatting sqref="AA86:AB92">
    <cfRule type="cellIs" dxfId="186" priority="6" operator="lessThan">
      <formula>0.75</formula>
    </cfRule>
  </conditionalFormatting>
  <conditionalFormatting sqref="AA94:AB97">
    <cfRule type="cellIs" dxfId="185" priority="4" operator="lessThan">
      <formula>0.75</formula>
    </cfRule>
  </conditionalFormatting>
  <conditionalFormatting sqref="AA99:AB100">
    <cfRule type="cellIs" dxfId="184" priority="2" operator="lessThan">
      <formula>0.75</formula>
    </cfRule>
  </conditionalFormatting>
  <pageMargins left="0.7" right="0.7" top="0.75" bottom="0.75" header="0.3" footer="0.3"/>
  <pageSetup orientation="portrait" verticalDpi="36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Z117"/>
  <sheetViews>
    <sheetView showGridLines="0" zoomScale="60" zoomScaleNormal="60" zoomScalePageLayoutView="70" workbookViewId="0">
      <pane xSplit="2" ySplit="12" topLeftCell="C13" activePane="bottomRight" state="frozen"/>
      <selection activeCell="C99" sqref="C99:AB100"/>
      <selection pane="topRight" activeCell="C99" sqref="C99:AB100"/>
      <selection pane="bottomLeft" activeCell="C99" sqref="C99:AB100"/>
      <selection pane="bottomRight" activeCell="O72" sqref="O72"/>
    </sheetView>
  </sheetViews>
  <sheetFormatPr baseColWidth="10" defaultColWidth="3.1796875" defaultRowHeight="12.5" x14ac:dyDescent="0.25"/>
  <cols>
    <col min="1" max="1" width="1.81640625" style="349" customWidth="1"/>
    <col min="2" max="2" width="76.1796875" style="385" customWidth="1"/>
    <col min="3" max="3" width="24.54296875" style="348" bestFit="1" customWidth="1"/>
    <col min="4" max="4" width="24.54296875" style="348" customWidth="1"/>
    <col min="5" max="5" width="23.453125" style="348" bestFit="1" customWidth="1"/>
    <col min="6" max="6" width="23.453125" style="348" customWidth="1"/>
    <col min="7" max="7" width="24.54296875" style="348" bestFit="1" customWidth="1"/>
    <col min="8" max="12" width="24.54296875" style="348" customWidth="1"/>
    <col min="13" max="13" width="24.453125" style="386" customWidth="1"/>
    <col min="14" max="16" width="24.453125" style="349" customWidth="1"/>
    <col min="17" max="16384" width="3.1796875" style="349"/>
  </cols>
  <sheetData>
    <row r="2" spans="2:20" s="47" customFormat="1" ht="28" x14ac:dyDescent="0.25">
      <c r="B2" s="347" t="s">
        <v>843</v>
      </c>
      <c r="C2" s="346"/>
      <c r="D2" s="346"/>
      <c r="E2" s="346"/>
      <c r="F2" s="346"/>
      <c r="G2" s="346"/>
      <c r="H2" s="346"/>
      <c r="I2" s="346"/>
      <c r="J2" s="346"/>
      <c r="K2" s="346"/>
      <c r="L2" s="346"/>
      <c r="T2" s="386"/>
    </row>
    <row r="3" spans="2:20" ht="25" x14ac:dyDescent="0.25">
      <c r="B3" s="350" t="s">
        <v>86</v>
      </c>
      <c r="M3" s="349"/>
      <c r="T3" s="386"/>
    </row>
    <row r="4" spans="2:20" ht="18" customHeight="1" x14ac:dyDescent="0.25">
      <c r="B4" s="387"/>
    </row>
    <row r="5" spans="2:20" s="352" customFormat="1" ht="30" customHeight="1" x14ac:dyDescent="0.25">
      <c r="B5" s="48"/>
      <c r="C5" s="1529" t="s">
        <v>8</v>
      </c>
      <c r="D5" s="1520"/>
      <c r="E5" s="1520"/>
      <c r="F5" s="1520"/>
      <c r="G5" s="1520"/>
      <c r="H5" s="1520"/>
      <c r="I5" s="1520"/>
      <c r="J5" s="1520"/>
      <c r="K5" s="1520"/>
      <c r="L5" s="1520"/>
      <c r="M5" s="1520"/>
      <c r="N5" s="1520"/>
      <c r="O5" s="1520"/>
      <c r="P5" s="1520"/>
    </row>
    <row r="6" spans="2:20" ht="8.25" customHeight="1" x14ac:dyDescent="0.25">
      <c r="B6" s="48"/>
      <c r="C6" s="353"/>
      <c r="D6" s="353"/>
      <c r="E6" s="353"/>
      <c r="F6" s="353"/>
      <c r="G6" s="353"/>
      <c r="H6" s="353"/>
      <c r="I6" s="353"/>
      <c r="J6" s="353"/>
      <c r="K6" s="353"/>
      <c r="L6" s="353"/>
    </row>
    <row r="7" spans="2:20" s="355" customFormat="1" ht="42" customHeight="1" x14ac:dyDescent="0.25">
      <c r="B7" s="1521" t="s">
        <v>100</v>
      </c>
      <c r="C7" s="1530" t="s">
        <v>0</v>
      </c>
      <c r="D7" s="1531"/>
      <c r="E7" s="1530" t="s">
        <v>127</v>
      </c>
      <c r="F7" s="1531"/>
      <c r="G7" s="1530" t="s">
        <v>1</v>
      </c>
      <c r="H7" s="1531"/>
      <c r="I7" s="1530" t="s">
        <v>791</v>
      </c>
      <c r="J7" s="1531"/>
      <c r="K7" s="1530" t="s">
        <v>676</v>
      </c>
      <c r="L7" s="1531"/>
      <c r="M7" s="1530" t="s">
        <v>720</v>
      </c>
      <c r="N7" s="1531"/>
      <c r="O7" s="1530" t="s">
        <v>762</v>
      </c>
      <c r="P7" s="1532"/>
    </row>
    <row r="8" spans="2:20" s="358" customFormat="1" ht="30" customHeight="1" x14ac:dyDescent="0.25">
      <c r="B8" s="1522"/>
      <c r="C8" s="1188" t="s">
        <v>234</v>
      </c>
      <c r="D8" s="1188" t="s">
        <v>85</v>
      </c>
      <c r="E8" s="1188" t="s">
        <v>234</v>
      </c>
      <c r="F8" s="1188" t="s">
        <v>85</v>
      </c>
      <c r="G8" s="1188" t="s">
        <v>234</v>
      </c>
      <c r="H8" s="1188" t="s">
        <v>85</v>
      </c>
      <c r="I8" s="1188" t="s">
        <v>234</v>
      </c>
      <c r="J8" s="1188" t="s">
        <v>85</v>
      </c>
      <c r="K8" s="1188" t="s">
        <v>234</v>
      </c>
      <c r="L8" s="1189" t="s">
        <v>85</v>
      </c>
      <c r="M8" s="1188" t="s">
        <v>234</v>
      </c>
      <c r="N8" s="1188" t="s">
        <v>85</v>
      </c>
      <c r="O8" s="1190" t="s">
        <v>234</v>
      </c>
      <c r="P8" s="1191" t="s">
        <v>85</v>
      </c>
    </row>
    <row r="9" spans="2:20" s="358" customFormat="1" ht="30" customHeight="1" x14ac:dyDescent="0.25">
      <c r="B9" s="359" t="s">
        <v>270</v>
      </c>
      <c r="C9" s="1220" t="s">
        <v>1071</v>
      </c>
      <c r="D9" s="1220" t="s">
        <v>866</v>
      </c>
      <c r="E9" s="1220" t="s">
        <v>1072</v>
      </c>
      <c r="F9" s="1220" t="s">
        <v>868</v>
      </c>
      <c r="G9" s="1220" t="s">
        <v>868</v>
      </c>
      <c r="H9" s="1220" t="s">
        <v>870</v>
      </c>
      <c r="I9" s="1220" t="s">
        <v>1072</v>
      </c>
      <c r="J9" s="1220" t="s">
        <v>866</v>
      </c>
      <c r="K9" s="1220" t="s">
        <v>1073</v>
      </c>
      <c r="L9" s="1220" t="s">
        <v>870</v>
      </c>
      <c r="M9" s="1220" t="s">
        <v>1073</v>
      </c>
      <c r="N9" s="1220" t="s">
        <v>869</v>
      </c>
      <c r="O9" s="1233" t="s">
        <v>871</v>
      </c>
      <c r="P9" s="1220" t="s">
        <v>868</v>
      </c>
    </row>
    <row r="10" spans="2:20" s="358" customFormat="1" ht="30" customHeight="1" x14ac:dyDescent="0.25">
      <c r="B10" s="360" t="s">
        <v>271</v>
      </c>
      <c r="C10" s="1426" t="s">
        <v>273</v>
      </c>
      <c r="D10" s="1426" t="s">
        <v>273</v>
      </c>
      <c r="E10" s="1426" t="s">
        <v>273</v>
      </c>
      <c r="F10" s="1426" t="s">
        <v>273</v>
      </c>
      <c r="G10" s="1426" t="s">
        <v>273</v>
      </c>
      <c r="H10" s="1426" t="s">
        <v>273</v>
      </c>
      <c r="I10" s="1426" t="s">
        <v>273</v>
      </c>
      <c r="J10" s="1426" t="s">
        <v>273</v>
      </c>
      <c r="K10" s="1426" t="s">
        <v>274</v>
      </c>
      <c r="L10" s="1427" t="s">
        <v>273</v>
      </c>
      <c r="M10" s="1426" t="s">
        <v>273</v>
      </c>
      <c r="N10" s="1428" t="s">
        <v>273</v>
      </c>
      <c r="O10" s="1429" t="s">
        <v>273</v>
      </c>
      <c r="P10" s="1430" t="s">
        <v>275</v>
      </c>
    </row>
    <row r="11" spans="2:20" s="361" customFormat="1" ht="36.75" customHeight="1" x14ac:dyDescent="0.25">
      <c r="B11" s="390" t="s">
        <v>351</v>
      </c>
      <c r="C11" s="1164" t="s">
        <v>1074</v>
      </c>
      <c r="D11" s="1165" t="s">
        <v>1075</v>
      </c>
      <c r="E11" s="1164" t="s">
        <v>1076</v>
      </c>
      <c r="F11" s="1165" t="s">
        <v>1077</v>
      </c>
      <c r="G11" s="1164" t="s">
        <v>1078</v>
      </c>
      <c r="H11" s="1165" t="s">
        <v>1079</v>
      </c>
      <c r="I11" s="1165" t="s">
        <v>1080</v>
      </c>
      <c r="J11" s="1165" t="s">
        <v>1081</v>
      </c>
      <c r="K11" s="1164" t="s">
        <v>408</v>
      </c>
      <c r="L11" s="1166" t="s">
        <v>1082</v>
      </c>
      <c r="M11" s="1167" t="s">
        <v>1083</v>
      </c>
      <c r="N11" s="1167" t="s">
        <v>1084</v>
      </c>
      <c r="O11" s="1168" t="s">
        <v>378</v>
      </c>
      <c r="P11" s="1169" t="s">
        <v>1085</v>
      </c>
    </row>
    <row r="12" spans="2:20" s="391" customFormat="1" ht="3.75" customHeight="1" x14ac:dyDescent="0.25">
      <c r="B12" s="895"/>
      <c r="C12" s="896"/>
      <c r="D12" s="896"/>
      <c r="E12" s="896"/>
      <c r="F12" s="896"/>
      <c r="G12" s="896"/>
      <c r="H12" s="896"/>
      <c r="I12" s="896"/>
      <c r="J12" s="896"/>
      <c r="K12" s="1170"/>
      <c r="L12" s="896"/>
      <c r="M12" s="405"/>
      <c r="N12" s="406"/>
      <c r="O12" s="405"/>
      <c r="P12" s="1234"/>
    </row>
    <row r="13" spans="2:20" s="200" customFormat="1" ht="15.5" x14ac:dyDescent="0.25">
      <c r="B13" s="1161" t="s">
        <v>66</v>
      </c>
      <c r="C13" s="1523"/>
      <c r="D13" s="1523"/>
      <c r="E13" s="1510"/>
      <c r="F13" s="1510"/>
      <c r="G13" s="1510"/>
      <c r="H13" s="1510"/>
      <c r="I13" s="1417"/>
      <c r="J13" s="1417"/>
      <c r="K13" s="1510"/>
      <c r="L13" s="1510"/>
      <c r="M13" s="723"/>
      <c r="N13" s="859"/>
      <c r="O13" s="723"/>
      <c r="P13" s="1235"/>
    </row>
    <row r="14" spans="2:20" s="200" customFormat="1" ht="13" x14ac:dyDescent="0.25">
      <c r="B14" s="362" t="s">
        <v>15</v>
      </c>
      <c r="C14" s="1513"/>
      <c r="D14" s="1513"/>
      <c r="E14" s="1512"/>
      <c r="F14" s="1512"/>
      <c r="G14" s="1512"/>
      <c r="H14" s="1512"/>
      <c r="I14" s="1383"/>
      <c r="J14" s="1383"/>
      <c r="K14" s="1512"/>
      <c r="L14" s="1512"/>
      <c r="M14" s="1512"/>
      <c r="N14" s="1512"/>
      <c r="O14" s="1513"/>
      <c r="P14" s="1525"/>
    </row>
    <row r="15" spans="2:20" ht="150" x14ac:dyDescent="0.25">
      <c r="B15" s="1414" t="s">
        <v>16</v>
      </c>
      <c r="C15" s="1118" t="s">
        <v>1086</v>
      </c>
      <c r="D15" s="1118" t="s">
        <v>1087</v>
      </c>
      <c r="E15" s="1118" t="s">
        <v>1088</v>
      </c>
      <c r="F15" s="1118" t="s">
        <v>1089</v>
      </c>
      <c r="G15" s="1116" t="s">
        <v>1090</v>
      </c>
      <c r="H15" s="1116" t="s">
        <v>191</v>
      </c>
      <c r="I15" s="1118" t="s">
        <v>1091</v>
      </c>
      <c r="J15" s="1118" t="s">
        <v>191</v>
      </c>
      <c r="K15" s="1118" t="s">
        <v>191</v>
      </c>
      <c r="L15" s="1118" t="s">
        <v>1092</v>
      </c>
      <c r="M15" s="1116" t="s">
        <v>191</v>
      </c>
      <c r="N15" s="1116" t="s">
        <v>191</v>
      </c>
      <c r="O15" s="1120" t="s">
        <v>191</v>
      </c>
      <c r="P15" s="1137" t="s">
        <v>1093</v>
      </c>
    </row>
    <row r="16" spans="2:20" ht="87.5" x14ac:dyDescent="0.25">
      <c r="B16" s="1413" t="s">
        <v>132</v>
      </c>
      <c r="C16" s="368" t="s">
        <v>191</v>
      </c>
      <c r="D16" s="368" t="s">
        <v>1094</v>
      </c>
      <c r="E16" s="368" t="s">
        <v>191</v>
      </c>
      <c r="F16" s="368" t="s">
        <v>191</v>
      </c>
      <c r="G16" s="368" t="s">
        <v>1095</v>
      </c>
      <c r="H16" s="368" t="s">
        <v>191</v>
      </c>
      <c r="I16" s="368" t="s">
        <v>1096</v>
      </c>
      <c r="J16" s="368" t="s">
        <v>191</v>
      </c>
      <c r="K16" s="368" t="s">
        <v>191</v>
      </c>
      <c r="L16" s="368" t="s">
        <v>1097</v>
      </c>
      <c r="M16" s="368" t="s">
        <v>191</v>
      </c>
      <c r="N16" s="368" t="s">
        <v>191</v>
      </c>
      <c r="O16" s="370" t="s">
        <v>191</v>
      </c>
      <c r="P16" s="371" t="s">
        <v>191</v>
      </c>
    </row>
    <row r="17" spans="2:20" ht="50" x14ac:dyDescent="0.25">
      <c r="B17" s="1414" t="s">
        <v>17</v>
      </c>
      <c r="C17" s="372" t="s">
        <v>1098</v>
      </c>
      <c r="D17" s="372" t="s">
        <v>191</v>
      </c>
      <c r="E17" s="372" t="s">
        <v>191</v>
      </c>
      <c r="F17" s="372" t="s">
        <v>191</v>
      </c>
      <c r="G17" s="372" t="s">
        <v>191</v>
      </c>
      <c r="H17" s="372" t="s">
        <v>191</v>
      </c>
      <c r="I17" s="372" t="s">
        <v>1098</v>
      </c>
      <c r="J17" s="372" t="s">
        <v>191</v>
      </c>
      <c r="K17" s="372" t="s">
        <v>191</v>
      </c>
      <c r="L17" s="372" t="s">
        <v>1099</v>
      </c>
      <c r="M17" s="372" t="s">
        <v>191</v>
      </c>
      <c r="N17" s="372" t="s">
        <v>191</v>
      </c>
      <c r="O17" s="354" t="s">
        <v>191</v>
      </c>
      <c r="P17" s="374" t="s">
        <v>191</v>
      </c>
    </row>
    <row r="18" spans="2:20" ht="25" x14ac:dyDescent="0.25">
      <c r="B18" s="1413" t="s">
        <v>18</v>
      </c>
      <c r="C18" s="1117" t="s">
        <v>1100</v>
      </c>
      <c r="D18" s="1117" t="s">
        <v>191</v>
      </c>
      <c r="E18" s="1117" t="s">
        <v>191</v>
      </c>
      <c r="F18" s="1117" t="s">
        <v>191</v>
      </c>
      <c r="G18" s="1117" t="s">
        <v>191</v>
      </c>
      <c r="H18" s="1117" t="s">
        <v>191</v>
      </c>
      <c r="I18" s="1117" t="s">
        <v>191</v>
      </c>
      <c r="J18" s="1117" t="s">
        <v>191</v>
      </c>
      <c r="K18" s="1117" t="s">
        <v>191</v>
      </c>
      <c r="L18" s="1117" t="s">
        <v>191</v>
      </c>
      <c r="M18" s="1117" t="s">
        <v>191</v>
      </c>
      <c r="N18" s="1117" t="s">
        <v>191</v>
      </c>
      <c r="O18" s="1122" t="s">
        <v>191</v>
      </c>
      <c r="P18" s="1123" t="s">
        <v>1100</v>
      </c>
    </row>
    <row r="19" spans="2:20" ht="13" x14ac:dyDescent="0.25">
      <c r="B19" s="362" t="s">
        <v>19</v>
      </c>
      <c r="C19" s="392"/>
      <c r="D19" s="407"/>
      <c r="E19" s="1512"/>
      <c r="F19" s="1512"/>
      <c r="G19" s="1512"/>
      <c r="H19" s="1512"/>
      <c r="I19" s="1383"/>
      <c r="J19" s="1383"/>
      <c r="K19" s="1512"/>
      <c r="L19" s="1512"/>
      <c r="M19" s="1512"/>
      <c r="N19" s="1512"/>
      <c r="O19" s="1513"/>
      <c r="P19" s="1525"/>
    </row>
    <row r="20" spans="2:20" ht="37.5" x14ac:dyDescent="0.25">
      <c r="B20" s="1411" t="s">
        <v>20</v>
      </c>
      <c r="C20" s="1118" t="s">
        <v>1101</v>
      </c>
      <c r="D20" s="1118" t="s">
        <v>191</v>
      </c>
      <c r="E20" s="1118" t="s">
        <v>1101</v>
      </c>
      <c r="F20" s="1118" t="s">
        <v>191</v>
      </c>
      <c r="G20" s="1118" t="s">
        <v>1101</v>
      </c>
      <c r="H20" s="1118" t="s">
        <v>191</v>
      </c>
      <c r="I20" s="1118" t="s">
        <v>1101</v>
      </c>
      <c r="J20" s="1118" t="s">
        <v>191</v>
      </c>
      <c r="K20" s="1118" t="s">
        <v>1101</v>
      </c>
      <c r="L20" s="1118" t="s">
        <v>191</v>
      </c>
      <c r="M20" s="1118" t="s">
        <v>1101</v>
      </c>
      <c r="N20" s="1118" t="s">
        <v>191</v>
      </c>
      <c r="O20" s="1124" t="s">
        <v>1101</v>
      </c>
      <c r="P20" s="1131" t="s">
        <v>191</v>
      </c>
    </row>
    <row r="21" spans="2:20" ht="95.25" customHeight="1" x14ac:dyDescent="0.25">
      <c r="B21" s="1410" t="s">
        <v>781</v>
      </c>
      <c r="C21" s="1117" t="s">
        <v>1102</v>
      </c>
      <c r="D21" s="1117" t="s">
        <v>1102</v>
      </c>
      <c r="E21" s="1117" t="s">
        <v>191</v>
      </c>
      <c r="F21" s="1117" t="s">
        <v>1102</v>
      </c>
      <c r="G21" s="1117" t="s">
        <v>1103</v>
      </c>
      <c r="H21" s="1117" t="s">
        <v>191</v>
      </c>
      <c r="I21" s="1117" t="s">
        <v>1102</v>
      </c>
      <c r="J21" s="1117" t="s">
        <v>191</v>
      </c>
      <c r="K21" s="1117" t="s">
        <v>1268</v>
      </c>
      <c r="L21" s="1117" t="s">
        <v>1104</v>
      </c>
      <c r="M21" s="1117" t="s">
        <v>1105</v>
      </c>
      <c r="N21" s="1117" t="s">
        <v>1102</v>
      </c>
      <c r="O21" s="1122" t="s">
        <v>191</v>
      </c>
      <c r="P21" s="1123" t="s">
        <v>1102</v>
      </c>
    </row>
    <row r="22" spans="2:20" s="144" customFormat="1" ht="137.5" x14ac:dyDescent="0.25">
      <c r="B22" s="1420" t="s">
        <v>740</v>
      </c>
      <c r="C22" s="1128" t="s">
        <v>191</v>
      </c>
      <c r="D22" s="1128" t="s">
        <v>191</v>
      </c>
      <c r="E22" s="1128" t="s">
        <v>191</v>
      </c>
      <c r="F22" s="1128" t="s">
        <v>191</v>
      </c>
      <c r="G22" s="1128" t="s">
        <v>1106</v>
      </c>
      <c r="H22" s="1128" t="s">
        <v>191</v>
      </c>
      <c r="I22" s="1128" t="s">
        <v>191</v>
      </c>
      <c r="J22" s="1128" t="s">
        <v>191</v>
      </c>
      <c r="K22" s="1128" t="s">
        <v>1107</v>
      </c>
      <c r="L22" s="1128" t="s">
        <v>1108</v>
      </c>
      <c r="M22" s="1128" t="s">
        <v>191</v>
      </c>
      <c r="N22" s="1128" t="s">
        <v>191</v>
      </c>
      <c r="O22" s="1129" t="s">
        <v>191</v>
      </c>
      <c r="P22" s="1130" t="s">
        <v>191</v>
      </c>
    </row>
    <row r="23" spans="2:20" ht="25" x14ac:dyDescent="0.25">
      <c r="B23" s="1410" t="s">
        <v>22</v>
      </c>
      <c r="C23" s="1117" t="s">
        <v>191</v>
      </c>
      <c r="D23" s="1117" t="s">
        <v>191</v>
      </c>
      <c r="E23" s="1117" t="s">
        <v>191</v>
      </c>
      <c r="F23" s="1117" t="s">
        <v>191</v>
      </c>
      <c r="G23" s="1117" t="s">
        <v>191</v>
      </c>
      <c r="H23" s="1117" t="s">
        <v>191</v>
      </c>
      <c r="I23" s="1117" t="s">
        <v>191</v>
      </c>
      <c r="J23" s="1117" t="s">
        <v>191</v>
      </c>
      <c r="K23" s="1117" t="s">
        <v>191</v>
      </c>
      <c r="L23" s="1117" t="s">
        <v>191</v>
      </c>
      <c r="M23" s="1117" t="s">
        <v>191</v>
      </c>
      <c r="N23" s="1117" t="s">
        <v>191</v>
      </c>
      <c r="O23" s="1122" t="s">
        <v>191</v>
      </c>
      <c r="P23" s="1123" t="s">
        <v>191</v>
      </c>
    </row>
    <row r="24" spans="2:20" s="144" customFormat="1" ht="37.5" x14ac:dyDescent="0.25">
      <c r="B24" s="1419" t="s">
        <v>307</v>
      </c>
      <c r="C24" s="1128" t="s">
        <v>191</v>
      </c>
      <c r="D24" s="1128" t="s">
        <v>1109</v>
      </c>
      <c r="E24" s="1128" t="s">
        <v>1109</v>
      </c>
      <c r="F24" s="1128" t="s">
        <v>1109</v>
      </c>
      <c r="G24" s="1128" t="s">
        <v>1109</v>
      </c>
      <c r="H24" s="1128" t="s">
        <v>191</v>
      </c>
      <c r="I24" s="1128" t="s">
        <v>191</v>
      </c>
      <c r="J24" s="1128" t="s">
        <v>1109</v>
      </c>
      <c r="K24" s="1128" t="s">
        <v>1109</v>
      </c>
      <c r="L24" s="1128" t="s">
        <v>1109</v>
      </c>
      <c r="M24" s="1128" t="s">
        <v>1109</v>
      </c>
      <c r="N24" s="1128" t="s">
        <v>191</v>
      </c>
      <c r="O24" s="1129" t="s">
        <v>1109</v>
      </c>
      <c r="P24" s="1130" t="s">
        <v>191</v>
      </c>
    </row>
    <row r="25" spans="2:20" ht="50" x14ac:dyDescent="0.25">
      <c r="B25" s="1410" t="s">
        <v>308</v>
      </c>
      <c r="C25" s="1117" t="s">
        <v>191</v>
      </c>
      <c r="D25" s="1117" t="s">
        <v>1110</v>
      </c>
      <c r="E25" s="1117" t="s">
        <v>191</v>
      </c>
      <c r="F25" s="1117" t="s">
        <v>1110</v>
      </c>
      <c r="G25" s="1117" t="s">
        <v>1110</v>
      </c>
      <c r="H25" s="1117" t="s">
        <v>191</v>
      </c>
      <c r="I25" s="1117" t="s">
        <v>191</v>
      </c>
      <c r="J25" s="1117" t="s">
        <v>1110</v>
      </c>
      <c r="K25" s="1117" t="s">
        <v>191</v>
      </c>
      <c r="L25" s="1117" t="s">
        <v>1110</v>
      </c>
      <c r="M25" s="1117" t="s">
        <v>1111</v>
      </c>
      <c r="N25" s="1117" t="s">
        <v>191</v>
      </c>
      <c r="O25" s="1122" t="s">
        <v>191</v>
      </c>
      <c r="P25" s="1123" t="s">
        <v>1110</v>
      </c>
    </row>
    <row r="26" spans="2:20" s="147" customFormat="1" ht="25" x14ac:dyDescent="0.25">
      <c r="B26" s="1420" t="s">
        <v>776</v>
      </c>
      <c r="C26" s="1128" t="s">
        <v>1112</v>
      </c>
      <c r="D26" s="1128" t="s">
        <v>191</v>
      </c>
      <c r="E26" s="1128" t="s">
        <v>1112</v>
      </c>
      <c r="F26" s="1128" t="s">
        <v>191</v>
      </c>
      <c r="G26" s="1128" t="s">
        <v>1112</v>
      </c>
      <c r="H26" s="1128" t="s">
        <v>191</v>
      </c>
      <c r="I26" s="1128" t="s">
        <v>191</v>
      </c>
      <c r="J26" s="1128" t="s">
        <v>191</v>
      </c>
      <c r="K26" s="1128" t="s">
        <v>1112</v>
      </c>
      <c r="L26" s="1128" t="s">
        <v>1112</v>
      </c>
      <c r="M26" s="1128" t="s">
        <v>1112</v>
      </c>
      <c r="N26" s="1128" t="s">
        <v>191</v>
      </c>
      <c r="O26" s="1129" t="s">
        <v>1112</v>
      </c>
      <c r="P26" s="1130" t="s">
        <v>1112</v>
      </c>
      <c r="Q26" s="144"/>
      <c r="R26" s="144"/>
      <c r="S26" s="144"/>
      <c r="T26" s="144"/>
    </row>
    <row r="27" spans="2:20" ht="87.5" x14ac:dyDescent="0.25">
      <c r="B27" s="1410" t="s">
        <v>239</v>
      </c>
      <c r="C27" s="1117" t="s">
        <v>191</v>
      </c>
      <c r="D27" s="1117" t="s">
        <v>191</v>
      </c>
      <c r="E27" s="1117" t="s">
        <v>191</v>
      </c>
      <c r="F27" s="1117" t="s">
        <v>1113</v>
      </c>
      <c r="G27" s="1117" t="s">
        <v>191</v>
      </c>
      <c r="H27" s="1117" t="s">
        <v>191</v>
      </c>
      <c r="I27" s="1117" t="s">
        <v>1114</v>
      </c>
      <c r="J27" s="1117" t="s">
        <v>191</v>
      </c>
      <c r="K27" s="1117" t="s">
        <v>191</v>
      </c>
      <c r="L27" s="1117" t="s">
        <v>191</v>
      </c>
      <c r="M27" s="1117" t="s">
        <v>191</v>
      </c>
      <c r="N27" s="1117" t="s">
        <v>191</v>
      </c>
      <c r="O27" s="1122" t="s">
        <v>191</v>
      </c>
      <c r="P27" s="1123" t="s">
        <v>191</v>
      </c>
    </row>
    <row r="28" spans="2:20" s="144" customFormat="1" x14ac:dyDescent="0.25">
      <c r="B28" s="1419" t="s">
        <v>138</v>
      </c>
      <c r="C28" s="1128"/>
      <c r="D28" s="1128"/>
      <c r="E28" s="1128"/>
      <c r="F28" s="1128"/>
      <c r="G28" s="1128"/>
      <c r="H28" s="1128"/>
      <c r="I28" s="1128"/>
      <c r="J28" s="1128"/>
      <c r="K28" s="1128"/>
      <c r="L28" s="1128"/>
      <c r="M28" s="1128"/>
      <c r="N28" s="1128"/>
      <c r="O28" s="1129"/>
      <c r="P28" s="1130"/>
    </row>
    <row r="29" spans="2:20" ht="25" x14ac:dyDescent="0.25">
      <c r="B29" s="1410" t="s">
        <v>777</v>
      </c>
      <c r="C29" s="1117" t="s">
        <v>191</v>
      </c>
      <c r="D29" s="1117" t="s">
        <v>191</v>
      </c>
      <c r="E29" s="1117" t="s">
        <v>191</v>
      </c>
      <c r="F29" s="1117" t="s">
        <v>846</v>
      </c>
      <c r="G29" s="1117" t="s">
        <v>191</v>
      </c>
      <c r="H29" s="1117" t="s">
        <v>191</v>
      </c>
      <c r="I29" s="1117" t="s">
        <v>191</v>
      </c>
      <c r="J29" s="1117" t="s">
        <v>846</v>
      </c>
      <c r="K29" s="1117" t="s">
        <v>191</v>
      </c>
      <c r="L29" s="1117" t="s">
        <v>846</v>
      </c>
      <c r="M29" s="1117" t="s">
        <v>191</v>
      </c>
      <c r="N29" s="1117" t="s">
        <v>846</v>
      </c>
      <c r="O29" s="1122" t="s">
        <v>191</v>
      </c>
      <c r="P29" s="1123" t="s">
        <v>846</v>
      </c>
    </row>
    <row r="30" spans="2:20" s="144" customFormat="1" ht="50" x14ac:dyDescent="0.25">
      <c r="B30" s="1420" t="s">
        <v>741</v>
      </c>
      <c r="C30" s="1128" t="s">
        <v>191</v>
      </c>
      <c r="D30" s="1128" t="s">
        <v>191</v>
      </c>
      <c r="E30" s="1128" t="s">
        <v>191</v>
      </c>
      <c r="F30" s="1128" t="s">
        <v>1115</v>
      </c>
      <c r="G30" s="1128" t="s">
        <v>191</v>
      </c>
      <c r="H30" s="1128" t="s">
        <v>191</v>
      </c>
      <c r="I30" s="1128" t="s">
        <v>191</v>
      </c>
      <c r="J30" s="1128" t="s">
        <v>1115</v>
      </c>
      <c r="K30" s="1128" t="s">
        <v>191</v>
      </c>
      <c r="L30" s="1128" t="s">
        <v>1115</v>
      </c>
      <c r="M30" s="1128" t="s">
        <v>1116</v>
      </c>
      <c r="N30" s="1128" t="s">
        <v>1115</v>
      </c>
      <c r="O30" s="1129" t="s">
        <v>191</v>
      </c>
      <c r="P30" s="1130" t="s">
        <v>1115</v>
      </c>
    </row>
    <row r="31" spans="2:20" ht="25" x14ac:dyDescent="0.25">
      <c r="B31" s="1410" t="s">
        <v>782</v>
      </c>
      <c r="C31" s="1117" t="s">
        <v>1117</v>
      </c>
      <c r="D31" s="1117" t="s">
        <v>1117</v>
      </c>
      <c r="E31" s="1117" t="s">
        <v>1117</v>
      </c>
      <c r="F31" s="1117" t="s">
        <v>1117</v>
      </c>
      <c r="G31" s="1117" t="s">
        <v>1117</v>
      </c>
      <c r="H31" s="1117" t="s">
        <v>191</v>
      </c>
      <c r="I31" s="1117" t="s">
        <v>1117</v>
      </c>
      <c r="J31" s="1117" t="s">
        <v>1117</v>
      </c>
      <c r="K31" s="1117" t="s">
        <v>191</v>
      </c>
      <c r="L31" s="1117" t="s">
        <v>191</v>
      </c>
      <c r="M31" s="1117" t="s">
        <v>1117</v>
      </c>
      <c r="N31" s="1117" t="s">
        <v>191</v>
      </c>
      <c r="O31" s="1122" t="s">
        <v>191</v>
      </c>
      <c r="P31" s="1123" t="s">
        <v>1117</v>
      </c>
    </row>
    <row r="32" spans="2:20" s="144" customFormat="1" ht="62.5" x14ac:dyDescent="0.25">
      <c r="B32" s="1420" t="s">
        <v>179</v>
      </c>
      <c r="C32" s="1128" t="s">
        <v>1118</v>
      </c>
      <c r="D32" s="1128" t="s">
        <v>1119</v>
      </c>
      <c r="E32" s="1128" t="s">
        <v>1120</v>
      </c>
      <c r="F32" s="1128" t="s">
        <v>1121</v>
      </c>
      <c r="G32" s="1128" t="s">
        <v>1122</v>
      </c>
      <c r="H32" s="1128" t="s">
        <v>191</v>
      </c>
      <c r="I32" s="1128" t="s">
        <v>1122</v>
      </c>
      <c r="J32" s="1128" t="s">
        <v>1122</v>
      </c>
      <c r="K32" s="1128" t="s">
        <v>1120</v>
      </c>
      <c r="L32" s="1128" t="s">
        <v>1123</v>
      </c>
      <c r="M32" s="1128" t="s">
        <v>1122</v>
      </c>
      <c r="N32" s="1128" t="s">
        <v>191</v>
      </c>
      <c r="O32" s="1129" t="s">
        <v>191</v>
      </c>
      <c r="P32" s="1130" t="s">
        <v>191</v>
      </c>
    </row>
    <row r="33" spans="2:16" s="144" customFormat="1" ht="25" x14ac:dyDescent="0.25">
      <c r="B33" s="1413" t="s">
        <v>681</v>
      </c>
      <c r="C33" s="1117" t="s">
        <v>1124</v>
      </c>
      <c r="D33" s="1117" t="s">
        <v>1124</v>
      </c>
      <c r="E33" s="1117" t="s">
        <v>1124</v>
      </c>
      <c r="F33" s="1117" t="s">
        <v>1124</v>
      </c>
      <c r="G33" s="1117" t="s">
        <v>1124</v>
      </c>
      <c r="H33" s="1117" t="s">
        <v>191</v>
      </c>
      <c r="I33" s="1117" t="s">
        <v>191</v>
      </c>
      <c r="J33" s="1117" t="s">
        <v>1124</v>
      </c>
      <c r="K33" s="1117" t="s">
        <v>191</v>
      </c>
      <c r="L33" s="1117" t="s">
        <v>1124</v>
      </c>
      <c r="M33" s="1117" t="s">
        <v>1124</v>
      </c>
      <c r="N33" s="1117" t="s">
        <v>191</v>
      </c>
      <c r="O33" s="1122" t="s">
        <v>191</v>
      </c>
      <c r="P33" s="1123" t="s">
        <v>1124</v>
      </c>
    </row>
    <row r="34" spans="2:16" s="144" customFormat="1" x14ac:dyDescent="0.25">
      <c r="B34" s="1420" t="s">
        <v>240</v>
      </c>
      <c r="C34" s="1128" t="s">
        <v>191</v>
      </c>
      <c r="D34" s="1128" t="s">
        <v>191</v>
      </c>
      <c r="E34" s="1128" t="s">
        <v>191</v>
      </c>
      <c r="F34" s="1128" t="s">
        <v>191</v>
      </c>
      <c r="G34" s="1128" t="s">
        <v>191</v>
      </c>
      <c r="H34" s="1128" t="s">
        <v>191</v>
      </c>
      <c r="I34" s="1128" t="s">
        <v>191</v>
      </c>
      <c r="J34" s="1128" t="s">
        <v>191</v>
      </c>
      <c r="K34" s="1128" t="s">
        <v>191</v>
      </c>
      <c r="L34" s="1128" t="s">
        <v>191</v>
      </c>
      <c r="M34" s="1128" t="s">
        <v>191</v>
      </c>
      <c r="N34" s="1128" t="s">
        <v>191</v>
      </c>
      <c r="O34" s="1129" t="s">
        <v>191</v>
      </c>
      <c r="P34" s="1130" t="s">
        <v>191</v>
      </c>
    </row>
    <row r="35" spans="2:16" s="144" customFormat="1" ht="112.5" x14ac:dyDescent="0.25">
      <c r="B35" s="1413" t="s">
        <v>171</v>
      </c>
      <c r="C35" s="1117" t="s">
        <v>1125</v>
      </c>
      <c r="D35" s="1117" t="s">
        <v>1126</v>
      </c>
      <c r="E35" s="1117" t="s">
        <v>1127</v>
      </c>
      <c r="F35" s="1117" t="s">
        <v>191</v>
      </c>
      <c r="G35" s="1117" t="s">
        <v>1125</v>
      </c>
      <c r="H35" s="1117" t="s">
        <v>1125</v>
      </c>
      <c r="I35" s="1117" t="s">
        <v>1125</v>
      </c>
      <c r="J35" s="1117" t="s">
        <v>191</v>
      </c>
      <c r="K35" s="1117" t="s">
        <v>1125</v>
      </c>
      <c r="L35" s="1117" t="s">
        <v>1125</v>
      </c>
      <c r="M35" s="1117" t="s">
        <v>1125</v>
      </c>
      <c r="N35" s="1117" t="s">
        <v>191</v>
      </c>
      <c r="O35" s="1122" t="s">
        <v>1125</v>
      </c>
      <c r="P35" s="1123" t="s">
        <v>191</v>
      </c>
    </row>
    <row r="36" spans="2:16" ht="13" x14ac:dyDescent="0.25">
      <c r="B36" s="362" t="s">
        <v>49</v>
      </c>
      <c r="C36" s="1513"/>
      <c r="D36" s="1513"/>
      <c r="E36" s="1512"/>
      <c r="F36" s="1512"/>
      <c r="G36" s="1512"/>
      <c r="H36" s="1512"/>
      <c r="I36" s="1383"/>
      <c r="J36" s="1383"/>
      <c r="K36" s="1512"/>
      <c r="L36" s="1512"/>
      <c r="M36" s="1512"/>
      <c r="N36" s="1512"/>
      <c r="O36" s="1513"/>
      <c r="P36" s="1525"/>
    </row>
    <row r="37" spans="2:16" x14ac:dyDescent="0.25">
      <c r="B37" s="1411" t="s">
        <v>683</v>
      </c>
      <c r="C37" s="1118"/>
      <c r="D37" s="1118"/>
      <c r="E37" s="1118"/>
      <c r="F37" s="1118"/>
      <c r="G37" s="1118"/>
      <c r="H37" s="1118"/>
      <c r="I37" s="1118"/>
      <c r="J37" s="1118"/>
      <c r="K37" s="1118"/>
      <c r="L37" s="1118"/>
      <c r="M37" s="1118"/>
      <c r="N37" s="1118"/>
      <c r="O37" s="1124"/>
      <c r="P37" s="1131"/>
    </row>
    <row r="38" spans="2:16" ht="25" x14ac:dyDescent="0.25">
      <c r="B38" s="1413" t="s">
        <v>684</v>
      </c>
      <c r="C38" s="1117" t="s">
        <v>191</v>
      </c>
      <c r="D38" s="1117" t="s">
        <v>1128</v>
      </c>
      <c r="E38" s="1117" t="s">
        <v>191</v>
      </c>
      <c r="F38" s="1117" t="s">
        <v>191</v>
      </c>
      <c r="G38" s="1117" t="s">
        <v>191</v>
      </c>
      <c r="H38" s="1117" t="s">
        <v>191</v>
      </c>
      <c r="I38" s="1117" t="s">
        <v>191</v>
      </c>
      <c r="J38" s="1117" t="s">
        <v>191</v>
      </c>
      <c r="K38" s="1117" t="s">
        <v>191</v>
      </c>
      <c r="L38" s="1117" t="s">
        <v>191</v>
      </c>
      <c r="M38" s="1117" t="s">
        <v>191</v>
      </c>
      <c r="N38" s="1117" t="s">
        <v>191</v>
      </c>
      <c r="O38" s="1122" t="s">
        <v>191</v>
      </c>
      <c r="P38" s="1123" t="s">
        <v>191</v>
      </c>
    </row>
    <row r="39" spans="2:16" ht="25" x14ac:dyDescent="0.25">
      <c r="B39" s="1415" t="s">
        <v>685</v>
      </c>
      <c r="C39" s="1118" t="s">
        <v>191</v>
      </c>
      <c r="D39" s="1118" t="s">
        <v>1129</v>
      </c>
      <c r="E39" s="1118" t="s">
        <v>191</v>
      </c>
      <c r="F39" s="1118" t="s">
        <v>191</v>
      </c>
      <c r="G39" s="1118" t="s">
        <v>191</v>
      </c>
      <c r="H39" s="1118" t="s">
        <v>191</v>
      </c>
      <c r="I39" s="1118" t="s">
        <v>191</v>
      </c>
      <c r="J39" s="1118" t="s">
        <v>191</v>
      </c>
      <c r="K39" s="1118" t="s">
        <v>191</v>
      </c>
      <c r="L39" s="1118" t="s">
        <v>191</v>
      </c>
      <c r="M39" s="1118" t="s">
        <v>191</v>
      </c>
      <c r="N39" s="1118" t="s">
        <v>191</v>
      </c>
      <c r="O39" s="1124" t="s">
        <v>191</v>
      </c>
      <c r="P39" s="1131" t="s">
        <v>191</v>
      </c>
    </row>
    <row r="40" spans="2:16" ht="13" x14ac:dyDescent="0.25">
      <c r="B40" s="362" t="s">
        <v>27</v>
      </c>
      <c r="C40" s="1513"/>
      <c r="D40" s="1513"/>
      <c r="E40" s="1512"/>
      <c r="F40" s="1512"/>
      <c r="G40" s="1512"/>
      <c r="H40" s="1512"/>
      <c r="I40" s="1383"/>
      <c r="J40" s="1383"/>
      <c r="K40" s="1512"/>
      <c r="L40" s="1512"/>
      <c r="M40" s="1512"/>
      <c r="N40" s="1512"/>
      <c r="O40" s="1513"/>
      <c r="P40" s="1525"/>
    </row>
    <row r="41" spans="2:16" ht="25" x14ac:dyDescent="0.25">
      <c r="B41" s="1411" t="s">
        <v>363</v>
      </c>
      <c r="C41" s="1118" t="s">
        <v>1130</v>
      </c>
      <c r="D41" s="1118" t="s">
        <v>191</v>
      </c>
      <c r="E41" s="1118" t="s">
        <v>1130</v>
      </c>
      <c r="F41" s="1118" t="s">
        <v>191</v>
      </c>
      <c r="G41" s="1118" t="s">
        <v>1130</v>
      </c>
      <c r="H41" s="1118" t="s">
        <v>191</v>
      </c>
      <c r="I41" s="1118" t="s">
        <v>1130</v>
      </c>
      <c r="J41" s="1118" t="s">
        <v>191</v>
      </c>
      <c r="K41" s="1118" t="s">
        <v>1130</v>
      </c>
      <c r="L41" s="1118" t="s">
        <v>191</v>
      </c>
      <c r="M41" s="1118" t="s">
        <v>1130</v>
      </c>
      <c r="N41" s="1118" t="s">
        <v>191</v>
      </c>
      <c r="O41" s="1124" t="s">
        <v>191</v>
      </c>
      <c r="P41" s="1131" t="s">
        <v>191</v>
      </c>
    </row>
    <row r="42" spans="2:16" ht="62.5" x14ac:dyDescent="0.25">
      <c r="B42" s="1413" t="s">
        <v>135</v>
      </c>
      <c r="C42" s="1117" t="s">
        <v>191</v>
      </c>
      <c r="D42" s="1117" t="s">
        <v>1131</v>
      </c>
      <c r="E42" s="1117" t="s">
        <v>191</v>
      </c>
      <c r="F42" s="1117" t="s">
        <v>191</v>
      </c>
      <c r="G42" s="1117" t="s">
        <v>191</v>
      </c>
      <c r="H42" s="1117" t="s">
        <v>191</v>
      </c>
      <c r="I42" s="1117" t="s">
        <v>191</v>
      </c>
      <c r="J42" s="1117" t="s">
        <v>191</v>
      </c>
      <c r="K42" s="1117" t="s">
        <v>191</v>
      </c>
      <c r="L42" s="1117" t="s">
        <v>191</v>
      </c>
      <c r="M42" s="1117" t="s">
        <v>191</v>
      </c>
      <c r="N42" s="1117" t="s">
        <v>191</v>
      </c>
      <c r="O42" s="1122" t="s">
        <v>191</v>
      </c>
      <c r="P42" s="1123" t="s">
        <v>191</v>
      </c>
    </row>
    <row r="43" spans="2:16" ht="50" x14ac:dyDescent="0.25">
      <c r="B43" s="1414" t="s">
        <v>686</v>
      </c>
      <c r="C43" s="1118" t="s">
        <v>191</v>
      </c>
      <c r="D43" s="1118" t="s">
        <v>1132</v>
      </c>
      <c r="E43" s="1118" t="s">
        <v>191</v>
      </c>
      <c r="F43" s="1118" t="s">
        <v>191</v>
      </c>
      <c r="G43" s="1118" t="s">
        <v>191</v>
      </c>
      <c r="H43" s="1118" t="s">
        <v>191</v>
      </c>
      <c r="I43" s="1118" t="s">
        <v>191</v>
      </c>
      <c r="J43" s="1118" t="s">
        <v>191</v>
      </c>
      <c r="K43" s="1118" t="s">
        <v>191</v>
      </c>
      <c r="L43" s="1118" t="s">
        <v>191</v>
      </c>
      <c r="M43" s="1118" t="s">
        <v>1133</v>
      </c>
      <c r="N43" s="1118" t="s">
        <v>191</v>
      </c>
      <c r="O43" s="1124" t="s">
        <v>191</v>
      </c>
      <c r="P43" s="1131" t="s">
        <v>191</v>
      </c>
    </row>
    <row r="44" spans="2:16" ht="13" x14ac:dyDescent="0.25">
      <c r="B44" s="362" t="s">
        <v>28</v>
      </c>
      <c r="C44" s="1513"/>
      <c r="D44" s="1513"/>
      <c r="E44" s="1512"/>
      <c r="F44" s="1512"/>
      <c r="G44" s="1512"/>
      <c r="H44" s="1512"/>
      <c r="I44" s="1383"/>
      <c r="J44" s="1383"/>
      <c r="K44" s="1512"/>
      <c r="L44" s="1512"/>
      <c r="M44" s="1512"/>
      <c r="N44" s="1512"/>
      <c r="O44" s="1513"/>
      <c r="P44" s="1525"/>
    </row>
    <row r="45" spans="2:16" x14ac:dyDescent="0.25">
      <c r="B45" s="1414" t="s">
        <v>181</v>
      </c>
      <c r="C45" s="1118" t="s">
        <v>191</v>
      </c>
      <c r="D45" s="1118" t="s">
        <v>191</v>
      </c>
      <c r="E45" s="1118" t="s">
        <v>191</v>
      </c>
      <c r="F45" s="1118" t="s">
        <v>191</v>
      </c>
      <c r="G45" s="1118" t="s">
        <v>191</v>
      </c>
      <c r="H45" s="1118" t="s">
        <v>191</v>
      </c>
      <c r="I45" s="1118" t="s">
        <v>191</v>
      </c>
      <c r="J45" s="1118" t="s">
        <v>191</v>
      </c>
      <c r="K45" s="1118" t="s">
        <v>191</v>
      </c>
      <c r="L45" s="1118" t="s">
        <v>191</v>
      </c>
      <c r="M45" s="1118" t="s">
        <v>191</v>
      </c>
      <c r="N45" s="1118" t="s">
        <v>191</v>
      </c>
      <c r="O45" s="1124" t="s">
        <v>191</v>
      </c>
      <c r="P45" s="1131" t="s">
        <v>191</v>
      </c>
    </row>
    <row r="46" spans="2:16" ht="50" x14ac:dyDescent="0.25">
      <c r="B46" s="1416" t="s">
        <v>182</v>
      </c>
      <c r="C46" s="1117" t="s">
        <v>191</v>
      </c>
      <c r="D46" s="1117" t="s">
        <v>191</v>
      </c>
      <c r="E46" s="1117" t="s">
        <v>191</v>
      </c>
      <c r="F46" s="1117" t="s">
        <v>191</v>
      </c>
      <c r="G46" s="1117" t="s">
        <v>191</v>
      </c>
      <c r="H46" s="1117" t="s">
        <v>191</v>
      </c>
      <c r="I46" s="1117" t="s">
        <v>1134</v>
      </c>
      <c r="J46" s="1117" t="s">
        <v>191</v>
      </c>
      <c r="K46" s="1117" t="s">
        <v>191</v>
      </c>
      <c r="L46" s="1117" t="s">
        <v>1135</v>
      </c>
      <c r="M46" s="1117" t="s">
        <v>191</v>
      </c>
      <c r="N46" s="1117" t="s">
        <v>191</v>
      </c>
      <c r="O46" s="1122" t="s">
        <v>191</v>
      </c>
      <c r="P46" s="1123" t="s">
        <v>191</v>
      </c>
    </row>
    <row r="47" spans="2:16" ht="15.5" x14ac:dyDescent="0.25">
      <c r="B47" s="377" t="s">
        <v>31</v>
      </c>
      <c r="C47" s="1510"/>
      <c r="D47" s="1510"/>
      <c r="E47" s="1510"/>
      <c r="F47" s="1510"/>
      <c r="G47" s="1510"/>
      <c r="H47" s="1510"/>
      <c r="I47" s="1417"/>
      <c r="J47" s="1417"/>
      <c r="K47" s="1510"/>
      <c r="L47" s="1510"/>
      <c r="M47" s="1510"/>
      <c r="N47" s="1510"/>
      <c r="O47" s="1523"/>
      <c r="P47" s="1524"/>
    </row>
    <row r="48" spans="2:16" ht="13" x14ac:dyDescent="0.25">
      <c r="B48" s="362" t="s">
        <v>31</v>
      </c>
      <c r="C48" s="1513"/>
      <c r="D48" s="1513"/>
      <c r="E48" s="1512"/>
      <c r="F48" s="1512"/>
      <c r="G48" s="1512"/>
      <c r="H48" s="1512"/>
      <c r="I48" s="1383"/>
      <c r="J48" s="1383"/>
      <c r="K48" s="1512"/>
      <c r="L48" s="1512"/>
      <c r="M48" s="1512"/>
      <c r="N48" s="1512"/>
      <c r="O48" s="1513"/>
      <c r="P48" s="1525"/>
    </row>
    <row r="49" spans="2:26" ht="25" x14ac:dyDescent="0.25">
      <c r="B49" s="1411" t="s">
        <v>32</v>
      </c>
      <c r="C49" s="1118" t="s">
        <v>191</v>
      </c>
      <c r="D49" s="1118" t="s">
        <v>191</v>
      </c>
      <c r="E49" s="1118" t="s">
        <v>191</v>
      </c>
      <c r="F49" s="1118" t="s">
        <v>1136</v>
      </c>
      <c r="G49" s="1118" t="s">
        <v>191</v>
      </c>
      <c r="H49" s="1118" t="s">
        <v>191</v>
      </c>
      <c r="I49" s="1118" t="s">
        <v>191</v>
      </c>
      <c r="J49" s="1118" t="s">
        <v>191</v>
      </c>
      <c r="K49" s="1118" t="s">
        <v>191</v>
      </c>
      <c r="L49" s="1118" t="s">
        <v>191</v>
      </c>
      <c r="M49" s="1118" t="s">
        <v>191</v>
      </c>
      <c r="N49" s="1118" t="s">
        <v>191</v>
      </c>
      <c r="O49" s="1124" t="s">
        <v>191</v>
      </c>
      <c r="P49" s="1131" t="s">
        <v>1136</v>
      </c>
    </row>
    <row r="50" spans="2:26" ht="25" x14ac:dyDescent="0.25">
      <c r="B50" s="1413" t="s">
        <v>33</v>
      </c>
      <c r="C50" s="1117" t="s">
        <v>191</v>
      </c>
      <c r="D50" s="1117" t="s">
        <v>191</v>
      </c>
      <c r="E50" s="1117" t="s">
        <v>191</v>
      </c>
      <c r="F50" s="1117" t="s">
        <v>1137</v>
      </c>
      <c r="G50" s="1117" t="s">
        <v>191</v>
      </c>
      <c r="H50" s="1117" t="s">
        <v>191</v>
      </c>
      <c r="I50" s="1117" t="s">
        <v>191</v>
      </c>
      <c r="J50" s="1117" t="s">
        <v>191</v>
      </c>
      <c r="K50" s="1117" t="s">
        <v>191</v>
      </c>
      <c r="L50" s="1117" t="s">
        <v>1137</v>
      </c>
      <c r="M50" s="1117" t="s">
        <v>191</v>
      </c>
      <c r="N50" s="1117" t="s">
        <v>191</v>
      </c>
      <c r="O50" s="1122" t="s">
        <v>191</v>
      </c>
      <c r="P50" s="1123" t="s">
        <v>191</v>
      </c>
    </row>
    <row r="51" spans="2:26" ht="50" x14ac:dyDescent="0.25">
      <c r="B51" s="1411" t="s">
        <v>739</v>
      </c>
      <c r="C51" s="1118"/>
      <c r="D51" s="1118"/>
      <c r="E51" s="1118"/>
      <c r="F51" s="1118"/>
      <c r="G51" s="1118"/>
      <c r="H51" s="1118"/>
      <c r="I51" s="1118"/>
      <c r="J51" s="1118"/>
      <c r="K51" s="1118"/>
      <c r="L51" s="1118"/>
      <c r="M51" s="1118"/>
      <c r="N51" s="1118"/>
      <c r="O51" s="1124"/>
      <c r="P51" s="1131"/>
    </row>
    <row r="52" spans="2:26" ht="37.5" x14ac:dyDescent="0.25">
      <c r="B52" s="1410" t="s">
        <v>710</v>
      </c>
      <c r="C52" s="1117"/>
      <c r="D52" s="1117"/>
      <c r="E52" s="1117"/>
      <c r="F52" s="1117"/>
      <c r="G52" s="1117"/>
      <c r="H52" s="1117"/>
      <c r="I52" s="1117"/>
      <c r="J52" s="1117"/>
      <c r="K52" s="1117"/>
      <c r="L52" s="1117"/>
      <c r="M52" s="1117"/>
      <c r="N52" s="1117"/>
      <c r="O52" s="1122"/>
      <c r="P52" s="1123"/>
    </row>
    <row r="53" spans="2:26" ht="25" x14ac:dyDescent="0.25">
      <c r="B53" s="1414" t="s">
        <v>36</v>
      </c>
      <c r="C53" s="1118" t="s">
        <v>191</v>
      </c>
      <c r="D53" s="1118" t="s">
        <v>191</v>
      </c>
      <c r="E53" s="1118" t="s">
        <v>191</v>
      </c>
      <c r="F53" s="1118" t="s">
        <v>1138</v>
      </c>
      <c r="G53" s="1118" t="s">
        <v>191</v>
      </c>
      <c r="H53" s="1118" t="s">
        <v>191</v>
      </c>
      <c r="I53" s="1118" t="s">
        <v>191</v>
      </c>
      <c r="J53" s="1118" t="s">
        <v>191</v>
      </c>
      <c r="K53" s="1118" t="s">
        <v>191</v>
      </c>
      <c r="L53" s="1118" t="s">
        <v>191</v>
      </c>
      <c r="M53" s="1118" t="s">
        <v>191</v>
      </c>
      <c r="N53" s="1118" t="s">
        <v>191</v>
      </c>
      <c r="O53" s="1124" t="s">
        <v>191</v>
      </c>
      <c r="P53" s="1131" t="s">
        <v>191</v>
      </c>
    </row>
    <row r="54" spans="2:26" x14ac:dyDescent="0.25">
      <c r="B54" s="1413" t="s">
        <v>37</v>
      </c>
      <c r="C54" s="1117"/>
      <c r="D54" s="1117"/>
      <c r="E54" s="1117"/>
      <c r="F54" s="1117"/>
      <c r="G54" s="1117"/>
      <c r="H54" s="1117"/>
      <c r="I54" s="1117"/>
      <c r="J54" s="1117"/>
      <c r="K54" s="1117"/>
      <c r="L54" s="1117"/>
      <c r="M54" s="1117"/>
      <c r="N54" s="1117"/>
      <c r="O54" s="1122"/>
      <c r="P54" s="1123"/>
    </row>
    <row r="55" spans="2:26" ht="25" x14ac:dyDescent="0.25">
      <c r="B55" s="1411" t="s">
        <v>687</v>
      </c>
      <c r="C55" s="1118" t="s">
        <v>191</v>
      </c>
      <c r="D55" s="1118" t="s">
        <v>191</v>
      </c>
      <c r="E55" s="1118" t="s">
        <v>191</v>
      </c>
      <c r="F55" s="1118" t="s">
        <v>191</v>
      </c>
      <c r="G55" s="1118" t="s">
        <v>191</v>
      </c>
      <c r="H55" s="1118" t="s">
        <v>191</v>
      </c>
      <c r="I55" s="1118" t="s">
        <v>191</v>
      </c>
      <c r="J55" s="1118" t="s">
        <v>191</v>
      </c>
      <c r="K55" s="1118" t="s">
        <v>191</v>
      </c>
      <c r="L55" s="1118" t="s">
        <v>191</v>
      </c>
      <c r="M55" s="1118" t="s">
        <v>191</v>
      </c>
      <c r="N55" s="1118" t="s">
        <v>191</v>
      </c>
      <c r="O55" s="1124" t="s">
        <v>191</v>
      </c>
      <c r="P55" s="1131" t="s">
        <v>191</v>
      </c>
    </row>
    <row r="56" spans="2:26" ht="13" x14ac:dyDescent="0.25">
      <c r="B56" s="362" t="s">
        <v>682</v>
      </c>
      <c r="C56" s="375"/>
      <c r="D56" s="375"/>
      <c r="E56" s="1384"/>
      <c r="F56" s="375"/>
      <c r="G56" s="1384"/>
      <c r="H56" s="375"/>
      <c r="I56" s="375"/>
      <c r="J56" s="375"/>
      <c r="K56" s="1384"/>
      <c r="L56" s="1382"/>
      <c r="M56" s="1384"/>
      <c r="N56" s="1382"/>
      <c r="O56" s="375"/>
      <c r="P56" s="376"/>
    </row>
    <row r="57" spans="2:26" ht="50" x14ac:dyDescent="0.25">
      <c r="B57" s="1414" t="s">
        <v>725</v>
      </c>
      <c r="C57" s="1126" t="s">
        <v>191</v>
      </c>
      <c r="D57" s="1126" t="s">
        <v>1139</v>
      </c>
      <c r="E57" s="1125" t="s">
        <v>191</v>
      </c>
      <c r="F57" s="1126" t="s">
        <v>191</v>
      </c>
      <c r="G57" s="1125" t="s">
        <v>191</v>
      </c>
      <c r="H57" s="1126" t="s">
        <v>191</v>
      </c>
      <c r="I57" s="1126" t="s">
        <v>191</v>
      </c>
      <c r="J57" s="1126" t="s">
        <v>191</v>
      </c>
      <c r="K57" s="1125" t="s">
        <v>191</v>
      </c>
      <c r="L57" s="1124" t="s">
        <v>191</v>
      </c>
      <c r="M57" s="1125" t="s">
        <v>191</v>
      </c>
      <c r="N57" s="1124" t="s">
        <v>191</v>
      </c>
      <c r="O57" s="1126" t="s">
        <v>191</v>
      </c>
      <c r="P57" s="1228" t="s">
        <v>191</v>
      </c>
    </row>
    <row r="58" spans="2:26" ht="25" x14ac:dyDescent="0.25">
      <c r="B58" s="1413" t="s">
        <v>689</v>
      </c>
      <c r="C58" s="1132" t="s">
        <v>191</v>
      </c>
      <c r="D58" s="1132" t="s">
        <v>1140</v>
      </c>
      <c r="E58" s="1121" t="s">
        <v>191</v>
      </c>
      <c r="F58" s="1132" t="s">
        <v>191</v>
      </c>
      <c r="G58" s="1121" t="s">
        <v>191</v>
      </c>
      <c r="H58" s="1132" t="s">
        <v>191</v>
      </c>
      <c r="I58" s="1132" t="s">
        <v>191</v>
      </c>
      <c r="J58" s="1132" t="s">
        <v>191</v>
      </c>
      <c r="K58" s="1121" t="s">
        <v>191</v>
      </c>
      <c r="L58" s="1122" t="s">
        <v>191</v>
      </c>
      <c r="M58" s="1121" t="s">
        <v>191</v>
      </c>
      <c r="N58" s="1122" t="s">
        <v>191</v>
      </c>
      <c r="O58" s="1132" t="s">
        <v>191</v>
      </c>
      <c r="P58" s="1227" t="s">
        <v>191</v>
      </c>
    </row>
    <row r="59" spans="2:26" ht="62.5" x14ac:dyDescent="0.25">
      <c r="B59" s="1411" t="s">
        <v>690</v>
      </c>
      <c r="C59" s="1126" t="s">
        <v>191</v>
      </c>
      <c r="D59" s="1126" t="s">
        <v>1141</v>
      </c>
      <c r="E59" s="1125" t="s">
        <v>191</v>
      </c>
      <c r="F59" s="1126" t="s">
        <v>191</v>
      </c>
      <c r="G59" s="1125" t="s">
        <v>191</v>
      </c>
      <c r="H59" s="1126" t="s">
        <v>191</v>
      </c>
      <c r="I59" s="1126" t="s">
        <v>191</v>
      </c>
      <c r="J59" s="1126" t="s">
        <v>191</v>
      </c>
      <c r="K59" s="1125" t="s">
        <v>191</v>
      </c>
      <c r="L59" s="1124" t="s">
        <v>191</v>
      </c>
      <c r="M59" s="1125" t="s">
        <v>191</v>
      </c>
      <c r="N59" s="1124" t="s">
        <v>191</v>
      </c>
      <c r="O59" s="1126" t="s">
        <v>191</v>
      </c>
      <c r="P59" s="1228" t="s">
        <v>191</v>
      </c>
    </row>
    <row r="60" spans="2:26" ht="37.5" x14ac:dyDescent="0.25">
      <c r="B60" s="1410" t="s">
        <v>732</v>
      </c>
      <c r="C60" s="1132" t="s">
        <v>191</v>
      </c>
      <c r="D60" s="1132" t="s">
        <v>1142</v>
      </c>
      <c r="E60" s="1121" t="s">
        <v>191</v>
      </c>
      <c r="F60" s="1132" t="s">
        <v>191</v>
      </c>
      <c r="G60" s="1121" t="s">
        <v>191</v>
      </c>
      <c r="H60" s="1132" t="s">
        <v>191</v>
      </c>
      <c r="I60" s="1132" t="s">
        <v>191</v>
      </c>
      <c r="J60" s="1132" t="s">
        <v>191</v>
      </c>
      <c r="K60" s="1121" t="s">
        <v>191</v>
      </c>
      <c r="L60" s="1122" t="s">
        <v>191</v>
      </c>
      <c r="M60" s="1121" t="s">
        <v>191</v>
      </c>
      <c r="N60" s="1122" t="s">
        <v>191</v>
      </c>
      <c r="O60" s="1132" t="s">
        <v>191</v>
      </c>
      <c r="P60" s="1227" t="s">
        <v>191</v>
      </c>
    </row>
    <row r="61" spans="2:26" s="348" customFormat="1" ht="39" x14ac:dyDescent="0.25">
      <c r="B61" s="378" t="s">
        <v>357</v>
      </c>
      <c r="C61" s="1133" t="s">
        <v>191</v>
      </c>
      <c r="D61" s="1133" t="s">
        <v>191</v>
      </c>
      <c r="E61" s="1134" t="s">
        <v>191</v>
      </c>
      <c r="F61" s="1133" t="s">
        <v>1143</v>
      </c>
      <c r="G61" s="1134" t="s">
        <v>191</v>
      </c>
      <c r="H61" s="1133" t="s">
        <v>191</v>
      </c>
      <c r="I61" s="1133" t="s">
        <v>191</v>
      </c>
      <c r="J61" s="1133" t="s">
        <v>1144</v>
      </c>
      <c r="K61" s="1134" t="s">
        <v>191</v>
      </c>
      <c r="L61" s="1135" t="s">
        <v>1143</v>
      </c>
      <c r="M61" s="1134" t="s">
        <v>191</v>
      </c>
      <c r="N61" s="1135" t="s">
        <v>191</v>
      </c>
      <c r="O61" s="1133" t="s">
        <v>191</v>
      </c>
      <c r="P61" s="1136" t="s">
        <v>1143</v>
      </c>
      <c r="T61" s="349"/>
      <c r="Z61" s="349"/>
    </row>
    <row r="62" spans="2:26" ht="13" x14ac:dyDescent="0.25">
      <c r="B62" s="362" t="s">
        <v>69</v>
      </c>
      <c r="C62" s="375"/>
      <c r="D62" s="375"/>
      <c r="E62" s="1384"/>
      <c r="F62" s="375"/>
      <c r="G62" s="1384"/>
      <c r="H62" s="375"/>
      <c r="I62" s="375"/>
      <c r="J62" s="375"/>
      <c r="K62" s="1384"/>
      <c r="L62" s="1382"/>
      <c r="M62" s="1384"/>
      <c r="N62" s="1382"/>
      <c r="O62" s="375"/>
      <c r="P62" s="376"/>
    </row>
    <row r="63" spans="2:26" x14ac:dyDescent="0.25">
      <c r="B63" s="1414" t="s">
        <v>185</v>
      </c>
      <c r="C63" s="394"/>
      <c r="D63" s="437"/>
      <c r="E63" s="394"/>
      <c r="F63" s="437"/>
      <c r="G63" s="394"/>
      <c r="H63" s="437"/>
      <c r="I63" s="437"/>
      <c r="J63" s="437"/>
      <c r="K63" s="394"/>
      <c r="L63" s="724"/>
      <c r="M63" s="394"/>
      <c r="N63" s="724"/>
      <c r="O63" s="437"/>
      <c r="P63" s="395"/>
    </row>
    <row r="64" spans="2:26" x14ac:dyDescent="0.25">
      <c r="B64" s="1410" t="s">
        <v>186</v>
      </c>
      <c r="C64" s="368"/>
      <c r="D64" s="368"/>
      <c r="E64" s="368"/>
      <c r="F64" s="368"/>
      <c r="G64" s="368"/>
      <c r="H64" s="368"/>
      <c r="I64" s="368"/>
      <c r="J64" s="368"/>
      <c r="K64" s="368"/>
      <c r="L64" s="368"/>
      <c r="M64" s="368"/>
      <c r="N64" s="368"/>
      <c r="O64" s="370"/>
      <c r="P64" s="371"/>
    </row>
    <row r="65" spans="2:16" ht="15.5" x14ac:dyDescent="0.25">
      <c r="B65" s="1162" t="s">
        <v>70</v>
      </c>
      <c r="C65" s="1510"/>
      <c r="D65" s="1510"/>
      <c r="E65" s="1510"/>
      <c r="F65" s="1510"/>
      <c r="G65" s="1510"/>
      <c r="H65" s="1510"/>
      <c r="I65" s="1417"/>
      <c r="J65" s="1417"/>
      <c r="K65" s="1510"/>
      <c r="L65" s="1510"/>
      <c r="M65" s="1510"/>
      <c r="N65" s="1510"/>
      <c r="O65" s="1523"/>
      <c r="P65" s="1524"/>
    </row>
    <row r="66" spans="2:16" ht="13" x14ac:dyDescent="0.25">
      <c r="B66" s="379" t="s">
        <v>71</v>
      </c>
      <c r="C66" s="1513"/>
      <c r="D66" s="1513"/>
      <c r="E66" s="1512"/>
      <c r="F66" s="1512"/>
      <c r="G66" s="1512"/>
      <c r="H66" s="1512"/>
      <c r="I66" s="1383"/>
      <c r="J66" s="1383"/>
      <c r="K66" s="1512"/>
      <c r="L66" s="1512"/>
      <c r="M66" s="1512"/>
      <c r="N66" s="1512"/>
      <c r="O66" s="1513"/>
      <c r="P66" s="1525"/>
    </row>
    <row r="67" spans="2:16" ht="62.5" x14ac:dyDescent="0.25">
      <c r="B67" s="1414" t="s">
        <v>72</v>
      </c>
      <c r="C67" s="1118" t="s">
        <v>191</v>
      </c>
      <c r="D67" s="1118" t="s">
        <v>191</v>
      </c>
      <c r="E67" s="1118" t="s">
        <v>191</v>
      </c>
      <c r="F67" s="1118" t="s">
        <v>1145</v>
      </c>
      <c r="G67" s="1118" t="s">
        <v>191</v>
      </c>
      <c r="H67" s="1118" t="s">
        <v>191</v>
      </c>
      <c r="I67" s="1118" t="s">
        <v>191</v>
      </c>
      <c r="J67" s="1118" t="s">
        <v>191</v>
      </c>
      <c r="K67" s="1118" t="s">
        <v>191</v>
      </c>
      <c r="L67" s="1118" t="s">
        <v>1146</v>
      </c>
      <c r="M67" s="1118" t="s">
        <v>191</v>
      </c>
      <c r="N67" s="1118" t="s">
        <v>191</v>
      </c>
      <c r="O67" s="1124" t="s">
        <v>191</v>
      </c>
      <c r="P67" s="1131" t="s">
        <v>191</v>
      </c>
    </row>
    <row r="68" spans="2:16" x14ac:dyDescent="0.25">
      <c r="B68" s="1413" t="s">
        <v>48</v>
      </c>
      <c r="C68" s="1117"/>
      <c r="D68" s="1117"/>
      <c r="E68" s="1117"/>
      <c r="F68" s="1117"/>
      <c r="G68" s="1117"/>
      <c r="H68" s="1117"/>
      <c r="I68" s="1117"/>
      <c r="J68" s="1117"/>
      <c r="K68" s="1117"/>
      <c r="L68" s="1117"/>
      <c r="M68" s="1117"/>
      <c r="N68" s="1117"/>
      <c r="O68" s="1122"/>
      <c r="P68" s="1123"/>
    </row>
    <row r="69" spans="2:16" x14ac:dyDescent="0.25">
      <c r="B69" s="385" t="s">
        <v>686</v>
      </c>
      <c r="C69" s="1163" t="s">
        <v>191</v>
      </c>
      <c r="D69" s="1208" t="s">
        <v>191</v>
      </c>
      <c r="E69" s="1163" t="s">
        <v>191</v>
      </c>
      <c r="F69" s="1208" t="s">
        <v>191</v>
      </c>
      <c r="G69" s="1163" t="s">
        <v>191</v>
      </c>
      <c r="H69" s="1208" t="s">
        <v>191</v>
      </c>
      <c r="I69" s="1163" t="s">
        <v>191</v>
      </c>
      <c r="J69" s="1163" t="s">
        <v>191</v>
      </c>
      <c r="K69" s="1163" t="s">
        <v>191</v>
      </c>
      <c r="L69" s="1208" t="s">
        <v>191</v>
      </c>
      <c r="M69" s="1209" t="s">
        <v>191</v>
      </c>
      <c r="N69" s="1210" t="s">
        <v>191</v>
      </c>
      <c r="O69" s="1163" t="s">
        <v>191</v>
      </c>
      <c r="P69" s="1228" t="s">
        <v>191</v>
      </c>
    </row>
    <row r="70" spans="2:16" ht="15.5" x14ac:dyDescent="0.25">
      <c r="B70" s="894" t="s">
        <v>73</v>
      </c>
      <c r="C70" s="380"/>
      <c r="D70" s="380"/>
      <c r="E70" s="381"/>
      <c r="F70" s="381"/>
      <c r="G70" s="381"/>
      <c r="H70" s="381"/>
      <c r="I70" s="381"/>
      <c r="J70" s="381"/>
      <c r="K70" s="381"/>
      <c r="L70" s="380"/>
      <c r="M70" s="381"/>
      <c r="N70" s="381"/>
      <c r="O70" s="380"/>
      <c r="P70" s="383"/>
    </row>
    <row r="71" spans="2:16" ht="13" x14ac:dyDescent="0.25">
      <c r="B71" s="362" t="s">
        <v>40</v>
      </c>
      <c r="C71" s="1513"/>
      <c r="D71" s="1513"/>
      <c r="E71" s="1512"/>
      <c r="F71" s="1512"/>
      <c r="G71" s="1512"/>
      <c r="H71" s="1512"/>
      <c r="I71" s="1383"/>
      <c r="J71" s="1383"/>
      <c r="K71" s="1512"/>
      <c r="L71" s="1512"/>
      <c r="M71" s="1512"/>
      <c r="N71" s="1512"/>
      <c r="O71" s="1513"/>
      <c r="P71" s="1525"/>
    </row>
    <row r="72" spans="2:16" ht="175" x14ac:dyDescent="0.25">
      <c r="B72" s="1411" t="s">
        <v>41</v>
      </c>
      <c r="C72" s="1118" t="s">
        <v>1147</v>
      </c>
      <c r="D72" s="1118" t="s">
        <v>1269</v>
      </c>
      <c r="E72" s="1118" t="s">
        <v>1148</v>
      </c>
      <c r="F72" s="1118" t="s">
        <v>1149</v>
      </c>
      <c r="G72" s="1118" t="s">
        <v>1150</v>
      </c>
      <c r="H72" s="1118" t="s">
        <v>191</v>
      </c>
      <c r="I72" s="1118" t="s">
        <v>191</v>
      </c>
      <c r="J72" s="1118" t="s">
        <v>1151</v>
      </c>
      <c r="K72" s="1118" t="s">
        <v>191</v>
      </c>
      <c r="L72" s="1118" t="s">
        <v>191</v>
      </c>
      <c r="M72" s="1118" t="s">
        <v>1152</v>
      </c>
      <c r="N72" s="1118" t="s">
        <v>191</v>
      </c>
      <c r="O72" s="1124" t="s">
        <v>1153</v>
      </c>
      <c r="P72" s="1131" t="s">
        <v>191</v>
      </c>
    </row>
    <row r="73" spans="2:16" ht="112.5" x14ac:dyDescent="0.25">
      <c r="B73" s="1413" t="s">
        <v>238</v>
      </c>
      <c r="C73" s="1117" t="s">
        <v>191</v>
      </c>
      <c r="D73" s="1117" t="s">
        <v>191</v>
      </c>
      <c r="E73" s="1117" t="s">
        <v>191</v>
      </c>
      <c r="F73" s="1117" t="s">
        <v>1154</v>
      </c>
      <c r="G73" s="1117" t="s">
        <v>1155</v>
      </c>
      <c r="H73" s="1117" t="s">
        <v>191</v>
      </c>
      <c r="I73" s="1117" t="s">
        <v>191</v>
      </c>
      <c r="J73" s="1117" t="s">
        <v>191</v>
      </c>
      <c r="K73" s="1117" t="s">
        <v>191</v>
      </c>
      <c r="L73" s="1117" t="s">
        <v>1156</v>
      </c>
      <c r="M73" s="1117" t="s">
        <v>191</v>
      </c>
      <c r="N73" s="1117" t="s">
        <v>191</v>
      </c>
      <c r="O73" s="1122" t="s">
        <v>1157</v>
      </c>
      <c r="P73" s="1123" t="s">
        <v>191</v>
      </c>
    </row>
    <row r="74" spans="2:16" ht="100" x14ac:dyDescent="0.25">
      <c r="B74" s="1414" t="s">
        <v>42</v>
      </c>
      <c r="C74" s="1118" t="s">
        <v>1158</v>
      </c>
      <c r="D74" s="1118" t="s">
        <v>191</v>
      </c>
      <c r="E74" s="1118" t="s">
        <v>191</v>
      </c>
      <c r="F74" s="1118" t="s">
        <v>191</v>
      </c>
      <c r="G74" s="1118" t="s">
        <v>191</v>
      </c>
      <c r="H74" s="1118" t="s">
        <v>1159</v>
      </c>
      <c r="I74" s="1118" t="s">
        <v>1160</v>
      </c>
      <c r="J74" s="1118" t="s">
        <v>191</v>
      </c>
      <c r="K74" s="1118" t="s">
        <v>1161</v>
      </c>
      <c r="L74" s="1118" t="s">
        <v>191</v>
      </c>
      <c r="M74" s="1118" t="s">
        <v>191</v>
      </c>
      <c r="N74" s="1118" t="s">
        <v>191</v>
      </c>
      <c r="O74" s="1124" t="s">
        <v>1162</v>
      </c>
      <c r="P74" s="1131" t="s">
        <v>191</v>
      </c>
    </row>
    <row r="75" spans="2:16" ht="13" x14ac:dyDescent="0.25">
      <c r="B75" s="362" t="s">
        <v>43</v>
      </c>
      <c r="C75" s="1526"/>
      <c r="D75" s="1527"/>
      <c r="E75" s="1526"/>
      <c r="F75" s="1527"/>
      <c r="G75" s="1526"/>
      <c r="H75" s="1527"/>
      <c r="I75" s="1171"/>
      <c r="J75" s="1171"/>
      <c r="K75" s="1526"/>
      <c r="L75" s="1527"/>
      <c r="M75" s="1526"/>
      <c r="N75" s="1527"/>
      <c r="O75" s="1526"/>
      <c r="P75" s="1528"/>
    </row>
    <row r="76" spans="2:16" ht="62.5" x14ac:dyDescent="0.25">
      <c r="B76" s="1414" t="s">
        <v>331</v>
      </c>
      <c r="C76" s="1118" t="s">
        <v>191</v>
      </c>
      <c r="D76" s="1118" t="s">
        <v>191</v>
      </c>
      <c r="E76" s="1118" t="s">
        <v>191</v>
      </c>
      <c r="F76" s="1118" t="s">
        <v>1163</v>
      </c>
      <c r="G76" s="1118" t="s">
        <v>191</v>
      </c>
      <c r="H76" s="1118" t="s">
        <v>191</v>
      </c>
      <c r="I76" s="1118" t="s">
        <v>191</v>
      </c>
      <c r="J76" s="1118" t="s">
        <v>191</v>
      </c>
      <c r="K76" s="1118" t="s">
        <v>191</v>
      </c>
      <c r="L76" s="1118" t="s">
        <v>191</v>
      </c>
      <c r="M76" s="1118" t="s">
        <v>1164</v>
      </c>
      <c r="N76" s="1118" t="s">
        <v>191</v>
      </c>
      <c r="O76" s="1124" t="s">
        <v>191</v>
      </c>
      <c r="P76" s="1131" t="s">
        <v>191</v>
      </c>
    </row>
    <row r="77" spans="2:16" x14ac:dyDescent="0.25">
      <c r="B77" s="1418" t="s">
        <v>45</v>
      </c>
      <c r="C77" s="1117"/>
      <c r="D77" s="1117"/>
      <c r="E77" s="1117"/>
      <c r="F77" s="1117"/>
      <c r="G77" s="1117"/>
      <c r="H77" s="1117"/>
      <c r="I77" s="1117"/>
      <c r="J77" s="1117"/>
      <c r="K77" s="1117"/>
      <c r="L77" s="1117"/>
      <c r="M77" s="1117"/>
      <c r="N77" s="1117"/>
      <c r="O77" s="1122"/>
      <c r="P77" s="1123"/>
    </row>
    <row r="78" spans="2:16" ht="15.5" x14ac:dyDescent="0.25">
      <c r="B78" s="1161" t="s">
        <v>81</v>
      </c>
      <c r="C78" s="1510"/>
      <c r="D78" s="1510"/>
      <c r="E78" s="1510"/>
      <c r="F78" s="1510"/>
      <c r="G78" s="1510"/>
      <c r="H78" s="1510"/>
      <c r="I78" s="1417"/>
      <c r="J78" s="1417"/>
      <c r="K78" s="1510"/>
      <c r="L78" s="1510"/>
      <c r="M78" s="1510"/>
      <c r="N78" s="1510"/>
      <c r="O78" s="1523"/>
      <c r="P78" s="1524"/>
    </row>
    <row r="79" spans="2:16" ht="13" x14ac:dyDescent="0.25">
      <c r="B79" s="362" t="s">
        <v>52</v>
      </c>
      <c r="C79" s="1513"/>
      <c r="D79" s="1513"/>
      <c r="E79" s="1512"/>
      <c r="F79" s="1512"/>
      <c r="G79" s="1512"/>
      <c r="H79" s="1512"/>
      <c r="I79" s="1383"/>
      <c r="J79" s="1383"/>
      <c r="K79" s="1512"/>
      <c r="L79" s="1512"/>
      <c r="M79" s="1512"/>
      <c r="N79" s="1512"/>
      <c r="O79" s="1513"/>
      <c r="P79" s="1525"/>
    </row>
    <row r="80" spans="2:16" ht="25" x14ac:dyDescent="0.25">
      <c r="B80" s="1411" t="s">
        <v>693</v>
      </c>
      <c r="C80" s="1118"/>
      <c r="D80" s="1118"/>
      <c r="E80" s="1118"/>
      <c r="F80" s="1118"/>
      <c r="G80" s="1118"/>
      <c r="H80" s="1118"/>
      <c r="I80" s="1118"/>
      <c r="J80" s="1118"/>
      <c r="K80" s="1118"/>
      <c r="L80" s="1118"/>
      <c r="M80" s="1118"/>
      <c r="N80" s="1118"/>
      <c r="O80" s="1124"/>
      <c r="P80" s="1131"/>
    </row>
    <row r="81" spans="2:26" x14ac:dyDescent="0.25">
      <c r="B81" s="1413" t="s">
        <v>53</v>
      </c>
      <c r="C81" s="1117"/>
      <c r="D81" s="1117"/>
      <c r="E81" s="1117"/>
      <c r="F81" s="1117"/>
      <c r="G81" s="1117"/>
      <c r="H81" s="1117"/>
      <c r="I81" s="1117"/>
      <c r="J81" s="1117"/>
      <c r="K81" s="1117"/>
      <c r="L81" s="1117"/>
      <c r="M81" s="1117"/>
      <c r="N81" s="1117"/>
      <c r="O81" s="1122"/>
      <c r="P81" s="1123"/>
    </row>
    <row r="82" spans="2:26" x14ac:dyDescent="0.25">
      <c r="B82" s="1414" t="s">
        <v>694</v>
      </c>
      <c r="C82" s="1118"/>
      <c r="D82" s="1118"/>
      <c r="E82" s="1118"/>
      <c r="F82" s="1118"/>
      <c r="G82" s="1118"/>
      <c r="H82" s="1118"/>
      <c r="I82" s="1118"/>
      <c r="J82" s="1118"/>
      <c r="K82" s="1118"/>
      <c r="L82" s="1118"/>
      <c r="M82" s="1118"/>
      <c r="N82" s="1118"/>
      <c r="O82" s="1124"/>
      <c r="P82" s="1131"/>
    </row>
    <row r="83" spans="2:26" x14ac:dyDescent="0.25">
      <c r="B83" s="1413" t="s">
        <v>695</v>
      </c>
      <c r="C83" s="1117"/>
      <c r="D83" s="1117"/>
      <c r="E83" s="1117"/>
      <c r="F83" s="1117"/>
      <c r="G83" s="1117"/>
      <c r="H83" s="1117"/>
      <c r="I83" s="1117"/>
      <c r="J83" s="1117"/>
      <c r="K83" s="1117"/>
      <c r="L83" s="1117"/>
      <c r="M83" s="1117"/>
      <c r="N83" s="1117"/>
      <c r="O83" s="1122"/>
      <c r="P83" s="1123"/>
    </row>
    <row r="84" spans="2:26" ht="15.5" x14ac:dyDescent="0.25">
      <c r="B84" s="1161" t="s">
        <v>74</v>
      </c>
      <c r="C84" s="1510"/>
      <c r="D84" s="1510"/>
      <c r="E84" s="1510"/>
      <c r="F84" s="1510"/>
      <c r="G84" s="1510"/>
      <c r="H84" s="1510"/>
      <c r="I84" s="1417"/>
      <c r="J84" s="1417"/>
      <c r="K84" s="1510"/>
      <c r="L84" s="1510"/>
      <c r="M84" s="1510"/>
      <c r="N84" s="1510"/>
      <c r="O84" s="1523"/>
      <c r="P84" s="1524"/>
    </row>
    <row r="85" spans="2:26" ht="13" x14ac:dyDescent="0.25">
      <c r="B85" s="362" t="s">
        <v>55</v>
      </c>
      <c r="C85" s="1513"/>
      <c r="D85" s="1513"/>
      <c r="E85" s="1512"/>
      <c r="F85" s="1512"/>
      <c r="G85" s="1512"/>
      <c r="H85" s="1512"/>
      <c r="I85" s="1383"/>
      <c r="J85" s="1383"/>
      <c r="K85" s="1512"/>
      <c r="L85" s="1512"/>
      <c r="M85" s="1512"/>
      <c r="N85" s="1512"/>
      <c r="O85" s="1513"/>
      <c r="P85" s="1525"/>
    </row>
    <row r="86" spans="2:26" x14ac:dyDescent="0.25">
      <c r="B86" s="1414" t="s">
        <v>56</v>
      </c>
      <c r="C86" s="1118"/>
      <c r="D86" s="1118"/>
      <c r="E86" s="1118"/>
      <c r="F86" s="1118"/>
      <c r="G86" s="1118"/>
      <c r="H86" s="1118"/>
      <c r="I86" s="1118"/>
      <c r="J86" s="1118"/>
      <c r="K86" s="1118"/>
      <c r="L86" s="1118"/>
      <c r="M86" s="1118"/>
      <c r="N86" s="1118"/>
      <c r="O86" s="1124"/>
      <c r="P86" s="1131"/>
      <c r="Q86" s="1163"/>
      <c r="R86" s="1163"/>
      <c r="S86" s="1163"/>
      <c r="T86" s="1163"/>
      <c r="U86" s="1163"/>
      <c r="V86" s="1163"/>
      <c r="W86" s="1163"/>
      <c r="X86" s="1163"/>
      <c r="Y86" s="1163"/>
      <c r="Z86" s="1163"/>
    </row>
    <row r="87" spans="2:26" x14ac:dyDescent="0.25">
      <c r="B87" s="1413" t="s">
        <v>57</v>
      </c>
      <c r="C87" s="1117"/>
      <c r="D87" s="1117"/>
      <c r="E87" s="1117"/>
      <c r="F87" s="1117"/>
      <c r="G87" s="1117"/>
      <c r="H87" s="1117"/>
      <c r="I87" s="1117"/>
      <c r="J87" s="1117"/>
      <c r="K87" s="1117"/>
      <c r="L87" s="1117"/>
      <c r="M87" s="1117"/>
      <c r="N87" s="1117"/>
      <c r="O87" s="1122"/>
      <c r="P87" s="1123"/>
      <c r="Q87" s="1163"/>
      <c r="R87" s="1163"/>
      <c r="S87" s="1163"/>
      <c r="T87" s="1163"/>
      <c r="U87" s="1163"/>
      <c r="V87" s="1163"/>
      <c r="W87" s="1163"/>
      <c r="X87" s="1163"/>
      <c r="Y87" s="1163"/>
      <c r="Z87" s="1163"/>
    </row>
    <row r="88" spans="2:26" x14ac:dyDescent="0.25">
      <c r="B88" s="1414" t="s">
        <v>58</v>
      </c>
      <c r="C88" s="1118"/>
      <c r="D88" s="1118"/>
      <c r="E88" s="1118"/>
      <c r="F88" s="1118"/>
      <c r="G88" s="1118"/>
      <c r="H88" s="1118"/>
      <c r="I88" s="1118"/>
      <c r="J88" s="1118"/>
      <c r="K88" s="1118"/>
      <c r="L88" s="1118"/>
      <c r="M88" s="1118"/>
      <c r="N88" s="1118"/>
      <c r="O88" s="1124"/>
      <c r="P88" s="1131"/>
      <c r="Q88" s="1163"/>
      <c r="R88" s="1163"/>
      <c r="S88" s="1163"/>
      <c r="T88" s="1163"/>
      <c r="U88" s="1163"/>
      <c r="V88" s="1163"/>
      <c r="W88" s="1163"/>
      <c r="X88" s="1163"/>
      <c r="Y88" s="1163"/>
      <c r="Z88" s="1163"/>
    </row>
    <row r="89" spans="2:26" ht="62.5" x14ac:dyDescent="0.25">
      <c r="B89" s="1410" t="s">
        <v>696</v>
      </c>
      <c r="C89" s="1117" t="s">
        <v>191</v>
      </c>
      <c r="D89" s="1117" t="s">
        <v>1165</v>
      </c>
      <c r="E89" s="1117" t="s">
        <v>191</v>
      </c>
      <c r="F89" s="1117" t="s">
        <v>191</v>
      </c>
      <c r="G89" s="1117" t="s">
        <v>191</v>
      </c>
      <c r="H89" s="1117" t="s">
        <v>191</v>
      </c>
      <c r="I89" s="1117" t="s">
        <v>191</v>
      </c>
      <c r="J89" s="1117" t="s">
        <v>191</v>
      </c>
      <c r="K89" s="1117" t="s">
        <v>191</v>
      </c>
      <c r="L89" s="1117" t="s">
        <v>191</v>
      </c>
      <c r="M89" s="1117" t="s">
        <v>191</v>
      </c>
      <c r="N89" s="1117" t="s">
        <v>191</v>
      </c>
      <c r="O89" s="1122" t="s">
        <v>191</v>
      </c>
      <c r="P89" s="1123" t="s">
        <v>191</v>
      </c>
      <c r="Q89" s="1163" t="s">
        <v>191</v>
      </c>
      <c r="R89" s="1163" t="s">
        <v>191</v>
      </c>
      <c r="S89" s="1163" t="s">
        <v>191</v>
      </c>
      <c r="T89" s="1163" t="s">
        <v>191</v>
      </c>
      <c r="U89" s="1163" t="s">
        <v>191</v>
      </c>
      <c r="V89" s="1163" t="s">
        <v>191</v>
      </c>
      <c r="W89" s="1163" t="s">
        <v>191</v>
      </c>
      <c r="X89" s="1163" t="s">
        <v>191</v>
      </c>
      <c r="Y89" s="1163" t="s">
        <v>191</v>
      </c>
      <c r="Z89" s="1163" t="s">
        <v>191</v>
      </c>
    </row>
    <row r="90" spans="2:26" s="144" customFormat="1" x14ac:dyDescent="0.25">
      <c r="B90" s="1419" t="s">
        <v>59</v>
      </c>
      <c r="C90" s="1128"/>
      <c r="D90" s="1128"/>
      <c r="E90" s="1128"/>
      <c r="F90" s="1128"/>
      <c r="G90" s="1128"/>
      <c r="H90" s="1128"/>
      <c r="I90" s="1128"/>
      <c r="J90" s="1128"/>
      <c r="K90" s="1128"/>
      <c r="L90" s="1128"/>
      <c r="M90" s="1128"/>
      <c r="N90" s="1128"/>
      <c r="O90" s="1129"/>
      <c r="P90" s="1130"/>
      <c r="Q90" s="1431"/>
      <c r="R90" s="1431"/>
      <c r="S90" s="1431"/>
      <c r="T90" s="1431"/>
      <c r="U90" s="1431"/>
      <c r="V90" s="1431"/>
      <c r="W90" s="1431"/>
      <c r="X90" s="1431"/>
      <c r="Y90" s="1431"/>
      <c r="Z90" s="1431"/>
    </row>
    <row r="91" spans="2:26" s="367" customFormat="1" x14ac:dyDescent="0.25">
      <c r="B91" s="1413" t="s">
        <v>60</v>
      </c>
      <c r="C91" s="1117"/>
      <c r="D91" s="1117"/>
      <c r="E91" s="1117"/>
      <c r="F91" s="1117"/>
      <c r="G91" s="1117"/>
      <c r="H91" s="1117"/>
      <c r="I91" s="1117"/>
      <c r="J91" s="1117"/>
      <c r="K91" s="1117"/>
      <c r="L91" s="1117"/>
      <c r="M91" s="1117"/>
      <c r="N91" s="1117"/>
      <c r="O91" s="1122"/>
      <c r="P91" s="1123"/>
      <c r="Q91" s="1432"/>
      <c r="R91" s="1432"/>
      <c r="S91" s="1432"/>
      <c r="T91" s="1432"/>
      <c r="U91" s="1432"/>
      <c r="V91" s="1432"/>
      <c r="W91" s="1432"/>
      <c r="X91" s="1432"/>
      <c r="Y91" s="1432"/>
      <c r="Z91" s="1432"/>
    </row>
    <row r="92" spans="2:26" s="144" customFormat="1" ht="25" x14ac:dyDescent="0.25">
      <c r="B92" s="1420" t="s">
        <v>324</v>
      </c>
      <c r="C92" s="1433"/>
      <c r="D92" s="1433"/>
      <c r="E92" s="1433"/>
      <c r="F92" s="1433"/>
      <c r="G92" s="1433"/>
      <c r="H92" s="1433"/>
      <c r="I92" s="1433"/>
      <c r="J92" s="1433"/>
      <c r="K92" s="1433"/>
      <c r="L92" s="1433"/>
      <c r="M92" s="1433"/>
      <c r="N92" s="1433"/>
      <c r="O92" s="1434"/>
      <c r="P92" s="1435"/>
      <c r="Q92" s="1431"/>
      <c r="R92" s="1431"/>
      <c r="S92" s="1431"/>
      <c r="T92" s="1431"/>
      <c r="U92" s="1431"/>
      <c r="V92" s="1431"/>
      <c r="W92" s="1431"/>
      <c r="X92" s="1431"/>
      <c r="Y92" s="1431"/>
      <c r="Z92" s="1431"/>
    </row>
    <row r="93" spans="2:26" ht="15.5" hidden="1" x14ac:dyDescent="0.25">
      <c r="B93" s="1161" t="s">
        <v>354</v>
      </c>
      <c r="C93" s="1510"/>
      <c r="D93" s="1510"/>
      <c r="E93" s="1510"/>
      <c r="F93" s="1510"/>
      <c r="G93" s="1510"/>
      <c r="H93" s="1510"/>
      <c r="I93" s="1417"/>
      <c r="J93" s="1417"/>
      <c r="K93" s="1510"/>
      <c r="L93" s="1510"/>
      <c r="M93" s="1510"/>
      <c r="N93" s="1510"/>
      <c r="O93" s="1523"/>
      <c r="P93" s="1524"/>
    </row>
    <row r="94" spans="2:26" s="367" customFormat="1" hidden="1" x14ac:dyDescent="0.25">
      <c r="B94" s="1409" t="s">
        <v>727</v>
      </c>
      <c r="C94" s="363"/>
      <c r="D94" s="363"/>
      <c r="E94" s="363"/>
      <c r="F94" s="363"/>
      <c r="G94" s="363"/>
      <c r="H94" s="363"/>
      <c r="I94" s="363"/>
      <c r="J94" s="363"/>
      <c r="K94" s="363"/>
      <c r="L94" s="363"/>
      <c r="M94" s="363"/>
      <c r="N94" s="363"/>
      <c r="O94" s="365"/>
      <c r="P94" s="366"/>
    </row>
    <row r="95" spans="2:26" hidden="1" x14ac:dyDescent="0.25">
      <c r="B95" s="1410" t="s">
        <v>352</v>
      </c>
      <c r="C95" s="368"/>
      <c r="D95" s="368"/>
      <c r="E95" s="368"/>
      <c r="F95" s="368"/>
      <c r="G95" s="368"/>
      <c r="H95" s="368"/>
      <c r="I95" s="368"/>
      <c r="J95" s="368"/>
      <c r="K95" s="368"/>
      <c r="L95" s="368"/>
      <c r="M95" s="368"/>
      <c r="N95" s="368"/>
      <c r="O95" s="370"/>
      <c r="P95" s="371"/>
    </row>
    <row r="96" spans="2:26" s="367" customFormat="1" hidden="1" x14ac:dyDescent="0.25">
      <c r="B96" s="1409" t="s">
        <v>353</v>
      </c>
      <c r="C96" s="363"/>
      <c r="D96" s="363"/>
      <c r="E96" s="363"/>
      <c r="F96" s="363"/>
      <c r="G96" s="363"/>
      <c r="H96" s="363"/>
      <c r="I96" s="363"/>
      <c r="J96" s="363"/>
      <c r="K96" s="363"/>
      <c r="L96" s="363"/>
      <c r="M96" s="363"/>
      <c r="N96" s="363"/>
      <c r="O96" s="365"/>
      <c r="P96" s="366"/>
    </row>
    <row r="97" spans="2:26" hidden="1" x14ac:dyDescent="0.25">
      <c r="B97" s="1410" t="s">
        <v>728</v>
      </c>
      <c r="C97" s="368"/>
      <c r="D97" s="368"/>
      <c r="E97" s="368"/>
      <c r="F97" s="368"/>
      <c r="G97" s="368"/>
      <c r="H97" s="368"/>
      <c r="I97" s="368"/>
      <c r="J97" s="368"/>
      <c r="K97" s="368"/>
      <c r="L97" s="368"/>
      <c r="M97" s="368"/>
      <c r="N97" s="368"/>
      <c r="O97" s="370"/>
      <c r="P97" s="371"/>
    </row>
    <row r="98" spans="2:26" ht="15.5" x14ac:dyDescent="0.25">
      <c r="B98" s="1161" t="s">
        <v>311</v>
      </c>
      <c r="C98" s="1510"/>
      <c r="D98" s="1510"/>
      <c r="E98" s="1510"/>
      <c r="F98" s="1510"/>
      <c r="G98" s="1510"/>
      <c r="H98" s="1510"/>
      <c r="I98" s="1417"/>
      <c r="J98" s="1417"/>
      <c r="K98" s="1510"/>
      <c r="L98" s="1510"/>
      <c r="M98" s="1510"/>
      <c r="N98" s="1510"/>
      <c r="O98" s="1523"/>
      <c r="P98" s="1524"/>
    </row>
    <row r="99" spans="2:26" ht="250" x14ac:dyDescent="0.25">
      <c r="B99" s="1411" t="s">
        <v>309</v>
      </c>
      <c r="C99" s="1118" t="s">
        <v>1166</v>
      </c>
      <c r="D99" s="1118" t="s">
        <v>1167</v>
      </c>
      <c r="E99" s="1118" t="s">
        <v>1168</v>
      </c>
      <c r="F99" s="1118" t="s">
        <v>1169</v>
      </c>
      <c r="G99" s="1118" t="s">
        <v>1170</v>
      </c>
      <c r="H99" s="1118" t="s">
        <v>1171</v>
      </c>
      <c r="I99" s="1118" t="s">
        <v>1172</v>
      </c>
      <c r="J99" s="1118" t="s">
        <v>1173</v>
      </c>
      <c r="K99" s="1118" t="s">
        <v>1174</v>
      </c>
      <c r="L99" s="1118" t="s">
        <v>1175</v>
      </c>
      <c r="M99" s="1118" t="s">
        <v>1176</v>
      </c>
      <c r="N99" s="1118" t="s">
        <v>1177</v>
      </c>
      <c r="O99" s="1124" t="s">
        <v>1178</v>
      </c>
      <c r="P99" s="1131" t="s">
        <v>1179</v>
      </c>
      <c r="Q99" s="1163" t="s">
        <v>1180</v>
      </c>
      <c r="R99" s="1163" t="s">
        <v>1181</v>
      </c>
      <c r="S99" s="1163" t="s">
        <v>1182</v>
      </c>
      <c r="T99" s="1163" t="s">
        <v>1183</v>
      </c>
      <c r="U99" s="1163" t="s">
        <v>1184</v>
      </c>
      <c r="V99" s="1163" t="s">
        <v>1185</v>
      </c>
      <c r="W99" s="1163" t="s">
        <v>1186</v>
      </c>
      <c r="X99" s="1163" t="s">
        <v>1187</v>
      </c>
      <c r="Y99" s="1163" t="s">
        <v>1188</v>
      </c>
      <c r="Z99" s="1163" t="s">
        <v>1189</v>
      </c>
    </row>
    <row r="100" spans="2:26" ht="275" x14ac:dyDescent="0.25">
      <c r="B100" s="1421" t="s">
        <v>310</v>
      </c>
      <c r="C100" s="1423" t="s">
        <v>1190</v>
      </c>
      <c r="D100" s="1423" t="s">
        <v>1191</v>
      </c>
      <c r="E100" s="1423" t="s">
        <v>1192</v>
      </c>
      <c r="F100" s="1423" t="s">
        <v>1193</v>
      </c>
      <c r="G100" s="1423" t="s">
        <v>1194</v>
      </c>
      <c r="H100" s="1423" t="s">
        <v>1195</v>
      </c>
      <c r="I100" s="1423" t="s">
        <v>1196</v>
      </c>
      <c r="J100" s="1423" t="s">
        <v>1197</v>
      </c>
      <c r="K100" s="1423" t="s">
        <v>1198</v>
      </c>
      <c r="L100" s="1423" t="s">
        <v>1199</v>
      </c>
      <c r="M100" s="1423" t="s">
        <v>1200</v>
      </c>
      <c r="N100" s="1423" t="s">
        <v>1201</v>
      </c>
      <c r="O100" s="1422" t="s">
        <v>1202</v>
      </c>
      <c r="P100" s="1436" t="s">
        <v>1203</v>
      </c>
      <c r="Q100" s="1163" t="s">
        <v>1204</v>
      </c>
      <c r="R100" s="1163" t="s">
        <v>1205</v>
      </c>
      <c r="S100" s="1163" t="s">
        <v>1206</v>
      </c>
      <c r="T100" s="1163" t="s">
        <v>1207</v>
      </c>
      <c r="U100" s="1163" t="s">
        <v>1208</v>
      </c>
      <c r="V100" s="1163" t="s">
        <v>1209</v>
      </c>
      <c r="W100" s="1163" t="s">
        <v>1210</v>
      </c>
      <c r="X100" s="1163" t="s">
        <v>1211</v>
      </c>
      <c r="Y100" s="1163" t="s">
        <v>1212</v>
      </c>
      <c r="Z100" s="1163" t="s">
        <v>1213</v>
      </c>
    </row>
    <row r="101" spans="2:26" x14ac:dyDescent="0.25">
      <c r="M101" s="348"/>
      <c r="N101" s="348"/>
      <c r="O101" s="348"/>
      <c r="P101" s="348"/>
    </row>
    <row r="102" spans="2:26" x14ac:dyDescent="0.25">
      <c r="B102" s="384" t="s">
        <v>92</v>
      </c>
      <c r="M102" s="348"/>
      <c r="N102" s="348"/>
      <c r="O102" s="348"/>
      <c r="P102" s="348"/>
    </row>
    <row r="103" spans="2:26" x14ac:dyDescent="0.25">
      <c r="M103" s="348"/>
      <c r="N103" s="348"/>
    </row>
    <row r="104" spans="2:26" x14ac:dyDescent="0.25">
      <c r="M104" s="348"/>
      <c r="N104" s="348"/>
    </row>
    <row r="105" spans="2:26" x14ac:dyDescent="0.25">
      <c r="M105" s="348"/>
      <c r="N105" s="348"/>
    </row>
    <row r="106" spans="2:26" x14ac:dyDescent="0.25">
      <c r="M106" s="348"/>
      <c r="N106" s="348"/>
    </row>
    <row r="107" spans="2:26" x14ac:dyDescent="0.25">
      <c r="M107" s="348"/>
      <c r="N107" s="348"/>
    </row>
    <row r="108" spans="2:26" x14ac:dyDescent="0.25">
      <c r="M108" s="348"/>
      <c r="N108" s="348"/>
    </row>
    <row r="109" spans="2:26" x14ac:dyDescent="0.25">
      <c r="M109" s="348"/>
      <c r="N109" s="348"/>
    </row>
    <row r="110" spans="2:26" x14ac:dyDescent="0.25">
      <c r="M110" s="348"/>
      <c r="N110" s="348"/>
    </row>
    <row r="111" spans="2:26" x14ac:dyDescent="0.25">
      <c r="M111" s="348"/>
      <c r="N111" s="348"/>
    </row>
    <row r="112" spans="2:26" x14ac:dyDescent="0.25">
      <c r="M112" s="348"/>
      <c r="N112" s="348"/>
    </row>
    <row r="113" spans="13:14" x14ac:dyDescent="0.25">
      <c r="M113" s="348"/>
      <c r="N113" s="348"/>
    </row>
    <row r="114" spans="13:14" x14ac:dyDescent="0.25">
      <c r="M114" s="348"/>
      <c r="N114" s="348"/>
    </row>
    <row r="115" spans="13:14" x14ac:dyDescent="0.25">
      <c r="M115" s="348"/>
      <c r="N115" s="348"/>
    </row>
    <row r="116" spans="13:14" x14ac:dyDescent="0.25">
      <c r="M116" s="348"/>
      <c r="N116" s="348"/>
    </row>
    <row r="117" spans="13:14" x14ac:dyDescent="0.25">
      <c r="M117" s="348"/>
      <c r="N117" s="348"/>
    </row>
  </sheetData>
  <mergeCells count="114">
    <mergeCell ref="B7:B8"/>
    <mergeCell ref="C7:D7"/>
    <mergeCell ref="E7:F7"/>
    <mergeCell ref="G7:H7"/>
    <mergeCell ref="I7:J7"/>
    <mergeCell ref="K7:L7"/>
    <mergeCell ref="M7:N7"/>
    <mergeCell ref="O7:P7"/>
    <mergeCell ref="C13:D13"/>
    <mergeCell ref="E13:F13"/>
    <mergeCell ref="G13:H13"/>
    <mergeCell ref="K13:L13"/>
    <mergeCell ref="C14:D14"/>
    <mergeCell ref="E14:F14"/>
    <mergeCell ref="G14:H14"/>
    <mergeCell ref="K14:L14"/>
    <mergeCell ref="C5:P5"/>
    <mergeCell ref="C36:D36"/>
    <mergeCell ref="E36:F36"/>
    <mergeCell ref="G36:H36"/>
    <mergeCell ref="K36:L36"/>
    <mergeCell ref="M36:N36"/>
    <mergeCell ref="O36:P36"/>
    <mergeCell ref="M14:N14"/>
    <mergeCell ref="O14:P14"/>
    <mergeCell ref="E19:F19"/>
    <mergeCell ref="G19:H19"/>
    <mergeCell ref="K19:L19"/>
    <mergeCell ref="M19:N19"/>
    <mergeCell ref="O19:P19"/>
    <mergeCell ref="C44:D44"/>
    <mergeCell ref="E44:F44"/>
    <mergeCell ref="G44:H44"/>
    <mergeCell ref="K44:L44"/>
    <mergeCell ref="M44:N44"/>
    <mergeCell ref="O44:P44"/>
    <mergeCell ref="C40:D40"/>
    <mergeCell ref="E40:F40"/>
    <mergeCell ref="G40:H40"/>
    <mergeCell ref="K40:L40"/>
    <mergeCell ref="M40:N40"/>
    <mergeCell ref="O40:P40"/>
    <mergeCell ref="C48:D48"/>
    <mergeCell ref="E48:F48"/>
    <mergeCell ref="G48:H48"/>
    <mergeCell ref="K48:L48"/>
    <mergeCell ref="M48:N48"/>
    <mergeCell ref="O48:P48"/>
    <mergeCell ref="C47:D47"/>
    <mergeCell ref="E47:F47"/>
    <mergeCell ref="G47:H47"/>
    <mergeCell ref="K47:L47"/>
    <mergeCell ref="M47:N47"/>
    <mergeCell ref="O47:P47"/>
    <mergeCell ref="C66:D66"/>
    <mergeCell ref="E66:F66"/>
    <mergeCell ref="G66:H66"/>
    <mergeCell ref="K66:L66"/>
    <mergeCell ref="M66:N66"/>
    <mergeCell ref="O66:P66"/>
    <mergeCell ref="C65:D65"/>
    <mergeCell ref="E65:F65"/>
    <mergeCell ref="G65:H65"/>
    <mergeCell ref="K65:L65"/>
    <mergeCell ref="M65:N65"/>
    <mergeCell ref="O65:P65"/>
    <mergeCell ref="C75:D75"/>
    <mergeCell ref="E75:F75"/>
    <mergeCell ref="G75:H75"/>
    <mergeCell ref="K75:L75"/>
    <mergeCell ref="M75:N75"/>
    <mergeCell ref="O75:P75"/>
    <mergeCell ref="C71:D71"/>
    <mergeCell ref="E71:F71"/>
    <mergeCell ref="G71:H71"/>
    <mergeCell ref="K71:L71"/>
    <mergeCell ref="M71:N71"/>
    <mergeCell ref="O71:P71"/>
    <mergeCell ref="C79:D79"/>
    <mergeCell ref="E79:F79"/>
    <mergeCell ref="G79:H79"/>
    <mergeCell ref="K79:L79"/>
    <mergeCell ref="M79:N79"/>
    <mergeCell ref="O79:P79"/>
    <mergeCell ref="C78:D78"/>
    <mergeCell ref="E78:F78"/>
    <mergeCell ref="G78:H78"/>
    <mergeCell ref="K78:L78"/>
    <mergeCell ref="M78:N78"/>
    <mergeCell ref="O78:P78"/>
    <mergeCell ref="C85:D85"/>
    <mergeCell ref="E85:F85"/>
    <mergeCell ref="G85:H85"/>
    <mergeCell ref="K85:L85"/>
    <mergeCell ref="M85:N85"/>
    <mergeCell ref="O85:P85"/>
    <mergeCell ref="C84:D84"/>
    <mergeCell ref="E84:F84"/>
    <mergeCell ref="G84:H84"/>
    <mergeCell ref="K84:L84"/>
    <mergeCell ref="M84:N84"/>
    <mergeCell ref="O84:P84"/>
    <mergeCell ref="C98:D98"/>
    <mergeCell ref="E98:F98"/>
    <mergeCell ref="G98:H98"/>
    <mergeCell ref="K98:L98"/>
    <mergeCell ref="M98:N98"/>
    <mergeCell ref="O98:P98"/>
    <mergeCell ref="C93:D93"/>
    <mergeCell ref="E93:F93"/>
    <mergeCell ref="G93:H93"/>
    <mergeCell ref="K93:L93"/>
    <mergeCell ref="M93:N93"/>
    <mergeCell ref="O93:P93"/>
  </mergeCells>
  <conditionalFormatting sqref="C64:J64">
    <cfRule type="cellIs" dxfId="183" priority="2" operator="lessThan">
      <formula>0.75</formula>
    </cfRule>
  </conditionalFormatting>
  <conditionalFormatting sqref="C15:P18 C20:P35 C37:P39 C41:P43 C45:P46 C49:P55 C57:P60 C63:H63 K63:P64 C67:P68 C72:P74 C76:P77 C80:P83 C86:P92 C94:P97 C99:P100">
    <cfRule type="cellIs" dxfId="182" priority="1" operator="lessThan">
      <formula>0.75</formula>
    </cfRule>
  </conditionalFormatting>
  <pageMargins left="0.7" right="0.7" top="0.75" bottom="0.75" header="0.3" footer="0.3"/>
  <pageSetup orientation="portrait" verticalDpi="36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S101"/>
  <sheetViews>
    <sheetView showGridLines="0" topLeftCell="D1" zoomScale="60" zoomScaleNormal="60" zoomScalePageLayoutView="70" workbookViewId="0">
      <pane xSplit="2" ySplit="11" topLeftCell="F12" activePane="bottomRight" state="frozen"/>
      <selection activeCell="C99" sqref="C99:AB100"/>
      <selection pane="topRight" activeCell="C99" sqref="C99:AB100"/>
      <selection pane="bottomLeft" activeCell="C99" sqref="C99:AB100"/>
      <selection pane="bottomRight" activeCell="I99" sqref="I99"/>
    </sheetView>
  </sheetViews>
  <sheetFormatPr baseColWidth="10" defaultColWidth="3.1796875" defaultRowHeight="12.5" x14ac:dyDescent="0.25"/>
  <cols>
    <col min="1" max="1" width="2.1796875" style="349" customWidth="1"/>
    <col min="2" max="2" width="10" style="349" customWidth="1"/>
    <col min="3" max="4" width="1.81640625" style="48" customWidth="1"/>
    <col min="5" max="5" width="76.1796875" style="385" customWidth="1"/>
    <col min="6" max="11" width="39.81640625" style="348" customWidth="1"/>
    <col min="12" max="16384" width="3.1796875" style="349"/>
  </cols>
  <sheetData>
    <row r="2" spans="2:18" s="47" customFormat="1" ht="28" x14ac:dyDescent="0.25">
      <c r="B2" s="49"/>
      <c r="C2" s="48"/>
      <c r="D2" s="48"/>
      <c r="E2" s="49" t="s">
        <v>844</v>
      </c>
      <c r="F2" s="346"/>
      <c r="G2" s="346"/>
      <c r="H2" s="346"/>
      <c r="I2" s="346"/>
      <c r="J2" s="346"/>
      <c r="K2" s="346"/>
    </row>
    <row r="3" spans="2:18" ht="25" x14ac:dyDescent="0.25">
      <c r="B3" s="398"/>
      <c r="E3" s="398" t="s">
        <v>174</v>
      </c>
    </row>
    <row r="5" spans="2:18" s="352" customFormat="1" ht="30" customHeight="1" x14ac:dyDescent="0.4">
      <c r="C5" s="399"/>
      <c r="D5" s="399"/>
      <c r="E5" s="48"/>
      <c r="F5" s="1520"/>
      <c r="G5" s="1520"/>
      <c r="H5" s="1520"/>
      <c r="I5" s="1520"/>
      <c r="J5" s="1520"/>
      <c r="K5" s="1520"/>
    </row>
    <row r="6" spans="2:18" s="48" customFormat="1" ht="6" customHeight="1" x14ac:dyDescent="0.25">
      <c r="F6" s="353"/>
      <c r="G6" s="353"/>
      <c r="H6" s="353"/>
      <c r="I6" s="353"/>
      <c r="J6" s="353"/>
      <c r="K6" s="353"/>
    </row>
    <row r="7" spans="2:18" s="355" customFormat="1" ht="42" customHeight="1" x14ac:dyDescent="0.25">
      <c r="B7" s="1533" t="s">
        <v>64</v>
      </c>
      <c r="C7" s="48"/>
      <c r="D7" s="48"/>
      <c r="E7" s="1534" t="s">
        <v>100</v>
      </c>
      <c r="F7" s="1536" t="s">
        <v>316</v>
      </c>
      <c r="G7" s="1537"/>
      <c r="H7" s="1536" t="s">
        <v>761</v>
      </c>
      <c r="I7" s="1537"/>
      <c r="J7" s="1536" t="s">
        <v>329</v>
      </c>
      <c r="K7" s="1538"/>
      <c r="R7" s="400"/>
    </row>
    <row r="8" spans="2:18" s="358" customFormat="1" ht="22.5" customHeight="1" x14ac:dyDescent="0.25">
      <c r="B8" s="1533"/>
      <c r="C8" s="48"/>
      <c r="D8" s="48"/>
      <c r="E8" s="1535"/>
      <c r="F8" s="1188" t="s">
        <v>234</v>
      </c>
      <c r="G8" s="1188" t="s">
        <v>85</v>
      </c>
      <c r="H8" s="1188" t="s">
        <v>234</v>
      </c>
      <c r="I8" s="1188" t="s">
        <v>85</v>
      </c>
      <c r="J8" s="1190" t="s">
        <v>234</v>
      </c>
      <c r="K8" s="1191" t="s">
        <v>85</v>
      </c>
    </row>
    <row r="9" spans="2:18" s="358" customFormat="1" ht="30" customHeight="1" x14ac:dyDescent="0.25">
      <c r="B9" s="401"/>
      <c r="C9" s="48"/>
      <c r="D9" s="48"/>
      <c r="E9" s="359" t="s">
        <v>270</v>
      </c>
      <c r="F9" s="1233" t="s">
        <v>1073</v>
      </c>
      <c r="G9" s="1220" t="s">
        <v>866</v>
      </c>
      <c r="H9" s="1233" t="s">
        <v>867</v>
      </c>
      <c r="I9" s="1233" t="s">
        <v>866</v>
      </c>
      <c r="J9" s="1233" t="s">
        <v>866</v>
      </c>
      <c r="K9" s="1236" t="s">
        <v>1214</v>
      </c>
    </row>
    <row r="10" spans="2:18" s="358" customFormat="1" ht="30" customHeight="1" x14ac:dyDescent="0.25">
      <c r="B10" s="401"/>
      <c r="C10" s="48"/>
      <c r="D10" s="48"/>
      <c r="E10" s="360" t="s">
        <v>271</v>
      </c>
      <c r="F10" s="1429" t="s">
        <v>273</v>
      </c>
      <c r="G10" s="1426" t="s">
        <v>273</v>
      </c>
      <c r="H10" s="1429" t="s">
        <v>273</v>
      </c>
      <c r="I10" s="1429" t="s">
        <v>275</v>
      </c>
      <c r="J10" s="1429" t="s">
        <v>274</v>
      </c>
      <c r="K10" s="1437" t="s">
        <v>273</v>
      </c>
    </row>
    <row r="11" spans="2:18" s="361" customFormat="1" ht="30" customHeight="1" x14ac:dyDescent="0.25">
      <c r="B11" s="402"/>
      <c r="C11" s="48"/>
      <c r="D11" s="48"/>
      <c r="E11" s="403" t="s">
        <v>351</v>
      </c>
      <c r="F11" s="1172" t="s">
        <v>1215</v>
      </c>
      <c r="G11" s="1173" t="s">
        <v>1216</v>
      </c>
      <c r="H11" s="1172" t="s">
        <v>1217</v>
      </c>
      <c r="I11" s="1173" t="s">
        <v>1218</v>
      </c>
      <c r="J11" s="1172" t="s">
        <v>1219</v>
      </c>
      <c r="K11" s="1174" t="s">
        <v>1220</v>
      </c>
    </row>
    <row r="12" spans="2:18" s="391" customFormat="1" ht="6" customHeight="1" x14ac:dyDescent="0.25">
      <c r="B12" s="349"/>
      <c r="C12" s="48"/>
      <c r="D12" s="48"/>
      <c r="E12" s="404"/>
      <c r="F12" s="405"/>
      <c r="G12" s="406"/>
      <c r="H12" s="405"/>
      <c r="I12" s="405"/>
      <c r="J12" s="405"/>
      <c r="K12" s="405"/>
    </row>
    <row r="13" spans="2:18" s="200" customFormat="1" ht="15.5" x14ac:dyDescent="0.25">
      <c r="B13" s="1175">
        <v>0.3</v>
      </c>
      <c r="C13" s="48"/>
      <c r="D13" s="48"/>
      <c r="E13" s="1161" t="s">
        <v>66</v>
      </c>
      <c r="F13" s="1523"/>
      <c r="G13" s="1510"/>
      <c r="H13" s="1385"/>
      <c r="I13" s="1385"/>
      <c r="J13" s="1523"/>
      <c r="K13" s="1524"/>
    </row>
    <row r="14" spans="2:18" s="200" customFormat="1" ht="13" x14ac:dyDescent="0.25">
      <c r="B14" s="23">
        <v>0.2</v>
      </c>
      <c r="C14" s="48"/>
      <c r="D14" s="48"/>
      <c r="E14" s="362" t="s">
        <v>15</v>
      </c>
      <c r="F14" s="407"/>
      <c r="G14" s="393"/>
      <c r="H14" s="407"/>
      <c r="I14" s="407"/>
      <c r="J14" s="407"/>
      <c r="K14" s="408"/>
    </row>
    <row r="15" spans="2:18" x14ac:dyDescent="0.25">
      <c r="E15" s="1414" t="s">
        <v>16</v>
      </c>
      <c r="F15" s="1124" t="s">
        <v>191</v>
      </c>
      <c r="G15" s="1118" t="s">
        <v>191</v>
      </c>
      <c r="H15" s="1124" t="s">
        <v>191</v>
      </c>
      <c r="I15" s="1124" t="s">
        <v>191</v>
      </c>
      <c r="J15" s="1124" t="s">
        <v>191</v>
      </c>
      <c r="K15" s="1131" t="s">
        <v>191</v>
      </c>
      <c r="L15" s="386"/>
    </row>
    <row r="16" spans="2:18" x14ac:dyDescent="0.25">
      <c r="E16" s="1413" t="s">
        <v>132</v>
      </c>
      <c r="F16" s="370" t="s">
        <v>191</v>
      </c>
      <c r="G16" s="368" t="s">
        <v>191</v>
      </c>
      <c r="H16" s="370" t="s">
        <v>191</v>
      </c>
      <c r="I16" s="370" t="s">
        <v>191</v>
      </c>
      <c r="J16" s="370" t="s">
        <v>191</v>
      </c>
      <c r="K16" s="371" t="s">
        <v>191</v>
      </c>
      <c r="L16" s="386"/>
    </row>
    <row r="17" spans="2:12" x14ac:dyDescent="0.25">
      <c r="E17" s="1414" t="s">
        <v>17</v>
      </c>
      <c r="F17" s="354" t="s">
        <v>191</v>
      </c>
      <c r="G17" s="372" t="s">
        <v>191</v>
      </c>
      <c r="H17" s="354" t="s">
        <v>191</v>
      </c>
      <c r="I17" s="354" t="s">
        <v>191</v>
      </c>
      <c r="J17" s="354" t="s">
        <v>191</v>
      </c>
      <c r="K17" s="374" t="s">
        <v>191</v>
      </c>
      <c r="L17" s="386"/>
    </row>
    <row r="18" spans="2:12" ht="37.5" x14ac:dyDescent="0.25">
      <c r="E18" s="1413" t="s">
        <v>18</v>
      </c>
      <c r="F18" s="1122" t="s">
        <v>191</v>
      </c>
      <c r="G18" s="1117" t="s">
        <v>1221</v>
      </c>
      <c r="H18" s="1122" t="s">
        <v>191</v>
      </c>
      <c r="I18" s="1122" t="s">
        <v>191</v>
      </c>
      <c r="J18" s="1122" t="s">
        <v>191</v>
      </c>
      <c r="K18" s="1123" t="s">
        <v>191</v>
      </c>
      <c r="L18" s="386"/>
    </row>
    <row r="19" spans="2:12" ht="13" x14ac:dyDescent="0.25">
      <c r="B19" s="1176">
        <v>0.3</v>
      </c>
      <c r="E19" s="362" t="s">
        <v>19</v>
      </c>
      <c r="F19" s="407"/>
      <c r="G19" s="393"/>
      <c r="H19" s="407"/>
      <c r="I19" s="407"/>
      <c r="J19" s="407"/>
      <c r="K19" s="408"/>
      <c r="L19" s="386"/>
    </row>
    <row r="20" spans="2:12" ht="25" x14ac:dyDescent="0.25">
      <c r="B20" s="409"/>
      <c r="E20" s="1411" t="s">
        <v>20</v>
      </c>
      <c r="F20" s="1124" t="s">
        <v>191</v>
      </c>
      <c r="G20" s="1118" t="s">
        <v>191</v>
      </c>
      <c r="H20" s="1124" t="s">
        <v>191</v>
      </c>
      <c r="I20" s="1124" t="s">
        <v>191</v>
      </c>
      <c r="J20" s="1124" t="s">
        <v>191</v>
      </c>
      <c r="K20" s="1131" t="s">
        <v>191</v>
      </c>
      <c r="L20" s="386"/>
    </row>
    <row r="21" spans="2:12" ht="25" x14ac:dyDescent="0.25">
      <c r="B21" s="409"/>
      <c r="E21" s="1410" t="s">
        <v>781</v>
      </c>
      <c r="F21" s="1122" t="s">
        <v>1222</v>
      </c>
      <c r="G21" s="1117" t="s">
        <v>1222</v>
      </c>
      <c r="H21" s="1122" t="s">
        <v>1222</v>
      </c>
      <c r="I21" s="1122" t="s">
        <v>1222</v>
      </c>
      <c r="J21" s="1122" t="s">
        <v>1222</v>
      </c>
      <c r="K21" s="1123" t="s">
        <v>191</v>
      </c>
      <c r="L21" s="386"/>
    </row>
    <row r="22" spans="2:12" s="367" customFormat="1" ht="25" x14ac:dyDescent="0.25">
      <c r="B22" s="928"/>
      <c r="C22" s="161"/>
      <c r="D22" s="161"/>
      <c r="E22" s="1409" t="s">
        <v>740</v>
      </c>
      <c r="F22" s="1120" t="s">
        <v>191</v>
      </c>
      <c r="G22" s="1116" t="s">
        <v>191</v>
      </c>
      <c r="H22" s="1120" t="s">
        <v>191</v>
      </c>
      <c r="I22" s="1120" t="s">
        <v>191</v>
      </c>
      <c r="J22" s="1120" t="s">
        <v>191</v>
      </c>
      <c r="K22" s="1137" t="s">
        <v>191</v>
      </c>
      <c r="L22" s="438"/>
    </row>
    <row r="23" spans="2:12" ht="37.5" x14ac:dyDescent="0.25">
      <c r="B23" s="410"/>
      <c r="E23" s="1410" t="s">
        <v>22</v>
      </c>
      <c r="F23" s="1122" t="s">
        <v>191</v>
      </c>
      <c r="G23" s="1117" t="s">
        <v>1223</v>
      </c>
      <c r="H23" s="1122" t="s">
        <v>191</v>
      </c>
      <c r="I23" s="1122" t="s">
        <v>191</v>
      </c>
      <c r="J23" s="1122" t="s">
        <v>191</v>
      </c>
      <c r="K23" s="1123" t="s">
        <v>191</v>
      </c>
      <c r="L23" s="386"/>
    </row>
    <row r="24" spans="2:12" s="367" customFormat="1" ht="62.5" x14ac:dyDescent="0.25">
      <c r="B24" s="929"/>
      <c r="C24" s="161"/>
      <c r="D24" s="161"/>
      <c r="E24" s="1412" t="s">
        <v>307</v>
      </c>
      <c r="F24" s="1120" t="s">
        <v>191</v>
      </c>
      <c r="G24" s="1116" t="s">
        <v>1224</v>
      </c>
      <c r="H24" s="1120" t="s">
        <v>1225</v>
      </c>
      <c r="I24" s="1120" t="s">
        <v>191</v>
      </c>
      <c r="J24" s="1120" t="s">
        <v>1226</v>
      </c>
      <c r="K24" s="1137" t="s">
        <v>191</v>
      </c>
      <c r="L24" s="438"/>
    </row>
    <row r="25" spans="2:12" ht="37.5" x14ac:dyDescent="0.25">
      <c r="B25" s="410"/>
      <c r="E25" s="1410" t="s">
        <v>308</v>
      </c>
      <c r="F25" s="1122" t="s">
        <v>191</v>
      </c>
      <c r="G25" s="1117" t="s">
        <v>1227</v>
      </c>
      <c r="H25" s="1122" t="s">
        <v>191</v>
      </c>
      <c r="I25" s="1122" t="s">
        <v>191</v>
      </c>
      <c r="J25" s="1122" t="s">
        <v>191</v>
      </c>
      <c r="K25" s="1123" t="s">
        <v>191</v>
      </c>
      <c r="L25" s="386"/>
    </row>
    <row r="26" spans="2:12" s="161" customFormat="1" ht="25" x14ac:dyDescent="0.25">
      <c r="E26" s="1409" t="s">
        <v>776</v>
      </c>
      <c r="F26" s="1120" t="s">
        <v>191</v>
      </c>
      <c r="G26" s="1116" t="s">
        <v>191</v>
      </c>
      <c r="H26" s="1120" t="s">
        <v>191</v>
      </c>
      <c r="I26" s="1120" t="s">
        <v>191</v>
      </c>
      <c r="J26" s="1120" t="s">
        <v>1228</v>
      </c>
      <c r="K26" s="1137" t="s">
        <v>191</v>
      </c>
    </row>
    <row r="27" spans="2:12" ht="76.5" customHeight="1" x14ac:dyDescent="0.25">
      <c r="B27" s="410"/>
      <c r="E27" s="1410" t="s">
        <v>239</v>
      </c>
      <c r="F27" s="1122" t="s">
        <v>191</v>
      </c>
      <c r="G27" s="1117" t="s">
        <v>1229</v>
      </c>
      <c r="H27" s="1122" t="s">
        <v>191</v>
      </c>
      <c r="I27" s="1122" t="s">
        <v>191</v>
      </c>
      <c r="J27" s="1122" t="s">
        <v>191</v>
      </c>
      <c r="K27" s="1123" t="s">
        <v>191</v>
      </c>
      <c r="L27" s="386"/>
    </row>
    <row r="28" spans="2:12" s="367" customFormat="1" x14ac:dyDescent="0.25">
      <c r="B28" s="929"/>
      <c r="C28" s="161"/>
      <c r="D28" s="161"/>
      <c r="E28" s="1412" t="s">
        <v>138</v>
      </c>
      <c r="F28" s="1120"/>
      <c r="G28" s="1116"/>
      <c r="H28" s="1120"/>
      <c r="I28" s="1120"/>
      <c r="J28" s="1120"/>
      <c r="K28" s="1137"/>
      <c r="L28" s="438"/>
    </row>
    <row r="29" spans="2:12" ht="37.5" x14ac:dyDescent="0.25">
      <c r="B29" s="410"/>
      <c r="E29" s="1410" t="s">
        <v>777</v>
      </c>
      <c r="F29" s="1122" t="s">
        <v>191</v>
      </c>
      <c r="G29" s="1117" t="s">
        <v>947</v>
      </c>
      <c r="H29" s="1122" t="s">
        <v>1230</v>
      </c>
      <c r="I29" s="1122" t="s">
        <v>191</v>
      </c>
      <c r="J29" s="1122" t="s">
        <v>1231</v>
      </c>
      <c r="K29" s="1123" t="s">
        <v>947</v>
      </c>
      <c r="L29" s="386"/>
    </row>
    <row r="30" spans="2:12" s="367" customFormat="1" ht="50" x14ac:dyDescent="0.25">
      <c r="B30" s="929"/>
      <c r="C30" s="161"/>
      <c r="D30" s="161"/>
      <c r="E30" s="1409" t="s">
        <v>741</v>
      </c>
      <c r="F30" s="1120" t="s">
        <v>191</v>
      </c>
      <c r="G30" s="1116" t="s">
        <v>947</v>
      </c>
      <c r="H30" s="1120" t="s">
        <v>1232</v>
      </c>
      <c r="I30" s="1120" t="s">
        <v>191</v>
      </c>
      <c r="J30" s="1120" t="s">
        <v>1233</v>
      </c>
      <c r="K30" s="1137" t="s">
        <v>947</v>
      </c>
      <c r="L30" s="438"/>
    </row>
    <row r="31" spans="2:12" ht="50" x14ac:dyDescent="0.25">
      <c r="B31" s="410"/>
      <c r="E31" s="1410" t="s">
        <v>782</v>
      </c>
      <c r="F31" s="1122" t="s">
        <v>1234</v>
      </c>
      <c r="G31" s="1117" t="s">
        <v>1235</v>
      </c>
      <c r="H31" s="1122" t="s">
        <v>1236</v>
      </c>
      <c r="I31" s="1122" t="s">
        <v>191</v>
      </c>
      <c r="J31" s="1122" t="s">
        <v>1237</v>
      </c>
      <c r="K31" s="1123" t="s">
        <v>191</v>
      </c>
      <c r="L31" s="386"/>
    </row>
    <row r="32" spans="2:12" s="367" customFormat="1" ht="50" x14ac:dyDescent="0.25">
      <c r="B32" s="1177">
        <v>0.2</v>
      </c>
      <c r="C32" s="161"/>
      <c r="D32" s="161"/>
      <c r="E32" s="1409" t="s">
        <v>179</v>
      </c>
      <c r="F32" s="1120" t="s">
        <v>191</v>
      </c>
      <c r="G32" s="1116" t="s">
        <v>1238</v>
      </c>
      <c r="H32" s="1120" t="s">
        <v>191</v>
      </c>
      <c r="I32" s="1120" t="s">
        <v>1239</v>
      </c>
      <c r="J32" s="1120" t="s">
        <v>191</v>
      </c>
      <c r="K32" s="1137" t="s">
        <v>191</v>
      </c>
      <c r="L32" s="438"/>
    </row>
    <row r="33" spans="2:12" s="144" customFormat="1" ht="37.5" x14ac:dyDescent="0.25">
      <c r="B33" s="788"/>
      <c r="C33" s="147"/>
      <c r="D33" s="147"/>
      <c r="E33" s="1413" t="s">
        <v>681</v>
      </c>
      <c r="F33" s="1122" t="s">
        <v>191</v>
      </c>
      <c r="G33" s="1117" t="s">
        <v>1240</v>
      </c>
      <c r="H33" s="1122" t="s">
        <v>1241</v>
      </c>
      <c r="I33" s="1122" t="s">
        <v>191</v>
      </c>
      <c r="J33" s="1122" t="s">
        <v>191</v>
      </c>
      <c r="K33" s="1123" t="s">
        <v>191</v>
      </c>
      <c r="L33" s="789"/>
    </row>
    <row r="34" spans="2:12" s="367" customFormat="1" ht="37.5" x14ac:dyDescent="0.25">
      <c r="C34" s="161"/>
      <c r="D34" s="161"/>
      <c r="E34" s="1409" t="s">
        <v>240</v>
      </c>
      <c r="F34" s="1120" t="s">
        <v>191</v>
      </c>
      <c r="G34" s="1116" t="s">
        <v>1242</v>
      </c>
      <c r="H34" s="1120" t="s">
        <v>191</v>
      </c>
      <c r="I34" s="1120" t="s">
        <v>191</v>
      </c>
      <c r="J34" s="1120" t="s">
        <v>191</v>
      </c>
      <c r="K34" s="1137" t="s">
        <v>191</v>
      </c>
      <c r="L34" s="438"/>
    </row>
    <row r="35" spans="2:12" s="144" customFormat="1" x14ac:dyDescent="0.25">
      <c r="C35" s="147"/>
      <c r="D35" s="147"/>
      <c r="E35" s="1413" t="s">
        <v>171</v>
      </c>
      <c r="F35" s="1122" t="s">
        <v>191</v>
      </c>
      <c r="G35" s="1117" t="s">
        <v>988</v>
      </c>
      <c r="H35" s="1122" t="s">
        <v>988</v>
      </c>
      <c r="I35" s="1122" t="s">
        <v>988</v>
      </c>
      <c r="J35" s="1122" t="s">
        <v>988</v>
      </c>
      <c r="K35" s="1123" t="s">
        <v>988</v>
      </c>
      <c r="L35" s="789"/>
    </row>
    <row r="36" spans="2:12" ht="13" x14ac:dyDescent="0.25">
      <c r="E36" s="362" t="s">
        <v>49</v>
      </c>
      <c r="F36" s="407"/>
      <c r="G36" s="393"/>
      <c r="H36" s="407"/>
      <c r="I36" s="407"/>
      <c r="J36" s="407"/>
      <c r="K36" s="408"/>
      <c r="L36" s="386"/>
    </row>
    <row r="37" spans="2:12" x14ac:dyDescent="0.25">
      <c r="E37" s="1414" t="s">
        <v>683</v>
      </c>
      <c r="F37" s="1124"/>
      <c r="G37" s="1118"/>
      <c r="H37" s="1124"/>
      <c r="I37" s="1124"/>
      <c r="J37" s="1124"/>
      <c r="K37" s="1131"/>
      <c r="L37" s="386"/>
    </row>
    <row r="38" spans="2:12" x14ac:dyDescent="0.25">
      <c r="E38" s="1413" t="s">
        <v>684</v>
      </c>
      <c r="F38" s="1122" t="s">
        <v>191</v>
      </c>
      <c r="G38" s="1117" t="s">
        <v>191</v>
      </c>
      <c r="H38" s="1122" t="s">
        <v>191</v>
      </c>
      <c r="I38" s="1122" t="s">
        <v>1243</v>
      </c>
      <c r="J38" s="1122" t="s">
        <v>191</v>
      </c>
      <c r="K38" s="1123" t="s">
        <v>191</v>
      </c>
      <c r="L38" s="386"/>
    </row>
    <row r="39" spans="2:12" x14ac:dyDescent="0.25">
      <c r="E39" s="1415" t="s">
        <v>685</v>
      </c>
      <c r="F39" s="1124" t="s">
        <v>191</v>
      </c>
      <c r="G39" s="1118" t="s">
        <v>191</v>
      </c>
      <c r="H39" s="1124" t="s">
        <v>191</v>
      </c>
      <c r="I39" s="1124" t="s">
        <v>191</v>
      </c>
      <c r="J39" s="1124" t="s">
        <v>191</v>
      </c>
      <c r="K39" s="1131" t="s">
        <v>191</v>
      </c>
      <c r="L39" s="386"/>
    </row>
    <row r="40" spans="2:12" ht="13" x14ac:dyDescent="0.25">
      <c r="E40" s="362" t="s">
        <v>27</v>
      </c>
      <c r="F40" s="407"/>
      <c r="G40" s="393"/>
      <c r="H40" s="407"/>
      <c r="I40" s="407"/>
      <c r="J40" s="407"/>
      <c r="K40" s="408"/>
      <c r="L40" s="386"/>
    </row>
    <row r="41" spans="2:12" ht="50" x14ac:dyDescent="0.25">
      <c r="B41" s="1176">
        <v>0.2</v>
      </c>
      <c r="E41" s="1411" t="s">
        <v>363</v>
      </c>
      <c r="F41" s="1124" t="s">
        <v>191</v>
      </c>
      <c r="G41" s="1118" t="s">
        <v>191</v>
      </c>
      <c r="H41" s="1124" t="s">
        <v>1244</v>
      </c>
      <c r="I41" s="1124" t="s">
        <v>191</v>
      </c>
      <c r="J41" s="1124" t="s">
        <v>1245</v>
      </c>
      <c r="K41" s="1131" t="s">
        <v>191</v>
      </c>
      <c r="L41" s="386"/>
    </row>
    <row r="42" spans="2:12" x14ac:dyDescent="0.25">
      <c r="E42" s="1413" t="s">
        <v>135</v>
      </c>
      <c r="F42" s="1122" t="s">
        <v>191</v>
      </c>
      <c r="G42" s="1117" t="s">
        <v>191</v>
      </c>
      <c r="H42" s="1122" t="s">
        <v>191</v>
      </c>
      <c r="I42" s="1122" t="s">
        <v>191</v>
      </c>
      <c r="J42" s="1122" t="s">
        <v>191</v>
      </c>
      <c r="K42" s="1123" t="s">
        <v>191</v>
      </c>
      <c r="L42" s="386"/>
    </row>
    <row r="43" spans="2:12" ht="75" x14ac:dyDescent="0.25">
      <c r="E43" s="1414" t="s">
        <v>686</v>
      </c>
      <c r="F43" s="1124" t="s">
        <v>191</v>
      </c>
      <c r="G43" s="1118" t="s">
        <v>1246</v>
      </c>
      <c r="H43" s="1124" t="s">
        <v>191</v>
      </c>
      <c r="I43" s="1124" t="s">
        <v>1247</v>
      </c>
      <c r="J43" s="1124" t="s">
        <v>191</v>
      </c>
      <c r="K43" s="1131" t="s">
        <v>191</v>
      </c>
      <c r="L43" s="386"/>
    </row>
    <row r="44" spans="2:12" ht="13" x14ac:dyDescent="0.25">
      <c r="E44" s="362" t="s">
        <v>28</v>
      </c>
      <c r="F44" s="407"/>
      <c r="G44" s="393"/>
      <c r="H44" s="407"/>
      <c r="I44" s="407"/>
      <c r="J44" s="407"/>
      <c r="K44" s="408"/>
      <c r="L44" s="386"/>
    </row>
    <row r="45" spans="2:12" ht="13" x14ac:dyDescent="0.25">
      <c r="B45" s="1176">
        <v>0.1</v>
      </c>
      <c r="E45" s="1414" t="s">
        <v>181</v>
      </c>
      <c r="F45" s="1124"/>
      <c r="G45" s="1118"/>
      <c r="H45" s="1124"/>
      <c r="I45" s="1124"/>
      <c r="J45" s="1124"/>
      <c r="K45" s="1131"/>
      <c r="L45" s="386"/>
    </row>
    <row r="46" spans="2:12" x14ac:dyDescent="0.25">
      <c r="E46" s="1416" t="s">
        <v>182</v>
      </c>
      <c r="F46" s="1122"/>
      <c r="G46" s="1117"/>
      <c r="H46" s="1122"/>
      <c r="I46" s="1122"/>
      <c r="J46" s="1122"/>
      <c r="K46" s="1123"/>
      <c r="L46" s="386"/>
    </row>
    <row r="47" spans="2:12" ht="15.5" x14ac:dyDescent="0.25">
      <c r="E47" s="377" t="s">
        <v>31</v>
      </c>
      <c r="F47" s="951"/>
      <c r="G47" s="1076"/>
      <c r="H47" s="951"/>
      <c r="I47" s="951"/>
      <c r="J47" s="951"/>
      <c r="K47" s="1034"/>
      <c r="L47" s="386"/>
    </row>
    <row r="48" spans="2:12" ht="13" x14ac:dyDescent="0.25">
      <c r="E48" s="362" t="s">
        <v>31</v>
      </c>
      <c r="F48" s="407"/>
      <c r="G48" s="393"/>
      <c r="H48" s="407"/>
      <c r="I48" s="407"/>
      <c r="J48" s="407"/>
      <c r="K48" s="408"/>
      <c r="L48" s="386"/>
    </row>
    <row r="49" spans="2:19" ht="25" x14ac:dyDescent="0.25">
      <c r="B49" s="1175">
        <v>0.2</v>
      </c>
      <c r="E49" s="1411" t="s">
        <v>32</v>
      </c>
      <c r="F49" s="1124"/>
      <c r="G49" s="1118"/>
      <c r="H49" s="1124"/>
      <c r="I49" s="1124"/>
      <c r="J49" s="1124"/>
      <c r="K49" s="1131"/>
      <c r="L49" s="386"/>
    </row>
    <row r="50" spans="2:19" ht="24.65" customHeight="1" x14ac:dyDescent="0.25">
      <c r="B50" s="23">
        <v>0.4</v>
      </c>
      <c r="E50" s="1413" t="s">
        <v>33</v>
      </c>
      <c r="F50" s="1122"/>
      <c r="G50" s="1117"/>
      <c r="H50" s="1122"/>
      <c r="I50" s="1122"/>
      <c r="J50" s="1122"/>
      <c r="K50" s="1123"/>
      <c r="L50" s="386"/>
    </row>
    <row r="51" spans="2:19" ht="50" x14ac:dyDescent="0.25">
      <c r="E51" s="1411" t="s">
        <v>739</v>
      </c>
      <c r="F51" s="1124"/>
      <c r="G51" s="1118"/>
      <c r="H51" s="1124"/>
      <c r="I51" s="1124"/>
      <c r="J51" s="1124"/>
      <c r="K51" s="1131"/>
      <c r="L51" s="386"/>
    </row>
    <row r="52" spans="2:19" ht="37.5" x14ac:dyDescent="0.25">
      <c r="E52" s="1410" t="s">
        <v>710</v>
      </c>
      <c r="F52" s="1122"/>
      <c r="G52" s="1117"/>
      <c r="H52" s="1122"/>
      <c r="I52" s="1122"/>
      <c r="J52" s="1122"/>
      <c r="K52" s="1123"/>
      <c r="L52" s="386"/>
    </row>
    <row r="53" spans="2:19" ht="13" x14ac:dyDescent="0.25">
      <c r="B53" s="1176">
        <v>0.2</v>
      </c>
      <c r="E53" s="1414" t="s">
        <v>36</v>
      </c>
      <c r="F53" s="1124"/>
      <c r="G53" s="1118"/>
      <c r="H53" s="1124"/>
      <c r="I53" s="1124"/>
      <c r="J53" s="1124"/>
      <c r="K53" s="1131"/>
      <c r="L53" s="386"/>
    </row>
    <row r="54" spans="2:19" x14ac:dyDescent="0.25">
      <c r="E54" s="1413" t="s">
        <v>37</v>
      </c>
      <c r="F54" s="370"/>
      <c r="G54" s="368"/>
      <c r="H54" s="370"/>
      <c r="I54" s="370"/>
      <c r="J54" s="370"/>
      <c r="K54" s="371"/>
      <c r="L54" s="386"/>
    </row>
    <row r="55" spans="2:19" ht="25" x14ac:dyDescent="0.25">
      <c r="E55" s="1411" t="s">
        <v>687</v>
      </c>
      <c r="F55" s="1129"/>
      <c r="G55" s="1128"/>
      <c r="H55" s="1129"/>
      <c r="I55" s="1129"/>
      <c r="J55" s="1129"/>
      <c r="K55" s="1130"/>
      <c r="L55" s="386"/>
    </row>
    <row r="56" spans="2:19" ht="13" x14ac:dyDescent="0.25">
      <c r="E56" s="362" t="s">
        <v>682</v>
      </c>
      <c r="F56" s="407"/>
      <c r="G56" s="393"/>
      <c r="H56" s="407"/>
      <c r="I56" s="407"/>
      <c r="J56" s="407"/>
      <c r="K56" s="408"/>
      <c r="L56" s="386"/>
    </row>
    <row r="57" spans="2:19" x14ac:dyDescent="0.25">
      <c r="E57" s="1414" t="s">
        <v>725</v>
      </c>
      <c r="F57" s="1138" t="s">
        <v>191</v>
      </c>
      <c r="G57" s="1129" t="s">
        <v>191</v>
      </c>
      <c r="H57" s="1138" t="s">
        <v>191</v>
      </c>
      <c r="I57" s="1138" t="s">
        <v>191</v>
      </c>
      <c r="J57" s="1138" t="s">
        <v>191</v>
      </c>
      <c r="K57" s="1231" t="s">
        <v>191</v>
      </c>
      <c r="L57" s="386"/>
    </row>
    <row r="58" spans="2:19" x14ac:dyDescent="0.25">
      <c r="E58" s="1413" t="s">
        <v>689</v>
      </c>
      <c r="F58" s="1132" t="s">
        <v>191</v>
      </c>
      <c r="G58" s="1122" t="s">
        <v>191</v>
      </c>
      <c r="H58" s="1132" t="s">
        <v>191</v>
      </c>
      <c r="I58" s="1132" t="s">
        <v>1248</v>
      </c>
      <c r="J58" s="1132" t="s">
        <v>191</v>
      </c>
      <c r="K58" s="1227" t="s">
        <v>191</v>
      </c>
      <c r="L58" s="386"/>
    </row>
    <row r="59" spans="2:19" ht="51" customHeight="1" x14ac:dyDescent="0.25">
      <c r="E59" s="1411" t="s">
        <v>690</v>
      </c>
      <c r="F59" s="1138" t="s">
        <v>191</v>
      </c>
      <c r="G59" s="1129" t="s">
        <v>191</v>
      </c>
      <c r="H59" s="1138" t="s">
        <v>191</v>
      </c>
      <c r="I59" s="1138" t="s">
        <v>1248</v>
      </c>
      <c r="J59" s="1138" t="s">
        <v>191</v>
      </c>
      <c r="K59" s="1231" t="s">
        <v>191</v>
      </c>
      <c r="L59" s="386"/>
    </row>
    <row r="60" spans="2:19" ht="25" x14ac:dyDescent="0.25">
      <c r="E60" s="1410" t="s">
        <v>732</v>
      </c>
      <c r="F60" s="1132" t="s">
        <v>191</v>
      </c>
      <c r="G60" s="1122" t="s">
        <v>191</v>
      </c>
      <c r="H60" s="1132" t="s">
        <v>191</v>
      </c>
      <c r="I60" s="1132" t="s">
        <v>191</v>
      </c>
      <c r="J60" s="1132" t="s">
        <v>191</v>
      </c>
      <c r="K60" s="1227" t="s">
        <v>191</v>
      </c>
      <c r="L60" s="386"/>
    </row>
    <row r="61" spans="2:19" ht="38.15" customHeight="1" x14ac:dyDescent="0.25">
      <c r="B61" s="1176">
        <v>0.4</v>
      </c>
      <c r="E61" s="378" t="s">
        <v>357</v>
      </c>
      <c r="F61" s="1133" t="s">
        <v>191</v>
      </c>
      <c r="G61" s="1135" t="s">
        <v>191</v>
      </c>
      <c r="H61" s="1133" t="s">
        <v>191</v>
      </c>
      <c r="I61" s="1133" t="s">
        <v>1249</v>
      </c>
      <c r="J61" s="1133" t="s">
        <v>191</v>
      </c>
      <c r="K61" s="1136" t="s">
        <v>191</v>
      </c>
      <c r="L61" s="481"/>
      <c r="M61" s="348"/>
      <c r="N61" s="348"/>
      <c r="O61" s="348"/>
      <c r="P61" s="348"/>
      <c r="Q61" s="348"/>
      <c r="R61" s="348"/>
      <c r="S61" s="348"/>
    </row>
    <row r="62" spans="2:19" ht="17.149999999999999" customHeight="1" x14ac:dyDescent="0.25">
      <c r="E62" s="362" t="s">
        <v>69</v>
      </c>
      <c r="F62" s="407"/>
      <c r="G62" s="393"/>
      <c r="H62" s="407"/>
      <c r="I62" s="407"/>
      <c r="J62" s="407"/>
      <c r="K62" s="408"/>
      <c r="L62" s="386"/>
    </row>
    <row r="63" spans="2:19" x14ac:dyDescent="0.25">
      <c r="E63" s="1414" t="s">
        <v>185</v>
      </c>
      <c r="F63" s="1124"/>
      <c r="G63" s="1118"/>
      <c r="H63" s="1124"/>
      <c r="I63" s="1124"/>
      <c r="J63" s="1124"/>
      <c r="K63" s="1131"/>
      <c r="L63" s="386"/>
    </row>
    <row r="64" spans="2:19" x14ac:dyDescent="0.25">
      <c r="E64" s="1413" t="s">
        <v>186</v>
      </c>
      <c r="F64" s="1122"/>
      <c r="G64" s="1117"/>
      <c r="H64" s="1122"/>
      <c r="I64" s="1122"/>
      <c r="J64" s="1122"/>
      <c r="K64" s="1123"/>
      <c r="L64" s="386"/>
    </row>
    <row r="65" spans="2:12" ht="15.5" x14ac:dyDescent="0.25">
      <c r="E65" s="1162" t="s">
        <v>70</v>
      </c>
      <c r="F65" s="951"/>
      <c r="G65" s="1076"/>
      <c r="H65" s="951"/>
      <c r="I65" s="951"/>
      <c r="J65" s="951"/>
      <c r="K65" s="1034"/>
      <c r="L65" s="386"/>
    </row>
    <row r="66" spans="2:12" ht="13" x14ac:dyDescent="0.25">
      <c r="E66" s="379" t="s">
        <v>71</v>
      </c>
      <c r="F66" s="407"/>
      <c r="G66" s="393"/>
      <c r="H66" s="407"/>
      <c r="I66" s="407"/>
      <c r="J66" s="407"/>
      <c r="K66" s="408"/>
      <c r="L66" s="386"/>
    </row>
    <row r="67" spans="2:12" ht="50" x14ac:dyDescent="0.25">
      <c r="B67" s="1175">
        <v>0.15</v>
      </c>
      <c r="E67" s="1414" t="s">
        <v>72</v>
      </c>
      <c r="F67" s="1124" t="s">
        <v>191</v>
      </c>
      <c r="G67" s="1118" t="s">
        <v>1250</v>
      </c>
      <c r="H67" s="1124" t="s">
        <v>191</v>
      </c>
      <c r="I67" s="1124" t="s">
        <v>191</v>
      </c>
      <c r="J67" s="1124" t="s">
        <v>191</v>
      </c>
      <c r="K67" s="1131" t="s">
        <v>191</v>
      </c>
      <c r="L67" s="386"/>
    </row>
    <row r="68" spans="2:12" x14ac:dyDescent="0.25">
      <c r="E68" s="1413" t="s">
        <v>48</v>
      </c>
      <c r="F68" s="1122"/>
      <c r="G68" s="1117"/>
      <c r="H68" s="1122"/>
      <c r="I68" s="1122"/>
      <c r="J68" s="1122"/>
      <c r="K68" s="1123"/>
      <c r="L68" s="386"/>
    </row>
    <row r="69" spans="2:12" x14ac:dyDescent="0.25">
      <c r="E69" s="385" t="s">
        <v>686</v>
      </c>
      <c r="F69" s="1163" t="s">
        <v>191</v>
      </c>
      <c r="G69" s="1163" t="s">
        <v>1251</v>
      </c>
      <c r="H69" s="1163" t="s">
        <v>191</v>
      </c>
      <c r="I69" s="1208" t="s">
        <v>191</v>
      </c>
      <c r="J69" s="1163" t="s">
        <v>191</v>
      </c>
      <c r="K69" s="1237" t="s">
        <v>191</v>
      </c>
      <c r="L69" s="386"/>
    </row>
    <row r="70" spans="2:12" ht="15.5" x14ac:dyDescent="0.25">
      <c r="E70" s="894" t="s">
        <v>73</v>
      </c>
      <c r="F70" s="380"/>
      <c r="G70" s="381"/>
      <c r="H70" s="380"/>
      <c r="I70" s="380"/>
      <c r="J70" s="380"/>
      <c r="K70" s="383"/>
      <c r="L70" s="386"/>
    </row>
    <row r="71" spans="2:12" ht="13" x14ac:dyDescent="0.25">
      <c r="E71" s="362" t="s">
        <v>40</v>
      </c>
      <c r="F71" s="407"/>
      <c r="G71" s="393"/>
      <c r="H71" s="407"/>
      <c r="I71" s="407"/>
      <c r="J71" s="407"/>
      <c r="K71" s="408"/>
      <c r="L71" s="386"/>
    </row>
    <row r="72" spans="2:12" ht="25" x14ac:dyDescent="0.25">
      <c r="B72" s="1175">
        <v>0.2</v>
      </c>
      <c r="E72" s="1411" t="s">
        <v>41</v>
      </c>
      <c r="F72" s="1124"/>
      <c r="G72" s="1118"/>
      <c r="H72" s="1124"/>
      <c r="I72" s="1124"/>
      <c r="J72" s="1124"/>
      <c r="K72" s="1131"/>
      <c r="L72" s="386"/>
    </row>
    <row r="73" spans="2:12" ht="13" x14ac:dyDescent="0.25">
      <c r="B73" s="23">
        <v>0.75</v>
      </c>
      <c r="E73" s="1413" t="s">
        <v>238</v>
      </c>
      <c r="F73" s="1122"/>
      <c r="G73" s="1117"/>
      <c r="H73" s="1122"/>
      <c r="I73" s="1122"/>
      <c r="J73" s="1122"/>
      <c r="K73" s="1123"/>
      <c r="L73" s="386"/>
    </row>
    <row r="74" spans="2:12" x14ac:dyDescent="0.25">
      <c r="B74" s="412"/>
      <c r="E74" s="1414" t="s">
        <v>42</v>
      </c>
      <c r="F74" s="1124"/>
      <c r="G74" s="1118"/>
      <c r="H74" s="1124"/>
      <c r="I74" s="1124"/>
      <c r="J74" s="1124"/>
      <c r="K74" s="1131"/>
      <c r="L74" s="386"/>
    </row>
    <row r="75" spans="2:12" ht="13" x14ac:dyDescent="0.25">
      <c r="B75" s="412"/>
      <c r="E75" s="362" t="s">
        <v>43</v>
      </c>
      <c r="F75" s="407"/>
      <c r="G75" s="393"/>
      <c r="H75" s="407"/>
      <c r="I75" s="407"/>
      <c r="J75" s="407"/>
      <c r="K75" s="408"/>
      <c r="L75" s="386"/>
    </row>
    <row r="76" spans="2:12" x14ac:dyDescent="0.25">
      <c r="B76" s="412"/>
      <c r="E76" s="1414" t="s">
        <v>331</v>
      </c>
      <c r="F76" s="354"/>
      <c r="G76" s="372"/>
      <c r="H76" s="354"/>
      <c r="I76" s="354"/>
      <c r="J76" s="354"/>
      <c r="K76" s="374"/>
      <c r="L76" s="386"/>
    </row>
    <row r="77" spans="2:12" ht="13" x14ac:dyDescent="0.25">
      <c r="B77" s="1176">
        <v>0.25</v>
      </c>
      <c r="E77" s="1418" t="s">
        <v>45</v>
      </c>
      <c r="F77" s="370"/>
      <c r="G77" s="368"/>
      <c r="H77" s="370"/>
      <c r="I77" s="370"/>
      <c r="J77" s="370"/>
      <c r="K77" s="371"/>
      <c r="L77" s="386"/>
    </row>
    <row r="78" spans="2:12" ht="15.5" x14ac:dyDescent="0.25">
      <c r="B78" s="413"/>
      <c r="E78" s="1161" t="s">
        <v>81</v>
      </c>
      <c r="F78" s="951"/>
      <c r="G78" s="1076"/>
      <c r="H78" s="951"/>
      <c r="I78" s="951"/>
      <c r="J78" s="951"/>
      <c r="K78" s="1034"/>
      <c r="L78" s="386"/>
    </row>
    <row r="79" spans="2:12" ht="13" x14ac:dyDescent="0.25">
      <c r="B79" s="414"/>
      <c r="E79" s="362" t="s">
        <v>52</v>
      </c>
      <c r="F79" s="407"/>
      <c r="G79" s="393"/>
      <c r="H79" s="407"/>
      <c r="I79" s="407"/>
      <c r="J79" s="407"/>
      <c r="K79" s="408"/>
      <c r="L79" s="386"/>
    </row>
    <row r="80" spans="2:12" ht="25" x14ac:dyDescent="0.25">
      <c r="B80" s="1175">
        <v>0.05</v>
      </c>
      <c r="E80" s="1411" t="s">
        <v>693</v>
      </c>
      <c r="F80" s="354"/>
      <c r="G80" s="372"/>
      <c r="H80" s="354"/>
      <c r="I80" s="354"/>
      <c r="J80" s="354"/>
      <c r="K80" s="374"/>
      <c r="L80" s="386"/>
    </row>
    <row r="81" spans="2:12" ht="13" x14ac:dyDescent="0.25">
      <c r="B81" s="23">
        <v>0.7</v>
      </c>
      <c r="E81" s="1413" t="s">
        <v>53</v>
      </c>
      <c r="F81" s="370"/>
      <c r="G81" s="368"/>
      <c r="H81" s="370"/>
      <c r="I81" s="370"/>
      <c r="J81" s="370"/>
      <c r="K81" s="371"/>
      <c r="L81" s="386"/>
    </row>
    <row r="82" spans="2:12" ht="13" x14ac:dyDescent="0.25">
      <c r="B82" s="787"/>
      <c r="E82" s="1414" t="s">
        <v>694</v>
      </c>
      <c r="F82" s="354"/>
      <c r="G82" s="372"/>
      <c r="H82" s="354"/>
      <c r="I82" s="354"/>
      <c r="J82" s="354"/>
      <c r="K82" s="374"/>
      <c r="L82" s="386"/>
    </row>
    <row r="83" spans="2:12" ht="13" x14ac:dyDescent="0.25">
      <c r="B83" s="787"/>
      <c r="E83" s="1413" t="s">
        <v>695</v>
      </c>
      <c r="F83" s="370"/>
      <c r="G83" s="368"/>
      <c r="H83" s="370"/>
      <c r="I83" s="370"/>
      <c r="J83" s="370"/>
      <c r="K83" s="371"/>
      <c r="L83" s="386"/>
    </row>
    <row r="84" spans="2:12" ht="15.5" x14ac:dyDescent="0.25">
      <c r="E84" s="1161" t="s">
        <v>74</v>
      </c>
      <c r="F84" s="951"/>
      <c r="G84" s="1076"/>
      <c r="H84" s="951"/>
      <c r="I84" s="951"/>
      <c r="J84" s="951"/>
      <c r="K84" s="1034"/>
      <c r="L84" s="386"/>
    </row>
    <row r="85" spans="2:12" ht="13" x14ac:dyDescent="0.25">
      <c r="E85" s="362" t="s">
        <v>55</v>
      </c>
      <c r="F85" s="407"/>
      <c r="G85" s="393"/>
      <c r="H85" s="407"/>
      <c r="I85" s="407"/>
      <c r="J85" s="407"/>
      <c r="K85" s="408"/>
      <c r="L85" s="386"/>
    </row>
    <row r="86" spans="2:12" ht="13" x14ac:dyDescent="0.25">
      <c r="B86" s="1176">
        <v>0.3</v>
      </c>
      <c r="E86" s="1414" t="s">
        <v>56</v>
      </c>
      <c r="F86" s="354"/>
      <c r="G86" s="372"/>
      <c r="H86" s="354"/>
      <c r="I86" s="354"/>
      <c r="J86" s="354"/>
      <c r="K86" s="374"/>
      <c r="L86" s="386"/>
    </row>
    <row r="87" spans="2:12" ht="15.5" x14ac:dyDescent="0.25">
      <c r="B87" s="1175">
        <v>0.1</v>
      </c>
      <c r="E87" s="1413" t="s">
        <v>57</v>
      </c>
      <c r="F87" s="370"/>
      <c r="G87" s="368"/>
      <c r="H87" s="370"/>
      <c r="I87" s="370"/>
      <c r="J87" s="370"/>
      <c r="K87" s="371"/>
      <c r="L87" s="386"/>
    </row>
    <row r="88" spans="2:12" ht="13" x14ac:dyDescent="0.25">
      <c r="B88" s="23">
        <v>0.3</v>
      </c>
      <c r="E88" s="1414" t="s">
        <v>58</v>
      </c>
      <c r="F88" s="354"/>
      <c r="G88" s="372"/>
      <c r="H88" s="354"/>
      <c r="I88" s="354"/>
      <c r="J88" s="354"/>
      <c r="K88" s="374"/>
      <c r="L88" s="386"/>
    </row>
    <row r="89" spans="2:12" ht="25" x14ac:dyDescent="0.25">
      <c r="B89" s="787"/>
      <c r="E89" s="1410" t="s">
        <v>696</v>
      </c>
      <c r="F89" s="370"/>
      <c r="G89" s="368"/>
      <c r="H89" s="370"/>
      <c r="I89" s="370"/>
      <c r="J89" s="370"/>
      <c r="K89" s="371"/>
      <c r="L89" s="386"/>
    </row>
    <row r="90" spans="2:12" x14ac:dyDescent="0.25">
      <c r="E90" s="1419" t="s">
        <v>59</v>
      </c>
      <c r="F90" s="411"/>
      <c r="G90" s="396"/>
      <c r="H90" s="411"/>
      <c r="I90" s="411"/>
      <c r="J90" s="411"/>
      <c r="K90" s="397"/>
      <c r="L90" s="386"/>
    </row>
    <row r="91" spans="2:12" s="367" customFormat="1" x14ac:dyDescent="0.25">
      <c r="C91" s="161"/>
      <c r="D91" s="161"/>
      <c r="E91" s="1413" t="s">
        <v>60</v>
      </c>
      <c r="F91" s="370"/>
      <c r="G91" s="368"/>
      <c r="H91" s="370"/>
      <c r="I91" s="370"/>
      <c r="J91" s="370"/>
      <c r="K91" s="1123"/>
      <c r="L91" s="438"/>
    </row>
    <row r="92" spans="2:12" ht="25" x14ac:dyDescent="0.25">
      <c r="E92" s="1420" t="s">
        <v>324</v>
      </c>
      <c r="F92" s="1438"/>
      <c r="G92" s="1439"/>
      <c r="H92" s="1438"/>
      <c r="I92" s="1438"/>
      <c r="J92" s="1438"/>
      <c r="K92" s="1440"/>
      <c r="L92" s="386"/>
    </row>
    <row r="93" spans="2:12" ht="15.5" hidden="1" x14ac:dyDescent="0.25">
      <c r="E93" s="1161" t="s">
        <v>354</v>
      </c>
      <c r="F93" s="1075"/>
      <c r="G93" s="1076"/>
      <c r="H93" s="951"/>
      <c r="I93" s="951"/>
      <c r="J93" s="1075"/>
      <c r="K93" s="1034"/>
      <c r="L93" s="386"/>
    </row>
    <row r="94" spans="2:12" s="367" customFormat="1" hidden="1" x14ac:dyDescent="0.25">
      <c r="C94" s="161"/>
      <c r="D94" s="161"/>
      <c r="E94" s="1409" t="s">
        <v>727</v>
      </c>
      <c r="F94" s="663"/>
      <c r="G94" s="365"/>
      <c r="H94" s="663"/>
      <c r="I94" s="663"/>
      <c r="J94" s="663"/>
      <c r="K94" s="1232"/>
      <c r="L94" s="438"/>
    </row>
    <row r="95" spans="2:12" hidden="1" x14ac:dyDescent="0.25">
      <c r="E95" s="1410" t="s">
        <v>352</v>
      </c>
      <c r="F95" s="662"/>
      <c r="G95" s="370"/>
      <c r="H95" s="662"/>
      <c r="I95" s="662"/>
      <c r="J95" s="662"/>
      <c r="K95" s="1230"/>
      <c r="L95" s="386"/>
    </row>
    <row r="96" spans="2:12" s="367" customFormat="1" hidden="1" x14ac:dyDescent="0.25">
      <c r="C96" s="161"/>
      <c r="D96" s="161"/>
      <c r="E96" s="1409" t="s">
        <v>353</v>
      </c>
      <c r="F96" s="663"/>
      <c r="G96" s="365"/>
      <c r="H96" s="663"/>
      <c r="I96" s="663"/>
      <c r="J96" s="663"/>
      <c r="K96" s="1232"/>
      <c r="L96" s="438"/>
    </row>
    <row r="97" spans="5:12" hidden="1" x14ac:dyDescent="0.25">
      <c r="E97" s="1410" t="s">
        <v>728</v>
      </c>
      <c r="F97" s="662"/>
      <c r="G97" s="370"/>
      <c r="H97" s="662"/>
      <c r="I97" s="662"/>
      <c r="J97" s="662"/>
      <c r="K97" s="1230"/>
      <c r="L97" s="386"/>
    </row>
    <row r="98" spans="5:12" ht="15.5" x14ac:dyDescent="0.25">
      <c r="E98" s="1161" t="s">
        <v>311</v>
      </c>
      <c r="F98" s="1075"/>
      <c r="G98" s="1076"/>
      <c r="H98" s="951"/>
      <c r="I98" s="951"/>
      <c r="J98" s="1075"/>
      <c r="K98" s="1034"/>
      <c r="L98" s="386"/>
    </row>
    <row r="99" spans="5:12" ht="125" x14ac:dyDescent="0.25">
      <c r="E99" s="1414" t="s">
        <v>309</v>
      </c>
      <c r="F99" s="1124" t="s">
        <v>1180</v>
      </c>
      <c r="G99" s="1118" t="s">
        <v>1181</v>
      </c>
      <c r="H99" s="1124" t="s">
        <v>1182</v>
      </c>
      <c r="I99" s="1124" t="s">
        <v>1183</v>
      </c>
      <c r="J99" s="1124" t="s">
        <v>1184</v>
      </c>
      <c r="K99" s="1131" t="s">
        <v>1185</v>
      </c>
      <c r="L99" s="386"/>
    </row>
    <row r="100" spans="5:12" ht="62.5" x14ac:dyDescent="0.25">
      <c r="E100" s="1421" t="s">
        <v>310</v>
      </c>
      <c r="F100" s="1422" t="s">
        <v>1204</v>
      </c>
      <c r="G100" s="1423" t="s">
        <v>1205</v>
      </c>
      <c r="H100" s="1422" t="s">
        <v>1206</v>
      </c>
      <c r="I100" s="1422" t="s">
        <v>1207</v>
      </c>
      <c r="J100" s="1422" t="s">
        <v>1208</v>
      </c>
      <c r="K100" s="1436" t="s">
        <v>1209</v>
      </c>
      <c r="L100" s="386"/>
    </row>
    <row r="101" spans="5:12" x14ac:dyDescent="0.25">
      <c r="L101" s="386"/>
    </row>
  </sheetData>
  <dataConsolidate/>
  <mergeCells count="8">
    <mergeCell ref="F13:G13"/>
    <mergeCell ref="J13:K13"/>
    <mergeCell ref="F5:K5"/>
    <mergeCell ref="B7:B8"/>
    <mergeCell ref="E7:E8"/>
    <mergeCell ref="F7:G7"/>
    <mergeCell ref="H7:I7"/>
    <mergeCell ref="J7:K7"/>
  </mergeCells>
  <conditionalFormatting sqref="F26:K35">
    <cfRule type="cellIs" dxfId="181" priority="1" operator="lessThan">
      <formula>0.75</formula>
    </cfRule>
  </conditionalFormatting>
  <conditionalFormatting sqref="F37:K39 F41:K43 F45:K46 F49:K55 F57:K60 F63:K64 F72:K74 F76:K77 F86:K92 F94:K97">
    <cfRule type="cellIs" dxfId="180" priority="7" operator="lessThan">
      <formula>0.75</formula>
    </cfRule>
  </conditionalFormatting>
  <conditionalFormatting sqref="F67:K68">
    <cfRule type="cellIs" dxfId="179" priority="8" operator="lessThan">
      <formula>0.75</formula>
    </cfRule>
  </conditionalFormatting>
  <conditionalFormatting sqref="F80:K83">
    <cfRule type="cellIs" dxfId="178" priority="2" operator="lessThan">
      <formula>0.75</formula>
    </cfRule>
  </conditionalFormatting>
  <conditionalFormatting sqref="F99:K100">
    <cfRule type="cellIs" dxfId="177" priority="6" operator="lessThan">
      <formula>0.75</formula>
    </cfRule>
  </conditionalFormatting>
  <conditionalFormatting sqref="F15:L18 F20:L25 L27:L40 L42:L44 L46:L48 L62:L66 L68:L71 L74:L76 L78:L79 L84:L86">
    <cfRule type="cellIs" dxfId="176" priority="5" operator="lessThan">
      <formula>0.75</formula>
    </cfRule>
  </conditionalFormatting>
  <conditionalFormatting sqref="L51:L60">
    <cfRule type="cellIs" dxfId="175" priority="3" operator="lessThan">
      <formula>0.75</formula>
    </cfRule>
  </conditionalFormatting>
  <conditionalFormatting sqref="L90:L100">
    <cfRule type="cellIs" dxfId="174" priority="4" operator="lessThan">
      <formula>0.75</formula>
    </cfRule>
  </conditionalFormatting>
  <pageMargins left="0.7" right="0.7" top="0.75" bottom="0.75" header="0.3" footer="0.3"/>
  <pageSetup orientation="portrait" verticalDpi="36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Q101"/>
  <sheetViews>
    <sheetView showGridLines="0" topLeftCell="D1" zoomScale="60" zoomScaleNormal="60" zoomScalePageLayoutView="70" workbookViewId="0">
      <pane xSplit="2" ySplit="11" topLeftCell="F12" activePane="bottomRight" state="frozen"/>
      <selection activeCell="C99" sqref="C99:AB100"/>
      <selection pane="topRight" activeCell="C99" sqref="C99:AB100"/>
      <selection pane="bottomLeft" activeCell="C99" sqref="C99:AB100"/>
      <selection pane="bottomRight" activeCell="I102" sqref="I102"/>
    </sheetView>
  </sheetViews>
  <sheetFormatPr baseColWidth="10" defaultColWidth="3.1796875" defaultRowHeight="12.5" x14ac:dyDescent="0.25"/>
  <cols>
    <col min="1" max="1" width="2.1796875" style="349" customWidth="1"/>
    <col min="2" max="2" width="10" style="349" customWidth="1"/>
    <col min="3" max="4" width="1.81640625" style="48" customWidth="1"/>
    <col min="5" max="5" width="80.1796875" style="385" customWidth="1"/>
    <col min="6" max="6" width="49.1796875" style="348" bestFit="1" customWidth="1"/>
    <col min="7" max="9" width="39.81640625" style="348" customWidth="1"/>
    <col min="10" max="16384" width="3.1796875" style="349"/>
  </cols>
  <sheetData>
    <row r="2" spans="2:16" s="47" customFormat="1" ht="28" x14ac:dyDescent="0.25">
      <c r="B2" s="49"/>
      <c r="C2" s="48"/>
      <c r="D2" s="48"/>
      <c r="E2" s="49" t="s">
        <v>844</v>
      </c>
      <c r="F2" s="346"/>
      <c r="G2" s="346"/>
      <c r="H2" s="346"/>
      <c r="I2" s="346"/>
    </row>
    <row r="3" spans="2:16" ht="25" x14ac:dyDescent="0.25">
      <c r="B3" s="398"/>
      <c r="E3" s="398" t="s">
        <v>787</v>
      </c>
    </row>
    <row r="5" spans="2:16" s="352" customFormat="1" ht="30" customHeight="1" x14ac:dyDescent="0.4">
      <c r="C5" s="399"/>
      <c r="D5" s="399"/>
      <c r="E5" s="48"/>
      <c r="F5" s="1519" t="s">
        <v>788</v>
      </c>
      <c r="G5" s="1520"/>
      <c r="H5" s="1520"/>
      <c r="I5" s="1520"/>
    </row>
    <row r="6" spans="2:16" s="48" customFormat="1" ht="6" customHeight="1" x14ac:dyDescent="0.25">
      <c r="F6" s="353"/>
      <c r="G6" s="353"/>
      <c r="H6" s="353"/>
      <c r="I6" s="353"/>
    </row>
    <row r="7" spans="2:16" s="355" customFormat="1" ht="42" customHeight="1" x14ac:dyDescent="0.25">
      <c r="B7" s="1533" t="s">
        <v>64</v>
      </c>
      <c r="C7" s="48"/>
      <c r="D7" s="48"/>
      <c r="E7" s="1534" t="s">
        <v>100</v>
      </c>
      <c r="F7" s="1537" t="s">
        <v>779</v>
      </c>
      <c r="G7" s="1537"/>
      <c r="H7" s="1536" t="s">
        <v>780</v>
      </c>
      <c r="I7" s="1538"/>
      <c r="P7" s="400"/>
    </row>
    <row r="8" spans="2:16" s="358" customFormat="1" ht="22.5" customHeight="1" x14ac:dyDescent="0.25">
      <c r="B8" s="1533"/>
      <c r="C8" s="48"/>
      <c r="D8" s="48"/>
      <c r="E8" s="1535"/>
      <c r="F8" s="388" t="s">
        <v>234</v>
      </c>
      <c r="G8" s="388" t="s">
        <v>85</v>
      </c>
      <c r="H8" s="475" t="s">
        <v>234</v>
      </c>
      <c r="I8" s="389" t="s">
        <v>85</v>
      </c>
    </row>
    <row r="9" spans="2:16" s="358" customFormat="1" ht="30" customHeight="1" x14ac:dyDescent="0.25">
      <c r="B9" s="401"/>
      <c r="C9" s="48"/>
      <c r="D9" s="48"/>
      <c r="E9" s="359" t="s">
        <v>270</v>
      </c>
      <c r="F9" s="1220" t="s">
        <v>867</v>
      </c>
      <c r="G9" s="1220" t="s">
        <v>869</v>
      </c>
      <c r="H9" s="1220" t="s">
        <v>1214</v>
      </c>
      <c r="I9" s="1236" t="s">
        <v>871</v>
      </c>
    </row>
    <row r="10" spans="2:16" s="358" customFormat="1" ht="30" customHeight="1" x14ac:dyDescent="0.25">
      <c r="B10" s="401"/>
      <c r="C10" s="48"/>
      <c r="D10" s="48"/>
      <c r="E10" s="360" t="s">
        <v>271</v>
      </c>
      <c r="F10" s="1426" t="s">
        <v>275</v>
      </c>
      <c r="G10" s="1426" t="s">
        <v>273</v>
      </c>
      <c r="H10" s="1429" t="s">
        <v>273</v>
      </c>
      <c r="I10" s="1437" t="s">
        <v>273</v>
      </c>
    </row>
    <row r="11" spans="2:16" s="361" customFormat="1" ht="30" customHeight="1" x14ac:dyDescent="0.25">
      <c r="B11" s="402"/>
      <c r="C11" s="48"/>
      <c r="D11" s="48"/>
      <c r="E11" s="403" t="s">
        <v>351</v>
      </c>
      <c r="F11" s="1178" t="s">
        <v>1252</v>
      </c>
      <c r="G11" s="1173" t="s">
        <v>882</v>
      </c>
      <c r="H11" s="1172" t="s">
        <v>377</v>
      </c>
      <c r="I11" s="1174" t="s">
        <v>1253</v>
      </c>
    </row>
    <row r="12" spans="2:16" s="391" customFormat="1" ht="6" customHeight="1" x14ac:dyDescent="0.25">
      <c r="B12" s="349"/>
      <c r="C12" s="48"/>
      <c r="D12" s="48"/>
      <c r="E12" s="404"/>
      <c r="F12" s="405"/>
      <c r="G12" s="405"/>
      <c r="H12" s="405"/>
      <c r="I12" s="405"/>
    </row>
    <row r="13" spans="2:16" s="200" customFormat="1" ht="15.5" x14ac:dyDescent="0.25">
      <c r="B13" s="1175">
        <v>0.3</v>
      </c>
      <c r="C13" s="48"/>
      <c r="D13" s="48"/>
      <c r="E13" s="1161" t="s">
        <v>66</v>
      </c>
      <c r="F13" s="1523"/>
      <c r="G13" s="1510"/>
      <c r="H13" s="1076"/>
      <c r="I13" s="1179"/>
    </row>
    <row r="14" spans="2:16" s="200" customFormat="1" ht="13" x14ac:dyDescent="0.25">
      <c r="B14" s="23">
        <v>0.2</v>
      </c>
      <c r="C14" s="48"/>
      <c r="D14" s="48"/>
      <c r="E14" s="362" t="s">
        <v>15</v>
      </c>
      <c r="F14" s="392"/>
      <c r="G14" s="393"/>
      <c r="H14" s="407"/>
      <c r="I14" s="408"/>
    </row>
    <row r="15" spans="2:16" x14ac:dyDescent="0.25">
      <c r="E15" s="1414" t="s">
        <v>16</v>
      </c>
      <c r="F15" s="1118"/>
      <c r="G15" s="1118"/>
      <c r="H15" s="1124"/>
      <c r="I15" s="1131"/>
      <c r="J15" s="386"/>
    </row>
    <row r="16" spans="2:16" ht="64" customHeight="1" x14ac:dyDescent="0.25">
      <c r="E16" s="1413" t="s">
        <v>132</v>
      </c>
      <c r="F16" s="1117"/>
      <c r="G16" s="1117"/>
      <c r="H16" s="1122"/>
      <c r="I16" s="1123"/>
      <c r="J16" s="386"/>
    </row>
    <row r="17" spans="2:10" x14ac:dyDescent="0.25">
      <c r="E17" s="1414" t="s">
        <v>17</v>
      </c>
      <c r="F17" s="1118"/>
      <c r="G17" s="1118"/>
      <c r="H17" s="1124"/>
      <c r="I17" s="1131"/>
      <c r="J17" s="386"/>
    </row>
    <row r="18" spans="2:10" x14ac:dyDescent="0.25">
      <c r="E18" s="1413" t="s">
        <v>18</v>
      </c>
      <c r="F18" s="1117"/>
      <c r="G18" s="1117"/>
      <c r="H18" s="1122"/>
      <c r="I18" s="1123"/>
      <c r="J18" s="386"/>
    </row>
    <row r="19" spans="2:10" ht="13" x14ac:dyDescent="0.25">
      <c r="B19" s="1176">
        <v>0.3</v>
      </c>
      <c r="E19" s="362" t="s">
        <v>19</v>
      </c>
      <c r="F19" s="392"/>
      <c r="G19" s="393"/>
      <c r="H19" s="407"/>
      <c r="I19" s="408"/>
      <c r="J19" s="386"/>
    </row>
    <row r="20" spans="2:10" ht="25" x14ac:dyDescent="0.25">
      <c r="B20" s="409"/>
      <c r="E20" s="1411" t="s">
        <v>20</v>
      </c>
      <c r="F20" s="1118" t="s">
        <v>191</v>
      </c>
      <c r="G20" s="1118" t="s">
        <v>191</v>
      </c>
      <c r="H20" s="1124" t="s">
        <v>191</v>
      </c>
      <c r="I20" s="1131" t="s">
        <v>191</v>
      </c>
      <c r="J20" s="386"/>
    </row>
    <row r="21" spans="2:10" ht="25" x14ac:dyDescent="0.25">
      <c r="B21" s="409"/>
      <c r="E21" s="1410" t="s">
        <v>781</v>
      </c>
      <c r="F21" s="1117" t="s">
        <v>191</v>
      </c>
      <c r="G21" s="1117" t="s">
        <v>191</v>
      </c>
      <c r="H21" s="1122" t="s">
        <v>191</v>
      </c>
      <c r="I21" s="1123" t="s">
        <v>191</v>
      </c>
      <c r="J21" s="386"/>
    </row>
    <row r="22" spans="2:10" s="367" customFormat="1" ht="25" x14ac:dyDescent="0.25">
      <c r="B22" s="928"/>
      <c r="C22" s="161"/>
      <c r="D22" s="161"/>
      <c r="E22" s="1409" t="s">
        <v>740</v>
      </c>
      <c r="F22" s="1116" t="s">
        <v>191</v>
      </c>
      <c r="G22" s="1116" t="s">
        <v>191</v>
      </c>
      <c r="H22" s="1120" t="s">
        <v>191</v>
      </c>
      <c r="I22" s="1137" t="s">
        <v>191</v>
      </c>
      <c r="J22" s="438"/>
    </row>
    <row r="23" spans="2:10" ht="25" x14ac:dyDescent="0.25">
      <c r="B23" s="410"/>
      <c r="E23" s="1410" t="s">
        <v>22</v>
      </c>
      <c r="F23" s="1117" t="s">
        <v>191</v>
      </c>
      <c r="G23" s="1117" t="s">
        <v>191</v>
      </c>
      <c r="H23" s="1122" t="s">
        <v>191</v>
      </c>
      <c r="I23" s="1123" t="s">
        <v>191</v>
      </c>
      <c r="J23" s="386"/>
    </row>
    <row r="24" spans="2:10" s="367" customFormat="1" ht="25" x14ac:dyDescent="0.25">
      <c r="B24" s="929"/>
      <c r="C24" s="161"/>
      <c r="D24" s="161"/>
      <c r="E24" s="1412" t="s">
        <v>307</v>
      </c>
      <c r="F24" s="1116" t="s">
        <v>1254</v>
      </c>
      <c r="G24" s="1116" t="s">
        <v>1255</v>
      </c>
      <c r="H24" s="1120" t="s">
        <v>191</v>
      </c>
      <c r="I24" s="1137" t="s">
        <v>1256</v>
      </c>
      <c r="J24" s="438"/>
    </row>
    <row r="25" spans="2:10" ht="25" x14ac:dyDescent="0.25">
      <c r="B25" s="410"/>
      <c r="E25" s="1410" t="s">
        <v>308</v>
      </c>
      <c r="F25" s="1117" t="s">
        <v>191</v>
      </c>
      <c r="G25" s="1117" t="s">
        <v>1257</v>
      </c>
      <c r="H25" s="1122" t="s">
        <v>191</v>
      </c>
      <c r="I25" s="1123" t="s">
        <v>191</v>
      </c>
      <c r="J25" s="386"/>
    </row>
    <row r="26" spans="2:10" s="161" customFormat="1" x14ac:dyDescent="0.25">
      <c r="E26" s="1409" t="s">
        <v>776</v>
      </c>
      <c r="F26" s="1116" t="s">
        <v>1258</v>
      </c>
      <c r="G26" s="1116" t="s">
        <v>191</v>
      </c>
      <c r="H26" s="1120" t="s">
        <v>191</v>
      </c>
      <c r="I26" s="1137" t="s">
        <v>191</v>
      </c>
    </row>
    <row r="27" spans="2:10" x14ac:dyDescent="0.25">
      <c r="B27" s="410"/>
      <c r="E27" s="1410" t="s">
        <v>239</v>
      </c>
      <c r="F27" s="1117" t="s">
        <v>191</v>
      </c>
      <c r="G27" s="1117" t="s">
        <v>191</v>
      </c>
      <c r="H27" s="1122" t="s">
        <v>191</v>
      </c>
      <c r="I27" s="1123" t="s">
        <v>191</v>
      </c>
      <c r="J27" s="386"/>
    </row>
    <row r="28" spans="2:10" s="367" customFormat="1" x14ac:dyDescent="0.25">
      <c r="B28" s="929"/>
      <c r="C28" s="161"/>
      <c r="D28" s="161"/>
      <c r="E28" s="1412" t="s">
        <v>138</v>
      </c>
      <c r="F28" s="1116"/>
      <c r="G28" s="1116"/>
      <c r="H28" s="1120"/>
      <c r="I28" s="1137"/>
      <c r="J28" s="438"/>
    </row>
    <row r="29" spans="2:10" ht="26.15" customHeight="1" x14ac:dyDescent="0.25">
      <c r="B29" s="410"/>
      <c r="E29" s="1410" t="s">
        <v>777</v>
      </c>
      <c r="F29" s="1117" t="s">
        <v>191</v>
      </c>
      <c r="G29" s="1117" t="s">
        <v>953</v>
      </c>
      <c r="H29" s="1122" t="s">
        <v>191</v>
      </c>
      <c r="I29" s="1123" t="s">
        <v>953</v>
      </c>
      <c r="J29" s="386"/>
    </row>
    <row r="30" spans="2:10" s="367" customFormat="1" ht="25" x14ac:dyDescent="0.25">
      <c r="B30" s="929"/>
      <c r="C30" s="161"/>
      <c r="D30" s="161"/>
      <c r="E30" s="1409" t="s">
        <v>741</v>
      </c>
      <c r="F30" s="1116" t="s">
        <v>1259</v>
      </c>
      <c r="G30" s="1116" t="s">
        <v>953</v>
      </c>
      <c r="H30" s="1120" t="s">
        <v>1260</v>
      </c>
      <c r="I30" s="1137" t="s">
        <v>953</v>
      </c>
      <c r="J30" s="438"/>
    </row>
    <row r="31" spans="2:10" ht="25" x14ac:dyDescent="0.25">
      <c r="B31" s="410"/>
      <c r="E31" s="1410" t="s">
        <v>782</v>
      </c>
      <c r="F31" s="1117" t="s">
        <v>1261</v>
      </c>
      <c r="G31" s="1117" t="s">
        <v>1262</v>
      </c>
      <c r="H31" s="1122" t="s">
        <v>191</v>
      </c>
      <c r="I31" s="1123" t="s">
        <v>191</v>
      </c>
      <c r="J31" s="386"/>
    </row>
    <row r="32" spans="2:10" s="367" customFormat="1" ht="25" x14ac:dyDescent="0.25">
      <c r="B32" s="1177">
        <v>0.2</v>
      </c>
      <c r="C32" s="161"/>
      <c r="D32" s="161"/>
      <c r="E32" s="1409" t="s">
        <v>179</v>
      </c>
      <c r="F32" s="1116" t="s">
        <v>191</v>
      </c>
      <c r="G32" s="1116" t="s">
        <v>191</v>
      </c>
      <c r="H32" s="1120" t="s">
        <v>191</v>
      </c>
      <c r="I32" s="1137" t="s">
        <v>191</v>
      </c>
      <c r="J32" s="438"/>
    </row>
    <row r="33" spans="2:10" s="144" customFormat="1" ht="13" x14ac:dyDescent="0.25">
      <c r="B33" s="788"/>
      <c r="C33" s="147"/>
      <c r="D33" s="147"/>
      <c r="E33" s="1413" t="s">
        <v>681</v>
      </c>
      <c r="F33" s="1117" t="s">
        <v>191</v>
      </c>
      <c r="G33" s="1117" t="s">
        <v>1263</v>
      </c>
      <c r="H33" s="1122" t="s">
        <v>191</v>
      </c>
      <c r="I33" s="1123" t="s">
        <v>1264</v>
      </c>
      <c r="J33" s="789"/>
    </row>
    <row r="34" spans="2:10" s="367" customFormat="1" x14ac:dyDescent="0.25">
      <c r="C34" s="161"/>
      <c r="D34" s="161"/>
      <c r="E34" s="1409" t="s">
        <v>240</v>
      </c>
      <c r="F34" s="1116" t="s">
        <v>191</v>
      </c>
      <c r="G34" s="1116" t="s">
        <v>191</v>
      </c>
      <c r="H34" s="1120" t="s">
        <v>191</v>
      </c>
      <c r="I34" s="1137" t="s">
        <v>191</v>
      </c>
      <c r="J34" s="438"/>
    </row>
    <row r="35" spans="2:10" s="144" customFormat="1" x14ac:dyDescent="0.25">
      <c r="C35" s="147"/>
      <c r="D35" s="147"/>
      <c r="E35" s="1413" t="s">
        <v>171</v>
      </c>
      <c r="F35" s="1117" t="s">
        <v>988</v>
      </c>
      <c r="G35" s="1117" t="s">
        <v>191</v>
      </c>
      <c r="H35" s="1122" t="s">
        <v>988</v>
      </c>
      <c r="I35" s="1123" t="s">
        <v>988</v>
      </c>
      <c r="J35" s="789"/>
    </row>
    <row r="36" spans="2:10" ht="13" x14ac:dyDescent="0.25">
      <c r="E36" s="362" t="s">
        <v>49</v>
      </c>
      <c r="F36" s="392"/>
      <c r="G36" s="393"/>
      <c r="H36" s="407"/>
      <c r="I36" s="408"/>
      <c r="J36" s="386"/>
    </row>
    <row r="37" spans="2:10" x14ac:dyDescent="0.25">
      <c r="E37" s="1414" t="s">
        <v>683</v>
      </c>
      <c r="F37" s="372"/>
      <c r="G37" s="372"/>
      <c r="H37" s="354"/>
      <c r="I37" s="374"/>
      <c r="J37" s="386"/>
    </row>
    <row r="38" spans="2:10" x14ac:dyDescent="0.25">
      <c r="E38" s="1413" t="s">
        <v>684</v>
      </c>
      <c r="F38" s="368"/>
      <c r="G38" s="368"/>
      <c r="H38" s="370"/>
      <c r="I38" s="371"/>
      <c r="J38" s="386"/>
    </row>
    <row r="39" spans="2:10" x14ac:dyDescent="0.25">
      <c r="E39" s="1415" t="s">
        <v>685</v>
      </c>
      <c r="F39" s="372"/>
      <c r="G39" s="372"/>
      <c r="H39" s="354"/>
      <c r="I39" s="374"/>
      <c r="J39" s="386"/>
    </row>
    <row r="40" spans="2:10" ht="13" x14ac:dyDescent="0.25">
      <c r="E40" s="362" t="s">
        <v>27</v>
      </c>
      <c r="F40" s="392"/>
      <c r="G40" s="393"/>
      <c r="H40" s="407"/>
      <c r="I40" s="408"/>
      <c r="J40" s="386"/>
    </row>
    <row r="41" spans="2:10" ht="25" x14ac:dyDescent="0.25">
      <c r="B41" s="1176">
        <v>0.2</v>
      </c>
      <c r="E41" s="1411" t="s">
        <v>363</v>
      </c>
      <c r="F41" s="1118" t="s">
        <v>191</v>
      </c>
      <c r="G41" s="1118" t="s">
        <v>191</v>
      </c>
      <c r="H41" s="1124" t="s">
        <v>1265</v>
      </c>
      <c r="I41" s="1131" t="s">
        <v>191</v>
      </c>
      <c r="J41" s="386"/>
    </row>
    <row r="42" spans="2:10" x14ac:dyDescent="0.25">
      <c r="E42" s="1413" t="s">
        <v>135</v>
      </c>
      <c r="F42" s="1117" t="s">
        <v>191</v>
      </c>
      <c r="G42" s="1117" t="s">
        <v>191</v>
      </c>
      <c r="H42" s="1122" t="s">
        <v>191</v>
      </c>
      <c r="I42" s="1123" t="s">
        <v>191</v>
      </c>
      <c r="J42" s="386"/>
    </row>
    <row r="43" spans="2:10" x14ac:dyDescent="0.25">
      <c r="E43" s="1414" t="s">
        <v>686</v>
      </c>
      <c r="F43" s="1118" t="s">
        <v>191</v>
      </c>
      <c r="G43" s="1118" t="s">
        <v>191</v>
      </c>
      <c r="H43" s="1124" t="s">
        <v>191</v>
      </c>
      <c r="I43" s="1131" t="s">
        <v>191</v>
      </c>
      <c r="J43" s="386"/>
    </row>
    <row r="44" spans="2:10" ht="13" x14ac:dyDescent="0.25">
      <c r="E44" s="362" t="s">
        <v>28</v>
      </c>
      <c r="F44" s="392"/>
      <c r="G44" s="393"/>
      <c r="H44" s="407"/>
      <c r="I44" s="408"/>
      <c r="J44" s="386"/>
    </row>
    <row r="45" spans="2:10" ht="62.5" x14ac:dyDescent="0.25">
      <c r="B45" s="1176">
        <v>0.1</v>
      </c>
      <c r="E45" s="1414" t="s">
        <v>181</v>
      </c>
      <c r="F45" s="1118" t="s">
        <v>191</v>
      </c>
      <c r="G45" s="1118" t="s">
        <v>191</v>
      </c>
      <c r="H45" s="1124" t="s">
        <v>191</v>
      </c>
      <c r="I45" s="1131" t="s">
        <v>1266</v>
      </c>
      <c r="J45" s="386"/>
    </row>
    <row r="46" spans="2:10" x14ac:dyDescent="0.25">
      <c r="E46" s="1416" t="s">
        <v>182</v>
      </c>
      <c r="F46" s="1117" t="s">
        <v>191</v>
      </c>
      <c r="G46" s="1117" t="s">
        <v>191</v>
      </c>
      <c r="H46" s="1122" t="s">
        <v>191</v>
      </c>
      <c r="I46" s="1123" t="s">
        <v>191</v>
      </c>
      <c r="J46" s="386"/>
    </row>
    <row r="47" spans="2:10" ht="15.5" x14ac:dyDescent="0.25">
      <c r="E47" s="377" t="s">
        <v>31</v>
      </c>
      <c r="F47" s="1075"/>
      <c r="G47" s="1076"/>
      <c r="H47" s="951"/>
      <c r="I47" s="1034"/>
      <c r="J47" s="386"/>
    </row>
    <row r="48" spans="2:10" ht="13" x14ac:dyDescent="0.25">
      <c r="E48" s="362" t="s">
        <v>31</v>
      </c>
      <c r="F48" s="392"/>
      <c r="G48" s="393"/>
      <c r="H48" s="407"/>
      <c r="I48" s="408"/>
      <c r="J48" s="386"/>
    </row>
    <row r="49" spans="2:17" ht="15.5" x14ac:dyDescent="0.25">
      <c r="B49" s="1175">
        <v>0.2</v>
      </c>
      <c r="E49" s="1411" t="s">
        <v>32</v>
      </c>
      <c r="F49" s="1118"/>
      <c r="G49" s="1118"/>
      <c r="H49" s="1124"/>
      <c r="I49" s="1131"/>
      <c r="J49" s="386"/>
    </row>
    <row r="50" spans="2:17" ht="13" x14ac:dyDescent="0.25">
      <c r="B50" s="23">
        <v>0.4</v>
      </c>
      <c r="E50" s="1413" t="s">
        <v>33</v>
      </c>
      <c r="F50" s="1117"/>
      <c r="G50" s="1117"/>
      <c r="H50" s="1122"/>
      <c r="I50" s="1123"/>
      <c r="J50" s="386"/>
    </row>
    <row r="51" spans="2:17" ht="50" x14ac:dyDescent="0.25">
      <c r="E51" s="1411" t="s">
        <v>739</v>
      </c>
      <c r="F51" s="1118"/>
      <c r="G51" s="1118"/>
      <c r="H51" s="1124"/>
      <c r="I51" s="1131"/>
      <c r="J51" s="386"/>
    </row>
    <row r="52" spans="2:17" ht="37.5" x14ac:dyDescent="0.25">
      <c r="E52" s="1410" t="s">
        <v>710</v>
      </c>
      <c r="F52" s="1117"/>
      <c r="G52" s="1117"/>
      <c r="H52" s="1122"/>
      <c r="I52" s="1123"/>
      <c r="J52" s="386"/>
    </row>
    <row r="53" spans="2:17" ht="13" x14ac:dyDescent="0.25">
      <c r="B53" s="1176">
        <v>0.2</v>
      </c>
      <c r="E53" s="1414" t="s">
        <v>36</v>
      </c>
      <c r="F53" s="1118"/>
      <c r="G53" s="1118"/>
      <c r="H53" s="1124"/>
      <c r="I53" s="1131"/>
      <c r="J53" s="386"/>
    </row>
    <row r="54" spans="2:17" x14ac:dyDescent="0.25">
      <c r="E54" s="1413" t="s">
        <v>37</v>
      </c>
      <c r="F54" s="1117"/>
      <c r="G54" s="1117"/>
      <c r="H54" s="1122"/>
      <c r="I54" s="1123"/>
      <c r="J54" s="386"/>
    </row>
    <row r="55" spans="2:17" ht="25" x14ac:dyDescent="0.25">
      <c r="E55" s="1411" t="s">
        <v>687</v>
      </c>
      <c r="F55" s="1128"/>
      <c r="G55" s="1128"/>
      <c r="H55" s="1129"/>
      <c r="I55" s="1130"/>
      <c r="J55" s="386"/>
    </row>
    <row r="56" spans="2:17" ht="13" x14ac:dyDescent="0.25">
      <c r="E56" s="362" t="s">
        <v>682</v>
      </c>
      <c r="F56" s="392"/>
      <c r="G56" s="393"/>
      <c r="H56" s="407"/>
      <c r="I56" s="408"/>
      <c r="J56" s="386"/>
    </row>
    <row r="57" spans="2:17" x14ac:dyDescent="0.25">
      <c r="E57" s="1414" t="s">
        <v>725</v>
      </c>
      <c r="F57" s="1180"/>
      <c r="G57" s="1129"/>
      <c r="H57" s="1138"/>
      <c r="I57" s="1231"/>
      <c r="J57" s="386"/>
    </row>
    <row r="58" spans="2:17" x14ac:dyDescent="0.25">
      <c r="E58" s="1413" t="s">
        <v>689</v>
      </c>
      <c r="F58" s="1121"/>
      <c r="G58" s="1122"/>
      <c r="H58" s="1132"/>
      <c r="I58" s="1227"/>
      <c r="J58" s="386"/>
    </row>
    <row r="59" spans="2:17" ht="25" x14ac:dyDescent="0.25">
      <c r="E59" s="1411" t="s">
        <v>690</v>
      </c>
      <c r="F59" s="1180"/>
      <c r="G59" s="1129"/>
      <c r="H59" s="1138"/>
      <c r="I59" s="1231"/>
      <c r="J59" s="386"/>
    </row>
    <row r="60" spans="2:17" ht="25" x14ac:dyDescent="0.25">
      <c r="E60" s="1410" t="s">
        <v>732</v>
      </c>
      <c r="F60" s="1121"/>
      <c r="G60" s="1122"/>
      <c r="H60" s="1132"/>
      <c r="I60" s="1227"/>
      <c r="J60" s="386"/>
    </row>
    <row r="61" spans="2:17" ht="47" customHeight="1" x14ac:dyDescent="0.25">
      <c r="B61" s="1176">
        <v>0.4</v>
      </c>
      <c r="E61" s="378" t="s">
        <v>357</v>
      </c>
      <c r="F61" s="1133"/>
      <c r="G61" s="1135"/>
      <c r="H61" s="1133"/>
      <c r="I61" s="1136"/>
      <c r="J61" s="481"/>
      <c r="K61" s="348"/>
      <c r="L61" s="348"/>
      <c r="M61" s="348"/>
      <c r="N61" s="348"/>
      <c r="O61" s="348"/>
      <c r="P61" s="348"/>
      <c r="Q61" s="348"/>
    </row>
    <row r="62" spans="2:17" ht="13" x14ac:dyDescent="0.25">
      <c r="E62" s="362" t="s">
        <v>69</v>
      </c>
      <c r="F62" s="392"/>
      <c r="G62" s="393"/>
      <c r="H62" s="407"/>
      <c r="I62" s="408"/>
      <c r="J62" s="386"/>
    </row>
    <row r="63" spans="2:17" x14ac:dyDescent="0.25">
      <c r="E63" s="1414" t="s">
        <v>185</v>
      </c>
      <c r="F63" s="372"/>
      <c r="G63" s="372"/>
      <c r="H63" s="354"/>
      <c r="I63" s="374"/>
      <c r="J63" s="386"/>
    </row>
    <row r="64" spans="2:17" x14ac:dyDescent="0.25">
      <c r="E64" s="1413" t="s">
        <v>186</v>
      </c>
      <c r="F64" s="368"/>
      <c r="G64" s="368"/>
      <c r="H64" s="370"/>
      <c r="I64" s="371"/>
      <c r="J64" s="386"/>
    </row>
    <row r="65" spans="2:10" ht="15.5" x14ac:dyDescent="0.25">
      <c r="E65" s="1162" t="s">
        <v>70</v>
      </c>
      <c r="F65" s="1075"/>
      <c r="G65" s="1076"/>
      <c r="H65" s="951"/>
      <c r="I65" s="1034"/>
      <c r="J65" s="386"/>
    </row>
    <row r="66" spans="2:10" ht="13" x14ac:dyDescent="0.25">
      <c r="E66" s="379" t="s">
        <v>71</v>
      </c>
      <c r="F66" s="392"/>
      <c r="G66" s="393"/>
      <c r="H66" s="407"/>
      <c r="I66" s="408"/>
      <c r="J66" s="386"/>
    </row>
    <row r="67" spans="2:10" ht="28.5" customHeight="1" x14ac:dyDescent="0.25">
      <c r="B67" s="1175">
        <v>0.15</v>
      </c>
      <c r="E67" s="1414" t="s">
        <v>72</v>
      </c>
      <c r="F67" s="1118" t="s">
        <v>191</v>
      </c>
      <c r="G67" s="1118" t="s">
        <v>1267</v>
      </c>
      <c r="H67" s="1124" t="s">
        <v>191</v>
      </c>
      <c r="I67" s="1131" t="s">
        <v>1267</v>
      </c>
      <c r="J67" s="386"/>
    </row>
    <row r="68" spans="2:10" x14ac:dyDescent="0.25">
      <c r="E68" s="1413" t="s">
        <v>48</v>
      </c>
      <c r="F68" s="1117"/>
      <c r="G68" s="1117"/>
      <c r="H68" s="1122"/>
      <c r="I68" s="1123"/>
      <c r="J68" s="386"/>
    </row>
    <row r="69" spans="2:10" x14ac:dyDescent="0.25">
      <c r="E69" s="385" t="s">
        <v>686</v>
      </c>
      <c r="F69" s="1163" t="s">
        <v>191</v>
      </c>
      <c r="G69" s="1163" t="s">
        <v>191</v>
      </c>
      <c r="H69" s="1163" t="s">
        <v>191</v>
      </c>
      <c r="I69" s="1228" t="s">
        <v>191</v>
      </c>
      <c r="J69" s="386"/>
    </row>
    <row r="70" spans="2:10" ht="15.5" x14ac:dyDescent="0.25">
      <c r="E70" s="894" t="s">
        <v>73</v>
      </c>
      <c r="F70" s="380"/>
      <c r="G70" s="381"/>
      <c r="H70" s="380"/>
      <c r="I70" s="383"/>
      <c r="J70" s="386"/>
    </row>
    <row r="71" spans="2:10" ht="13" x14ac:dyDescent="0.25">
      <c r="E71" s="362" t="s">
        <v>40</v>
      </c>
      <c r="F71" s="392"/>
      <c r="G71" s="393"/>
      <c r="H71" s="407"/>
      <c r="I71" s="408"/>
      <c r="J71" s="386"/>
    </row>
    <row r="72" spans="2:10" ht="15.5" x14ac:dyDescent="0.25">
      <c r="B72" s="1175">
        <v>0.2</v>
      </c>
      <c r="E72" s="1414" t="s">
        <v>41</v>
      </c>
      <c r="F72" s="1118"/>
      <c r="G72" s="1118"/>
      <c r="H72" s="1124"/>
      <c r="I72" s="1131"/>
      <c r="J72" s="386"/>
    </row>
    <row r="73" spans="2:10" ht="13" x14ac:dyDescent="0.25">
      <c r="B73" s="23">
        <v>0.75</v>
      </c>
      <c r="E73" s="1413" t="s">
        <v>238</v>
      </c>
      <c r="F73" s="1117"/>
      <c r="G73" s="1117"/>
      <c r="H73" s="1122"/>
      <c r="I73" s="1123"/>
      <c r="J73" s="386"/>
    </row>
    <row r="74" spans="2:10" x14ac:dyDescent="0.25">
      <c r="B74" s="412"/>
      <c r="E74" s="1414" t="s">
        <v>42</v>
      </c>
      <c r="F74" s="1118"/>
      <c r="G74" s="1118"/>
      <c r="H74" s="1124"/>
      <c r="I74" s="1131"/>
      <c r="J74" s="386"/>
    </row>
    <row r="75" spans="2:10" ht="13" x14ac:dyDescent="0.25">
      <c r="B75" s="412"/>
      <c r="E75" s="362" t="s">
        <v>43</v>
      </c>
      <c r="F75" s="392"/>
      <c r="G75" s="393"/>
      <c r="H75" s="407"/>
      <c r="I75" s="408"/>
      <c r="J75" s="386"/>
    </row>
    <row r="76" spans="2:10" x14ac:dyDescent="0.25">
      <c r="B76" s="412"/>
      <c r="E76" s="1414" t="s">
        <v>331</v>
      </c>
      <c r="F76" s="372"/>
      <c r="G76" s="372"/>
      <c r="H76" s="354"/>
      <c r="I76" s="374"/>
      <c r="J76" s="386"/>
    </row>
    <row r="77" spans="2:10" ht="13" x14ac:dyDescent="0.25">
      <c r="B77" s="1176">
        <v>0.25</v>
      </c>
      <c r="E77" s="1418" t="s">
        <v>45</v>
      </c>
      <c r="F77" s="368"/>
      <c r="G77" s="368"/>
      <c r="H77" s="370"/>
      <c r="I77" s="371"/>
      <c r="J77" s="386"/>
    </row>
    <row r="78" spans="2:10" ht="15.5" x14ac:dyDescent="0.25">
      <c r="B78" s="413"/>
      <c r="E78" s="1161" t="s">
        <v>81</v>
      </c>
      <c r="F78" s="1075"/>
      <c r="G78" s="1076"/>
      <c r="H78" s="951"/>
      <c r="I78" s="1034"/>
      <c r="J78" s="386"/>
    </row>
    <row r="79" spans="2:10" ht="13" x14ac:dyDescent="0.25">
      <c r="B79" s="414"/>
      <c r="E79" s="362" t="s">
        <v>52</v>
      </c>
      <c r="F79" s="392"/>
      <c r="G79" s="393"/>
      <c r="H79" s="407"/>
      <c r="I79" s="408"/>
      <c r="J79" s="386"/>
    </row>
    <row r="80" spans="2:10" ht="15.5" x14ac:dyDescent="0.25">
      <c r="B80" s="1175">
        <v>0.05</v>
      </c>
      <c r="E80" s="1411" t="s">
        <v>693</v>
      </c>
      <c r="F80" s="372"/>
      <c r="G80" s="372"/>
      <c r="H80" s="354"/>
      <c r="I80" s="374"/>
      <c r="J80" s="386"/>
    </row>
    <row r="81" spans="2:10" ht="13" x14ac:dyDescent="0.25">
      <c r="B81" s="23">
        <v>0.7</v>
      </c>
      <c r="E81" s="1413" t="s">
        <v>53</v>
      </c>
      <c r="F81" s="368"/>
      <c r="G81" s="368"/>
      <c r="H81" s="370"/>
      <c r="I81" s="371"/>
      <c r="J81" s="386"/>
    </row>
    <row r="82" spans="2:10" ht="13" x14ac:dyDescent="0.25">
      <c r="B82" s="787"/>
      <c r="E82" s="1414" t="s">
        <v>694</v>
      </c>
      <c r="F82" s="372"/>
      <c r="G82" s="372"/>
      <c r="H82" s="354"/>
      <c r="I82" s="374"/>
      <c r="J82" s="386"/>
    </row>
    <row r="83" spans="2:10" ht="13" x14ac:dyDescent="0.25">
      <c r="B83" s="787"/>
      <c r="E83" s="1413" t="s">
        <v>695</v>
      </c>
      <c r="F83" s="368"/>
      <c r="G83" s="368"/>
      <c r="H83" s="370"/>
      <c r="I83" s="371"/>
      <c r="J83" s="386"/>
    </row>
    <row r="84" spans="2:10" ht="15.5" x14ac:dyDescent="0.25">
      <c r="E84" s="1161" t="s">
        <v>74</v>
      </c>
      <c r="F84" s="1075"/>
      <c r="G84" s="1076"/>
      <c r="H84" s="951"/>
      <c r="I84" s="1034"/>
      <c r="J84" s="386"/>
    </row>
    <row r="85" spans="2:10" ht="13" x14ac:dyDescent="0.25">
      <c r="E85" s="362" t="s">
        <v>55</v>
      </c>
      <c r="F85" s="392"/>
      <c r="G85" s="393"/>
      <c r="H85" s="407"/>
      <c r="I85" s="408"/>
      <c r="J85" s="386"/>
    </row>
    <row r="86" spans="2:10" ht="13" x14ac:dyDescent="0.25">
      <c r="B86" s="1176">
        <v>0.3</v>
      </c>
      <c r="E86" s="1414" t="s">
        <v>56</v>
      </c>
      <c r="F86" s="1118"/>
      <c r="G86" s="1118"/>
      <c r="H86" s="1124"/>
      <c r="I86" s="1131"/>
      <c r="J86" s="386"/>
    </row>
    <row r="87" spans="2:10" ht="15.5" x14ac:dyDescent="0.25">
      <c r="B87" s="1175">
        <v>0.1</v>
      </c>
      <c r="E87" s="1413" t="s">
        <v>57</v>
      </c>
      <c r="F87" s="1117"/>
      <c r="G87" s="1117"/>
      <c r="H87" s="1122"/>
      <c r="I87" s="1123"/>
      <c r="J87" s="386"/>
    </row>
    <row r="88" spans="2:10" ht="13" x14ac:dyDescent="0.25">
      <c r="B88" s="23">
        <v>0.3</v>
      </c>
      <c r="E88" s="1414" t="s">
        <v>58</v>
      </c>
      <c r="F88" s="1118"/>
      <c r="G88" s="1118"/>
      <c r="H88" s="1124"/>
      <c r="I88" s="1131"/>
      <c r="J88" s="386"/>
    </row>
    <row r="89" spans="2:10" ht="25" x14ac:dyDescent="0.25">
      <c r="B89" s="787"/>
      <c r="E89" s="1410" t="s">
        <v>696</v>
      </c>
      <c r="F89" s="1117"/>
      <c r="G89" s="1117"/>
      <c r="H89" s="1122"/>
      <c r="I89" s="1123"/>
      <c r="J89" s="386"/>
    </row>
    <row r="90" spans="2:10" x14ac:dyDescent="0.25">
      <c r="E90" s="1419" t="s">
        <v>59</v>
      </c>
      <c r="F90" s="1128"/>
      <c r="G90" s="1128"/>
      <c r="H90" s="1129"/>
      <c r="I90" s="1130"/>
      <c r="J90" s="386"/>
    </row>
    <row r="91" spans="2:10" s="367" customFormat="1" x14ac:dyDescent="0.25">
      <c r="C91" s="161"/>
      <c r="D91" s="161"/>
      <c r="E91" s="1413" t="s">
        <v>60</v>
      </c>
      <c r="F91" s="1117"/>
      <c r="G91" s="1117"/>
      <c r="H91" s="1122"/>
      <c r="I91" s="1123"/>
      <c r="J91" s="438"/>
    </row>
    <row r="92" spans="2:10" ht="25" x14ac:dyDescent="0.25">
      <c r="E92" s="1420" t="s">
        <v>324</v>
      </c>
      <c r="F92" s="1433"/>
      <c r="G92" s="1433"/>
      <c r="H92" s="1434"/>
      <c r="I92" s="1435"/>
      <c r="J92" s="386"/>
    </row>
    <row r="93" spans="2:10" ht="15.5" hidden="1" x14ac:dyDescent="0.25">
      <c r="E93" s="1161" t="s">
        <v>354</v>
      </c>
      <c r="F93" s="1211"/>
      <c r="G93" s="1212"/>
      <c r="H93" s="1211"/>
      <c r="I93" s="1213"/>
      <c r="J93" s="386"/>
    </row>
    <row r="94" spans="2:10" s="367" customFormat="1" hidden="1" x14ac:dyDescent="0.25">
      <c r="C94" s="161"/>
      <c r="D94" s="161"/>
      <c r="E94" s="1409" t="s">
        <v>727</v>
      </c>
      <c r="F94" s="364"/>
      <c r="G94" s="365"/>
      <c r="H94" s="663"/>
      <c r="I94" s="1232"/>
      <c r="J94" s="438"/>
    </row>
    <row r="95" spans="2:10" hidden="1" x14ac:dyDescent="0.25">
      <c r="E95" s="1410" t="s">
        <v>352</v>
      </c>
      <c r="F95" s="369"/>
      <c r="G95" s="370"/>
      <c r="H95" s="662"/>
      <c r="I95" s="1230"/>
      <c r="J95" s="386"/>
    </row>
    <row r="96" spans="2:10" s="367" customFormat="1" hidden="1" x14ac:dyDescent="0.25">
      <c r="C96" s="161"/>
      <c r="D96" s="161"/>
      <c r="E96" s="1409" t="s">
        <v>353</v>
      </c>
      <c r="F96" s="364"/>
      <c r="G96" s="365"/>
      <c r="H96" s="663"/>
      <c r="I96" s="1232"/>
      <c r="J96" s="438"/>
    </row>
    <row r="97" spans="5:10" hidden="1" x14ac:dyDescent="0.25">
      <c r="E97" s="1410" t="s">
        <v>728</v>
      </c>
      <c r="F97" s="369"/>
      <c r="G97" s="370"/>
      <c r="H97" s="662"/>
      <c r="I97" s="1230"/>
      <c r="J97" s="386"/>
    </row>
    <row r="98" spans="5:10" ht="15.5" x14ac:dyDescent="0.25">
      <c r="E98" s="1161" t="s">
        <v>311</v>
      </c>
      <c r="F98" s="1075"/>
      <c r="G98" s="1076"/>
      <c r="H98" s="1075"/>
      <c r="I98" s="1034"/>
      <c r="J98" s="386"/>
    </row>
    <row r="99" spans="5:10" ht="25" x14ac:dyDescent="0.25">
      <c r="E99" s="1411" t="s">
        <v>309</v>
      </c>
      <c r="F99" s="1118" t="s">
        <v>1186</v>
      </c>
      <c r="G99" s="1118" t="s">
        <v>1187</v>
      </c>
      <c r="H99" s="1124" t="s">
        <v>1188</v>
      </c>
      <c r="I99" s="1131" t="s">
        <v>1189</v>
      </c>
      <c r="J99" s="386"/>
    </row>
    <row r="100" spans="5:10" ht="50" x14ac:dyDescent="0.25">
      <c r="E100" s="1421" t="s">
        <v>310</v>
      </c>
      <c r="F100" s="1423" t="s">
        <v>1210</v>
      </c>
      <c r="G100" s="1423" t="s">
        <v>1211</v>
      </c>
      <c r="H100" s="1422" t="s">
        <v>1212</v>
      </c>
      <c r="I100" s="1436" t="s">
        <v>1213</v>
      </c>
      <c r="J100" s="386"/>
    </row>
    <row r="101" spans="5:10" x14ac:dyDescent="0.25">
      <c r="J101" s="386"/>
    </row>
  </sheetData>
  <dataConsolidate/>
  <mergeCells count="6">
    <mergeCell ref="F13:G13"/>
    <mergeCell ref="F5:I5"/>
    <mergeCell ref="B7:B8"/>
    <mergeCell ref="E7:E8"/>
    <mergeCell ref="F7:G7"/>
    <mergeCell ref="H7:I7"/>
  </mergeCells>
  <conditionalFormatting sqref="F26:I35">
    <cfRule type="cellIs" dxfId="173" priority="1" operator="lessThan">
      <formula>0.75</formula>
    </cfRule>
  </conditionalFormatting>
  <conditionalFormatting sqref="F37:I39 F41:I43 F45:I46 F49:I55 F57:I60 F63:I64 F72:I74 F76:I77 F86:I92 F94:I97">
    <cfRule type="cellIs" dxfId="172" priority="7" operator="lessThan">
      <formula>0.75</formula>
    </cfRule>
  </conditionalFormatting>
  <conditionalFormatting sqref="F67:I68">
    <cfRule type="cellIs" dxfId="171" priority="8" operator="lessThan">
      <formula>0.75</formula>
    </cfRule>
  </conditionalFormatting>
  <conditionalFormatting sqref="F80:I83">
    <cfRule type="cellIs" dxfId="170" priority="2" operator="lessThan">
      <formula>0.75</formula>
    </cfRule>
  </conditionalFormatting>
  <conditionalFormatting sqref="F99:I100">
    <cfRule type="cellIs" dxfId="169" priority="6" operator="lessThan">
      <formula>0.75</formula>
    </cfRule>
  </conditionalFormatting>
  <conditionalFormatting sqref="F15:J18 F20:J25 J27:J40 J42:J44 J46:J48 J62:J66 J68:J71 J74:J76 J78:J79 J84:J86">
    <cfRule type="cellIs" dxfId="168" priority="5" operator="lessThan">
      <formula>0.75</formula>
    </cfRule>
  </conditionalFormatting>
  <conditionalFormatting sqref="J51:J60">
    <cfRule type="cellIs" dxfId="167" priority="3" operator="lessThan">
      <formula>0.75</formula>
    </cfRule>
  </conditionalFormatting>
  <conditionalFormatting sqref="J90:J100">
    <cfRule type="cellIs" dxfId="166" priority="4" operator="lessThan">
      <formula>0.75</formula>
    </cfRule>
  </conditionalFormatting>
  <pageMargins left="0.7" right="0.7" top="0.75" bottom="0.75" header="0.3" footer="0.3"/>
  <pageSetup orientation="portrait" verticalDpi="36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A439"/>
  <sheetViews>
    <sheetView showGridLines="0" topLeftCell="E1" zoomScale="70" zoomScaleNormal="70" workbookViewId="0">
      <pane xSplit="20" topLeftCell="Y1" activePane="topRight" state="frozen"/>
      <selection activeCell="E1" sqref="E1"/>
      <selection pane="topRight" activeCell="S2" sqref="S2"/>
    </sheetView>
  </sheetViews>
  <sheetFormatPr baseColWidth="10" defaultColWidth="11.453125" defaultRowHeight="13" x14ac:dyDescent="0.25"/>
  <cols>
    <col min="1" max="2" width="0.81640625" style="48" customWidth="1"/>
    <col min="3" max="3" width="6.1796875" style="48" customWidth="1"/>
    <col min="4" max="4" width="6.81640625" style="200" customWidth="1"/>
    <col min="5" max="5" width="16.1796875" style="48" customWidth="1"/>
    <col min="6" max="6" width="1.1796875" style="201" customWidth="1"/>
    <col min="7" max="7" width="45.453125" style="48" customWidth="1"/>
    <col min="8" max="21" width="10" style="48" customWidth="1"/>
    <col min="22" max="27" width="11.453125" style="48"/>
    <col min="28" max="48" width="11.453125" style="48" customWidth="1"/>
    <col min="49" max="16384" width="11.453125" style="48"/>
  </cols>
  <sheetData>
    <row r="1" spans="1:31" s="147" customFormat="1" x14ac:dyDescent="0.25">
      <c r="A1" s="144"/>
      <c r="B1" s="144"/>
      <c r="C1" s="144"/>
      <c r="D1" s="145"/>
      <c r="E1" s="144"/>
      <c r="F1" s="118"/>
      <c r="G1" s="146"/>
      <c r="H1" s="144"/>
      <c r="I1" s="144"/>
      <c r="J1" s="144"/>
      <c r="K1" s="144"/>
      <c r="L1" s="144"/>
      <c r="M1" s="144"/>
      <c r="N1" s="144"/>
      <c r="O1" s="144"/>
      <c r="P1" s="144"/>
      <c r="Q1" s="144"/>
      <c r="R1" s="144"/>
      <c r="S1" s="144"/>
      <c r="T1" s="144"/>
      <c r="U1" s="144"/>
    </row>
    <row r="2" spans="1:31" s="147" customFormat="1" ht="28" x14ac:dyDescent="0.25">
      <c r="A2" s="148"/>
      <c r="B2" s="148"/>
      <c r="C2" s="148"/>
      <c r="D2" s="148"/>
      <c r="E2" s="148"/>
      <c r="F2" s="118"/>
      <c r="G2" s="149" t="s">
        <v>840</v>
      </c>
      <c r="H2" s="148"/>
      <c r="I2" s="148"/>
      <c r="J2" s="148"/>
      <c r="K2" s="148"/>
      <c r="L2" s="148"/>
      <c r="M2" s="148"/>
      <c r="N2" s="148"/>
      <c r="O2" s="148"/>
      <c r="P2" s="148"/>
      <c r="Q2" s="148"/>
      <c r="R2" s="148"/>
      <c r="S2" s="148"/>
      <c r="T2" s="148"/>
      <c r="U2" s="148"/>
    </row>
    <row r="3" spans="1:31" s="147" customFormat="1" ht="25" x14ac:dyDescent="0.25">
      <c r="A3" s="144"/>
      <c r="B3" s="144"/>
      <c r="C3" s="144"/>
      <c r="D3" s="145"/>
      <c r="E3" s="144"/>
      <c r="F3" s="118"/>
      <c r="G3" s="150" t="s">
        <v>254</v>
      </c>
      <c r="H3" s="144"/>
      <c r="I3" s="144"/>
      <c r="J3" s="144"/>
      <c r="K3" s="144"/>
      <c r="L3" s="72"/>
      <c r="M3" s="144"/>
      <c r="N3" s="144"/>
      <c r="O3" s="144"/>
      <c r="P3" s="144"/>
    </row>
    <row r="4" spans="1:31" s="147" customFormat="1" x14ac:dyDescent="0.25">
      <c r="A4" s="144"/>
      <c r="B4" s="144"/>
      <c r="C4" s="144"/>
      <c r="D4" s="145"/>
      <c r="E4" s="144"/>
      <c r="F4" s="118"/>
      <c r="G4" s="146"/>
      <c r="H4" s="144"/>
      <c r="I4" s="144"/>
      <c r="J4" s="144"/>
      <c r="K4" s="144"/>
      <c r="L4" s="144"/>
      <c r="M4" s="144"/>
      <c r="N4" s="144"/>
      <c r="O4" s="144"/>
      <c r="P4" s="144"/>
      <c r="Q4" s="144"/>
      <c r="R4" s="144"/>
      <c r="S4" s="144"/>
      <c r="T4" s="144"/>
      <c r="U4" s="144"/>
    </row>
    <row r="6" spans="1:31" ht="33.75" customHeight="1" x14ac:dyDescent="0.25">
      <c r="D6" s="1539" t="s">
        <v>249</v>
      </c>
      <c r="E6" s="1539"/>
      <c r="F6" s="1539"/>
      <c r="G6" s="1539"/>
      <c r="H6" s="1539"/>
      <c r="I6" s="1539"/>
      <c r="J6" s="1539"/>
      <c r="K6" s="1539"/>
      <c r="L6" s="1539"/>
      <c r="M6" s="1539"/>
      <c r="N6" s="1539"/>
      <c r="O6" s="1539"/>
      <c r="P6" s="1539"/>
      <c r="Q6" s="1539"/>
      <c r="R6" s="1539"/>
      <c r="S6" s="1539"/>
      <c r="T6" s="1539"/>
      <c r="U6" s="1539"/>
      <c r="V6" s="1539"/>
      <c r="W6" s="1539"/>
      <c r="X6" s="1539"/>
    </row>
    <row r="8" spans="1:31" x14ac:dyDescent="0.3">
      <c r="AB8" s="725" t="s">
        <v>61</v>
      </c>
      <c r="AC8" s="725" t="s">
        <v>62</v>
      </c>
      <c r="AD8" s="725" t="s">
        <v>63</v>
      </c>
      <c r="AE8" s="725" t="s">
        <v>337</v>
      </c>
    </row>
    <row r="9" spans="1:31" ht="15.5" x14ac:dyDescent="0.25">
      <c r="AA9" s="786" t="s">
        <v>793</v>
      </c>
      <c r="AB9" s="494">
        <f>'Datos comparativos'!BA90</f>
        <v>0.96131998077787417</v>
      </c>
      <c r="AC9" s="187">
        <f>'Datos comparativos'!BB90</f>
        <v>0.91131509277471112</v>
      </c>
      <c r="AD9" s="187">
        <f>'Datos comparativos'!BC90</f>
        <v>0.93643210266578547</v>
      </c>
      <c r="AE9" s="188">
        <f>'Datos comparativos'!BD90</f>
        <v>0.93635572540612355</v>
      </c>
    </row>
    <row r="10" spans="1:31" ht="15.5" x14ac:dyDescent="0.25">
      <c r="AA10" s="1099" t="s">
        <v>802</v>
      </c>
      <c r="AB10" s="639">
        <f>'Datos comparativos'!BA91</f>
        <v>0.98174480482398785</v>
      </c>
      <c r="AC10" s="207">
        <f>'Datos comparativos'!BB91</f>
        <v>0.87008592881214275</v>
      </c>
      <c r="AD10" s="207">
        <f>'Datos comparativos'!BC91</f>
        <v>0.93162102043277395</v>
      </c>
      <c r="AE10" s="208">
        <f>'Datos comparativos'!BD91</f>
        <v>0.92781725135630155</v>
      </c>
    </row>
    <row r="11" spans="1:31" ht="15.5" x14ac:dyDescent="0.25">
      <c r="AA11" s="786" t="s">
        <v>805</v>
      </c>
      <c r="AB11" s="494">
        <f>'Datos comparativos'!BA92</f>
        <v>0.92260335379581138</v>
      </c>
      <c r="AC11" s="187">
        <f>'Datos comparativos'!BB92</f>
        <v>0.89537224339356913</v>
      </c>
      <c r="AD11" s="187">
        <f>'Datos comparativos'!BC92</f>
        <v>0.89458491781592997</v>
      </c>
      <c r="AE11" s="188">
        <f>'Datos comparativos'!BD92</f>
        <v>0.90418683833510338</v>
      </c>
    </row>
    <row r="12" spans="1:31" ht="15.5" x14ac:dyDescent="0.25">
      <c r="AA12" s="786" t="s">
        <v>806</v>
      </c>
      <c r="AB12" s="639">
        <f>'Datos comparativos'!BA93</f>
        <v>0.93813119243719234</v>
      </c>
      <c r="AC12" s="207">
        <f>'Datos comparativos'!BB93</f>
        <v>0.87661982318155496</v>
      </c>
      <c r="AD12" s="207">
        <f>'Datos comparativos'!BC93</f>
        <v>0.93077354404658108</v>
      </c>
      <c r="AE12" s="208">
        <f>'Datos comparativos'!BD93</f>
        <v>0.91517485322177616</v>
      </c>
    </row>
    <row r="13" spans="1:31" ht="15.5" x14ac:dyDescent="0.25">
      <c r="AA13" s="786" t="s">
        <v>807</v>
      </c>
      <c r="AB13" s="494">
        <f>'Datos comparativos'!BA94</f>
        <v>0.92699048714220489</v>
      </c>
      <c r="AC13" s="187">
        <f>'Datos comparativos'!BB94</f>
        <v>0.92301127862557308</v>
      </c>
      <c r="AD13" s="187">
        <f>'Datos comparativos'!BC94</f>
        <v>0.95106549891688286</v>
      </c>
      <c r="AE13" s="188">
        <f>'Datos comparativos'!BD94</f>
        <v>0.93368908822822017</v>
      </c>
    </row>
    <row r="14" spans="1:31" ht="15.5" x14ac:dyDescent="0.25">
      <c r="AA14" s="786" t="s">
        <v>808</v>
      </c>
      <c r="AB14" s="639">
        <f>'Datos comparativos'!BA95</f>
        <v>0.96269902498832727</v>
      </c>
      <c r="AC14" s="207">
        <f>'Datos comparativos'!BB95</f>
        <v>0.91203262534621565</v>
      </c>
      <c r="AD14" s="207">
        <f>'Datos comparativos'!BC95</f>
        <v>0.93030154420515121</v>
      </c>
      <c r="AE14" s="208">
        <f>'Datos comparativos'!BD95</f>
        <v>0.93501106484656471</v>
      </c>
    </row>
    <row r="15" spans="1:31" ht="15.5" x14ac:dyDescent="0.25">
      <c r="AA15" s="786" t="s">
        <v>809</v>
      </c>
      <c r="AB15" s="494">
        <f>'Datos comparativos'!BA96</f>
        <v>0.93858671852198183</v>
      </c>
      <c r="AC15" s="187">
        <f>'Datos comparativos'!BB96</f>
        <v>0.90470247702037643</v>
      </c>
      <c r="AD15" s="187">
        <f>'Datos comparativos'!BC96</f>
        <v>0.90113366940318407</v>
      </c>
      <c r="AE15" s="188">
        <f>'Datos comparativos'!BD96</f>
        <v>0.91480762164851415</v>
      </c>
    </row>
    <row r="16" spans="1:31" ht="15.5" x14ac:dyDescent="0.25">
      <c r="G16" s="52"/>
      <c r="AA16" s="786" t="s">
        <v>810</v>
      </c>
      <c r="AB16" s="639">
        <f>'Datos comparativos'!BA97</f>
        <v>0.96298749379005388</v>
      </c>
      <c r="AC16" s="207">
        <f>'Datos comparativos'!BB97</f>
        <v>0.91875150816612872</v>
      </c>
      <c r="AD16" s="207">
        <f>'Datos comparativos'!BC97</f>
        <v>0.90941357946057833</v>
      </c>
      <c r="AE16" s="208">
        <f>'Datos comparativos'!BD97</f>
        <v>0.9303841938055869</v>
      </c>
    </row>
    <row r="17" spans="27:31" ht="15.5" x14ac:dyDescent="0.25">
      <c r="AA17" s="786" t="s">
        <v>811</v>
      </c>
      <c r="AB17" s="494">
        <f>'Datos comparativos'!BA98</f>
        <v>0.90790988627031177</v>
      </c>
      <c r="AC17" s="187">
        <f>'Datos comparativos'!BB98</f>
        <v>0.93928681761335497</v>
      </c>
      <c r="AD17" s="187">
        <f>'Datos comparativos'!BC98</f>
        <v>0.9392657581069882</v>
      </c>
      <c r="AE17" s="188">
        <f>'Datos comparativos'!BD98</f>
        <v>0.92882082066355165</v>
      </c>
    </row>
    <row r="18" spans="27:31" ht="15.5" x14ac:dyDescent="0.25">
      <c r="AA18" s="786" t="s">
        <v>812</v>
      </c>
      <c r="AB18" s="639">
        <f>'Datos comparativos'!BA99</f>
        <v>0.93351735627770205</v>
      </c>
      <c r="AC18" s="207">
        <f>'Datos comparativos'!BB99</f>
        <v>0.92613368916067884</v>
      </c>
      <c r="AD18" s="207">
        <f>'Datos comparativos'!BC99</f>
        <v>0.99201426024955441</v>
      </c>
      <c r="AE18" s="208">
        <f>'Datos comparativos'!BD99</f>
        <v>0.95055510189597847</v>
      </c>
    </row>
    <row r="19" spans="27:31" ht="15.5" x14ac:dyDescent="0.25">
      <c r="AA19" s="786" t="s">
        <v>815</v>
      </c>
      <c r="AB19" s="494">
        <f>'Datos comparativos'!BA100</f>
        <v>0.97614066143142519</v>
      </c>
      <c r="AC19" s="187">
        <f>'Datos comparativos'!BB100</f>
        <v>0.94057960030817678</v>
      </c>
      <c r="AD19" s="187">
        <f>'Datos comparativos'!BC100</f>
        <v>0.93158355610560972</v>
      </c>
      <c r="AE19" s="188">
        <f>'Datos comparativos'!BD100</f>
        <v>0.9494346059484039</v>
      </c>
    </row>
    <row r="20" spans="27:31" ht="15.5" x14ac:dyDescent="0.25">
      <c r="AA20" s="786" t="s">
        <v>816</v>
      </c>
      <c r="AB20" s="639">
        <f>'Datos comparativos'!BA101</f>
        <v>0.95994495664301727</v>
      </c>
      <c r="AC20" s="207">
        <f>'Datos comparativos'!BB101</f>
        <v>0.96838174961646395</v>
      </c>
      <c r="AD20" s="207">
        <f>'Datos comparativos'!BC101</f>
        <v>0.85589996994960904</v>
      </c>
      <c r="AE20" s="208">
        <f>'Datos comparativos'!BD101</f>
        <v>0.92807555873636349</v>
      </c>
    </row>
    <row r="21" spans="27:31" ht="15.5" x14ac:dyDescent="0.25">
      <c r="AA21" s="786" t="s">
        <v>818</v>
      </c>
      <c r="AB21" s="494">
        <f>'Datos comparativos'!BA102</f>
        <v>0.93206573833807804</v>
      </c>
      <c r="AC21" s="187">
        <f>'Datos comparativos'!BB102</f>
        <v>0.86646180291482267</v>
      </c>
      <c r="AD21" s="187">
        <f>'Datos comparativos'!BC102</f>
        <v>0.92382121735681866</v>
      </c>
      <c r="AE21" s="188">
        <f>'Datos comparativos'!BD102</f>
        <v>0.90744958620323979</v>
      </c>
    </row>
    <row r="22" spans="27:31" ht="15.5" x14ac:dyDescent="0.25">
      <c r="AA22" s="786" t="s">
        <v>824</v>
      </c>
      <c r="AB22" s="639">
        <f>'Datos comparativos'!BA103</f>
        <v>0.94682809805538815</v>
      </c>
      <c r="AC22" s="207">
        <f>'Datos comparativos'!BB103</f>
        <v>0.97066639379065223</v>
      </c>
      <c r="AD22" s="207">
        <f>'Datos comparativos'!BC103</f>
        <v>0.91484145025264196</v>
      </c>
      <c r="AE22" s="208">
        <f>'Datos comparativos'!BD103</f>
        <v>0.9441119806995607</v>
      </c>
    </row>
    <row r="23" spans="27:31" ht="15.5" x14ac:dyDescent="0.25">
      <c r="AA23" s="786" t="s">
        <v>825</v>
      </c>
      <c r="AB23" s="494">
        <f>'Datos comparativos'!BA104</f>
        <v>0.94982796076899356</v>
      </c>
      <c r="AC23" s="187">
        <f>'Datos comparativos'!BB104</f>
        <v>0.92205315596332349</v>
      </c>
      <c r="AD23" s="187">
        <f>'Datos comparativos'!BC104</f>
        <v>0.95889588336713649</v>
      </c>
      <c r="AE23" s="188">
        <f>'Datos comparativos'!BD104</f>
        <v>0.94359233336648451</v>
      </c>
    </row>
    <row r="24" spans="27:31" ht="15.5" x14ac:dyDescent="0.25">
      <c r="AA24" s="786" t="s">
        <v>826</v>
      </c>
      <c r="AB24" s="639">
        <f>'Datos comparativos'!BA105</f>
        <v>0.91551148546807848</v>
      </c>
      <c r="AC24" s="207">
        <f>'Datos comparativos'!BB105</f>
        <v>0.96420366464665541</v>
      </c>
      <c r="AD24" s="207">
        <f>'Datos comparativos'!BC105</f>
        <v>0.8589146501763687</v>
      </c>
      <c r="AE24" s="208">
        <f>'Datos comparativos'!BD105</f>
        <v>0.9128766000970342</v>
      </c>
    </row>
    <row r="25" spans="27:31" ht="15.5" x14ac:dyDescent="0.25">
      <c r="AA25" s="786" t="s">
        <v>827</v>
      </c>
      <c r="AB25" s="494">
        <f>'Datos comparativos'!BA106</f>
        <v>0.97686559230947456</v>
      </c>
      <c r="AC25" s="187">
        <f>'Datos comparativos'!BB106</f>
        <v>0.91947069714466767</v>
      </c>
      <c r="AD25" s="187">
        <f>'Datos comparativos'!BC106</f>
        <v>0.92146738761012503</v>
      </c>
      <c r="AE25" s="188">
        <f>'Datos comparativos'!BD106</f>
        <v>0.93926789235475583</v>
      </c>
    </row>
    <row r="26" spans="27:31" ht="15.5" x14ac:dyDescent="0.25">
      <c r="AA26" s="786" t="s">
        <v>829</v>
      </c>
      <c r="AB26" s="639">
        <f>'Datos comparativos'!BA107</f>
        <v>0.8991241025757607</v>
      </c>
      <c r="AC26" s="207">
        <f>'Datos comparativos'!BB107</f>
        <v>0.72691891604532721</v>
      </c>
      <c r="AD26" s="207">
        <f>'Datos comparativos'!BC107</f>
        <v>0.8597903018517874</v>
      </c>
      <c r="AE26" s="208">
        <f>'Datos comparativos'!BD107</f>
        <v>0.82861110682429173</v>
      </c>
    </row>
    <row r="27" spans="27:31" ht="15.5" x14ac:dyDescent="0.25">
      <c r="AA27" s="786" t="s">
        <v>830</v>
      </c>
      <c r="AB27" s="494">
        <f>'Datos comparativos'!BA108</f>
        <v>0.90267321870576922</v>
      </c>
      <c r="AC27" s="187">
        <f>'Datos comparativos'!BB108</f>
        <v>0.85316260764542273</v>
      </c>
      <c r="AD27" s="187">
        <f>'Datos comparativos'!BC108</f>
        <v>0.82874822378514335</v>
      </c>
      <c r="AE27" s="188">
        <f>'Datos comparativos'!BD108</f>
        <v>0.86152801671211188</v>
      </c>
    </row>
    <row r="28" spans="27:31" ht="15.5" x14ac:dyDescent="0.25">
      <c r="AA28" s="786" t="s">
        <v>831</v>
      </c>
      <c r="AB28" s="639">
        <f>'Datos comparativos'!BA109</f>
        <v>0.9513071311431931</v>
      </c>
      <c r="AC28" s="207">
        <f>'Datos comparativos'!BB109</f>
        <v>0.89875113748409963</v>
      </c>
      <c r="AD28" s="207">
        <f>'Datos comparativos'!BC109</f>
        <v>0.86718550640772041</v>
      </c>
      <c r="AE28" s="208">
        <f>'Datos comparativos'!BD109</f>
        <v>0.90574792501167101</v>
      </c>
    </row>
    <row r="29" spans="27:31" ht="15.5" x14ac:dyDescent="0.25">
      <c r="AA29" s="786" t="s">
        <v>835</v>
      </c>
      <c r="AB29" s="494">
        <f>'Datos comparativos'!BA110</f>
        <v>0.92869641742831766</v>
      </c>
      <c r="AC29" s="187">
        <f>'Datos comparativos'!BB110</f>
        <v>0.8876557795135448</v>
      </c>
      <c r="AD29" s="187">
        <f>'Datos comparativos'!BC110</f>
        <v>0.81185474577603889</v>
      </c>
      <c r="AE29" s="188">
        <f>'Datos comparativos'!BD110</f>
        <v>0.87606898090596719</v>
      </c>
    </row>
    <row r="30" spans="27:31" ht="15.5" x14ac:dyDescent="0.25">
      <c r="AA30" s="786" t="s">
        <v>836</v>
      </c>
      <c r="AB30" s="639">
        <f>'Datos comparativos'!BA111</f>
        <v>0.96340408617653406</v>
      </c>
      <c r="AC30" s="207">
        <f>'Datos comparativos'!BB111</f>
        <v>0.93456146925981831</v>
      </c>
      <c r="AD30" s="207">
        <f>'Datos comparativos'!BC111</f>
        <v>0.90196953006443203</v>
      </c>
      <c r="AE30" s="208">
        <f>'Datos comparativos'!BD111</f>
        <v>0.93331169516692813</v>
      </c>
    </row>
    <row r="31" spans="27:31" ht="15.5" x14ac:dyDescent="0.25">
      <c r="AA31" s="786" t="s">
        <v>837</v>
      </c>
      <c r="AB31" s="494">
        <f>'Datos comparativos'!BA112</f>
        <v>0.94151214808098216</v>
      </c>
      <c r="AC31" s="187">
        <f>'Datos comparativos'!BB112</f>
        <v>0.86755682596538664</v>
      </c>
      <c r="AD31" s="187">
        <f>'Datos comparativos'!BC112</f>
        <v>0.91546948275011353</v>
      </c>
      <c r="AE31" s="188">
        <f>'Datos comparativos'!BD112</f>
        <v>0.90817948559882744</v>
      </c>
    </row>
    <row r="32" spans="27:31" ht="15.5" x14ac:dyDescent="0.25">
      <c r="AA32" s="786" t="s">
        <v>845</v>
      </c>
      <c r="AB32" s="639">
        <f>'Datos comparativos'!BA114</f>
        <v>0.92665766736235067</v>
      </c>
      <c r="AC32" s="207">
        <f>'Datos comparativos'!BB114</f>
        <v>0.80846730880189521</v>
      </c>
      <c r="AD32" s="207">
        <f>'Datos comparativos'!BC114</f>
        <v>0.90511423161476723</v>
      </c>
      <c r="AE32" s="208">
        <f>'Datos comparativos'!BD114</f>
        <v>0.88007973592633759</v>
      </c>
    </row>
    <row r="40" spans="2:35" ht="34.5" customHeight="1" x14ac:dyDescent="0.25">
      <c r="D40" s="1539" t="s">
        <v>338</v>
      </c>
      <c r="E40" s="1539"/>
      <c r="F40" s="1539"/>
      <c r="G40" s="1539"/>
      <c r="H40" s="1539"/>
      <c r="I40" s="1539"/>
      <c r="J40" s="1539"/>
      <c r="K40" s="1539"/>
      <c r="L40" s="1539"/>
      <c r="M40" s="1539"/>
      <c r="N40" s="1539"/>
      <c r="O40" s="1539"/>
      <c r="P40" s="1539"/>
      <c r="Q40" s="1539"/>
      <c r="R40" s="1539"/>
      <c r="S40" s="1539"/>
      <c r="T40" s="1539"/>
      <c r="U40" s="1539"/>
      <c r="V40" s="1539"/>
      <c r="W40" s="1539"/>
      <c r="X40" s="1539"/>
    </row>
    <row r="42" spans="2:35" x14ac:dyDescent="0.25">
      <c r="B42" s="508" t="s">
        <v>294</v>
      </c>
      <c r="C42" s="509">
        <v>0.85</v>
      </c>
      <c r="AB42" s="48">
        <v>39</v>
      </c>
      <c r="AC42" s="48">
        <v>79</v>
      </c>
      <c r="AD42" s="48">
        <v>119</v>
      </c>
      <c r="AE42" s="48">
        <v>159</v>
      </c>
      <c r="AF42" s="48">
        <v>199</v>
      </c>
      <c r="AG42" s="48">
        <v>239</v>
      </c>
      <c r="AH42" s="48">
        <v>279</v>
      </c>
    </row>
    <row r="44" spans="2:35" ht="14" x14ac:dyDescent="0.25">
      <c r="AB44" s="1542" t="s">
        <v>7</v>
      </c>
      <c r="AC44" s="1542"/>
      <c r="AD44" s="1542"/>
      <c r="AE44" s="1542"/>
      <c r="AF44" s="1542"/>
      <c r="AG44" s="1542"/>
      <c r="AH44" s="1542"/>
    </row>
    <row r="45" spans="2:35" ht="42.75" customHeight="1" x14ac:dyDescent="0.25">
      <c r="AB45" s="510" t="s">
        <v>98</v>
      </c>
      <c r="AC45" s="511" t="s">
        <v>163</v>
      </c>
      <c r="AD45" s="511" t="s">
        <v>165</v>
      </c>
      <c r="AE45" s="511" t="s">
        <v>166</v>
      </c>
      <c r="AF45" s="511" t="s">
        <v>164</v>
      </c>
      <c r="AG45" s="511" t="s">
        <v>82</v>
      </c>
      <c r="AH45" s="511" t="s">
        <v>54</v>
      </c>
      <c r="AI45" s="511" t="s">
        <v>356</v>
      </c>
    </row>
    <row r="46" spans="2:35" ht="15.5" x14ac:dyDescent="0.25">
      <c r="Z46" s="48">
        <v>2024</v>
      </c>
      <c r="AA46" s="1025" t="s">
        <v>793</v>
      </c>
      <c r="AB46" s="513">
        <f>+'Datos comparativos'!BA90</f>
        <v>0.96131998077787417</v>
      </c>
      <c r="AC46" s="513">
        <f>+'Datos comparativos'!BA199</f>
        <v>0.94966646894390838</v>
      </c>
      <c r="AD46" s="513">
        <f>+'Datos comparativos'!BA308</f>
        <v>0.95000000000000007</v>
      </c>
      <c r="AE46" s="513">
        <f>+'Datos comparativos'!BA417</f>
        <v>0.96657000000000015</v>
      </c>
      <c r="AF46" s="513">
        <f>+'Datos comparativos'!BA526</f>
        <v>0.97916666666666663</v>
      </c>
      <c r="AG46" s="513">
        <f>+'Datos comparativos'!BA635</f>
        <v>1</v>
      </c>
      <c r="AH46" s="513">
        <f>+'Datos comparativos'!BA744</f>
        <v>1</v>
      </c>
      <c r="AI46" s="990"/>
    </row>
    <row r="47" spans="2:35" ht="15.5" x14ac:dyDescent="0.25">
      <c r="Z47" s="48">
        <v>2024</v>
      </c>
      <c r="AA47" s="512" t="s">
        <v>802</v>
      </c>
      <c r="AB47" s="513">
        <f>+'Datos comparativos'!BA91</f>
        <v>0.98174480482398785</v>
      </c>
      <c r="AC47" s="513">
        <f>+'Datos comparativos'!BA200</f>
        <v>0.96387207612016523</v>
      </c>
      <c r="AD47" s="513">
        <f>+'Datos comparativos'!BA309</f>
        <v>0.99404761904761907</v>
      </c>
      <c r="AE47" s="513">
        <f>+'Datos comparativos'!BA418</f>
        <v>1</v>
      </c>
      <c r="AF47" s="513">
        <f>+'Datos comparativos'!BA527</f>
        <v>0.99305555555555547</v>
      </c>
      <c r="AG47" s="513">
        <f>+'Datos comparativos'!BA636</f>
        <v>1</v>
      </c>
      <c r="AH47" s="513">
        <f>+'Datos comparativos'!BA745</f>
        <v>1</v>
      </c>
      <c r="AI47" s="990"/>
    </row>
    <row r="48" spans="2:35" ht="15.5" x14ac:dyDescent="0.25">
      <c r="Z48" s="48">
        <v>2024</v>
      </c>
      <c r="AA48" s="512" t="s">
        <v>805</v>
      </c>
      <c r="AB48" s="513">
        <f>+'Datos comparativos'!BA92</f>
        <v>0.92260335379581138</v>
      </c>
      <c r="AC48" s="513">
        <f>+'Datos comparativos'!BA201</f>
        <v>0.87923375140749493</v>
      </c>
      <c r="AD48" s="513">
        <f>+'Datos comparativos'!BA310</f>
        <v>0.94166666666666676</v>
      </c>
      <c r="AE48" s="513">
        <f>+'Datos comparativos'!BA419</f>
        <v>0.95</v>
      </c>
      <c r="AF48" s="513">
        <f>+'Datos comparativos'!BA528</f>
        <v>0.95138888888888895</v>
      </c>
      <c r="AG48" s="513">
        <f>+'Datos comparativos'!BA637</f>
        <v>1</v>
      </c>
      <c r="AH48" s="513">
        <f>+'Datos comparativos'!BA746</f>
        <v>1</v>
      </c>
      <c r="AI48" s="990"/>
    </row>
    <row r="49" spans="26:35" ht="15.5" x14ac:dyDescent="0.25">
      <c r="Z49" s="48">
        <v>2024</v>
      </c>
      <c r="AA49" s="48" t="s">
        <v>806</v>
      </c>
      <c r="AB49" s="513">
        <f>+'Datos comparativos'!BA93</f>
        <v>0.93813119243719234</v>
      </c>
      <c r="AC49" s="513">
        <f>+'Datos comparativos'!BA202</f>
        <v>0.94087555468306494</v>
      </c>
      <c r="AD49" s="513">
        <f>+'Datos comparativos'!BA311</f>
        <v>0.93928571428571439</v>
      </c>
      <c r="AE49" s="513">
        <f>+'Datos comparativos'!BA420</f>
        <v>0.89990999999999999</v>
      </c>
      <c r="AF49" s="513">
        <f>+'Datos comparativos'!BA529</f>
        <v>0.96527777777777779</v>
      </c>
      <c r="AG49" s="513">
        <f>+'Datos comparativos'!BA638</f>
        <v>0.875</v>
      </c>
      <c r="AH49" s="513">
        <f>+'Datos comparativos'!BA747</f>
        <v>1</v>
      </c>
      <c r="AI49" s="990"/>
    </row>
    <row r="50" spans="26:35" ht="15.5" x14ac:dyDescent="0.25">
      <c r="Z50" s="48">
        <v>2024</v>
      </c>
      <c r="AA50" s="48" t="s">
        <v>807</v>
      </c>
      <c r="AB50" s="513">
        <f>+'Datos comparativos'!BA94</f>
        <v>0.92699048714220489</v>
      </c>
      <c r="AC50" s="513">
        <f>+'Datos comparativos'!BA203</f>
        <v>0.87532749221279804</v>
      </c>
      <c r="AD50" s="513">
        <f>+'Datos comparativos'!BA312</f>
        <v>0.98363095238095244</v>
      </c>
      <c r="AE50" s="513">
        <f>+'Datos comparativos'!BA421</f>
        <v>0.93324000000000018</v>
      </c>
      <c r="AF50" s="513">
        <f>+'Datos comparativos'!BA530</f>
        <v>0.93402777777777779</v>
      </c>
      <c r="AG50" s="513">
        <f>+'Datos comparativos'!BA639</f>
        <v>1</v>
      </c>
      <c r="AH50" s="513">
        <f>+'Datos comparativos'!BA748</f>
        <v>1</v>
      </c>
      <c r="AI50" s="990"/>
    </row>
    <row r="51" spans="26:35" ht="15.5" x14ac:dyDescent="0.25">
      <c r="Z51" s="48">
        <v>2024</v>
      </c>
      <c r="AA51" s="48" t="s">
        <v>808</v>
      </c>
      <c r="AB51" s="513">
        <f>+'Datos comparativos'!BA95</f>
        <v>0.96269902498832727</v>
      </c>
      <c r="AC51" s="513">
        <f>+'Datos comparativos'!BA204</f>
        <v>0.92145302331716239</v>
      </c>
      <c r="AD51" s="513">
        <f>+'Datos comparativos'!BA313</f>
        <v>1</v>
      </c>
      <c r="AE51" s="513">
        <f>+'Datos comparativos'!BA422</f>
        <v>0.99993000000000021</v>
      </c>
      <c r="AF51" s="513">
        <f>+'Datos comparativos'!BA531</f>
        <v>0.97916666666666663</v>
      </c>
      <c r="AG51" s="513">
        <f>+'Datos comparativos'!BA640</f>
        <v>1</v>
      </c>
      <c r="AH51" s="513">
        <f>+'Datos comparativos'!BA749</f>
        <v>1</v>
      </c>
      <c r="AI51" s="990"/>
    </row>
    <row r="52" spans="26:35" ht="15.5" x14ac:dyDescent="0.25">
      <c r="Z52" s="48">
        <v>2024</v>
      </c>
      <c r="AA52" s="48" t="s">
        <v>809</v>
      </c>
      <c r="AB52" s="513">
        <f>+'Datos comparativos'!BA96</f>
        <v>0.93858671852198183</v>
      </c>
      <c r="AC52" s="513">
        <f>+'Datos comparativos'!BA205</f>
        <v>0.94679258378249687</v>
      </c>
      <c r="AD52" s="513">
        <f>+'Datos comparativos'!BA314</f>
        <v>0.86458333333333337</v>
      </c>
      <c r="AE52" s="513">
        <f>+'Datos comparativos'!BA423</f>
        <v>0.94996000000000014</v>
      </c>
      <c r="AF52" s="513">
        <f>+'Datos comparativos'!BA532</f>
        <v>0.96875</v>
      </c>
      <c r="AG52" s="513">
        <f>+'Datos comparativos'!BA641</f>
        <v>1</v>
      </c>
      <c r="AH52" s="513">
        <f>+'Datos comparativos'!BA750</f>
        <v>1</v>
      </c>
      <c r="AI52" s="990"/>
    </row>
    <row r="53" spans="26:35" ht="15.5" x14ac:dyDescent="0.25">
      <c r="Z53" s="48">
        <v>2024</v>
      </c>
      <c r="AA53" s="48" t="s">
        <v>810</v>
      </c>
      <c r="AB53" s="513">
        <f>+'Datos comparativos'!BA97</f>
        <v>0.96298749379005388</v>
      </c>
      <c r="AC53" s="513">
        <f>+'Datos comparativos'!BA206</f>
        <v>0.95065054570472529</v>
      </c>
      <c r="AD53" s="513">
        <f>+'Datos comparativos'!BA315</f>
        <v>0.95476190476190481</v>
      </c>
      <c r="AE53" s="513">
        <f>+'Datos comparativos'!BA424</f>
        <v>1</v>
      </c>
      <c r="AF53" s="513">
        <f>+'Datos comparativos'!BA533</f>
        <v>0.96527777777777779</v>
      </c>
      <c r="AG53" s="513">
        <f>+'Datos comparativos'!BA642</f>
        <v>1</v>
      </c>
      <c r="AH53" s="513">
        <f>+'Datos comparativos'!BA751</f>
        <v>1</v>
      </c>
      <c r="AI53" s="990"/>
    </row>
    <row r="54" spans="26:35" ht="15.5" x14ac:dyDescent="0.25">
      <c r="Z54" s="48">
        <v>2024</v>
      </c>
      <c r="AA54" s="48" t="s">
        <v>811</v>
      </c>
      <c r="AB54" s="513">
        <f>+'Datos comparativos'!BA98</f>
        <v>0.90790988627031177</v>
      </c>
      <c r="AC54" s="513">
        <f>+'Datos comparativos'!BA207</f>
        <v>0.90618712537396495</v>
      </c>
      <c r="AD54" s="513">
        <f>+'Datos comparativos'!BA316</f>
        <v>0.91666666666666663</v>
      </c>
      <c r="AE54" s="513">
        <f>+'Datos comparativos'!BA425</f>
        <v>1</v>
      </c>
      <c r="AF54" s="513">
        <f>+'Datos comparativos'!BA534</f>
        <v>0.78125</v>
      </c>
      <c r="AG54" s="513">
        <f>+'Datos comparativos'!BA643</f>
        <v>1</v>
      </c>
      <c r="AH54" s="513">
        <f>+'Datos comparativos'!BA752</f>
        <v>1</v>
      </c>
      <c r="AI54" s="990"/>
    </row>
    <row r="55" spans="26:35" ht="15.5" x14ac:dyDescent="0.25">
      <c r="Z55" s="48">
        <v>2024</v>
      </c>
      <c r="AA55" s="48" t="s">
        <v>813</v>
      </c>
      <c r="AB55" s="513">
        <f>+'Datos comparativos'!BA99</f>
        <v>0.93351735627770205</v>
      </c>
      <c r="AC55" s="513">
        <f>+'Datos comparativos'!BA208</f>
        <v>0.90752467050970653</v>
      </c>
      <c r="AD55" s="513">
        <f>+'Datos comparativos'!BA317</f>
        <v>0.96726190476190477</v>
      </c>
      <c r="AE55" s="513">
        <f>+'Datos comparativos'!BA426</f>
        <v>1</v>
      </c>
      <c r="AF55" s="513">
        <f>+'Datos comparativos'!BA535</f>
        <v>0.86805555555555569</v>
      </c>
      <c r="AG55" s="513">
        <f>+'Datos comparativos'!BA644</f>
        <v>1</v>
      </c>
      <c r="AH55" s="513">
        <f>+'Datos comparativos'!BA753</f>
        <v>1</v>
      </c>
      <c r="AI55" s="990"/>
    </row>
    <row r="56" spans="26:35" ht="15.5" x14ac:dyDescent="0.25">
      <c r="Z56" s="48">
        <v>2024</v>
      </c>
      <c r="AA56" s="48" t="s">
        <v>815</v>
      </c>
      <c r="AB56" s="513">
        <f>+'Datos comparativos'!BA100</f>
        <v>0.97614066143142519</v>
      </c>
      <c r="AC56" s="513">
        <f>+'Datos comparativos'!BA209</f>
        <v>0.95482619457226148</v>
      </c>
      <c r="AD56" s="513">
        <f>+'Datos comparativos'!BA318</f>
        <v>0.98363095238095244</v>
      </c>
      <c r="AE56" s="513">
        <f>+'Datos comparativos'!BA427</f>
        <v>0.99990000000000001</v>
      </c>
      <c r="AF56" s="513">
        <f>+'Datos comparativos'!BA536</f>
        <v>0.99305555555555569</v>
      </c>
      <c r="AG56" s="513">
        <f>+'Datos comparativos'!BA645</f>
        <v>1</v>
      </c>
      <c r="AH56" s="513">
        <f>+'Datos comparativos'!BA754</f>
        <v>1</v>
      </c>
      <c r="AI56" s="990"/>
    </row>
    <row r="57" spans="26:35" ht="15.5" x14ac:dyDescent="0.25">
      <c r="Z57" s="48">
        <v>2024</v>
      </c>
      <c r="AA57" s="48" t="s">
        <v>816</v>
      </c>
      <c r="AB57" s="513">
        <f>+'Datos comparativos'!BA101</f>
        <v>0.95994495664301727</v>
      </c>
      <c r="AC57" s="513">
        <f>+'Datos comparativos'!BA210</f>
        <v>0.96478417136006012</v>
      </c>
      <c r="AD57" s="513">
        <f>+'Datos comparativos'!BA319</f>
        <v>0.97222222222222232</v>
      </c>
      <c r="AE57" s="513">
        <f>+'Datos comparativos'!BA428</f>
        <v>0.99990000000000001</v>
      </c>
      <c r="AF57" s="513">
        <f>+'Datos comparativos'!BA537</f>
        <v>0.88541666666666663</v>
      </c>
      <c r="AG57" s="513">
        <f>+'Datos comparativos'!BA646</f>
        <v>1</v>
      </c>
      <c r="AH57" s="513">
        <f>+'Datos comparativos'!BA755</f>
        <v>0.98611111111111116</v>
      </c>
      <c r="AI57" s="990"/>
    </row>
    <row r="58" spans="26:35" ht="15.5" x14ac:dyDescent="0.25">
      <c r="Z58" s="48">
        <v>2025</v>
      </c>
      <c r="AA58" s="512" t="s">
        <v>819</v>
      </c>
      <c r="AB58" s="513">
        <f>+'Datos comparativos'!BA102</f>
        <v>0.93206573833807804</v>
      </c>
      <c r="AC58" s="513">
        <f>+'Datos comparativos'!BA211</f>
        <v>0.92834096230455954</v>
      </c>
      <c r="AD58" s="513">
        <f>+'Datos comparativos'!BA320</f>
        <v>0.9200396825396826</v>
      </c>
      <c r="AE58" s="513">
        <f>+'Datos comparativos'!BA429</f>
        <v>0.94991000000000003</v>
      </c>
      <c r="AF58" s="513">
        <f>+'Datos comparativos'!BA538</f>
        <v>0.93055555555555547</v>
      </c>
      <c r="AG58" s="513">
        <f>+'Datos comparativos'!BA647</f>
        <v>1</v>
      </c>
      <c r="AH58" s="513">
        <f>+'Datos comparativos'!BA756</f>
        <v>0.97222222222222232</v>
      </c>
      <c r="AI58" s="990"/>
    </row>
    <row r="59" spans="26:35" ht="15.5" x14ac:dyDescent="0.25">
      <c r="Z59" s="48">
        <v>2025</v>
      </c>
      <c r="AA59" s="48" t="s">
        <v>824</v>
      </c>
      <c r="AB59" s="513">
        <f>+'Datos comparativos'!BA103</f>
        <v>0.94682809805538815</v>
      </c>
      <c r="AC59" s="513">
        <f>+'Datos comparativos'!BA212</f>
        <v>0.90223417564744457</v>
      </c>
      <c r="AD59" s="513">
        <f>+'Datos comparativos'!BA321</f>
        <v>0.98333333333333339</v>
      </c>
      <c r="AE59" s="513">
        <f>+'Datos comparativos'!BA430</f>
        <v>0.99991000000000008</v>
      </c>
      <c r="AF59" s="513">
        <f>+'Datos comparativos'!BA539</f>
        <v>0.95486111111111116</v>
      </c>
      <c r="AG59" s="513">
        <f>+'Datos comparativos'!BA648</f>
        <v>1</v>
      </c>
      <c r="AH59" s="513">
        <f>+'Datos comparativos'!BA757</f>
        <v>1</v>
      </c>
      <c r="AI59" s="990"/>
    </row>
    <row r="60" spans="26:35" ht="15.5" x14ac:dyDescent="0.25">
      <c r="Z60" s="48">
        <v>2025</v>
      </c>
      <c r="AA60" s="48" t="s">
        <v>825</v>
      </c>
      <c r="AB60" s="513">
        <f>+'Datos comparativos'!BA104</f>
        <v>0.94982796076899356</v>
      </c>
      <c r="AC60" s="513">
        <f>+'Datos comparativos'!BA213</f>
        <v>0.92865055322959156</v>
      </c>
      <c r="AD60" s="513">
        <f>+'Datos comparativos'!BA322</f>
        <v>0.96269841269841283</v>
      </c>
      <c r="AE60" s="513">
        <f>+'Datos comparativos'!BA431</f>
        <v>0.99994999999999989</v>
      </c>
      <c r="AF60" s="513">
        <f>+'Datos comparativos'!BA540</f>
        <v>0.93055555555555569</v>
      </c>
      <c r="AG60" s="513">
        <f>+'Datos comparativos'!BA649</f>
        <v>1</v>
      </c>
      <c r="AH60" s="513">
        <f>+'Datos comparativos'!BA758</f>
        <v>1</v>
      </c>
      <c r="AI60" s="990"/>
    </row>
    <row r="61" spans="26:35" ht="15.5" x14ac:dyDescent="0.25">
      <c r="Z61" s="48">
        <v>2025</v>
      </c>
      <c r="AA61" s="48" t="s">
        <v>826</v>
      </c>
      <c r="AB61" s="513">
        <f>+'Datos comparativos'!BA105</f>
        <v>0.91551148546807848</v>
      </c>
      <c r="AC61" s="513">
        <f>+'Datos comparativos'!BA214</f>
        <v>0.92413288155625894</v>
      </c>
      <c r="AD61" s="513">
        <f>+'Datos comparativos'!BA323</f>
        <v>0.88095238095238093</v>
      </c>
      <c r="AE61" s="513">
        <f>+'Datos comparativos'!BA432</f>
        <v>0.99995000000000012</v>
      </c>
      <c r="AF61" s="513">
        <f>+'Datos comparativos'!BA541</f>
        <v>0.89236111111111127</v>
      </c>
      <c r="AG61" s="513">
        <f>+'Datos comparativos'!BA650</f>
        <v>1</v>
      </c>
      <c r="AH61" s="513">
        <f>+'Datos comparativos'!BA759</f>
        <v>0.93055555555555569</v>
      </c>
      <c r="AI61" s="990"/>
    </row>
    <row r="62" spans="26:35" ht="15.5" x14ac:dyDescent="0.25">
      <c r="Z62" s="48">
        <v>2025</v>
      </c>
      <c r="AA62" s="48" t="s">
        <v>827</v>
      </c>
      <c r="AB62" s="513">
        <f>+'Datos comparativos'!BA106</f>
        <v>0.97686559230947456</v>
      </c>
      <c r="AC62" s="513">
        <f>+'Datos comparativos'!BA215</f>
        <v>0.95871463034269422</v>
      </c>
      <c r="AD62" s="513">
        <f>+'Datos comparativos'!BA324</f>
        <v>0.97916666666666663</v>
      </c>
      <c r="AE62" s="513">
        <f>+'Datos comparativos'!BA433</f>
        <v>0.99992000000000014</v>
      </c>
      <c r="AF62" s="513">
        <f>+'Datos comparativos'!BA542</f>
        <v>0.99305555555555547</v>
      </c>
      <c r="AG62" s="513">
        <f>+'Datos comparativos'!BA651</f>
        <v>1</v>
      </c>
      <c r="AH62" s="513">
        <f>+'Datos comparativos'!BA760</f>
        <v>1</v>
      </c>
      <c r="AI62" s="990"/>
    </row>
    <row r="63" spans="26:35" ht="15.5" x14ac:dyDescent="0.25">
      <c r="Z63" s="48">
        <v>2025</v>
      </c>
      <c r="AA63" s="48" t="s">
        <v>829</v>
      </c>
      <c r="AB63" s="513">
        <f>+'Datos comparativos'!BA107</f>
        <v>0.8991241025757607</v>
      </c>
      <c r="AC63" s="513">
        <f>+'Datos comparativos'!BA216</f>
        <v>0.86691313425917038</v>
      </c>
      <c r="AD63" s="513">
        <f>+'Datos comparativos'!BA325</f>
        <v>0.84742063492063491</v>
      </c>
      <c r="AE63" s="513">
        <f>+'Datos comparativos'!BA434</f>
        <v>0.99992999999999999</v>
      </c>
      <c r="AF63" s="513">
        <f>+'Datos comparativos'!BA543</f>
        <v>0.96527777777777779</v>
      </c>
      <c r="AG63" s="513">
        <f>+'Datos comparativos'!BA652</f>
        <v>1</v>
      </c>
      <c r="AH63" s="513">
        <f>+'Datos comparativos'!BA761</f>
        <v>0.95833333333333337</v>
      </c>
      <c r="AI63" s="990"/>
    </row>
    <row r="64" spans="26:35" ht="15.5" x14ac:dyDescent="0.25">
      <c r="Z64" s="48">
        <v>2025</v>
      </c>
      <c r="AA64" s="48" t="s">
        <v>830</v>
      </c>
      <c r="AB64" s="513">
        <f>+'Datos comparativos'!BA108</f>
        <v>0.90267321870576922</v>
      </c>
      <c r="AC64" s="513">
        <f>+'Datos comparativos'!BA217</f>
        <v>0.83153412626071432</v>
      </c>
      <c r="AD64" s="513">
        <f>+'Datos comparativos'!BA326</f>
        <v>0.91488095238095235</v>
      </c>
      <c r="AE64" s="513">
        <f>+'Datos comparativos'!BA435</f>
        <v>0.99991000000000019</v>
      </c>
      <c r="AF64" s="513">
        <f>+'Datos comparativos'!BA544</f>
        <v>0.96527777777777779</v>
      </c>
      <c r="AG64" s="513">
        <f>+'Datos comparativos'!BA653</f>
        <v>1</v>
      </c>
      <c r="AH64" s="513">
        <f>+'Datos comparativos'!BA762</f>
        <v>1</v>
      </c>
      <c r="AI64" s="990"/>
    </row>
    <row r="65" spans="4:35" ht="15.5" x14ac:dyDescent="0.25">
      <c r="Z65" s="48">
        <v>2025</v>
      </c>
      <c r="AA65" s="48" t="s">
        <v>831</v>
      </c>
      <c r="AB65" s="513">
        <f>+'Datos comparativos'!BA109</f>
        <v>0.9513071311431931</v>
      </c>
      <c r="AC65" s="513">
        <f>+'Datos comparativos'!BA218</f>
        <v>0.93527896837648583</v>
      </c>
      <c r="AD65" s="513">
        <f>+'Datos comparativos'!BA327</f>
        <v>0.97916666666666663</v>
      </c>
      <c r="AE65" s="513">
        <f>+'Datos comparativos'!BA436</f>
        <v>0.99993000000000021</v>
      </c>
      <c r="AF65" s="513">
        <f>+'Datos comparativos'!BA545</f>
        <v>0.92361111111111116</v>
      </c>
      <c r="AG65" s="513">
        <f>+'Datos comparativos'!BA654</f>
        <v>1</v>
      </c>
      <c r="AH65" s="513">
        <f>+'Datos comparativos'!BA763</f>
        <v>0.95833333333333337</v>
      </c>
      <c r="AI65" s="990"/>
    </row>
    <row r="66" spans="4:35" ht="15.5" x14ac:dyDescent="0.25">
      <c r="Z66" s="48">
        <v>2025</v>
      </c>
      <c r="AA66" s="48" t="s">
        <v>835</v>
      </c>
      <c r="AB66" s="513">
        <f>+'Datos comparativos'!BA110</f>
        <v>0.92869641742831766</v>
      </c>
      <c r="AC66" s="513">
        <f>+'Datos comparativos'!BA219</f>
        <v>0.89002619998109511</v>
      </c>
      <c r="AD66" s="513">
        <f>+'Datos comparativos'!BA328</f>
        <v>0.94126984126984137</v>
      </c>
      <c r="AE66" s="513">
        <f>+'Datos comparativos'!BA437</f>
        <v>0.99991000000000008</v>
      </c>
      <c r="AF66" s="513">
        <f>+'Datos comparativos'!BA546</f>
        <v>0.92708333333333337</v>
      </c>
      <c r="AG66" s="513">
        <f>+'Datos comparativos'!BA655</f>
        <v>1</v>
      </c>
      <c r="AH66" s="513">
        <f>+'Datos comparativos'!BA764</f>
        <v>1</v>
      </c>
      <c r="AI66" s="990"/>
    </row>
    <row r="67" spans="4:35" ht="15.5" x14ac:dyDescent="0.25">
      <c r="Z67" s="48">
        <v>2025</v>
      </c>
      <c r="AA67" s="48" t="s">
        <v>836</v>
      </c>
      <c r="AB67" s="513">
        <f>+'Datos comparativos'!BA111</f>
        <v>0.96340408617653406</v>
      </c>
      <c r="AC67" s="513">
        <f>+'Datos comparativos'!BA220</f>
        <v>0.92898234003060287</v>
      </c>
      <c r="AD67" s="513">
        <f>+'Datos comparativos'!BA329</f>
        <v>0.97916666666666663</v>
      </c>
      <c r="AE67" s="513">
        <f>+'Datos comparativos'!BA438</f>
        <v>0.99992999999999999</v>
      </c>
      <c r="AF67" s="513">
        <f>+'Datos comparativos'!BA547</f>
        <v>0.98958333333333337</v>
      </c>
      <c r="AG67" s="513">
        <f>+'Datos comparativos'!BA656</f>
        <v>1</v>
      </c>
      <c r="AH67" s="513">
        <f>+'Datos comparativos'!BA765</f>
        <v>1</v>
      </c>
      <c r="AI67" s="990"/>
    </row>
    <row r="68" spans="4:35" ht="15.5" x14ac:dyDescent="0.25">
      <c r="Z68" s="48">
        <v>2025</v>
      </c>
      <c r="AA68" s="48" t="s">
        <v>837</v>
      </c>
      <c r="AB68" s="513">
        <f>+'Datos comparativos'!BA112</f>
        <v>0.94151214808098216</v>
      </c>
      <c r="AC68" s="513">
        <f>+'Datos comparativos'!BA221</f>
        <v>0.89837591210305268</v>
      </c>
      <c r="AD68" s="513">
        <f>+'Datos comparativos'!BA330</f>
        <v>0.96250000000000002</v>
      </c>
      <c r="AE68" s="513">
        <f>+'Datos comparativos'!BA439</f>
        <v>0.99992000000000003</v>
      </c>
      <c r="AF68" s="513">
        <f>+'Datos comparativos'!BA548</f>
        <v>0.96527777777777779</v>
      </c>
      <c r="AG68" s="513">
        <f>+'Datos comparativos'!BA657</f>
        <v>0.875</v>
      </c>
      <c r="AH68" s="513">
        <f>+'Datos comparativos'!BA766</f>
        <v>0.98611111111111105</v>
      </c>
      <c r="AI68" s="990"/>
    </row>
    <row r="69" spans="4:35" ht="15.5" x14ac:dyDescent="0.25">
      <c r="Z69" s="48">
        <v>2025</v>
      </c>
      <c r="AA69" s="48" t="s">
        <v>845</v>
      </c>
      <c r="AB69" s="513">
        <f>+'Datos comparativos'!BA114</f>
        <v>0.92665766736235067</v>
      </c>
      <c r="AC69" s="513">
        <f>+'Datos comparativos'!BA223</f>
        <v>0.88597891432423581</v>
      </c>
      <c r="AD69" s="513">
        <f>+'Datos comparativos'!BA332</f>
        <v>0.91153846153846163</v>
      </c>
      <c r="AE69" s="513">
        <f>+'Datos comparativos'!BA441</f>
        <v>0.95445454545454556</v>
      </c>
      <c r="AF69" s="513">
        <f>+'Datos comparativos'!BA550</f>
        <v>0.9935897435897435</v>
      </c>
      <c r="AG69" s="513">
        <f>+'Datos comparativos'!BA659</f>
        <v>1</v>
      </c>
      <c r="AH69" s="513">
        <f>+'Datos comparativos'!BA768</f>
        <v>1</v>
      </c>
      <c r="AI69" s="990"/>
    </row>
    <row r="75" spans="4:35" ht="33.75" customHeight="1" x14ac:dyDescent="0.25">
      <c r="D75" s="1539" t="s">
        <v>339</v>
      </c>
      <c r="E75" s="1539"/>
      <c r="F75" s="1539"/>
      <c r="G75" s="1539"/>
      <c r="H75" s="1539"/>
      <c r="I75" s="1539"/>
      <c r="J75" s="1539"/>
      <c r="K75" s="1539"/>
      <c r="L75" s="1539"/>
      <c r="M75" s="1539"/>
      <c r="N75" s="1539"/>
      <c r="O75" s="1539"/>
      <c r="P75" s="1539"/>
      <c r="Q75" s="1539"/>
      <c r="R75" s="1539"/>
      <c r="S75" s="1539"/>
      <c r="T75" s="1539"/>
      <c r="U75" s="1539"/>
      <c r="V75" s="1539"/>
      <c r="W75" s="1539"/>
      <c r="X75" s="1539"/>
    </row>
    <row r="76" spans="4:35" x14ac:dyDescent="0.25">
      <c r="AB76" s="48">
        <v>39</v>
      </c>
      <c r="AC76" s="48">
        <v>79</v>
      </c>
      <c r="AD76" s="48">
        <v>119</v>
      </c>
      <c r="AE76" s="48">
        <v>159</v>
      </c>
      <c r="AF76" s="48">
        <v>199</v>
      </c>
      <c r="AG76" s="48">
        <v>239</v>
      </c>
      <c r="AH76" s="48">
        <v>279</v>
      </c>
    </row>
    <row r="78" spans="4:35" ht="14" x14ac:dyDescent="0.25">
      <c r="AB78" s="1543" t="s">
        <v>8</v>
      </c>
      <c r="AC78" s="1543"/>
      <c r="AD78" s="1543"/>
      <c r="AE78" s="1543"/>
      <c r="AF78" s="1543"/>
      <c r="AG78" s="1543"/>
      <c r="AH78" s="1543"/>
    </row>
    <row r="79" spans="4:35" ht="42" x14ac:dyDescent="0.25">
      <c r="AB79" s="514" t="s">
        <v>98</v>
      </c>
      <c r="AC79" s="515" t="s">
        <v>163</v>
      </c>
      <c r="AD79" s="515" t="s">
        <v>165</v>
      </c>
      <c r="AE79" s="515" t="s">
        <v>166</v>
      </c>
      <c r="AF79" s="515" t="s">
        <v>164</v>
      </c>
      <c r="AG79" s="515" t="s">
        <v>82</v>
      </c>
      <c r="AH79" s="515" t="s">
        <v>54</v>
      </c>
      <c r="AI79" s="515" t="s">
        <v>356</v>
      </c>
    </row>
    <row r="80" spans="4:35" ht="15.5" x14ac:dyDescent="0.25">
      <c r="Z80" s="48">
        <v>2024</v>
      </c>
      <c r="AA80" s="512" t="s">
        <v>793</v>
      </c>
      <c r="AB80" s="516">
        <f>+'Datos comparativos'!BB90</f>
        <v>0.91131509277471112</v>
      </c>
      <c r="AC80" s="516">
        <f>+'Datos comparativos'!BB199</f>
        <v>0.87700520573254759</v>
      </c>
      <c r="AD80" s="516">
        <f>+'Datos comparativos'!BB308</f>
        <v>0.86458333333333326</v>
      </c>
      <c r="AE80" s="516">
        <f>+'Datos comparativos'!BB417</f>
        <v>0.99990000000000012</v>
      </c>
      <c r="AF80" s="516">
        <f>+'Datos comparativos'!BB526</f>
        <v>0.95833333333333348</v>
      </c>
      <c r="AG80" s="516">
        <f>+'Datos comparativos'!BB635</f>
        <v>0.75</v>
      </c>
      <c r="AH80" s="516">
        <f>+'Datos comparativos'!BB744</f>
        <v>1</v>
      </c>
      <c r="AI80" s="991"/>
    </row>
    <row r="81" spans="26:35" ht="15.5" x14ac:dyDescent="0.25">
      <c r="Z81" s="48">
        <v>2024</v>
      </c>
      <c r="AA81" s="512" t="s">
        <v>802</v>
      </c>
      <c r="AB81" s="516">
        <f>+'Datos comparativos'!BB91</f>
        <v>0.87008592881214275</v>
      </c>
      <c r="AC81" s="516">
        <f>+'Datos comparativos'!BB200</f>
        <v>0.84286918020190926</v>
      </c>
      <c r="AD81" s="516">
        <f>+'Datos comparativos'!BB309</f>
        <v>0.81666666666666676</v>
      </c>
      <c r="AE81" s="516">
        <f>+'Datos comparativos'!BB418</f>
        <v>0.91658333333333342</v>
      </c>
      <c r="AF81" s="516">
        <f>+'Datos comparativos'!BB527</f>
        <v>0.91666666666666674</v>
      </c>
      <c r="AG81" s="516">
        <f>+'Datos comparativos'!BB636</f>
        <v>1</v>
      </c>
      <c r="AH81" s="516">
        <f>+'Datos comparativos'!BB745</f>
        <v>0.97499999999999998</v>
      </c>
      <c r="AI81" s="991"/>
    </row>
    <row r="82" spans="26:35" ht="15.5" x14ac:dyDescent="0.25">
      <c r="Z82" s="48">
        <v>2024</v>
      </c>
      <c r="AA82" s="512" t="s">
        <v>805</v>
      </c>
      <c r="AB82" s="516">
        <f>+'Datos comparativos'!BB92</f>
        <v>0.89537224339356913</v>
      </c>
      <c r="AC82" s="516">
        <f>+'Datos comparativos'!BB201</f>
        <v>0.87508440693862721</v>
      </c>
      <c r="AD82" s="516">
        <f>+'Datos comparativos'!BB310</f>
        <v>0.93333333333333335</v>
      </c>
      <c r="AE82" s="516">
        <f>+'Datos comparativos'!BB419</f>
        <v>0.89992000000000005</v>
      </c>
      <c r="AF82" s="516">
        <f>+'Datos comparativos'!BB528</f>
        <v>0.85119047619047616</v>
      </c>
      <c r="AG82" s="516">
        <f>+'Datos comparativos'!BB637</f>
        <v>1</v>
      </c>
      <c r="AH82" s="516">
        <f>+'Datos comparativos'!BB746</f>
        <v>0.97619047619047616</v>
      </c>
      <c r="AI82" s="991"/>
    </row>
    <row r="83" spans="26:35" ht="15.5" x14ac:dyDescent="0.25">
      <c r="Z83" s="48">
        <v>2024</v>
      </c>
      <c r="AA83" s="48" t="s">
        <v>806</v>
      </c>
      <c r="AB83" s="516">
        <f>+'Datos comparativos'!BB93</f>
        <v>0.87661982318155496</v>
      </c>
      <c r="AC83" s="516">
        <f>+'Datos comparativos'!BB202</f>
        <v>0.86128779842823666</v>
      </c>
      <c r="AD83" s="516">
        <f>+'Datos comparativos'!BB311</f>
        <v>0.88928571428571423</v>
      </c>
      <c r="AE83" s="516">
        <f>+'Datos comparativos'!BB420</f>
        <v>0.79993999999999998</v>
      </c>
      <c r="AF83" s="516">
        <f>+'Datos comparativos'!BB529</f>
        <v>0.87500000000000011</v>
      </c>
      <c r="AG83" s="516">
        <f>+'Datos comparativos'!BB638</f>
        <v>1</v>
      </c>
      <c r="AH83" s="516">
        <f>+'Datos comparativos'!BB747</f>
        <v>0.97619047619047616</v>
      </c>
      <c r="AI83" s="991"/>
    </row>
    <row r="84" spans="26:35" ht="15.5" x14ac:dyDescent="0.25">
      <c r="Z84" s="48">
        <v>2024</v>
      </c>
      <c r="AA84" s="48" t="s">
        <v>807</v>
      </c>
      <c r="AB84" s="516">
        <f>+'Datos comparativos'!BB94</f>
        <v>0.92301127862557308</v>
      </c>
      <c r="AC84" s="516">
        <f>+'Datos comparativos'!BB203</f>
        <v>0.85298655730234674</v>
      </c>
      <c r="AD84" s="516">
        <f>+'Datos comparativos'!BB312</f>
        <v>0.9642857142857143</v>
      </c>
      <c r="AE84" s="516">
        <f>+'Datos comparativos'!BB421</f>
        <v>0.99992000000000003</v>
      </c>
      <c r="AF84" s="516">
        <f>+'Datos comparativos'!BB530</f>
        <v>0.9642857142857143</v>
      </c>
      <c r="AG84" s="516">
        <f>+'Datos comparativos'!BB639</f>
        <v>0.625</v>
      </c>
      <c r="AH84" s="516">
        <f>+'Datos comparativos'!BB748</f>
        <v>1</v>
      </c>
      <c r="AI84" s="991"/>
    </row>
    <row r="85" spans="26:35" ht="15.5" x14ac:dyDescent="0.25">
      <c r="Z85" s="48">
        <v>2024</v>
      </c>
      <c r="AA85" s="48" t="s">
        <v>808</v>
      </c>
      <c r="AB85" s="516">
        <f>+'Datos comparativos'!BB95</f>
        <v>0.91203262534621565</v>
      </c>
      <c r="AC85" s="516">
        <f>+'Datos comparativos'!BB204</f>
        <v>0.86127021188592401</v>
      </c>
      <c r="AD85" s="516">
        <f>+'Datos comparativos'!BB313</f>
        <v>0.88622448979591828</v>
      </c>
      <c r="AE85" s="516">
        <f>+'Datos comparativos'!BB422</f>
        <v>0.99990000000000001</v>
      </c>
      <c r="AF85" s="516">
        <f>+'Datos comparativos'!BB531</f>
        <v>0.98809523809523814</v>
      </c>
      <c r="AG85" s="516">
        <f>+'Datos comparativos'!BB640</f>
        <v>1</v>
      </c>
      <c r="AH85" s="516">
        <f>+'Datos comparativos'!BB749</f>
        <v>1</v>
      </c>
      <c r="AI85" s="991"/>
    </row>
    <row r="86" spans="26:35" ht="15.5" x14ac:dyDescent="0.25">
      <c r="Z86" s="48">
        <v>2024</v>
      </c>
      <c r="AA86" s="48" t="s">
        <v>809</v>
      </c>
      <c r="AB86" s="516">
        <f>+'Datos comparativos'!BB96</f>
        <v>0.90470247702037643</v>
      </c>
      <c r="AC86" s="516">
        <f>+'Datos comparativos'!BB205</f>
        <v>0.9218826477959603</v>
      </c>
      <c r="AD86" s="516">
        <f>+'Datos comparativos'!BB314</f>
        <v>0.81666666666666665</v>
      </c>
      <c r="AE86" s="516">
        <f>+'Datos comparativos'!BB423</f>
        <v>0.99990000000000001</v>
      </c>
      <c r="AF86" s="516">
        <f>+'Datos comparativos'!BB532</f>
        <v>0.86904761904761896</v>
      </c>
      <c r="AG86" s="516">
        <f>+'Datos comparativos'!BB641</f>
        <v>0.875</v>
      </c>
      <c r="AH86" s="516">
        <f>+'Datos comparativos'!BB750</f>
        <v>1</v>
      </c>
      <c r="AI86" s="991"/>
    </row>
    <row r="87" spans="26:35" ht="15.5" x14ac:dyDescent="0.25">
      <c r="Z87" s="48">
        <v>2024</v>
      </c>
      <c r="AA87" s="48" t="s">
        <v>810</v>
      </c>
      <c r="AB87" s="516">
        <f>+'Datos comparativos'!BB97</f>
        <v>0.91875150816612872</v>
      </c>
      <c r="AC87" s="516">
        <f>+'Datos comparativos'!BB206</f>
        <v>0.92676102019755269</v>
      </c>
      <c r="AD87" s="516">
        <f>+'Datos comparativos'!BB315</f>
        <v>0.8823129251700681</v>
      </c>
      <c r="AE87" s="516">
        <f>+'Datos comparativos'!BB424</f>
        <v>0.99992000000000003</v>
      </c>
      <c r="AF87" s="516">
        <f>+'Datos comparativos'!BB533</f>
        <v>0.8571428571428571</v>
      </c>
      <c r="AG87" s="516">
        <f>+'Datos comparativos'!BB642</f>
        <v>1</v>
      </c>
      <c r="AH87" s="516">
        <f>+'Datos comparativos'!BB751</f>
        <v>1</v>
      </c>
      <c r="AI87" s="991"/>
    </row>
    <row r="88" spans="26:35" ht="15.5" x14ac:dyDescent="0.25">
      <c r="Z88" s="48">
        <v>2024</v>
      </c>
      <c r="AA88" s="48" t="s">
        <v>811</v>
      </c>
      <c r="AB88" s="516">
        <f>+'Datos comparativos'!BB98</f>
        <v>0.93928681761335497</v>
      </c>
      <c r="AC88" s="516">
        <f>+'Datos comparativos'!BB207</f>
        <v>0.94982864354261543</v>
      </c>
      <c r="AD88" s="516">
        <f>+'Datos comparativos'!BB316</f>
        <v>0.89591836734693875</v>
      </c>
      <c r="AE88" s="516">
        <f>+'Datos comparativos'!BB425</f>
        <v>0.99993999999999994</v>
      </c>
      <c r="AF88" s="516">
        <f>+'Datos comparativos'!BB534</f>
        <v>0.89880952380952384</v>
      </c>
      <c r="AG88" s="516">
        <f>+'Datos comparativos'!BB643</f>
        <v>0.875</v>
      </c>
      <c r="AH88" s="516">
        <f>+'Datos comparativos'!BB752</f>
        <v>1</v>
      </c>
      <c r="AI88" s="991"/>
    </row>
    <row r="89" spans="26:35" ht="15.5" x14ac:dyDescent="0.25">
      <c r="Z89" s="48">
        <v>2024</v>
      </c>
      <c r="AA89" s="48" t="s">
        <v>813</v>
      </c>
      <c r="AB89" s="516">
        <f>+'Datos comparativos'!BB99</f>
        <v>0.92613368916067884</v>
      </c>
      <c r="AC89" s="516">
        <f>+'Datos comparativos'!BB208</f>
        <v>0.93213781735633561</v>
      </c>
      <c r="AD89" s="516">
        <f>+'Datos comparativos'!BB317</f>
        <v>0.88333333333333319</v>
      </c>
      <c r="AE89" s="516">
        <f>+'Datos comparativos'!BB426</f>
        <v>0.99992000000000003</v>
      </c>
      <c r="AF89" s="516">
        <f>+'Datos comparativos'!BB535</f>
        <v>0.88095238095238104</v>
      </c>
      <c r="AG89" s="516">
        <f>+'Datos comparativos'!BB644</f>
        <v>0.875</v>
      </c>
      <c r="AH89" s="516">
        <f>+'Datos comparativos'!BB753</f>
        <v>1</v>
      </c>
      <c r="AI89" s="991"/>
    </row>
    <row r="90" spans="26:35" ht="15.5" x14ac:dyDescent="0.25">
      <c r="Z90" s="48">
        <v>2024</v>
      </c>
      <c r="AA90" s="48" t="s">
        <v>815</v>
      </c>
      <c r="AB90" s="516">
        <f>+'Datos comparativos'!BB100</f>
        <v>0.94057960030817678</v>
      </c>
      <c r="AC90" s="516">
        <f>+'Datos comparativos'!BB209</f>
        <v>0.92981815799153256</v>
      </c>
      <c r="AD90" s="516">
        <f>+'Datos comparativos'!BB318</f>
        <v>0.96190476190476193</v>
      </c>
      <c r="AE90" s="516">
        <f>+'Datos comparativos'!BB427</f>
        <v>0.99993999999999994</v>
      </c>
      <c r="AF90" s="516">
        <f>+'Datos comparativos'!BB536</f>
        <v>0.86904761904761918</v>
      </c>
      <c r="AG90" s="516">
        <f>+'Datos comparativos'!BB645</f>
        <v>1</v>
      </c>
      <c r="AH90" s="516">
        <f>+'Datos comparativos'!BB754</f>
        <v>1</v>
      </c>
      <c r="AI90" s="991"/>
    </row>
    <row r="91" spans="26:35" ht="15.5" x14ac:dyDescent="0.25">
      <c r="Z91" s="48">
        <v>2024</v>
      </c>
      <c r="AA91" s="48" t="s">
        <v>816</v>
      </c>
      <c r="AB91" s="516">
        <f>+'Datos comparativos'!BB101</f>
        <v>0.96838174961646395</v>
      </c>
      <c r="AC91" s="516">
        <f>+'Datos comparativos'!BB210</f>
        <v>0.94916703523514667</v>
      </c>
      <c r="AD91" s="516">
        <f>+'Datos comparativos'!BB319</f>
        <v>0.98265306122448981</v>
      </c>
      <c r="AE91" s="516">
        <f>+'Datos comparativos'!BB428</f>
        <v>0.99990000000000001</v>
      </c>
      <c r="AF91" s="516">
        <f>+'Datos comparativos'!BB537</f>
        <v>0.95833333333333326</v>
      </c>
      <c r="AG91" s="516">
        <f>+'Datos comparativos'!BB646</f>
        <v>1</v>
      </c>
      <c r="AH91" s="516">
        <f>+'Datos comparativos'!BB755</f>
        <v>1</v>
      </c>
      <c r="AI91" s="991"/>
    </row>
    <row r="92" spans="26:35" ht="15.5" x14ac:dyDescent="0.25">
      <c r="Z92" s="48">
        <v>2025</v>
      </c>
      <c r="AA92" s="512" t="s">
        <v>819</v>
      </c>
      <c r="AB92" s="516">
        <f>+'Datos comparativos'!BB102</f>
        <v>0.86646180291482267</v>
      </c>
      <c r="AC92" s="516">
        <f>+'Datos comparativos'!BB211</f>
        <v>0.80850934237059646</v>
      </c>
      <c r="AD92" s="516">
        <f>+'Datos comparativos'!BB320</f>
        <v>0.86088435374149663</v>
      </c>
      <c r="AE92" s="516">
        <f>+'Datos comparativos'!BB429</f>
        <v>0.93324000000000018</v>
      </c>
      <c r="AF92" s="516">
        <f>+'Datos comparativos'!BB538</f>
        <v>0.9285714285714286</v>
      </c>
      <c r="AG92" s="516">
        <f>+'Datos comparativos'!BB647</f>
        <v>1</v>
      </c>
      <c r="AH92" s="516">
        <f>+'Datos comparativos'!BB756</f>
        <v>0.97619047619047616</v>
      </c>
      <c r="AI92" s="991"/>
    </row>
    <row r="93" spans="26:35" ht="15.5" x14ac:dyDescent="0.25">
      <c r="Z93" s="48">
        <v>2025</v>
      </c>
      <c r="AA93" s="48" t="s">
        <v>824</v>
      </c>
      <c r="AB93" s="516">
        <f>+'Datos comparativos'!BB103</f>
        <v>0.97066639379065223</v>
      </c>
      <c r="AC93" s="516">
        <f>+'Datos comparativos'!BB212</f>
        <v>0.97142083237118027</v>
      </c>
      <c r="AD93" s="516">
        <f>+'Datos comparativos'!BB321</f>
        <v>0.98571428571428577</v>
      </c>
      <c r="AE93" s="516">
        <f>+'Datos comparativos'!BB430</f>
        <v>0.99990000000000001</v>
      </c>
      <c r="AF93" s="516">
        <f>+'Datos comparativos'!BB539</f>
        <v>0.92857142857142871</v>
      </c>
      <c r="AG93" s="516">
        <f>+'Datos comparativos'!BB648</f>
        <v>1</v>
      </c>
      <c r="AH93" s="516">
        <f>+'Datos comparativos'!BB757</f>
        <v>0.97619047619047616</v>
      </c>
      <c r="AI93" s="991"/>
    </row>
    <row r="94" spans="26:35" ht="15.5" x14ac:dyDescent="0.25">
      <c r="Z94" s="48">
        <v>2025</v>
      </c>
      <c r="AA94" s="48" t="s">
        <v>825</v>
      </c>
      <c r="AB94" s="516">
        <f>+'Datos comparativos'!BB104</f>
        <v>0.92205315596332349</v>
      </c>
      <c r="AC94" s="516">
        <f>+'Datos comparativos'!BB213</f>
        <v>0.95445018280141114</v>
      </c>
      <c r="AD94" s="516">
        <f>+'Datos comparativos'!BB322</f>
        <v>0.95238095238095244</v>
      </c>
      <c r="AE94" s="516">
        <f>+'Datos comparativos'!BB431</f>
        <v>0.93324000000000018</v>
      </c>
      <c r="AF94" s="516">
        <f>+'Datos comparativos'!BB540</f>
        <v>0.72023809523809523</v>
      </c>
      <c r="AG94" s="516">
        <f>+'Datos comparativos'!BB649</f>
        <v>1</v>
      </c>
      <c r="AH94" s="516">
        <f>+'Datos comparativos'!BB758</f>
        <v>1</v>
      </c>
      <c r="AI94" s="991"/>
    </row>
    <row r="95" spans="26:35" ht="15.5" x14ac:dyDescent="0.25">
      <c r="Z95" s="48">
        <v>2025</v>
      </c>
      <c r="AA95" s="48" t="s">
        <v>826</v>
      </c>
      <c r="AB95" s="516">
        <f>+'Datos comparativos'!BB105</f>
        <v>0.96420366464665541</v>
      </c>
      <c r="AC95" s="516">
        <f>+'Datos comparativos'!BB214</f>
        <v>0.95672803666921313</v>
      </c>
      <c r="AD95" s="516">
        <f>+'Datos comparativos'!BB323</f>
        <v>1</v>
      </c>
      <c r="AE95" s="516">
        <f>+'Datos comparativos'!BB432</f>
        <v>0.99990000000000001</v>
      </c>
      <c r="AF95" s="516">
        <f>+'Datos comparativos'!BB541</f>
        <v>0.8928571428571429</v>
      </c>
      <c r="AG95" s="516">
        <f>+'Datos comparativos'!BB650</f>
        <v>1</v>
      </c>
      <c r="AH95" s="516">
        <f>+'Datos comparativos'!BB759</f>
        <v>1</v>
      </c>
      <c r="AI95" s="991"/>
    </row>
    <row r="96" spans="26:35" ht="15.5" x14ac:dyDescent="0.25">
      <c r="Z96" s="48">
        <v>2025</v>
      </c>
      <c r="AA96" s="48" t="s">
        <v>827</v>
      </c>
      <c r="AB96" s="516">
        <f>+'Datos comparativos'!BB106</f>
        <v>0.91947069714466767</v>
      </c>
      <c r="AC96" s="516">
        <f>+'Datos comparativos'!BB215</f>
        <v>0.90568422090243728</v>
      </c>
      <c r="AD96" s="516">
        <f>+'Datos comparativos'!BB324</f>
        <v>0.88673469387755099</v>
      </c>
      <c r="AE96" s="516">
        <f>+'Datos comparativos'!BB433</f>
        <v>0.99992000000000003</v>
      </c>
      <c r="AF96" s="516">
        <f>+'Datos comparativos'!BB542</f>
        <v>0.9285714285714286</v>
      </c>
      <c r="AG96" s="516">
        <f>+'Datos comparativos'!BB651</f>
        <v>1</v>
      </c>
      <c r="AH96" s="516">
        <f>+'Datos comparativos'!BB760</f>
        <v>1</v>
      </c>
      <c r="AI96" s="991"/>
    </row>
    <row r="97" spans="4:35" ht="15.5" x14ac:dyDescent="0.25">
      <c r="Z97" s="48">
        <v>2025</v>
      </c>
      <c r="AA97" s="48" t="s">
        <v>829</v>
      </c>
      <c r="AB97" s="516">
        <f>+'Datos comparativos'!BB107</f>
        <v>0.72691891604532721</v>
      </c>
      <c r="AC97" s="516">
        <f>+'Datos comparativos'!BB216</f>
        <v>0.67369105068981372</v>
      </c>
      <c r="AD97" s="516">
        <f>+'Datos comparativos'!BB325</f>
        <v>0.6534013605442176</v>
      </c>
      <c r="AE97" s="516">
        <f>+'Datos comparativos'!BB434</f>
        <v>0.93326000000000009</v>
      </c>
      <c r="AF97" s="516">
        <f>+'Datos comparativos'!BB543</f>
        <v>0.70238095238095233</v>
      </c>
      <c r="AG97" s="516">
        <f>+'Datos comparativos'!BB652</f>
        <v>1</v>
      </c>
      <c r="AH97" s="516">
        <f>+'Datos comparativos'!BB761</f>
        <v>0.95238095238095244</v>
      </c>
      <c r="AI97" s="991"/>
    </row>
    <row r="98" spans="4:35" ht="15.5" x14ac:dyDescent="0.25">
      <c r="Z98" s="48">
        <v>2025</v>
      </c>
      <c r="AA98" s="48" t="s">
        <v>830</v>
      </c>
      <c r="AB98" s="516">
        <f>+'Datos comparativos'!BB108</f>
        <v>0.85316260764542273</v>
      </c>
      <c r="AC98" s="516">
        <f>+'Datos comparativos'!BB217</f>
        <v>0.80252287357919694</v>
      </c>
      <c r="AD98" s="516">
        <f>+'Datos comparativos'!BB326</f>
        <v>0.91428571428571437</v>
      </c>
      <c r="AE98" s="516">
        <f>+'Datos comparativos'!BB435</f>
        <v>0.86660000000000004</v>
      </c>
      <c r="AF98" s="516">
        <f>+'Datos comparativos'!BB544</f>
        <v>0.8214285714285714</v>
      </c>
      <c r="AG98" s="516">
        <f>+'Datos comparativos'!BB653</f>
        <v>1</v>
      </c>
      <c r="AH98" s="516">
        <f>+'Datos comparativos'!BB762</f>
        <v>0.97619047619047628</v>
      </c>
      <c r="AI98" s="991"/>
    </row>
    <row r="99" spans="4:35" ht="15.5" x14ac:dyDescent="0.25">
      <c r="Z99" s="48">
        <v>2025</v>
      </c>
      <c r="AA99" s="48" t="s">
        <v>831</v>
      </c>
      <c r="AB99" s="516">
        <f>+'Datos comparativos'!BB109</f>
        <v>0.89875113748409963</v>
      </c>
      <c r="AC99" s="516">
        <f>+'Datos comparativos'!BB218</f>
        <v>0.89199884738584423</v>
      </c>
      <c r="AD99" s="516">
        <f>+'Datos comparativos'!BB327</f>
        <v>0.91428571428571437</v>
      </c>
      <c r="AE99" s="516">
        <f>+'Datos comparativos'!BB436</f>
        <v>0.89996000000000009</v>
      </c>
      <c r="AF99" s="516">
        <f>+'Datos comparativos'!BB545</f>
        <v>0.83333333333333337</v>
      </c>
      <c r="AG99" s="516">
        <f>+'Datos comparativos'!BB654</f>
        <v>1</v>
      </c>
      <c r="AH99" s="516">
        <f>+'Datos comparativos'!BB763</f>
        <v>0.97619047619047616</v>
      </c>
      <c r="AI99" s="991"/>
    </row>
    <row r="100" spans="4:35" ht="15.5" x14ac:dyDescent="0.25">
      <c r="Z100" s="48">
        <v>2025</v>
      </c>
      <c r="AA100" s="48" t="s">
        <v>835</v>
      </c>
      <c r="AB100" s="516">
        <f>+'Datos comparativos'!BB110</f>
        <v>0.8876557795135448</v>
      </c>
      <c r="AC100" s="516">
        <f>+'Datos comparativos'!BB219</f>
        <v>0.87201935109537188</v>
      </c>
      <c r="AD100" s="516">
        <f>+'Datos comparativos'!BB328</f>
        <v>0.8683673469387756</v>
      </c>
      <c r="AE100" s="516">
        <f>+'Datos comparativos'!BB437</f>
        <v>0.99993999999999994</v>
      </c>
      <c r="AF100" s="516">
        <f>+'Datos comparativos'!BB546</f>
        <v>0.8214285714285714</v>
      </c>
      <c r="AG100" s="516">
        <f>+'Datos comparativos'!BB655</f>
        <v>1</v>
      </c>
      <c r="AH100" s="516">
        <f>+'Datos comparativos'!BB764</f>
        <v>1</v>
      </c>
      <c r="AI100" s="991"/>
    </row>
    <row r="101" spans="4:35" ht="15.5" x14ac:dyDescent="0.25">
      <c r="Z101" s="48">
        <v>2025</v>
      </c>
      <c r="AA101" s="48" t="s">
        <v>836</v>
      </c>
      <c r="AB101" s="516">
        <f>+'Datos comparativos'!BB111</f>
        <v>0.93456146925981831</v>
      </c>
      <c r="AC101" s="516">
        <f>+'Datos comparativos'!BB220</f>
        <v>0.92769747229035138</v>
      </c>
      <c r="AD101" s="516">
        <f>+'Datos comparativos'!BB329</f>
        <v>0.90068027210884349</v>
      </c>
      <c r="AE101" s="516">
        <f>+'Datos comparativos'!BB438</f>
        <v>0.99990000000000001</v>
      </c>
      <c r="AF101" s="516">
        <f>+'Datos comparativos'!BB547</f>
        <v>0.94047619047619058</v>
      </c>
      <c r="AG101" s="516">
        <f>+'Datos comparativos'!BB656</f>
        <v>1</v>
      </c>
      <c r="AH101" s="516">
        <f>+'Datos comparativos'!BB765</f>
        <v>1</v>
      </c>
      <c r="AI101" s="991"/>
    </row>
    <row r="102" spans="4:35" ht="15.5" x14ac:dyDescent="0.25">
      <c r="Z102" s="48">
        <v>2025</v>
      </c>
      <c r="AA102" s="48" t="s">
        <v>837</v>
      </c>
      <c r="AB102" s="516">
        <f>+'Datos comparativos'!BB112</f>
        <v>0.86755682596538664</v>
      </c>
      <c r="AC102" s="516">
        <f>+'Datos comparativos'!BB221</f>
        <v>0.78720567572023337</v>
      </c>
      <c r="AD102" s="516">
        <f>+'Datos comparativos'!BB330</f>
        <v>0.86904761904761918</v>
      </c>
      <c r="AE102" s="516">
        <f>+'Datos comparativos'!BB439</f>
        <v>0.99990000000000001</v>
      </c>
      <c r="AF102" s="516">
        <f>+'Datos comparativos'!BB548</f>
        <v>0.94047619047619047</v>
      </c>
      <c r="AG102" s="516">
        <f>+'Datos comparativos'!BB657</f>
        <v>1</v>
      </c>
      <c r="AH102" s="516">
        <f>+'Datos comparativos'!BB766</f>
        <v>1</v>
      </c>
      <c r="AI102" s="991"/>
    </row>
    <row r="103" spans="4:35" ht="15.5" x14ac:dyDescent="0.25">
      <c r="Z103" s="48">
        <v>2025</v>
      </c>
      <c r="AA103" s="48" t="s">
        <v>845</v>
      </c>
      <c r="AB103" s="516">
        <f>+'Datos comparativos'!BB114</f>
        <v>0.80846730880189521</v>
      </c>
      <c r="AC103" s="516">
        <f>+'Datos comparativos'!BB223</f>
        <v>0.7518443543656671</v>
      </c>
      <c r="AD103" s="516">
        <f>+'Datos comparativos'!BB332</f>
        <v>0.82857142857142851</v>
      </c>
      <c r="AE103" s="516">
        <f>+'Datos comparativos'!BB441</f>
        <v>0.93326000000000009</v>
      </c>
      <c r="AF103" s="516">
        <f>+'Datos comparativos'!BB550</f>
        <v>0.76190476190476186</v>
      </c>
      <c r="AG103" s="516">
        <f>+'Datos comparativos'!BB659</f>
        <v>1</v>
      </c>
      <c r="AH103" s="516">
        <f>+'Datos comparativos'!BB768</f>
        <v>0.97619047619047628</v>
      </c>
      <c r="AI103" s="991"/>
    </row>
    <row r="112" spans="4:35" ht="30" customHeight="1" x14ac:dyDescent="0.25">
      <c r="D112" s="1539" t="s">
        <v>340</v>
      </c>
      <c r="E112" s="1539"/>
      <c r="F112" s="1539"/>
      <c r="G112" s="1539"/>
      <c r="H112" s="1539"/>
      <c r="I112" s="1539"/>
      <c r="J112" s="1539"/>
      <c r="K112" s="1539"/>
      <c r="L112" s="1539"/>
      <c r="M112" s="1539"/>
      <c r="N112" s="1539"/>
      <c r="O112" s="1539"/>
      <c r="P112" s="1539"/>
      <c r="Q112" s="1539"/>
      <c r="R112" s="1539"/>
      <c r="S112" s="1539"/>
      <c r="T112" s="1539"/>
      <c r="U112" s="1539"/>
      <c r="V112" s="1539"/>
      <c r="W112" s="1539"/>
      <c r="X112" s="1539"/>
    </row>
    <row r="115" spans="26:35" ht="14" x14ac:dyDescent="0.25">
      <c r="AB115" s="1544" t="s">
        <v>80</v>
      </c>
      <c r="AC115" s="1544"/>
      <c r="AD115" s="1544"/>
      <c r="AE115" s="1544"/>
      <c r="AF115" s="1544"/>
      <c r="AG115" s="1544"/>
      <c r="AH115" s="1544"/>
    </row>
    <row r="116" spans="26:35" ht="42" x14ac:dyDescent="0.25">
      <c r="AB116" s="549" t="s">
        <v>98</v>
      </c>
      <c r="AC116" s="550" t="s">
        <v>163</v>
      </c>
      <c r="AD116" s="550" t="s">
        <v>165</v>
      </c>
      <c r="AE116" s="550" t="s">
        <v>166</v>
      </c>
      <c r="AF116" s="550" t="s">
        <v>164</v>
      </c>
      <c r="AG116" s="550" t="s">
        <v>82</v>
      </c>
      <c r="AH116" s="550" t="s">
        <v>54</v>
      </c>
      <c r="AI116" s="550" t="s">
        <v>356</v>
      </c>
    </row>
    <row r="117" spans="26:35" ht="15.5" x14ac:dyDescent="0.25">
      <c r="Z117" s="48">
        <v>2024</v>
      </c>
      <c r="AA117" s="1025" t="s">
        <v>793</v>
      </c>
      <c r="AB117" s="551">
        <f>+'Datos comparativos'!BC90</f>
        <v>0.93643210266578547</v>
      </c>
      <c r="AC117" s="551">
        <f>+'Datos comparativos'!BC199</f>
        <v>0.92962091503267985</v>
      </c>
      <c r="AD117" s="551">
        <f>+'Datos comparativos'!BC308</f>
        <v>0.93333333333333324</v>
      </c>
      <c r="AE117" s="551">
        <f>+'Datos comparativos'!BC417</f>
        <v>0.99990000000000001</v>
      </c>
      <c r="AF117" s="551">
        <f>+'Datos comparativos'!BC526</f>
        <v>0.88888888888888884</v>
      </c>
      <c r="AG117" s="551">
        <f>+'Datos comparativos'!BC635</f>
        <v>1</v>
      </c>
      <c r="AH117" s="551">
        <f>+'Datos comparativos'!BC744</f>
        <v>1</v>
      </c>
      <c r="AI117" s="183"/>
    </row>
    <row r="118" spans="26:35" ht="15.5" x14ac:dyDescent="0.25">
      <c r="Z118" s="48">
        <v>2024</v>
      </c>
      <c r="AA118" s="512" t="s">
        <v>802</v>
      </c>
      <c r="AB118" s="551">
        <f>+'Datos comparativos'!BC91</f>
        <v>0.93162102043277395</v>
      </c>
      <c r="AC118" s="551">
        <f>+'Datos comparativos'!BC200</f>
        <v>0.8867020983832129</v>
      </c>
      <c r="AD118" s="551">
        <f>+'Datos comparativos'!BC309</f>
        <v>0.919047619047619</v>
      </c>
      <c r="AE118" s="551">
        <f>+'Datos comparativos'!BC418</f>
        <v>0.99990000000000001</v>
      </c>
      <c r="AF118" s="551">
        <f>+'Datos comparativos'!BC527</f>
        <v>1</v>
      </c>
      <c r="AG118" s="551">
        <f>+'Datos comparativos'!BC636</f>
        <v>1</v>
      </c>
      <c r="AH118" s="551">
        <f>+'Datos comparativos'!BC745</f>
        <v>1</v>
      </c>
      <c r="AI118" s="183"/>
    </row>
    <row r="119" spans="26:35" ht="15.5" x14ac:dyDescent="0.25">
      <c r="Z119" s="48">
        <v>2024</v>
      </c>
      <c r="AA119" s="512" t="s">
        <v>805</v>
      </c>
      <c r="AB119" s="551">
        <f>+'Datos comparativos'!BC92</f>
        <v>0.89458491781592997</v>
      </c>
      <c r="AC119" s="551">
        <f>+'Datos comparativos'!BC201</f>
        <v>0.93816805829189709</v>
      </c>
      <c r="AD119" s="551">
        <f>+'Datos comparativos'!BC310</f>
        <v>0.75</v>
      </c>
      <c r="AE119" s="551">
        <f>+'Datos comparativos'!BC419</f>
        <v>0.66664999999999996</v>
      </c>
      <c r="AF119" s="551">
        <f>+'Datos comparativos'!BC528</f>
        <v>1</v>
      </c>
      <c r="AG119" s="551">
        <f>+'Datos comparativos'!BC637</f>
        <v>1</v>
      </c>
      <c r="AH119" s="551">
        <f>+'Datos comparativos'!BC746</f>
        <v>1</v>
      </c>
      <c r="AI119" s="183"/>
    </row>
    <row r="120" spans="26:35" ht="15.5" x14ac:dyDescent="0.25">
      <c r="Z120" s="48">
        <v>2024</v>
      </c>
      <c r="AA120" s="48" t="s">
        <v>806</v>
      </c>
      <c r="AB120" s="551">
        <f>+'Datos comparativos'!BC93</f>
        <v>0.93077354404658108</v>
      </c>
      <c r="AC120" s="551">
        <f>+'Datos comparativos'!BC202</f>
        <v>0.85971729680707998</v>
      </c>
      <c r="AD120" s="551">
        <f>+'Datos comparativos'!BC311</f>
        <v>0.97777777777777786</v>
      </c>
      <c r="AE120" s="551">
        <f>+'Datos comparativos'!BC420</f>
        <v>1</v>
      </c>
      <c r="AF120" s="551">
        <f>+'Datos comparativos'!BC529</f>
        <v>1</v>
      </c>
      <c r="AG120" s="551">
        <f>+'Datos comparativos'!BC638</f>
        <v>1</v>
      </c>
      <c r="AH120" s="551">
        <f>+'Datos comparativos'!BC747</f>
        <v>1</v>
      </c>
      <c r="AI120" s="183"/>
    </row>
    <row r="121" spans="26:35" ht="15.5" x14ac:dyDescent="0.25">
      <c r="Z121" s="48">
        <v>2024</v>
      </c>
      <c r="AA121" s="48" t="s">
        <v>807</v>
      </c>
      <c r="AB121" s="551">
        <f>+'Datos comparativos'!BC94</f>
        <v>0.95106549891688286</v>
      </c>
      <c r="AC121" s="551">
        <f>+'Datos comparativos'!BC203</f>
        <v>0.92607280232667211</v>
      </c>
      <c r="AD121" s="551">
        <f>+'Datos comparativos'!BC312</f>
        <v>0.96666666666666667</v>
      </c>
      <c r="AE121" s="551">
        <f>+'Datos comparativos'!BC421</f>
        <v>0.99995000000000001</v>
      </c>
      <c r="AF121" s="551">
        <f>+'Datos comparativos'!BC530</f>
        <v>0.94444444444444453</v>
      </c>
      <c r="AG121" s="551">
        <f>+'Datos comparativos'!BC639</f>
        <v>1</v>
      </c>
      <c r="AH121" s="551">
        <f>+'Datos comparativos'!BC748</f>
        <v>1</v>
      </c>
      <c r="AI121" s="183"/>
    </row>
    <row r="122" spans="26:35" ht="15.5" x14ac:dyDescent="0.25">
      <c r="Z122" s="48">
        <v>2024</v>
      </c>
      <c r="AA122" s="48" t="s">
        <v>808</v>
      </c>
      <c r="AB122" s="551">
        <f>+'Datos comparativos'!BC95</f>
        <v>0.93030154420515121</v>
      </c>
      <c r="AC122" s="551">
        <f>+'Datos comparativos'!BC204</f>
        <v>0.88649096761208135</v>
      </c>
      <c r="AD122" s="551">
        <f>+'Datos comparativos'!BC313</f>
        <v>0.9555555555555556</v>
      </c>
      <c r="AE122" s="551">
        <f>+'Datos comparativos'!BC422</f>
        <v>0.99995000000000001</v>
      </c>
      <c r="AF122" s="551">
        <f>+'Datos comparativos'!BC531</f>
        <v>0.94444444444444453</v>
      </c>
      <c r="AG122" s="551">
        <f>+'Datos comparativos'!BC640</f>
        <v>1</v>
      </c>
      <c r="AH122" s="551">
        <f>+'Datos comparativos'!BC749</f>
        <v>1</v>
      </c>
      <c r="AI122" s="183"/>
    </row>
    <row r="123" spans="26:35" ht="15.5" x14ac:dyDescent="0.25">
      <c r="Z123" s="48">
        <v>2024</v>
      </c>
      <c r="AA123" s="48" t="s">
        <v>809</v>
      </c>
      <c r="AB123" s="551">
        <f>+'Datos comparativos'!BC96</f>
        <v>0.90113366940318407</v>
      </c>
      <c r="AC123" s="551">
        <f>+'Datos comparativos'!BC205</f>
        <v>0.88051238390092867</v>
      </c>
      <c r="AD123" s="551">
        <f>+'Datos comparativos'!BC314</f>
        <v>0.86944444444444446</v>
      </c>
      <c r="AE123" s="551">
        <f>+'Datos comparativos'!BC423</f>
        <v>0.99995000000000001</v>
      </c>
      <c r="AF123" s="551">
        <f>+'Datos comparativos'!BC532</f>
        <v>0.94444444444444453</v>
      </c>
      <c r="AG123" s="551">
        <f>+'Datos comparativos'!BC641</f>
        <v>1</v>
      </c>
      <c r="AH123" s="551">
        <f>+'Datos comparativos'!BC750</f>
        <v>0.94444444444444453</v>
      </c>
      <c r="AI123" s="183"/>
    </row>
    <row r="124" spans="26:35" ht="15.5" x14ac:dyDescent="0.25">
      <c r="Z124" s="48">
        <v>2024</v>
      </c>
      <c r="AA124" s="48" t="s">
        <v>810</v>
      </c>
      <c r="AB124" s="551">
        <f>+'Datos comparativos'!BC97</f>
        <v>0.90941357946057833</v>
      </c>
      <c r="AC124" s="551">
        <f>+'Datos comparativos'!BC206</f>
        <v>0.83876137536354245</v>
      </c>
      <c r="AD124" s="551">
        <f>+'Datos comparativos'!BC315</f>
        <v>0.92380952380952375</v>
      </c>
      <c r="AE124" s="551">
        <f>+'Datos comparativos'!BC424</f>
        <v>0.99990000000000001</v>
      </c>
      <c r="AF124" s="551">
        <f>+'Datos comparativos'!BC533</f>
        <v>1</v>
      </c>
      <c r="AG124" s="551">
        <f>+'Datos comparativos'!BC642</f>
        <v>1</v>
      </c>
      <c r="AH124" s="551">
        <f>+'Datos comparativos'!BC751</f>
        <v>1</v>
      </c>
      <c r="AI124" s="183"/>
    </row>
    <row r="125" spans="26:35" ht="15.5" x14ac:dyDescent="0.25">
      <c r="Z125" s="48">
        <v>2024</v>
      </c>
      <c r="AA125" s="48" t="s">
        <v>811</v>
      </c>
      <c r="AB125" s="551">
        <f>+'Datos comparativos'!BC98</f>
        <v>0.9392657581069882</v>
      </c>
      <c r="AC125" s="551">
        <f>+'Datos comparativos'!BC207</f>
        <v>0.95653594771241857</v>
      </c>
      <c r="AD125" s="551">
        <f>+'Datos comparativos'!BC316</f>
        <v>0.90952380952380951</v>
      </c>
      <c r="AE125" s="551">
        <f>+'Datos comparativos'!BC425</f>
        <v>0.99995000000000001</v>
      </c>
      <c r="AF125" s="551">
        <f>+'Datos comparativos'!BC534</f>
        <v>0.91666666666666663</v>
      </c>
      <c r="AG125" s="551">
        <f>+'Datos comparativos'!BC643</f>
        <v>1</v>
      </c>
      <c r="AH125" s="551">
        <f>+'Datos comparativos'!BC752</f>
        <v>0.94444444444444453</v>
      </c>
      <c r="AI125" s="183"/>
    </row>
    <row r="126" spans="26:35" ht="15.5" x14ac:dyDescent="0.25">
      <c r="Z126" s="48">
        <v>2024</v>
      </c>
      <c r="AA126" s="48" t="s">
        <v>813</v>
      </c>
      <c r="AB126" s="551">
        <f>+'Datos comparativos'!BC99</f>
        <v>0.99201426024955441</v>
      </c>
      <c r="AC126" s="551">
        <f>+'Datos comparativos'!BC208</f>
        <v>0.98098633392751022</v>
      </c>
      <c r="AD126" s="551">
        <f>+'Datos comparativos'!BC317</f>
        <v>1</v>
      </c>
      <c r="AE126" s="551">
        <f>+'Datos comparativos'!BC426</f>
        <v>1</v>
      </c>
      <c r="AF126" s="551">
        <f>+'Datos comparativos'!BC535</f>
        <v>1</v>
      </c>
      <c r="AG126" s="551">
        <f>+'Datos comparativos'!BC644</f>
        <v>1</v>
      </c>
      <c r="AH126" s="551">
        <f>+'Datos comparativos'!BC753</f>
        <v>1</v>
      </c>
      <c r="AI126" s="183"/>
    </row>
    <row r="127" spans="26:35" ht="15.5" x14ac:dyDescent="0.25">
      <c r="Z127" s="48">
        <v>2024</v>
      </c>
      <c r="AA127" s="48" t="s">
        <v>815</v>
      </c>
      <c r="AB127" s="551">
        <f>+'Datos comparativos'!BC100</f>
        <v>0.93158355610560972</v>
      </c>
      <c r="AC127" s="551">
        <f>+'Datos comparativos'!BC209</f>
        <v>0.94428886387090705</v>
      </c>
      <c r="AD127" s="551">
        <f>+'Datos comparativos'!BC318</f>
        <v>0.82857142857142863</v>
      </c>
      <c r="AE127" s="551">
        <f>+'Datos comparativos'!BC427</f>
        <v>0.99990000000000001</v>
      </c>
      <c r="AF127" s="551">
        <f>+'Datos comparativos'!BC536</f>
        <v>1</v>
      </c>
      <c r="AG127" s="551">
        <f>+'Datos comparativos'!BC645</f>
        <v>0</v>
      </c>
      <c r="AH127" s="551">
        <f>+'Datos comparativos'!BC754</f>
        <v>1</v>
      </c>
      <c r="AI127" s="183"/>
    </row>
    <row r="128" spans="26:35" ht="15.5" x14ac:dyDescent="0.25">
      <c r="Z128" s="48">
        <v>2024</v>
      </c>
      <c r="AA128" s="48" t="s">
        <v>816</v>
      </c>
      <c r="AB128" s="551">
        <f>+'Datos comparativos'!BC101</f>
        <v>0.85589996994960904</v>
      </c>
      <c r="AC128" s="551">
        <f>+'Datos comparativos'!BC210</f>
        <v>0.82824600494105127</v>
      </c>
      <c r="AD128" s="551">
        <f>+'Datos comparativos'!BC319</f>
        <v>0.72777777777777786</v>
      </c>
      <c r="AE128" s="551">
        <f>+'Datos comparativos'!BC428</f>
        <v>0.99990000000000001</v>
      </c>
      <c r="AF128" s="551">
        <f>+'Datos comparativos'!BC537</f>
        <v>0.97222222222222232</v>
      </c>
      <c r="AG128" s="551">
        <f>+'Datos comparativos'!BC646</f>
        <v>1</v>
      </c>
      <c r="AH128" s="551">
        <f>+'Datos comparativos'!BC755</f>
        <v>1</v>
      </c>
      <c r="AI128" s="183"/>
    </row>
    <row r="129" spans="26:35" ht="15.5" x14ac:dyDescent="0.25">
      <c r="Z129" s="48">
        <v>2025</v>
      </c>
      <c r="AA129" s="512" t="s">
        <v>819</v>
      </c>
      <c r="AB129" s="551">
        <f>+'Datos comparativos'!BC102</f>
        <v>0.92382121735681866</v>
      </c>
      <c r="AC129" s="551">
        <f>+'Datos comparativos'!BC211</f>
        <v>0.89857613133229819</v>
      </c>
      <c r="AD129" s="551">
        <f>+'Datos comparativos'!BC320</f>
        <v>0.96666666666666667</v>
      </c>
      <c r="AE129" s="551">
        <f>+'Datos comparativos'!BC429</f>
        <v>0.74995000000000001</v>
      </c>
      <c r="AF129" s="551">
        <f>+'Datos comparativos'!BC538</f>
        <v>1</v>
      </c>
      <c r="AG129" s="551">
        <f>+'Datos comparativos'!BC647</f>
        <v>1</v>
      </c>
      <c r="AH129" s="551">
        <f>+'Datos comparativos'!BC756</f>
        <v>0.94444444444444453</v>
      </c>
      <c r="AI129" s="183"/>
    </row>
    <row r="130" spans="26:35" ht="15.5" x14ac:dyDescent="0.25">
      <c r="Z130" s="48">
        <v>2025</v>
      </c>
      <c r="AA130" s="48" t="s">
        <v>824</v>
      </c>
      <c r="AB130" s="551">
        <f>+'Datos comparativos'!BC103</f>
        <v>0.91484145025264196</v>
      </c>
      <c r="AC130" s="551">
        <f>+'Datos comparativos'!BC212</f>
        <v>0.91080151358789141</v>
      </c>
      <c r="AD130" s="551">
        <f>+'Datos comparativos'!BC321</f>
        <v>0.8928571428571429</v>
      </c>
      <c r="AE130" s="551">
        <f>+'Datos comparativos'!BC430</f>
        <v>0.99990000000000001</v>
      </c>
      <c r="AF130" s="551">
        <f>+'Datos comparativos'!BC539</f>
        <v>0.90277777777777779</v>
      </c>
      <c r="AG130" s="551">
        <f>+'Datos comparativos'!BC648</f>
        <v>1</v>
      </c>
      <c r="AH130" s="551">
        <f>+'Datos comparativos'!BC757</f>
        <v>0.94444444444444453</v>
      </c>
      <c r="AI130" s="183"/>
    </row>
    <row r="131" spans="26:35" ht="15.5" x14ac:dyDescent="0.25">
      <c r="Z131" s="48">
        <v>2025</v>
      </c>
      <c r="AA131" s="48" t="s">
        <v>825</v>
      </c>
      <c r="AB131" s="551">
        <f>+'Datos comparativos'!BC104</f>
        <v>0.95889588336713649</v>
      </c>
      <c r="AC131" s="551">
        <f>+'Datos comparativos'!BC213</f>
        <v>0.96168795130217111</v>
      </c>
      <c r="AD131" s="551">
        <f>+'Datos comparativos'!BC322</f>
        <v>1</v>
      </c>
      <c r="AE131" s="551">
        <f>+'Datos comparativos'!BC431</f>
        <v>0.83329999999999993</v>
      </c>
      <c r="AF131" s="551">
        <f>+'Datos comparativos'!BC540</f>
        <v>0.91666666666666663</v>
      </c>
      <c r="AG131" s="551">
        <f>+'Datos comparativos'!BC649</f>
        <v>1</v>
      </c>
      <c r="AH131" s="551">
        <f>+'Datos comparativos'!BC758</f>
        <v>1</v>
      </c>
      <c r="AI131" s="183"/>
    </row>
    <row r="132" spans="26:35" ht="15.5" x14ac:dyDescent="0.25">
      <c r="Z132" s="48">
        <v>2025</v>
      </c>
      <c r="AA132" s="48" t="s">
        <v>826</v>
      </c>
      <c r="AB132" s="551">
        <f>+'Datos comparativos'!BC105</f>
        <v>0.8589146501763687</v>
      </c>
      <c r="AC132" s="551">
        <f>+'Datos comparativos'!BC214</f>
        <v>0.79743305924520336</v>
      </c>
      <c r="AD132" s="551">
        <f>+'Datos comparativos'!BC323</f>
        <v>0.8222222222222223</v>
      </c>
      <c r="AE132" s="551">
        <f>+'Datos comparativos'!BC432</f>
        <v>0.83325000000000005</v>
      </c>
      <c r="AF132" s="551">
        <f>+'Datos comparativos'!BC541</f>
        <v>1</v>
      </c>
      <c r="AG132" s="551">
        <f>+'Datos comparativos'!BC650</f>
        <v>1</v>
      </c>
      <c r="AH132" s="551">
        <f>+'Datos comparativos'!BC759</f>
        <v>1</v>
      </c>
      <c r="AI132" s="183"/>
    </row>
    <row r="133" spans="26:35" ht="15.5" x14ac:dyDescent="0.25">
      <c r="Z133" s="48">
        <v>2025</v>
      </c>
      <c r="AA133" s="48" t="s">
        <v>827</v>
      </c>
      <c r="AB133" s="551">
        <f>+'Datos comparativos'!BC106</f>
        <v>0.92146738761012503</v>
      </c>
      <c r="AC133" s="551">
        <f>+'Datos comparativos'!BC215</f>
        <v>0.90228625009709607</v>
      </c>
      <c r="AD133" s="551">
        <f>+'Datos comparativos'!BC324</f>
        <v>0.88095238095238093</v>
      </c>
      <c r="AE133" s="551">
        <f>+'Datos comparativos'!BC433</f>
        <v>1</v>
      </c>
      <c r="AF133" s="551">
        <f>+'Datos comparativos'!BC542</f>
        <v>0.95833333333333337</v>
      </c>
      <c r="AG133" s="551">
        <f>+'Datos comparativos'!BC651</f>
        <v>1</v>
      </c>
      <c r="AH133" s="551">
        <f>+'Datos comparativos'!BC760</f>
        <v>1</v>
      </c>
      <c r="AI133" s="183"/>
    </row>
    <row r="134" spans="26:35" ht="15.5" x14ac:dyDescent="0.25">
      <c r="Z134" s="48">
        <v>2025</v>
      </c>
      <c r="AA134" s="48" t="s">
        <v>829</v>
      </c>
      <c r="AB134" s="551">
        <f>+'Datos comparativos'!BC107</f>
        <v>0.8597903018517874</v>
      </c>
      <c r="AC134" s="551">
        <f>+'Datos comparativos'!BC216</f>
        <v>0.81903336773305824</v>
      </c>
      <c r="AD134" s="551">
        <f>+'Datos comparativos'!BC325</f>
        <v>0.81666666666666676</v>
      </c>
      <c r="AE134" s="551">
        <f>+'Datos comparativos'!BC434</f>
        <v>0.83329999999999993</v>
      </c>
      <c r="AF134" s="551">
        <f>+'Datos comparativos'!BC543</f>
        <v>0.97222222222222232</v>
      </c>
      <c r="AG134" s="551">
        <f>+'Datos comparativos'!BC652</f>
        <v>0.75</v>
      </c>
      <c r="AH134" s="551">
        <f>+'Datos comparativos'!BC761</f>
        <v>1</v>
      </c>
      <c r="AI134" s="183"/>
    </row>
    <row r="135" spans="26:35" ht="15.5" x14ac:dyDescent="0.25">
      <c r="Z135" s="48">
        <v>2025</v>
      </c>
      <c r="AA135" s="48" t="s">
        <v>830</v>
      </c>
      <c r="AB135" s="551">
        <f>+'Datos comparativos'!BC108</f>
        <v>0.82874822378514335</v>
      </c>
      <c r="AC135" s="551">
        <f>+'Datos comparativos'!BC217</f>
        <v>0.74497959470869679</v>
      </c>
      <c r="AD135" s="551">
        <f>+'Datos comparativos'!BC326</f>
        <v>0.80833333333333324</v>
      </c>
      <c r="AE135" s="551">
        <f>+'Datos comparativos'!BC435</f>
        <v>0.83329999999999993</v>
      </c>
      <c r="AF135" s="551">
        <f>+'Datos comparativos'!BC544</f>
        <v>0.97222222222222232</v>
      </c>
      <c r="AG135" s="551">
        <f>+'Datos comparativos'!BC653</f>
        <v>1</v>
      </c>
      <c r="AH135" s="551">
        <f>+'Datos comparativos'!BC762</f>
        <v>1</v>
      </c>
      <c r="AI135" s="183"/>
    </row>
    <row r="136" spans="26:35" ht="15.5" x14ac:dyDescent="0.25">
      <c r="Z136" s="48">
        <v>2025</v>
      </c>
      <c r="AA136" s="48" t="s">
        <v>831</v>
      </c>
      <c r="AB136" s="551">
        <f>+'Datos comparativos'!BC109</f>
        <v>0.86718550640772041</v>
      </c>
      <c r="AC136" s="551">
        <f>+'Datos comparativos'!BC218</f>
        <v>0.85585108046408342</v>
      </c>
      <c r="AD136" s="551">
        <f>+'Datos comparativos'!BC327</f>
        <v>0.72103174603174602</v>
      </c>
      <c r="AE136" s="551">
        <f>+'Datos comparativos'!BC436</f>
        <v>0.99995000000000001</v>
      </c>
      <c r="AF136" s="551">
        <f>+'Datos comparativos'!BC545</f>
        <v>0.95833333333333337</v>
      </c>
      <c r="AG136" s="551">
        <f>+'Datos comparativos'!BC654</f>
        <v>1</v>
      </c>
      <c r="AH136" s="551">
        <f>+'Datos comparativos'!BC763</f>
        <v>1</v>
      </c>
      <c r="AI136" s="183"/>
    </row>
    <row r="137" spans="26:35" ht="15.5" x14ac:dyDescent="0.25">
      <c r="Z137" s="48">
        <v>2025</v>
      </c>
      <c r="AA137" s="48" t="s">
        <v>835</v>
      </c>
      <c r="AB137" s="551">
        <f>+'Datos comparativos'!BC110</f>
        <v>0.81185474577603889</v>
      </c>
      <c r="AC137" s="551">
        <f>+'Datos comparativos'!BC219</f>
        <v>0.7130994036222793</v>
      </c>
      <c r="AD137" s="551">
        <f>+'Datos comparativos'!BC328</f>
        <v>0.77500000000000002</v>
      </c>
      <c r="AE137" s="551">
        <f>+'Datos comparativos'!BC437</f>
        <v>1</v>
      </c>
      <c r="AF137" s="551">
        <f>+'Datos comparativos'!BC546</f>
        <v>0.93055555555555569</v>
      </c>
      <c r="AG137" s="551">
        <f>+'Datos comparativos'!BC655</f>
        <v>0.75</v>
      </c>
      <c r="AH137" s="551">
        <f>+'Datos comparativos'!BC764</f>
        <v>1</v>
      </c>
      <c r="AI137" s="183"/>
    </row>
    <row r="138" spans="26:35" ht="15.5" x14ac:dyDescent="0.25">
      <c r="Z138" s="48">
        <v>2025</v>
      </c>
      <c r="AA138" s="48" t="s">
        <v>836</v>
      </c>
      <c r="AB138" s="551">
        <f>+'Datos comparativos'!BC111</f>
        <v>0.90196953006443203</v>
      </c>
      <c r="AC138" s="551">
        <f>+'Datos comparativos'!BC220</f>
        <v>0.88411787870680192</v>
      </c>
      <c r="AD138" s="551">
        <f>+'Datos comparativos'!BC329</f>
        <v>0.79047619047619044</v>
      </c>
      <c r="AE138" s="551">
        <f>+'Datos comparativos'!BC438</f>
        <v>0.99990000000000001</v>
      </c>
      <c r="AF138" s="551">
        <f>+'Datos comparativos'!BC547</f>
        <v>1</v>
      </c>
      <c r="AG138" s="551">
        <f>+'Datos comparativos'!BC656</f>
        <v>0</v>
      </c>
      <c r="AH138" s="551">
        <f>+'Datos comparativos'!BC765</f>
        <v>1</v>
      </c>
      <c r="AI138" s="183"/>
    </row>
    <row r="139" spans="26:35" ht="15.5" x14ac:dyDescent="0.25">
      <c r="Z139" s="48">
        <v>2025</v>
      </c>
      <c r="AA139" s="48" t="s">
        <v>837</v>
      </c>
      <c r="AB139" s="551">
        <f>+'Datos comparativos'!BC112</f>
        <v>0.91546948275011353</v>
      </c>
      <c r="AC139" s="551">
        <f>+'Datos comparativos'!BC221</f>
        <v>0.86861184904069155</v>
      </c>
      <c r="AD139" s="551">
        <f>+'Datos comparativos'!BC330</f>
        <v>0.86904761904761907</v>
      </c>
      <c r="AE139" s="551">
        <f>+'Datos comparativos'!BC439</f>
        <v>0.99990000000000001</v>
      </c>
      <c r="AF139" s="551">
        <f>+'Datos comparativos'!BC548</f>
        <v>1</v>
      </c>
      <c r="AG139" s="551">
        <f>+'Datos comparativos'!BC657</f>
        <v>1</v>
      </c>
      <c r="AH139" s="551">
        <f>+'Datos comparativos'!BC766</f>
        <v>1</v>
      </c>
      <c r="AI139" s="183"/>
    </row>
    <row r="140" spans="26:35" ht="15.5" x14ac:dyDescent="0.25">
      <c r="Z140" s="48">
        <v>2025</v>
      </c>
      <c r="AA140" s="48" t="s">
        <v>845</v>
      </c>
      <c r="AB140" s="551">
        <f>+'Datos comparativos'!BC114</f>
        <v>0.90511423161476723</v>
      </c>
      <c r="AC140" s="551">
        <f>+'Datos comparativos'!BC223</f>
        <v>0.86153450009936572</v>
      </c>
      <c r="AD140" s="551">
        <f>+'Datos comparativos'!BC332</f>
        <v>0.93333333333333324</v>
      </c>
      <c r="AE140" s="551">
        <f>+'Datos comparativos'!BC441</f>
        <v>0.74995000000000001</v>
      </c>
      <c r="AF140" s="551">
        <f>+'Datos comparativos'!BC550</f>
        <v>1</v>
      </c>
      <c r="AG140" s="551">
        <f>+'Datos comparativos'!BC659</f>
        <v>1</v>
      </c>
      <c r="AH140" s="551">
        <f>+'Datos comparativos'!BC768</f>
        <v>1</v>
      </c>
      <c r="AI140" s="183"/>
    </row>
    <row r="148" spans="4:34" ht="17.5" hidden="1" customHeight="1" x14ac:dyDescent="0.25">
      <c r="D148" s="1539" t="s">
        <v>343</v>
      </c>
      <c r="E148" s="1539"/>
      <c r="F148" s="1539"/>
      <c r="G148" s="1539"/>
      <c r="H148" s="1539"/>
      <c r="I148" s="1539"/>
      <c r="J148" s="1539"/>
      <c r="K148" s="1539"/>
      <c r="L148" s="1539"/>
      <c r="M148" s="1539"/>
      <c r="N148" s="1539"/>
      <c r="O148" s="1539"/>
      <c r="P148" s="1539"/>
      <c r="Q148" s="1539"/>
      <c r="R148" s="1539"/>
      <c r="S148" s="1539"/>
      <c r="T148" s="1539"/>
      <c r="U148" s="1539"/>
      <c r="V148" s="1539"/>
      <c r="W148" s="1539"/>
      <c r="X148" s="1539"/>
    </row>
    <row r="149" spans="4:34" hidden="1" x14ac:dyDescent="0.25"/>
    <row r="150" spans="4:34" hidden="1" x14ac:dyDescent="0.25"/>
    <row r="151" spans="4:34" hidden="1" x14ac:dyDescent="0.25"/>
    <row r="152" spans="4:34" ht="14" hidden="1" x14ac:dyDescent="0.25">
      <c r="AB152" s="1547" t="s">
        <v>342</v>
      </c>
      <c r="AC152" s="1547"/>
      <c r="AD152" s="1547"/>
      <c r="AE152" s="1547"/>
      <c r="AF152" s="1547"/>
      <c r="AG152" s="1547"/>
      <c r="AH152" s="1547"/>
    </row>
    <row r="153" spans="4:34" ht="42" hidden="1" x14ac:dyDescent="0.25">
      <c r="AB153" s="546" t="s">
        <v>98</v>
      </c>
      <c r="AC153" s="547" t="s">
        <v>163</v>
      </c>
      <c r="AD153" s="547" t="s">
        <v>165</v>
      </c>
      <c r="AE153" s="547" t="s">
        <v>166</v>
      </c>
      <c r="AF153" s="547" t="s">
        <v>164</v>
      </c>
      <c r="AG153" s="547" t="s">
        <v>82</v>
      </c>
      <c r="AH153" s="547" t="s">
        <v>54</v>
      </c>
    </row>
    <row r="154" spans="4:34" ht="15.5" hidden="1" x14ac:dyDescent="0.25">
      <c r="AA154" s="512"/>
      <c r="AB154" s="548"/>
      <c r="AC154" s="548"/>
      <c r="AD154" s="548"/>
      <c r="AE154" s="548"/>
      <c r="AF154" s="548"/>
      <c r="AG154" s="548"/>
      <c r="AH154" s="548"/>
    </row>
    <row r="155" spans="4:34" ht="15.5" hidden="1" x14ac:dyDescent="0.25">
      <c r="D155" s="48"/>
      <c r="F155" s="48"/>
      <c r="AA155" s="512"/>
      <c r="AB155" s="548"/>
      <c r="AC155" s="548"/>
      <c r="AD155" s="548"/>
      <c r="AE155" s="548"/>
      <c r="AF155" s="548"/>
      <c r="AG155" s="548"/>
      <c r="AH155" s="548"/>
    </row>
    <row r="156" spans="4:34" ht="15.5" hidden="1" x14ac:dyDescent="0.25">
      <c r="D156" s="48"/>
      <c r="F156" s="48"/>
      <c r="AA156" s="512"/>
      <c r="AB156" s="548"/>
      <c r="AC156" s="548"/>
      <c r="AD156" s="548"/>
      <c r="AE156" s="548"/>
      <c r="AF156" s="548"/>
      <c r="AG156" s="548"/>
      <c r="AH156" s="548"/>
    </row>
    <row r="157" spans="4:34" ht="15.5" hidden="1" x14ac:dyDescent="0.25">
      <c r="D157" s="48"/>
      <c r="F157" s="48"/>
      <c r="AA157" s="512"/>
      <c r="AB157" s="548"/>
      <c r="AC157" s="548"/>
      <c r="AD157" s="548"/>
      <c r="AE157" s="548"/>
      <c r="AF157" s="548"/>
      <c r="AG157" s="548"/>
      <c r="AH157" s="548"/>
    </row>
    <row r="158" spans="4:34" ht="15.5" hidden="1" x14ac:dyDescent="0.25">
      <c r="D158" s="48"/>
      <c r="F158" s="48"/>
      <c r="AA158" s="512"/>
      <c r="AB158" s="548"/>
      <c r="AC158" s="548"/>
      <c r="AD158" s="548"/>
      <c r="AE158" s="548"/>
      <c r="AF158" s="548"/>
      <c r="AG158" s="548"/>
      <c r="AH158" s="548"/>
    </row>
    <row r="159" spans="4:34" ht="15.5" hidden="1" x14ac:dyDescent="0.25">
      <c r="D159" s="48"/>
      <c r="F159" s="48"/>
      <c r="AA159" s="512"/>
      <c r="AB159" s="548"/>
      <c r="AC159" s="548"/>
      <c r="AD159" s="548"/>
      <c r="AE159" s="548"/>
      <c r="AF159" s="548"/>
      <c r="AG159" s="548"/>
      <c r="AH159" s="548"/>
    </row>
    <row r="160" spans="4:34" ht="15.5" hidden="1" x14ac:dyDescent="0.25">
      <c r="D160" s="48"/>
      <c r="F160" s="48"/>
      <c r="Z160" s="48">
        <v>2020</v>
      </c>
      <c r="AA160" s="512" t="s">
        <v>341</v>
      </c>
      <c r="AB160" s="548">
        <f>+'Datos comparativos'!BE46</f>
        <v>0.70625000000000004</v>
      </c>
      <c r="AC160" s="548">
        <f>+'Datos comparativos'!BE155</f>
        <v>0.77708333333333335</v>
      </c>
      <c r="AD160" s="548" t="str">
        <f>+'Datos comparativos'!BE264</f>
        <v>n/a</v>
      </c>
      <c r="AE160" s="548" t="str">
        <f>+'Datos comparativos'!BE373</f>
        <v>n/a</v>
      </c>
      <c r="AF160" s="548">
        <f>+'Datos comparativos'!BE482</f>
        <v>0.6</v>
      </c>
      <c r="AG160" s="548" t="str">
        <f>+'Datos comparativos'!BE591</f>
        <v>n/a</v>
      </c>
      <c r="AH160" s="548" t="str">
        <f>+'Datos comparativos'!BE700</f>
        <v>n/a</v>
      </c>
    </row>
    <row r="161" spans="4:34" ht="15.5" hidden="1" x14ac:dyDescent="0.25">
      <c r="D161" s="48"/>
      <c r="F161" s="48"/>
      <c r="Z161" s="48">
        <v>2020</v>
      </c>
      <c r="AA161" s="512" t="s">
        <v>349</v>
      </c>
      <c r="AB161" s="548" t="str">
        <f>+'Datos comparativos'!BE114</f>
        <v>n/a</v>
      </c>
      <c r="AC161" s="548" t="str">
        <f>+'Datos comparativos'!BE223</f>
        <v>n/a</v>
      </c>
      <c r="AD161" s="548" t="str">
        <f>+'Datos comparativos'!BE332</f>
        <v>n/a</v>
      </c>
      <c r="AE161" s="548" t="str">
        <f>+'Datos comparativos'!BE441</f>
        <v>n/a</v>
      </c>
      <c r="AF161" s="548" t="str">
        <f>+'Datos comparativos'!BE550</f>
        <v>n/a</v>
      </c>
      <c r="AG161" s="548" t="str">
        <f>+'Datos comparativos'!BE659</f>
        <v>n/a</v>
      </c>
      <c r="AH161" s="548" t="str">
        <f>+'Datos comparativos'!BE768</f>
        <v>n/a</v>
      </c>
    </row>
    <row r="162" spans="4:34" hidden="1" x14ac:dyDescent="0.25">
      <c r="AA162" s="512"/>
    </row>
    <row r="163" spans="4:34" hidden="1" x14ac:dyDescent="0.25"/>
    <row r="164" spans="4:34" hidden="1" x14ac:dyDescent="0.25"/>
    <row r="165" spans="4:34" hidden="1" x14ac:dyDescent="0.25"/>
    <row r="166" spans="4:34" hidden="1" x14ac:dyDescent="0.25"/>
    <row r="167" spans="4:34" hidden="1" x14ac:dyDescent="0.25"/>
    <row r="168" spans="4:34" hidden="1" x14ac:dyDescent="0.25"/>
    <row r="169" spans="4:34" hidden="1" x14ac:dyDescent="0.25"/>
    <row r="170" spans="4:34" hidden="1" x14ac:dyDescent="0.25"/>
    <row r="171" spans="4:34" hidden="1" x14ac:dyDescent="0.25"/>
    <row r="172" spans="4:34" hidden="1" x14ac:dyDescent="0.25"/>
    <row r="173" spans="4:34" hidden="1" x14ac:dyDescent="0.25"/>
    <row r="174" spans="4:34" hidden="1" x14ac:dyDescent="0.25">
      <c r="AA174" s="512"/>
    </row>
    <row r="175" spans="4:34" hidden="1" x14ac:dyDescent="0.25">
      <c r="AA175" s="512"/>
    </row>
    <row r="176" spans="4:34" hidden="1" x14ac:dyDescent="0.25">
      <c r="AA176" s="512"/>
    </row>
    <row r="177" spans="4:53" ht="33.75" customHeight="1" x14ac:dyDescent="0.25">
      <c r="D177" s="1539" t="s">
        <v>66</v>
      </c>
      <c r="E177" s="1539"/>
      <c r="F177" s="1539"/>
      <c r="G177" s="1539"/>
      <c r="H177" s="1539"/>
      <c r="I177" s="1539"/>
      <c r="J177" s="1539"/>
      <c r="K177" s="1539"/>
      <c r="L177" s="1539"/>
      <c r="M177" s="1539"/>
      <c r="N177" s="1539"/>
      <c r="O177" s="1539"/>
      <c r="P177" s="1539"/>
      <c r="Q177" s="1539"/>
      <c r="R177" s="1539"/>
      <c r="S177" s="1539"/>
      <c r="T177" s="1539"/>
      <c r="U177" s="1539"/>
      <c r="V177" s="1539"/>
      <c r="W177" s="1539"/>
      <c r="X177" s="1539"/>
    </row>
    <row r="181" spans="4:53" ht="14.5" thickBot="1" x14ac:dyDescent="0.3">
      <c r="AB181" s="1546" t="s">
        <v>7</v>
      </c>
      <c r="AC181" s="1541"/>
      <c r="AD181" s="1541"/>
      <c r="AE181" s="1541"/>
      <c r="AF181" s="1541"/>
      <c r="AG181" s="1541"/>
      <c r="AH181" s="1541"/>
      <c r="AI181" s="1541"/>
      <c r="AJ181" s="1541"/>
      <c r="AK181" s="1541"/>
      <c r="AL181" s="1541"/>
      <c r="AM181" s="1541"/>
      <c r="AN181" s="1541"/>
      <c r="AO181" s="1545"/>
      <c r="AP181" s="1540" t="s">
        <v>8</v>
      </c>
      <c r="AQ181" s="1541"/>
      <c r="AR181" s="1541"/>
      <c r="AS181" s="1541"/>
      <c r="AT181" s="1541"/>
      <c r="AU181" s="1541"/>
      <c r="AV181" s="1541"/>
      <c r="AW181" s="1545"/>
      <c r="AX181" s="1540" t="s">
        <v>80</v>
      </c>
      <c r="AY181" s="1541"/>
      <c r="AZ181" s="1541"/>
      <c r="BA181" s="1541"/>
    </row>
    <row r="182" spans="4:53" ht="56" x14ac:dyDescent="0.25">
      <c r="AB182" s="649" t="s">
        <v>88</v>
      </c>
      <c r="AC182" s="649" t="s">
        <v>817</v>
      </c>
      <c r="AD182" s="649" t="s">
        <v>3</v>
      </c>
      <c r="AE182" s="649" t="s">
        <v>101</v>
      </c>
      <c r="AF182" s="649" t="s">
        <v>90</v>
      </c>
      <c r="AG182" s="649" t="s">
        <v>6</v>
      </c>
      <c r="AH182" s="649" t="s">
        <v>145</v>
      </c>
      <c r="AI182" s="649" t="s">
        <v>266</v>
      </c>
      <c r="AJ182" s="649" t="s">
        <v>304</v>
      </c>
      <c r="AK182" s="649" t="s">
        <v>319</v>
      </c>
      <c r="AL182" s="649" t="s">
        <v>717</v>
      </c>
      <c r="AM182" s="649" t="s">
        <v>789</v>
      </c>
      <c r="AN182" s="649" t="s">
        <v>792</v>
      </c>
      <c r="AO182" s="649" t="s">
        <v>847</v>
      </c>
      <c r="AP182" s="649" t="s">
        <v>0</v>
      </c>
      <c r="AQ182" s="649" t="s">
        <v>147</v>
      </c>
      <c r="AR182" s="649" t="s">
        <v>1</v>
      </c>
      <c r="AS182" s="650" t="s">
        <v>791</v>
      </c>
      <c r="AT182" s="432" t="s">
        <v>330</v>
      </c>
      <c r="AU182" s="432" t="s">
        <v>676</v>
      </c>
      <c r="AV182" s="432" t="s">
        <v>720</v>
      </c>
      <c r="AW182" s="432" t="s">
        <v>762</v>
      </c>
      <c r="AX182" s="649" t="s">
        <v>150</v>
      </c>
      <c r="AY182" s="651" t="s">
        <v>316</v>
      </c>
      <c r="AZ182" s="651" t="s">
        <v>761</v>
      </c>
      <c r="BA182" s="651" t="s">
        <v>329</v>
      </c>
    </row>
    <row r="183" spans="4:53" ht="15.5" x14ac:dyDescent="0.25">
      <c r="AA183" s="48" t="s">
        <v>793</v>
      </c>
      <c r="AB183" s="333">
        <f>'Datos comparativos'!H199</f>
        <v>1</v>
      </c>
      <c r="AC183" s="194">
        <f>'Datos comparativos'!I199</f>
        <v>0.95588235294117641</v>
      </c>
      <c r="AD183" s="194">
        <f>'Datos comparativos'!K199</f>
        <v>0.99999999999999978</v>
      </c>
      <c r="AE183" s="194">
        <f>'Datos comparativos'!O199</f>
        <v>1.0000000000000002</v>
      </c>
      <c r="AF183" s="194">
        <f>'Datos comparativos'!Q199</f>
        <v>0.97849462365591366</v>
      </c>
      <c r="AG183" s="194" t="str">
        <f>'Datos comparativos'!R199</f>
        <v>n/a</v>
      </c>
      <c r="AH183" s="194">
        <f>'Datos comparativos'!S199</f>
        <v>1</v>
      </c>
      <c r="AI183" s="194">
        <f>'Datos comparativos'!T199</f>
        <v>0.98266253869969034</v>
      </c>
      <c r="AJ183" s="194">
        <f>'Datos comparativos'!V199</f>
        <v>1.0000000000000002</v>
      </c>
      <c r="AK183" s="194">
        <f>'Datos comparativos'!W199</f>
        <v>0.63524251805985554</v>
      </c>
      <c r="AL183" s="194">
        <f>'Datos comparativos'!X199</f>
        <v>0.98513931888544892</v>
      </c>
      <c r="AM183" s="194">
        <f>'Datos comparativos'!Y199</f>
        <v>0.89690069576217568</v>
      </c>
      <c r="AN183" s="194" t="str">
        <f>'Datos comparativos'!Z199</f>
        <v>n/a</v>
      </c>
      <c r="AO183" s="194" t="str">
        <f>'Datos comparativos'!AA199</f>
        <v>n/a</v>
      </c>
      <c r="AP183" s="334">
        <f>'Datos comparativos'!AB199</f>
        <v>0.77261227071473737</v>
      </c>
      <c r="AQ183" s="194">
        <f>'Datos comparativos'!AC199</f>
        <v>0.69284055727554184</v>
      </c>
      <c r="AR183" s="194">
        <f>'Datos comparativos'!AD199</f>
        <v>0.79206198608475631</v>
      </c>
      <c r="AS183" s="287">
        <f>'Datos comparativos'!AH199</f>
        <v>0.98333333333333306</v>
      </c>
      <c r="AT183" s="287">
        <f>'Datos comparativos'!AI199</f>
        <v>0.89583333333333304</v>
      </c>
      <c r="AU183" s="287">
        <f>'Datos comparativos'!AJ199</f>
        <v>0.99999999999999978</v>
      </c>
      <c r="AV183" s="287">
        <f>'Datos comparativos'!AK199</f>
        <v>0.95098039215686248</v>
      </c>
      <c r="AW183" s="287">
        <f>'Datos comparativos'!AL199</f>
        <v>0.92837977296181629</v>
      </c>
      <c r="AX183" s="335" t="str">
        <f>'Datos comparativos'!AM199</f>
        <v>n/a</v>
      </c>
      <c r="AY183" s="194">
        <f>'Datos comparativos'!AO199</f>
        <v>0.9276470588235296</v>
      </c>
      <c r="AZ183" s="194">
        <f>'Datos comparativos'!AP199</f>
        <v>0.90533333333333343</v>
      </c>
      <c r="BA183" s="194">
        <f>'Datos comparativos'!AR199</f>
        <v>0.95588235294117674</v>
      </c>
    </row>
    <row r="184" spans="4:53" ht="15.5" x14ac:dyDescent="0.25">
      <c r="AA184" s="512" t="s">
        <v>802</v>
      </c>
      <c r="AB184" s="333">
        <f>'Datos comparativos'!H200</f>
        <v>1</v>
      </c>
      <c r="AC184" s="194">
        <f>'Datos comparativos'!I200</f>
        <v>1</v>
      </c>
      <c r="AD184" s="194">
        <f>'Datos comparativos'!K200</f>
        <v>0.84912280701754383</v>
      </c>
      <c r="AE184" s="194">
        <f>'Datos comparativos'!O200</f>
        <v>0.98039215686274539</v>
      </c>
      <c r="AF184" s="194">
        <f>'Datos comparativos'!Q200</f>
        <v>1.0000000000000002</v>
      </c>
      <c r="AG184" s="194" t="str">
        <f>'Datos comparativos'!R200</f>
        <v>n/a</v>
      </c>
      <c r="AH184" s="194">
        <f>'Datos comparativos'!S200</f>
        <v>0.99999999999999967</v>
      </c>
      <c r="AI184" s="194">
        <f>'Datos comparativos'!T200</f>
        <v>1</v>
      </c>
      <c r="AJ184" s="194">
        <f>'Datos comparativos'!V200</f>
        <v>0.83118279569892461</v>
      </c>
      <c r="AK184" s="194">
        <f>'Datos comparativos'!W200</f>
        <v>0.97264021887824903</v>
      </c>
      <c r="AL184" s="194">
        <f>'Datos comparativos'!X200</f>
        <v>1.0000000000000002</v>
      </c>
      <c r="AM184" s="194">
        <f>'Datos comparativos'!Y200</f>
        <v>0.99999999999999978</v>
      </c>
      <c r="AN184" s="194" t="str">
        <f>'Datos comparativos'!Z200</f>
        <v>n/a</v>
      </c>
      <c r="AO184" s="194" t="str">
        <f>'Datos comparativos'!AA200</f>
        <v>n/a</v>
      </c>
      <c r="AP184" s="334">
        <f>'Datos comparativos'!AB200</f>
        <v>0.89733333333333343</v>
      </c>
      <c r="AQ184" s="194">
        <f>'Datos comparativos'!AC200</f>
        <v>0.5939171122994652</v>
      </c>
      <c r="AR184" s="194">
        <f>'Datos comparativos'!AD200</f>
        <v>0.94066666666666676</v>
      </c>
      <c r="AS184" s="287">
        <f>'Datos comparativos'!AH200</f>
        <v>0.91087344028520478</v>
      </c>
      <c r="AT184" s="287">
        <f>'Datos comparativos'!AI200</f>
        <v>0.77584670231729047</v>
      </c>
      <c r="AU184" s="287">
        <f>'Datos comparativos'!AJ200</f>
        <v>0.78525999007197811</v>
      </c>
      <c r="AV184" s="287">
        <f>'Datos comparativos'!AK200</f>
        <v>0.93085655314757476</v>
      </c>
      <c r="AW184" s="287">
        <f>'Datos comparativos'!AL200</f>
        <v>0.90819964349376103</v>
      </c>
      <c r="AX184" s="335" t="str">
        <f>'Datos comparativos'!AM200</f>
        <v>n/a</v>
      </c>
      <c r="AY184" s="194">
        <f>'Datos comparativos'!AO200</f>
        <v>0.88033333333333341</v>
      </c>
      <c r="AZ184" s="194">
        <f>'Datos comparativos'!AP200</f>
        <v>0.7797729618163054</v>
      </c>
      <c r="BA184" s="194">
        <f>'Datos comparativos'!AR200</f>
        <v>1.0000000000000002</v>
      </c>
    </row>
    <row r="185" spans="4:53" ht="15.5" x14ac:dyDescent="0.25">
      <c r="AA185" s="512" t="s">
        <v>805</v>
      </c>
      <c r="AB185" s="333">
        <f>'Datos comparativos'!H201</f>
        <v>0.82953826691967092</v>
      </c>
      <c r="AC185" s="194">
        <f>'Datos comparativos'!I201</f>
        <v>0.88680926916221026</v>
      </c>
      <c r="AD185" s="194">
        <f>'Datos comparativos'!K201</f>
        <v>0.94571723426212584</v>
      </c>
      <c r="AE185" s="194">
        <f>'Datos comparativos'!O201</f>
        <v>0.82643427741466946</v>
      </c>
      <c r="AF185" s="194">
        <f>'Datos comparativos'!Q201</f>
        <v>0.87651515151515136</v>
      </c>
      <c r="AG185" s="194" t="str">
        <f>'Datos comparativos'!R201</f>
        <v>n/a</v>
      </c>
      <c r="AH185" s="194">
        <f>'Datos comparativos'!S201</f>
        <v>0.942959001782531</v>
      </c>
      <c r="AI185" s="194">
        <f>'Datos comparativos'!T201</f>
        <v>0.77365591397849454</v>
      </c>
      <c r="AJ185" s="194">
        <f>'Datos comparativos'!V201</f>
        <v>0.80704099821746866</v>
      </c>
      <c r="AK185" s="194">
        <f>'Datos comparativos'!W201</f>
        <v>0.89784946236559116</v>
      </c>
      <c r="AL185" s="194">
        <f>'Datos comparativos'!X201</f>
        <v>0.93972403776325331</v>
      </c>
      <c r="AM185" s="194">
        <f>'Datos comparativos'!Y201</f>
        <v>0.98039215686274506</v>
      </c>
      <c r="AN185" s="194" t="str">
        <f>'Datos comparativos'!Z201</f>
        <v>n/a</v>
      </c>
      <c r="AO185" s="194" t="str">
        <f>'Datos comparativos'!AA201</f>
        <v>n/a</v>
      </c>
      <c r="AP185" s="334">
        <f>'Datos comparativos'!AB201</f>
        <v>0.89572192513368964</v>
      </c>
      <c r="AQ185" s="194">
        <f>'Datos comparativos'!AC201</f>
        <v>0.73255762411347514</v>
      </c>
      <c r="AR185" s="194">
        <f>'Datos comparativos'!AD201</f>
        <v>0.90294117647058847</v>
      </c>
      <c r="AS185" s="287">
        <f>'Datos comparativos'!AH201</f>
        <v>0.95933188090050825</v>
      </c>
      <c r="AT185" s="287" t="str">
        <f>'Datos comparativos'!AI201</f>
        <v>n/a</v>
      </c>
      <c r="AU185" s="287">
        <f>'Datos comparativos'!AJ201</f>
        <v>0.86401012017710299</v>
      </c>
      <c r="AV185" s="287">
        <f>'Datos comparativos'!AK201</f>
        <v>0.98039215686274506</v>
      </c>
      <c r="AW185" s="287">
        <f>'Datos comparativos'!AL201</f>
        <v>0.79063596491228061</v>
      </c>
      <c r="AX185" s="335" t="str">
        <f>'Datos comparativos'!AM201</f>
        <v>n/a</v>
      </c>
      <c r="AY185" s="194">
        <f>'Datos comparativos'!AO201</f>
        <v>0.84670231729055245</v>
      </c>
      <c r="AZ185" s="194">
        <f>'Datos comparativos'!AP201</f>
        <v>0.99999999999999967</v>
      </c>
      <c r="BA185" s="194">
        <f>'Datos comparativos'!AR201</f>
        <v>0.96780185758513926</v>
      </c>
    </row>
    <row r="186" spans="4:53" ht="15.5" x14ac:dyDescent="0.25">
      <c r="AA186" s="48" t="s">
        <v>806</v>
      </c>
      <c r="AB186" s="333">
        <f>'Datos comparativos'!H202</f>
        <v>0.98409090909090879</v>
      </c>
      <c r="AC186" s="194">
        <f>'Datos comparativos'!I202</f>
        <v>0.92424242424242409</v>
      </c>
      <c r="AD186" s="194">
        <f>'Datos comparativos'!K202</f>
        <v>0.88162672476397963</v>
      </c>
      <c r="AE186" s="194">
        <f>'Datos comparativos'!O202</f>
        <v>0.76024955436720121</v>
      </c>
      <c r="AF186" s="194">
        <f>'Datos comparativos'!Q202</f>
        <v>0.90196078431372528</v>
      </c>
      <c r="AG186" s="194" t="str">
        <f>'Datos comparativos'!R202</f>
        <v>n/a</v>
      </c>
      <c r="AH186" s="194">
        <f>'Datos comparativos'!S202</f>
        <v>0.96268184693232106</v>
      </c>
      <c r="AI186" s="194">
        <f>'Datos comparativos'!T202</f>
        <v>0.99999999999999978</v>
      </c>
      <c r="AJ186" s="194">
        <f>'Datos comparativos'!V202</f>
        <v>0.99999999999999978</v>
      </c>
      <c r="AK186" s="194">
        <f>'Datos comparativos'!W202</f>
        <v>1</v>
      </c>
      <c r="AL186" s="194">
        <f>'Datos comparativos'!X202</f>
        <v>0.99999999999999967</v>
      </c>
      <c r="AM186" s="194">
        <f>'Datos comparativos'!Y202</f>
        <v>0.95271779597915118</v>
      </c>
      <c r="AN186" s="194" t="str">
        <f>'Datos comparativos'!Z202</f>
        <v>n/a</v>
      </c>
      <c r="AO186" s="194" t="str">
        <f>'Datos comparativos'!AA202</f>
        <v>n/a</v>
      </c>
      <c r="AP186" s="334">
        <f>'Datos comparativos'!AB202</f>
        <v>0.86833105335157312</v>
      </c>
      <c r="AQ186" s="194">
        <f>'Datos comparativos'!AC202</f>
        <v>0.97523219814241491</v>
      </c>
      <c r="AR186" s="194">
        <f>'Datos comparativos'!AD202</f>
        <v>0.91733870967741904</v>
      </c>
      <c r="AS186" s="287">
        <f>'Datos comparativos'!AH202</f>
        <v>0.86856060606060581</v>
      </c>
      <c r="AT186" s="287" t="str">
        <f>'Datos comparativos'!AI202</f>
        <v>n/a</v>
      </c>
      <c r="AU186" s="287">
        <f>'Datos comparativos'!AJ202</f>
        <v>0.76047237076648833</v>
      </c>
      <c r="AV186" s="287">
        <f>'Datos comparativos'!AK202</f>
        <v>0.67602495543672014</v>
      </c>
      <c r="AW186" s="287">
        <f>'Datos comparativos'!AL202</f>
        <v>0.96305469556243539</v>
      </c>
      <c r="AX186" s="335" t="str">
        <f>'Datos comparativos'!AM202</f>
        <v>n/a</v>
      </c>
      <c r="AY186" s="194">
        <f>'Datos comparativos'!AO202</f>
        <v>0.72175438596491215</v>
      </c>
      <c r="AZ186" s="194">
        <f>'Datos comparativos'!AP202</f>
        <v>0.95588235294117641</v>
      </c>
      <c r="BA186" s="194">
        <f>'Datos comparativos'!AR202</f>
        <v>0.90151515151515127</v>
      </c>
    </row>
    <row r="187" spans="4:53" ht="15.5" x14ac:dyDescent="0.25">
      <c r="AA187" s="48" t="s">
        <v>807</v>
      </c>
      <c r="AB187" s="333">
        <f>'Datos comparativos'!H203</f>
        <v>0.97058823529411742</v>
      </c>
      <c r="AC187" s="194">
        <f>'Datos comparativos'!I203</f>
        <v>0.60239651416121998</v>
      </c>
      <c r="AD187" s="194">
        <f>'Datos comparativos'!K203</f>
        <v>0.83111954459203019</v>
      </c>
      <c r="AE187" s="194">
        <f>'Datos comparativos'!O203</f>
        <v>0.85109649122807018</v>
      </c>
      <c r="AF187" s="194">
        <f>'Datos comparativos'!Q203</f>
        <v>0.99999999999999978</v>
      </c>
      <c r="AG187" s="194" t="str">
        <f>'Datos comparativos'!R203</f>
        <v>n/a</v>
      </c>
      <c r="AH187" s="194">
        <f>'Datos comparativos'!S203</f>
        <v>0.99999999999999989</v>
      </c>
      <c r="AI187" s="194">
        <f>'Datos comparativos'!T203</f>
        <v>0.92424242424242409</v>
      </c>
      <c r="AJ187" s="194">
        <f>'Datos comparativos'!V203</f>
        <v>0.9419026870007261</v>
      </c>
      <c r="AK187" s="194">
        <f>'Datos comparativos'!W203</f>
        <v>0.88368983957219227</v>
      </c>
      <c r="AL187" s="194">
        <f>'Datos comparativos'!X203</f>
        <v>0.72682709447415306</v>
      </c>
      <c r="AM187" s="194">
        <f>'Datos comparativos'!Y203</f>
        <v>0.94563279857397486</v>
      </c>
      <c r="AN187" s="194" t="str">
        <f>'Datos comparativos'!Z203</f>
        <v>n/a</v>
      </c>
      <c r="AO187" s="194" t="str">
        <f>'Datos comparativos'!AA203</f>
        <v>n/a</v>
      </c>
      <c r="AP187" s="334">
        <f>'Datos comparativos'!AB203</f>
        <v>0.86233333333333351</v>
      </c>
      <c r="AQ187" s="194">
        <f>'Datos comparativos'!AC203</f>
        <v>0.89469696969696944</v>
      </c>
      <c r="AR187" s="194">
        <f>'Datos comparativos'!AD203</f>
        <v>0.82352941176470573</v>
      </c>
      <c r="AS187" s="287">
        <f>'Datos comparativos'!AH203</f>
        <v>0.82085561497326198</v>
      </c>
      <c r="AT187" s="287" t="str">
        <f>'Datos comparativos'!AI203</f>
        <v>n/a</v>
      </c>
      <c r="AU187" s="287">
        <f>'Datos comparativos'!AJ203</f>
        <v>0.7638146167557931</v>
      </c>
      <c r="AV187" s="287">
        <f>'Datos comparativos'!AK203</f>
        <v>0.82301341589267274</v>
      </c>
      <c r="AW187" s="287">
        <f>'Datos comparativos'!AL203</f>
        <v>0.98266253869969034</v>
      </c>
      <c r="AX187" s="335" t="str">
        <f>'Datos comparativos'!AM203</f>
        <v>n/a</v>
      </c>
      <c r="AY187" s="194">
        <f>'Datos comparativos'!AO203</f>
        <v>0.87254901960784292</v>
      </c>
      <c r="AZ187" s="194">
        <f>'Datos comparativos'!AP203</f>
        <v>0.92438596491228064</v>
      </c>
      <c r="BA187" s="194">
        <f>'Datos comparativos'!AR203</f>
        <v>0.98128342245989286</v>
      </c>
    </row>
    <row r="188" spans="4:53" ht="15.5" x14ac:dyDescent="0.25">
      <c r="AA188" s="48" t="s">
        <v>808</v>
      </c>
      <c r="AB188" s="333">
        <f>'Datos comparativos'!H204</f>
        <v>0.9120809614168246</v>
      </c>
      <c r="AC188" s="194">
        <f>'Datos comparativos'!I204</f>
        <v>0.78938172043010724</v>
      </c>
      <c r="AD188" s="194">
        <f>'Datos comparativos'!K204</f>
        <v>0.8573975044563279</v>
      </c>
      <c r="AE188" s="194">
        <f>'Datos comparativos'!O204</f>
        <v>0.98039215686274483</v>
      </c>
      <c r="AF188" s="194">
        <f>'Datos comparativos'!Q204</f>
        <v>0.98266253869969034</v>
      </c>
      <c r="AG188" s="194" t="str">
        <f>'Datos comparativos'!R204</f>
        <v>n/a</v>
      </c>
      <c r="AH188" s="194">
        <f>'Datos comparativos'!S204</f>
        <v>0.92392156862745123</v>
      </c>
      <c r="AI188" s="194">
        <f>'Datos comparativos'!T204</f>
        <v>0.93582887700534745</v>
      </c>
      <c r="AJ188" s="194">
        <f>'Datos comparativos'!V204</f>
        <v>0.93787878787878776</v>
      </c>
      <c r="AK188" s="194">
        <f>'Datos comparativos'!W204</f>
        <v>0.90386996904024763</v>
      </c>
      <c r="AL188" s="194">
        <f>'Datos comparativos'!X204</f>
        <v>0.89304812834224578</v>
      </c>
      <c r="AM188" s="194">
        <f>'Datos comparativos'!Y204</f>
        <v>0.98588235294117676</v>
      </c>
      <c r="AN188" s="194" t="str">
        <f>'Datos comparativos'!Z204</f>
        <v>n/a</v>
      </c>
      <c r="AO188" s="194" t="str">
        <f>'Datos comparativos'!AA204</f>
        <v>n/a</v>
      </c>
      <c r="AP188" s="334">
        <f>'Datos comparativos'!AB204</f>
        <v>0.91599587203302368</v>
      </c>
      <c r="AQ188" s="194">
        <f>'Datos comparativos'!AC204</f>
        <v>0.85729847494553357</v>
      </c>
      <c r="AR188" s="194">
        <f>'Datos comparativos'!AD204</f>
        <v>0.74799019607843142</v>
      </c>
      <c r="AS188" s="287">
        <f>'Datos comparativos'!AH204</f>
        <v>0.8234583333333334</v>
      </c>
      <c r="AT188" s="287" t="str">
        <f>'Datos comparativos'!AI204</f>
        <v>n/a</v>
      </c>
      <c r="AU188" s="287">
        <f>'Datos comparativos'!AJ204</f>
        <v>0.88862745098039231</v>
      </c>
      <c r="AV188" s="287">
        <f>'Datos comparativos'!AK204</f>
        <v>0.83745098039215693</v>
      </c>
      <c r="AW188" s="287">
        <f>'Datos comparativos'!AL204</f>
        <v>0.95807017543859641</v>
      </c>
      <c r="AX188" s="335" t="str">
        <f>'Datos comparativos'!AM204</f>
        <v>n/a</v>
      </c>
      <c r="AY188" s="194">
        <f>'Datos comparativos'!AO204</f>
        <v>0.85856935366739262</v>
      </c>
      <c r="AZ188" s="194">
        <f>'Datos comparativos'!AP204</f>
        <v>0.92726122707147351</v>
      </c>
      <c r="BA188" s="194">
        <f>'Datos comparativos'!AR204</f>
        <v>0.87364232209737813</v>
      </c>
    </row>
    <row r="189" spans="4:53" ht="15.5" x14ac:dyDescent="0.25">
      <c r="AA189" s="48" t="s">
        <v>809</v>
      </c>
      <c r="AB189" s="333">
        <f>'Datos comparativos'!H205</f>
        <v>0.98039215686274483</v>
      </c>
      <c r="AC189" s="194">
        <f>'Datos comparativos'!I205</f>
        <v>1.0000000000000002</v>
      </c>
      <c r="AD189" s="194">
        <f>'Datos comparativos'!K205</f>
        <v>0.92726122707147363</v>
      </c>
      <c r="AE189" s="194">
        <f>'Datos comparativos'!O205</f>
        <v>0.98039215686274539</v>
      </c>
      <c r="AF189" s="194">
        <f>'Datos comparativos'!Q205</f>
        <v>0.99999999999999989</v>
      </c>
      <c r="AG189" s="194" t="str">
        <f>'Datos comparativos'!R205</f>
        <v>n/a</v>
      </c>
      <c r="AH189" s="194">
        <f>'Datos comparativos'!S205</f>
        <v>0.85705249841872222</v>
      </c>
      <c r="AI189" s="194">
        <f>'Datos comparativos'!T205</f>
        <v>0.99999999999999967</v>
      </c>
      <c r="AJ189" s="194">
        <f>'Datos comparativos'!V205</f>
        <v>0.9362745098039218</v>
      </c>
      <c r="AK189" s="194">
        <f>'Datos comparativos'!W205</f>
        <v>0.8772961816305469</v>
      </c>
      <c r="AL189" s="194">
        <f>'Datos comparativos'!X205</f>
        <v>0.90876027830487016</v>
      </c>
      <c r="AM189" s="194">
        <f>'Datos comparativos'!Y205</f>
        <v>0.96627450980392182</v>
      </c>
      <c r="AN189" s="194" t="str">
        <f>'Datos comparativos'!Z205</f>
        <v>n/a</v>
      </c>
      <c r="AO189" s="194" t="str">
        <f>'Datos comparativos'!AA205</f>
        <v>n/a</v>
      </c>
      <c r="AP189" s="334">
        <f>'Datos comparativos'!AB205</f>
        <v>1.0000000000000002</v>
      </c>
      <c r="AQ189" s="194">
        <f>'Datos comparativos'!AC205</f>
        <v>0.9559649122807018</v>
      </c>
      <c r="AR189" s="194">
        <f>'Datos comparativos'!AD205</f>
        <v>0.99999999999999978</v>
      </c>
      <c r="AS189" s="287">
        <f>'Datos comparativos'!AH205</f>
        <v>0.89215686274509776</v>
      </c>
      <c r="AT189" s="287" t="str">
        <f>'Datos comparativos'!AI205</f>
        <v>n/a</v>
      </c>
      <c r="AU189" s="287">
        <f>'Datos comparativos'!AJ205</f>
        <v>1</v>
      </c>
      <c r="AV189" s="287">
        <f>'Datos comparativos'!AK205</f>
        <v>0.86692466460268314</v>
      </c>
      <c r="AW189" s="287">
        <f>'Datos comparativos'!AL205</f>
        <v>0.73813209494324039</v>
      </c>
      <c r="AX189" s="335" t="str">
        <f>'Datos comparativos'!AM205</f>
        <v>n/a</v>
      </c>
      <c r="AY189" s="194">
        <f>'Datos comparativos'!AO205</f>
        <v>0.81883333333333341</v>
      </c>
      <c r="AZ189" s="194">
        <f>'Datos comparativos'!AP205</f>
        <v>0.98039215686274483</v>
      </c>
      <c r="BA189" s="194">
        <f>'Datos comparativos'!AR205</f>
        <v>0.84231166150670789</v>
      </c>
    </row>
    <row r="190" spans="4:53" ht="15.5" x14ac:dyDescent="0.25">
      <c r="AA190" s="48" t="s">
        <v>810</v>
      </c>
      <c r="AB190" s="333">
        <f>'Datos comparativos'!H206</f>
        <v>0.94652406417112289</v>
      </c>
      <c r="AC190" s="194">
        <f>'Datos comparativos'!I206</f>
        <v>0.92438596491228064</v>
      </c>
      <c r="AD190" s="194">
        <f>'Datos comparativos'!K206</f>
        <v>0.84135472370766473</v>
      </c>
      <c r="AE190" s="194">
        <f>'Datos comparativos'!O206</f>
        <v>0.96305469556243539</v>
      </c>
      <c r="AF190" s="194">
        <f>'Datos comparativos'!Q206</f>
        <v>0.98039215686274506</v>
      </c>
      <c r="AG190" s="194" t="str">
        <f>'Datos comparativos'!R206</f>
        <v>n/a</v>
      </c>
      <c r="AH190" s="194">
        <f>'Datos comparativos'!S206</f>
        <v>0.98266253869969034</v>
      </c>
      <c r="AI190" s="194">
        <f>'Datos comparativos'!T206</f>
        <v>0.9498039215686277</v>
      </c>
      <c r="AJ190" s="194">
        <f>'Datos comparativos'!V206</f>
        <v>0.98000000000000009</v>
      </c>
      <c r="AK190" s="194">
        <f>'Datos comparativos'!W206</f>
        <v>0.93085655314757476</v>
      </c>
      <c r="AL190" s="194">
        <f>'Datos comparativos'!X206</f>
        <v>0.98039215686274506</v>
      </c>
      <c r="AM190" s="194">
        <f>'Datos comparativos'!Y206</f>
        <v>0.98266253869969034</v>
      </c>
      <c r="AN190" s="194" t="str">
        <f>'Datos comparativos'!Z206</f>
        <v>n/a</v>
      </c>
      <c r="AO190" s="194" t="str">
        <f>'Datos comparativos'!AA206</f>
        <v>n/a</v>
      </c>
      <c r="AP190" s="334">
        <f>'Datos comparativos'!AB206</f>
        <v>0.97333333333333349</v>
      </c>
      <c r="AQ190" s="194">
        <f>'Datos comparativos'!AC206</f>
        <v>0.96553147574819398</v>
      </c>
      <c r="AR190" s="194">
        <f>'Datos comparativos'!AD206</f>
        <v>0.88215686274509819</v>
      </c>
      <c r="AS190" s="287">
        <f>'Datos comparativos'!AH206</f>
        <v>0.86964912280701745</v>
      </c>
      <c r="AT190" s="287" t="str">
        <f>'Datos comparativos'!AI206</f>
        <v>n/a</v>
      </c>
      <c r="AU190" s="287">
        <f>'Datos comparativos'!AJ206</f>
        <v>0.91351909184726521</v>
      </c>
      <c r="AV190" s="287">
        <f>'Datos comparativos'!AK206</f>
        <v>0.93568627450980413</v>
      </c>
      <c r="AW190" s="287">
        <f>'Datos comparativos'!AL206</f>
        <v>0.94745098039215703</v>
      </c>
      <c r="AX190" s="335" t="str">
        <f>'Datos comparativos'!AM206</f>
        <v>n/a</v>
      </c>
      <c r="AY190" s="194">
        <f>'Datos comparativos'!AO206</f>
        <v>0.72995614035087708</v>
      </c>
      <c r="AZ190" s="194">
        <f>'Datos comparativos'!AP206</f>
        <v>0.83980392156862749</v>
      </c>
      <c r="BA190" s="194">
        <f>'Datos comparativos'!AR206</f>
        <v>0.94652406417112278</v>
      </c>
    </row>
    <row r="191" spans="4:53" ht="15.5" x14ac:dyDescent="0.25">
      <c r="AA191" s="48" t="s">
        <v>811</v>
      </c>
      <c r="AB191" s="333">
        <f>'Datos comparativos'!H207</f>
        <v>0.90608875128998967</v>
      </c>
      <c r="AC191" s="194">
        <f>'Datos comparativos'!I207</f>
        <v>1</v>
      </c>
      <c r="AD191" s="194">
        <f>'Datos comparativos'!K207</f>
        <v>0.93719298245614024</v>
      </c>
      <c r="AE191" s="194">
        <f>'Datos comparativos'!O207</f>
        <v>0.70809614168247914</v>
      </c>
      <c r="AF191" s="194">
        <f>'Datos comparativos'!Q207</f>
        <v>1</v>
      </c>
      <c r="AG191" s="194" t="str">
        <f>'Datos comparativos'!R207</f>
        <v>n/a</v>
      </c>
      <c r="AH191" s="194">
        <f>'Datos comparativos'!S207</f>
        <v>0.97647058823529442</v>
      </c>
      <c r="AI191" s="194">
        <f>'Datos comparativos'!T207</f>
        <v>0.9309803921568629</v>
      </c>
      <c r="AJ191" s="194">
        <f>'Datos comparativos'!V207</f>
        <v>0.81623347013223879</v>
      </c>
      <c r="AK191" s="194">
        <f>'Datos comparativos'!W207</f>
        <v>0.86983333333333335</v>
      </c>
      <c r="AL191" s="194">
        <f>'Datos comparativos'!X207</f>
        <v>0.9509803921568627</v>
      </c>
      <c r="AM191" s="194">
        <f>'Datos comparativos'!Y207</f>
        <v>0.96392156862745126</v>
      </c>
      <c r="AN191" s="194" t="str">
        <f>'Datos comparativos'!Z207</f>
        <v>n/a</v>
      </c>
      <c r="AO191" s="194" t="str">
        <f>'Datos comparativos'!AA207</f>
        <v>n/a</v>
      </c>
      <c r="AP191" s="334">
        <f>'Datos comparativos'!AB207</f>
        <v>1.0000000000000002</v>
      </c>
      <c r="AQ191" s="194">
        <f>'Datos comparativos'!AC207</f>
        <v>0.98526315789473673</v>
      </c>
      <c r="AR191" s="194">
        <f>'Datos comparativos'!AD207</f>
        <v>0.97469955724225166</v>
      </c>
      <c r="AS191" s="287">
        <f>'Datos comparativos'!AH207</f>
        <v>0.93133333333333346</v>
      </c>
      <c r="AT191" s="287" t="str">
        <f>'Datos comparativos'!AI207</f>
        <v>n/a</v>
      </c>
      <c r="AU191" s="287">
        <f>'Datos comparativos'!AJ207</f>
        <v>0.87372549019607848</v>
      </c>
      <c r="AV191" s="287">
        <f>'Datos comparativos'!AK207</f>
        <v>0.95686274509803948</v>
      </c>
      <c r="AW191" s="287">
        <f>'Datos comparativos'!AL207</f>
        <v>0.92691622103386795</v>
      </c>
      <c r="AX191" s="335" t="str">
        <f>'Datos comparativos'!AM207</f>
        <v>n/a</v>
      </c>
      <c r="AY191" s="194">
        <f>'Datos comparativos'!AO207</f>
        <v>0.98039215686274539</v>
      </c>
      <c r="AZ191" s="194">
        <f>'Datos comparativos'!AP207</f>
        <v>0.90333333333333343</v>
      </c>
      <c r="BA191" s="194">
        <f>'Datos comparativos'!AR207</f>
        <v>0.98588235294117676</v>
      </c>
    </row>
    <row r="192" spans="4:53" ht="15.5" x14ac:dyDescent="0.25">
      <c r="AA192" s="48" t="s">
        <v>813</v>
      </c>
      <c r="AB192" s="333">
        <f>'Datos comparativos'!H208</f>
        <v>0.88948306595365401</v>
      </c>
      <c r="AC192" s="194">
        <f>'Datos comparativos'!I208</f>
        <v>0.84169246646026818</v>
      </c>
      <c r="AD192" s="194">
        <f>'Datos comparativos'!K208</f>
        <v>0.94745098039215703</v>
      </c>
      <c r="AE192" s="194">
        <f>'Datos comparativos'!O208</f>
        <v>0.99999999999999989</v>
      </c>
      <c r="AF192" s="194">
        <f>'Datos comparativos'!Q208</f>
        <v>0.98039215686274483</v>
      </c>
      <c r="AG192" s="194" t="str">
        <f>'Datos comparativos'!R208</f>
        <v>n/a</v>
      </c>
      <c r="AH192" s="194">
        <f>'Datos comparativos'!S208</f>
        <v>0.92438596491228064</v>
      </c>
      <c r="AI192" s="194">
        <f>'Datos comparativos'!T208</f>
        <v>0.79466230936819149</v>
      </c>
      <c r="AJ192" s="194">
        <f>'Datos comparativos'!V208</f>
        <v>0.96532507739938078</v>
      </c>
      <c r="AK192" s="194">
        <f>'Datos comparativos'!W208</f>
        <v>0.75254901960784326</v>
      </c>
      <c r="AL192" s="194">
        <f>'Datos comparativos'!X208</f>
        <v>0.95588235294117641</v>
      </c>
      <c r="AM192" s="194">
        <f>'Datos comparativos'!Y208</f>
        <v>0.98513931888544892</v>
      </c>
      <c r="AN192" s="194" t="str">
        <f>'Datos comparativos'!Z208</f>
        <v>n/a</v>
      </c>
      <c r="AO192" s="194" t="str">
        <f>'Datos comparativos'!AA208</f>
        <v>n/a</v>
      </c>
      <c r="AP192" s="334">
        <f>'Datos comparativos'!AB208</f>
        <v>0.99999999999999978</v>
      </c>
      <c r="AQ192" s="194">
        <f>'Datos comparativos'!AC208</f>
        <v>0.8707664884135472</v>
      </c>
      <c r="AR192" s="194">
        <f>'Datos comparativos'!AD208</f>
        <v>0.91686274509803933</v>
      </c>
      <c r="AS192" s="287">
        <f>'Datos comparativos'!AH208</f>
        <v>0.89876880984952123</v>
      </c>
      <c r="AT192" s="287" t="str">
        <f>'Datos comparativos'!AI208</f>
        <v>n/a</v>
      </c>
      <c r="AU192" s="287">
        <f>'Datos comparativos'!AJ208</f>
        <v>0.88453159041394314</v>
      </c>
      <c r="AV192" s="287">
        <f>'Datos comparativos'!AK208</f>
        <v>0.97070175438596495</v>
      </c>
      <c r="AW192" s="287">
        <f>'Datos comparativos'!AL208</f>
        <v>0.98333333333333328</v>
      </c>
      <c r="AX192" s="335" t="str">
        <f>'Datos comparativos'!AM208</f>
        <v>n/a</v>
      </c>
      <c r="AY192" s="194">
        <f>'Datos comparativos'!AO208</f>
        <v>0.99999999999999989</v>
      </c>
      <c r="AZ192" s="194">
        <f>'Datos comparativos'!AP208</f>
        <v>0.99999999999999978</v>
      </c>
      <c r="BA192" s="194">
        <f>'Datos comparativos'!AR208</f>
        <v>0.942959001782531</v>
      </c>
    </row>
    <row r="193" spans="27:53" ht="15.5" x14ac:dyDescent="0.25">
      <c r="AA193" s="48" t="s">
        <v>815</v>
      </c>
      <c r="AB193" s="333">
        <f>'Datos comparativos'!H209</f>
        <v>0.9624999999999998</v>
      </c>
      <c r="AC193" s="194">
        <f>'Datos comparativos'!I209</f>
        <v>0.99999999999999978</v>
      </c>
      <c r="AD193" s="194">
        <f>'Datos comparativos'!K209</f>
        <v>0.92293661650706793</v>
      </c>
      <c r="AE193" s="194">
        <f>'Datos comparativos'!O209</f>
        <v>0.96256684491978595</v>
      </c>
      <c r="AF193" s="194">
        <f>'Datos comparativos'!Q209</f>
        <v>0.89304812834224578</v>
      </c>
      <c r="AG193" s="194" t="str">
        <f>'Datos comparativos'!R209</f>
        <v>n/a</v>
      </c>
      <c r="AH193" s="194">
        <f>'Datos comparativos'!S209</f>
        <v>0.982289690069576</v>
      </c>
      <c r="AI193" s="194">
        <f>'Datos comparativos'!T209</f>
        <v>0.85104364326375692</v>
      </c>
      <c r="AJ193" s="194">
        <f>'Datos comparativos'!V209</f>
        <v>0.98039215686274483</v>
      </c>
      <c r="AK193" s="194">
        <f>'Datos comparativos'!W209</f>
        <v>0.96392156862745126</v>
      </c>
      <c r="AL193" s="194">
        <f>'Datos comparativos'!X209</f>
        <v>0.98333333333333306</v>
      </c>
      <c r="AM193" s="194">
        <f>'Datos comparativos'!Y209</f>
        <v>0.99999999999999978</v>
      </c>
      <c r="AN193" s="194" t="str">
        <f>'Datos comparativos'!Z209</f>
        <v>n/a</v>
      </c>
      <c r="AO193" s="194" t="str">
        <f>'Datos comparativos'!AA209</f>
        <v>n/a</v>
      </c>
      <c r="AP193" s="334">
        <f>'Datos comparativos'!AB209</f>
        <v>0.94242424242424228</v>
      </c>
      <c r="AQ193" s="194">
        <f>'Datos comparativos'!AC209</f>
        <v>0.89126559714794995</v>
      </c>
      <c r="AR193" s="194">
        <f>'Datos comparativos'!AD209</f>
        <v>0.96941176470588264</v>
      </c>
      <c r="AS193" s="287">
        <f>'Datos comparativos'!AH209</f>
        <v>0.97070175438596484</v>
      </c>
      <c r="AT193" s="287" t="str">
        <f>'Datos comparativos'!AI209</f>
        <v>n/a</v>
      </c>
      <c r="AU193" s="287">
        <f>'Datos comparativos'!AJ209</f>
        <v>0.92392156862745101</v>
      </c>
      <c r="AV193" s="287">
        <f>'Datos comparativos'!AK209</f>
        <v>1</v>
      </c>
      <c r="AW193" s="287">
        <f>'Datos comparativos'!AL209</f>
        <v>0.81100217864923729</v>
      </c>
      <c r="AX193" s="335" t="str">
        <f>'Datos comparativos'!AM209</f>
        <v>n/a</v>
      </c>
      <c r="AY193" s="194">
        <f>'Datos comparativos'!AO209</f>
        <v>0.99999999999999978</v>
      </c>
      <c r="AZ193" s="194">
        <f>'Datos comparativos'!AP209</f>
        <v>0.98513931888544892</v>
      </c>
      <c r="BA193" s="194">
        <f>'Datos comparativos'!AR209</f>
        <v>0.84772727272727255</v>
      </c>
    </row>
    <row r="194" spans="27:53" ht="15.5" x14ac:dyDescent="0.25">
      <c r="AA194" s="48" t="s">
        <v>816</v>
      </c>
      <c r="AB194" s="333">
        <f>'Datos comparativos'!H210</f>
        <v>0.93560371517027852</v>
      </c>
      <c r="AC194" s="194">
        <f>'Datos comparativos'!I210</f>
        <v>1</v>
      </c>
      <c r="AD194" s="194">
        <f>'Datos comparativos'!K210</f>
        <v>0.98128342245989286</v>
      </c>
      <c r="AE194" s="194">
        <f>'Datos comparativos'!O210</f>
        <v>1.0000000000000002</v>
      </c>
      <c r="AF194" s="194">
        <f>'Datos comparativos'!Q210</f>
        <v>1</v>
      </c>
      <c r="AG194" s="194" t="str">
        <f>'Datos comparativos'!R210</f>
        <v>n/a</v>
      </c>
      <c r="AH194" s="194">
        <f>'Datos comparativos'!S210</f>
        <v>0.96167557932263792</v>
      </c>
      <c r="AI194" s="194">
        <f>'Datos comparativos'!T210</f>
        <v>0.9299242424242421</v>
      </c>
      <c r="AJ194" s="194">
        <f>'Datos comparativos'!V210</f>
        <v>0.96705882352941197</v>
      </c>
      <c r="AK194" s="194">
        <f>'Datos comparativos'!W210</f>
        <v>0.94039215686274524</v>
      </c>
      <c r="AL194" s="194">
        <f>'Datos comparativos'!X210</f>
        <v>0.98734977862112572</v>
      </c>
      <c r="AM194" s="194">
        <f>'Datos comparativos'!Y210</f>
        <v>0.96859649122807012</v>
      </c>
      <c r="AN194" s="194" t="str">
        <f>'Datos comparativos'!Z210</f>
        <v>n/a</v>
      </c>
      <c r="AO194" s="194" t="str">
        <f>'Datos comparativos'!AA210</f>
        <v>n/a</v>
      </c>
      <c r="AP194" s="334">
        <f>'Datos comparativos'!AB210</f>
        <v>0.96553147574819398</v>
      </c>
      <c r="AQ194" s="194">
        <f>'Datos comparativos'!AC210</f>
        <v>1.0000000000000002</v>
      </c>
      <c r="AR194" s="194">
        <f>'Datos comparativos'!AD210</f>
        <v>0.98039215686274506</v>
      </c>
      <c r="AS194" s="287">
        <f>'Datos comparativos'!AH210</f>
        <v>0.99999999999999989</v>
      </c>
      <c r="AT194" s="287" t="str">
        <f>'Datos comparativos'!AI210</f>
        <v>n/a</v>
      </c>
      <c r="AU194" s="287">
        <f>'Datos comparativos'!AJ210</f>
        <v>1</v>
      </c>
      <c r="AV194" s="287">
        <f>'Datos comparativos'!AK210</f>
        <v>0.98266253869969034</v>
      </c>
      <c r="AW194" s="287">
        <f>'Datos comparativos'!AL210</f>
        <v>0.71558307533539733</v>
      </c>
      <c r="AX194" s="335" t="str">
        <f>'Datos comparativos'!AM210</f>
        <v>n/a</v>
      </c>
      <c r="AY194" s="194">
        <f>'Datos comparativos'!AO210</f>
        <v>0.91755793226381432</v>
      </c>
      <c r="AZ194" s="194">
        <f>'Datos comparativos'!AP210</f>
        <v>0.75293859649122796</v>
      </c>
      <c r="BA194" s="194">
        <f>'Datos comparativos'!AR210</f>
        <v>0.81424148606811142</v>
      </c>
    </row>
    <row r="195" spans="27:53" ht="15.5" x14ac:dyDescent="0.25">
      <c r="AA195" s="512" t="s">
        <v>819</v>
      </c>
      <c r="AB195" s="333">
        <f>'Datos comparativos'!H211</f>
        <v>0.96167557932263781</v>
      </c>
      <c r="AC195" s="194">
        <f>'Datos comparativos'!I211</f>
        <v>0.93295454545454526</v>
      </c>
      <c r="AD195" s="194">
        <f>'Datos comparativos'!K211</f>
        <v>0.90819964349376103</v>
      </c>
      <c r="AE195" s="194">
        <f>'Datos comparativos'!O211</f>
        <v>0.94745098039215703</v>
      </c>
      <c r="AF195" s="194">
        <f>'Datos comparativos'!Q211</f>
        <v>0.95588235294117641</v>
      </c>
      <c r="AG195" s="194" t="str">
        <f>'Datos comparativos'!R211</f>
        <v>n/a</v>
      </c>
      <c r="AH195" s="194">
        <f>'Datos comparativos'!S211</f>
        <v>0.84912280701754383</v>
      </c>
      <c r="AI195" s="194">
        <f>'Datos comparativos'!T211</f>
        <v>0.94385026737967903</v>
      </c>
      <c r="AJ195" s="194">
        <f>'Datos comparativos'!V211</f>
        <v>0.98395721925133672</v>
      </c>
      <c r="AK195" s="194">
        <f>'Datos comparativos'!W211</f>
        <v>0.80706140350877176</v>
      </c>
      <c r="AL195" s="194">
        <f>'Datos comparativos'!X211</f>
        <v>0.99999999999999978</v>
      </c>
      <c r="AM195" s="194">
        <f>'Datos comparativos'!Y211</f>
        <v>0.98039215686274483</v>
      </c>
      <c r="AN195" s="194" t="str">
        <f>'Datos comparativos'!Z211</f>
        <v>n/a</v>
      </c>
      <c r="AO195" s="194" t="str">
        <f>'Datos comparativos'!AA211</f>
        <v>n/a</v>
      </c>
      <c r="AP195" s="334">
        <f>'Datos comparativos'!AB211</f>
        <v>0.9833333333333335</v>
      </c>
      <c r="AQ195" s="194">
        <f>'Datos comparativos'!AC211</f>
        <v>0.94045025417574424</v>
      </c>
      <c r="AR195" s="194">
        <f>'Datos comparativos'!AD211</f>
        <v>0.70515613652868536</v>
      </c>
      <c r="AS195" s="287">
        <f>'Datos comparativos'!AH211</f>
        <v>0.70307219662058362</v>
      </c>
      <c r="AT195" s="287" t="str">
        <f>'Datos comparativos'!AI211</f>
        <v>n/a</v>
      </c>
      <c r="AU195" s="287">
        <f>'Datos comparativos'!AJ211</f>
        <v>0.92392156862745101</v>
      </c>
      <c r="AV195" s="287">
        <f>'Datos comparativos'!AK211</f>
        <v>0.40363190730837784</v>
      </c>
      <c r="AW195" s="287">
        <f>'Datos comparativos'!AL211</f>
        <v>0.99999999999999978</v>
      </c>
      <c r="AX195" s="335" t="str">
        <f>'Datos comparativos'!AM211</f>
        <v>n/a</v>
      </c>
      <c r="AY195" s="194">
        <f>'Datos comparativos'!AO211</f>
        <v>0.91628787878787865</v>
      </c>
      <c r="AZ195" s="194">
        <f>'Datos comparativos'!AP211</f>
        <v>0.90641711229946509</v>
      </c>
      <c r="BA195" s="194">
        <f>'Datos comparativos'!AR211</f>
        <v>0.87302340290955072</v>
      </c>
    </row>
    <row r="196" spans="27:53" ht="15.5" x14ac:dyDescent="0.25">
      <c r="AA196" s="48" t="s">
        <v>824</v>
      </c>
      <c r="AB196" s="333">
        <f>'Datos comparativos'!H212</f>
        <v>0.83868092691622087</v>
      </c>
      <c r="AC196" s="194">
        <f>'Datos comparativos'!I212</f>
        <v>0.98039215686274483</v>
      </c>
      <c r="AD196" s="194">
        <f>'Datos comparativos'!K212</f>
        <v>0.90925672594619245</v>
      </c>
      <c r="AE196" s="194">
        <f>'Datos comparativos'!O212</f>
        <v>0.96305469556243539</v>
      </c>
      <c r="AF196" s="194">
        <f>'Datos comparativos'!Q212</f>
        <v>0.95596491228070168</v>
      </c>
      <c r="AG196" s="194" t="str">
        <f>'Datos comparativos'!R212</f>
        <v>n/a</v>
      </c>
      <c r="AH196" s="194">
        <f>'Datos comparativos'!S212</f>
        <v>0.91764705882352926</v>
      </c>
      <c r="AI196" s="194">
        <f>'Datos comparativos'!T212</f>
        <v>0.96268184693232117</v>
      </c>
      <c r="AJ196" s="194">
        <f>'Datos comparativos'!V212</f>
        <v>0.76401515151515131</v>
      </c>
      <c r="AK196" s="194">
        <f>'Datos comparativos'!W212</f>
        <v>0.78419416547106646</v>
      </c>
      <c r="AL196" s="194">
        <f>'Datos comparativos'!X212</f>
        <v>0.95509171410499671</v>
      </c>
      <c r="AM196" s="194">
        <f>'Datos comparativos'!Y212</f>
        <v>0.86745098039215696</v>
      </c>
      <c r="AN196" s="194" t="str">
        <f>'Datos comparativos'!Z212</f>
        <v>n/a</v>
      </c>
      <c r="AO196" s="194" t="str">
        <f>'Datos comparativos'!AA212</f>
        <v>n/a</v>
      </c>
      <c r="AP196" s="334">
        <f>'Datos comparativos'!AB212</f>
        <v>0.97966594045025401</v>
      </c>
      <c r="AQ196" s="194">
        <f>'Datos comparativos'!AC212</f>
        <v>0.982289690069576</v>
      </c>
      <c r="AR196" s="194">
        <f>'Datos comparativos'!AD212</f>
        <v>1.0000000000000002</v>
      </c>
      <c r="AS196" s="287">
        <f>'Datos comparativos'!AH212</f>
        <v>0.89215686274509776</v>
      </c>
      <c r="AT196" s="287" t="str">
        <f>'Datos comparativos'!AI212</f>
        <v>n/a</v>
      </c>
      <c r="AU196" s="287">
        <f>'Datos comparativos'!AJ212</f>
        <v>1</v>
      </c>
      <c r="AV196" s="287">
        <f>'Datos comparativos'!AK212</f>
        <v>0.94583333333333353</v>
      </c>
      <c r="AW196" s="287">
        <f>'Datos comparativos'!AL212</f>
        <v>0.99999999999999989</v>
      </c>
      <c r="AX196" s="335" t="str">
        <f>'Datos comparativos'!AM212</f>
        <v>n/a</v>
      </c>
      <c r="AY196" s="194">
        <f>'Datos comparativos'!AO212</f>
        <v>0.96941176470588264</v>
      </c>
      <c r="AZ196" s="194">
        <f>'Datos comparativos'!AP212</f>
        <v>0.97052631578947357</v>
      </c>
      <c r="BA196" s="194">
        <f>'Datos comparativos'!AR212</f>
        <v>0.79246646026831791</v>
      </c>
    </row>
    <row r="197" spans="27:53" ht="15.5" x14ac:dyDescent="0.25">
      <c r="AA197" s="48" t="s">
        <v>825</v>
      </c>
      <c r="AB197" s="333">
        <f>'Datos comparativos'!H213</f>
        <v>0.90641711229946509</v>
      </c>
      <c r="AC197" s="194">
        <f>'Datos comparativos'!I213</f>
        <v>0.98128342245989286</v>
      </c>
      <c r="AD197" s="194">
        <f>'Datos comparativos'!K213</f>
        <v>0.92691622103386784</v>
      </c>
      <c r="AE197" s="194">
        <f>'Datos comparativos'!O213</f>
        <v>0.90819964349376103</v>
      </c>
      <c r="AF197" s="194">
        <f>'Datos comparativos'!Q213</f>
        <v>0.96305469556243539</v>
      </c>
      <c r="AG197" s="194" t="str">
        <f>'Datos comparativos'!R213</f>
        <v>n/a</v>
      </c>
      <c r="AH197" s="194">
        <f>'Datos comparativos'!S213</f>
        <v>0.99999999999999978</v>
      </c>
      <c r="AI197" s="194">
        <f>'Datos comparativos'!T213</f>
        <v>0.94526315789473669</v>
      </c>
      <c r="AJ197" s="194">
        <f>'Datos comparativos'!V213</f>
        <v>0.99999999999999978</v>
      </c>
      <c r="AK197" s="194">
        <f>'Datos comparativos'!W213</f>
        <v>0.85388994307400368</v>
      </c>
      <c r="AL197" s="194">
        <f>'Datos comparativos'!X213</f>
        <v>0.96169630642954851</v>
      </c>
      <c r="AM197" s="194">
        <f>'Datos comparativos'!Y213</f>
        <v>0.87177419354838692</v>
      </c>
      <c r="AN197" s="194" t="str">
        <f>'Datos comparativos'!Z213</f>
        <v>n/a</v>
      </c>
      <c r="AO197" s="194" t="str">
        <f>'Datos comparativos'!AA213</f>
        <v>n/a</v>
      </c>
      <c r="AP197" s="334">
        <f>'Datos comparativos'!AB213</f>
        <v>0.99999999999999978</v>
      </c>
      <c r="AQ197" s="194">
        <f>'Datos comparativos'!AC213</f>
        <v>0.98333333333333328</v>
      </c>
      <c r="AR197" s="194">
        <f>'Datos comparativos'!AD213</f>
        <v>0.91331269349845201</v>
      </c>
      <c r="AS197" s="287">
        <f>'Datos comparativos'!AH213</f>
        <v>0.98333333333333328</v>
      </c>
      <c r="AT197" s="287" t="str">
        <f>'Datos comparativos'!AI213</f>
        <v>n/a</v>
      </c>
      <c r="AU197" s="287">
        <f>'Datos comparativos'!AJ213</f>
        <v>0.92424242424242409</v>
      </c>
      <c r="AV197" s="287">
        <f>'Datos comparativos'!AK213</f>
        <v>0.90196078431372528</v>
      </c>
      <c r="AW197" s="287">
        <f>'Datos comparativos'!AL213</f>
        <v>0.9749687108886107</v>
      </c>
      <c r="AX197" s="335" t="str">
        <f>'Datos comparativos'!AM213</f>
        <v>n/a</v>
      </c>
      <c r="AY197" s="194">
        <f>'Datos comparativos'!AO213</f>
        <v>0.9833333333333335</v>
      </c>
      <c r="AZ197" s="194">
        <f>'Datos comparativos'!AP213</f>
        <v>0.95982783357245327</v>
      </c>
      <c r="BA197" s="194">
        <f>'Datos comparativos'!AR213</f>
        <v>0.9419026870007261</v>
      </c>
    </row>
    <row r="198" spans="27:53" ht="15.5" x14ac:dyDescent="0.25">
      <c r="AA198" s="48" t="s">
        <v>826</v>
      </c>
      <c r="AB198" s="333">
        <f>'Datos comparativos'!H214</f>
        <v>0.88162672476397963</v>
      </c>
      <c r="AC198" s="194">
        <f>'Datos comparativos'!I214</f>
        <v>0.9295900178253117</v>
      </c>
      <c r="AD198" s="194">
        <f>'Datos comparativos'!K214</f>
        <v>0.96333333333333349</v>
      </c>
      <c r="AE198" s="194">
        <f>'Datos comparativos'!O214</f>
        <v>0.9295900178253117</v>
      </c>
      <c r="AF198" s="194">
        <f>'Datos comparativos'!Q214</f>
        <v>0.92120743034055719</v>
      </c>
      <c r="AG198" s="194" t="str">
        <f>'Datos comparativos'!R214</f>
        <v>n/a</v>
      </c>
      <c r="AH198" s="194">
        <f>'Datos comparativos'!S214</f>
        <v>0.94652406417112278</v>
      </c>
      <c r="AI198" s="194">
        <f>'Datos comparativos'!T214</f>
        <v>0.96305469556243539</v>
      </c>
      <c r="AJ198" s="194">
        <f>'Datos comparativos'!V214</f>
        <v>0.92610939112487101</v>
      </c>
      <c r="AK198" s="194">
        <f>'Datos comparativos'!W214</f>
        <v>0.782795698924731</v>
      </c>
      <c r="AL198" s="194">
        <f>'Datos comparativos'!X214</f>
        <v>0.93983957219251313</v>
      </c>
      <c r="AM198" s="194">
        <f>'Datos comparativos'!Y214</f>
        <v>0.94039215686274524</v>
      </c>
      <c r="AN198" s="194" t="str">
        <f>'Datos comparativos'!Z214</f>
        <v>n/a</v>
      </c>
      <c r="AO198" s="194" t="str">
        <f>'Datos comparativos'!AA214</f>
        <v>n/a</v>
      </c>
      <c r="AP198" s="334">
        <f>'Datos comparativos'!AB214</f>
        <v>0.92499999999999971</v>
      </c>
      <c r="AQ198" s="194">
        <f>'Datos comparativos'!AC214</f>
        <v>0.91755793226381432</v>
      </c>
      <c r="AR198" s="194">
        <f>'Datos comparativos'!AD214</f>
        <v>0.93226381461675556</v>
      </c>
      <c r="AS198" s="287">
        <f>'Datos comparativos'!AH214</f>
        <v>0.9860000000000001</v>
      </c>
      <c r="AT198" s="287" t="str">
        <f>'Datos comparativos'!AI214</f>
        <v>n/a</v>
      </c>
      <c r="AU198" s="287">
        <f>'Datos comparativos'!AJ214</f>
        <v>1.0000000000000002</v>
      </c>
      <c r="AV198" s="287">
        <f>'Datos comparativos'!AK214</f>
        <v>0.93627450980392146</v>
      </c>
      <c r="AW198" s="287">
        <f>'Datos comparativos'!AL214</f>
        <v>1.0000000000000002</v>
      </c>
      <c r="AX198" s="335" t="str">
        <f>'Datos comparativos'!AM214</f>
        <v>n/a</v>
      </c>
      <c r="AY198" s="194">
        <f>'Datos comparativos'!AO214</f>
        <v>0.65960784313725496</v>
      </c>
      <c r="AZ198" s="194">
        <f>'Datos comparativos'!AP214</f>
        <v>0.83500000000000008</v>
      </c>
      <c r="BA198" s="194">
        <f>'Datos comparativos'!AR214</f>
        <v>0.89769133459835526</v>
      </c>
    </row>
    <row r="199" spans="27:53" ht="15.5" x14ac:dyDescent="0.25">
      <c r="AA199" s="48" t="s">
        <v>827</v>
      </c>
      <c r="AB199" s="333">
        <f>'Datos comparativos'!H215</f>
        <v>0.99999999999999978</v>
      </c>
      <c r="AC199" s="194">
        <f>'Datos comparativos'!I215</f>
        <v>1.0000000000000002</v>
      </c>
      <c r="AD199" s="194">
        <f>'Datos comparativos'!K215</f>
        <v>0.93972403776325331</v>
      </c>
      <c r="AE199" s="194">
        <f>'Datos comparativos'!O215</f>
        <v>0.94485294117647034</v>
      </c>
      <c r="AF199" s="194">
        <f>'Datos comparativos'!Q215</f>
        <v>1.0000000000000002</v>
      </c>
      <c r="AG199" s="194" t="str">
        <f>'Datos comparativos'!R215</f>
        <v>n/a</v>
      </c>
      <c r="AH199" s="194">
        <f>'Datos comparativos'!S215</f>
        <v>0.99999999999999978</v>
      </c>
      <c r="AI199" s="194">
        <f>'Datos comparativos'!T215</f>
        <v>1</v>
      </c>
      <c r="AJ199" s="194">
        <f>'Datos comparativos'!V215</f>
        <v>0.94102167182662533</v>
      </c>
      <c r="AK199" s="194">
        <f>'Datos comparativos'!W215</f>
        <v>0.76059456040480689</v>
      </c>
      <c r="AL199" s="194">
        <f>'Datos comparativos'!X215</f>
        <v>0.9624999999999998</v>
      </c>
      <c r="AM199" s="194">
        <f>'Datos comparativos'!Y215</f>
        <v>0.99999999999999978</v>
      </c>
      <c r="AN199" s="194" t="str">
        <f>'Datos comparativos'!Z215</f>
        <v>n/a</v>
      </c>
      <c r="AO199" s="194" t="str">
        <f>'Datos comparativos'!AA215</f>
        <v>n/a</v>
      </c>
      <c r="AP199" s="334">
        <f>'Datos comparativos'!AB215</f>
        <v>0.96305469556243539</v>
      </c>
      <c r="AQ199" s="194">
        <f>'Datos comparativos'!AC215</f>
        <v>0.59462365591397848</v>
      </c>
      <c r="AR199" s="194">
        <f>'Datos comparativos'!AD215</f>
        <v>0.92424242424242409</v>
      </c>
      <c r="AS199" s="287">
        <f>'Datos comparativos'!AH215</f>
        <v>0.90955091714104974</v>
      </c>
      <c r="AT199" s="287" t="str">
        <f>'Datos comparativos'!AI215</f>
        <v>n/a</v>
      </c>
      <c r="AU199" s="287">
        <f>'Datos comparativos'!AJ215</f>
        <v>0.98526315789473673</v>
      </c>
      <c r="AV199" s="287">
        <f>'Datos comparativos'!AK215</f>
        <v>0.98266253869969034</v>
      </c>
      <c r="AW199" s="287">
        <f>'Datos comparativos'!AL215</f>
        <v>0.98039215686274506</v>
      </c>
      <c r="AX199" s="335" t="str">
        <f>'Datos comparativos'!AM215</f>
        <v>n/a</v>
      </c>
      <c r="AY199" s="194">
        <f>'Datos comparativos'!AO215</f>
        <v>0.8950877192982456</v>
      </c>
      <c r="AZ199" s="194">
        <f>'Datos comparativos'!AP215</f>
        <v>0.92726122707147351</v>
      </c>
      <c r="BA199" s="194">
        <f>'Datos comparativos'!AR215</f>
        <v>0.88450980392156886</v>
      </c>
    </row>
    <row r="200" spans="27:53" ht="15.5" x14ac:dyDescent="0.25">
      <c r="AA200" s="48" t="s">
        <v>829</v>
      </c>
      <c r="AB200" s="333">
        <f>'Datos comparativos'!H216</f>
        <v>0.73933369644153946</v>
      </c>
      <c r="AC200" s="194">
        <f>'Datos comparativos'!I216</f>
        <v>0.90909090909090895</v>
      </c>
      <c r="AD200" s="194">
        <f>'Datos comparativos'!K216</f>
        <v>0.82263814616755782</v>
      </c>
      <c r="AE200" s="194">
        <f>'Datos comparativos'!O216</f>
        <v>0.95933333333333348</v>
      </c>
      <c r="AF200" s="194">
        <f>'Datos comparativos'!Q216</f>
        <v>1</v>
      </c>
      <c r="AG200" s="194" t="str">
        <f>'Datos comparativos'!R216</f>
        <v>n/a</v>
      </c>
      <c r="AH200" s="194">
        <f>'Datos comparativos'!S216</f>
        <v>0.76333333333333331</v>
      </c>
      <c r="AI200" s="194">
        <f>'Datos comparativos'!T216</f>
        <v>0.9242424242424242</v>
      </c>
      <c r="AJ200" s="194">
        <f>'Datos comparativos'!V216</f>
        <v>0.99999999999999978</v>
      </c>
      <c r="AK200" s="194">
        <f>'Datos comparativos'!W216</f>
        <v>0.75067204301075263</v>
      </c>
      <c r="AL200" s="194">
        <f>'Datos comparativos'!X216</f>
        <v>0.78119429590017819</v>
      </c>
      <c r="AM200" s="194">
        <f>'Datos comparativos'!Y216</f>
        <v>0.98128342245989286</v>
      </c>
      <c r="AN200" s="194" t="str">
        <f>'Datos comparativos'!Z216</f>
        <v>n/a</v>
      </c>
      <c r="AO200" s="194" t="str">
        <f>'Datos comparativos'!AA216</f>
        <v>n/a</v>
      </c>
      <c r="AP200" s="334">
        <f>'Datos comparativos'!AB216</f>
        <v>0.68966666666666665</v>
      </c>
      <c r="AQ200" s="194">
        <f>'Datos comparativos'!AC216</f>
        <v>0.46259029927760575</v>
      </c>
      <c r="AR200" s="194">
        <f>'Datos comparativos'!AD216</f>
        <v>0.69028520499108725</v>
      </c>
      <c r="AS200" s="287">
        <f>'Datos comparativos'!AH216</f>
        <v>0.85215517241379291</v>
      </c>
      <c r="AT200" s="287" t="str">
        <f>'Datos comparativos'!AI216</f>
        <v>n/a</v>
      </c>
      <c r="AU200" s="287">
        <f>'Datos comparativos'!AJ216</f>
        <v>0.56758096497025767</v>
      </c>
      <c r="AV200" s="287">
        <f>'Datos comparativos'!AK216</f>
        <v>0.51572008113590251</v>
      </c>
      <c r="AW200" s="287">
        <f>'Datos comparativos'!AL216</f>
        <v>0.93783896537338329</v>
      </c>
      <c r="AX200" s="335" t="str">
        <f>'Datos comparativos'!AM216</f>
        <v>n/a</v>
      </c>
      <c r="AY200" s="194">
        <f>'Datos comparativos'!AO216</f>
        <v>0.81392156862745113</v>
      </c>
      <c r="AZ200" s="194">
        <f>'Datos comparativos'!AP216</f>
        <v>0.7249122807017544</v>
      </c>
      <c r="BA200" s="194">
        <f>'Datos comparativos'!AR216</f>
        <v>0.91826625386996907</v>
      </c>
    </row>
    <row r="201" spans="27:53" ht="15.5" x14ac:dyDescent="0.25">
      <c r="AA201" s="48" t="s">
        <v>830</v>
      </c>
      <c r="AB201" s="333">
        <f>'Datos comparativos'!H217</f>
        <v>0.94315789473684208</v>
      </c>
      <c r="AC201" s="194">
        <f>'Datos comparativos'!I217</f>
        <v>0.96705882352941197</v>
      </c>
      <c r="AD201" s="194">
        <f>'Datos comparativos'!K217</f>
        <v>0.79594163246694016</v>
      </c>
      <c r="AE201" s="194">
        <f>'Datos comparativos'!O217</f>
        <v>0.91686274509803933</v>
      </c>
      <c r="AF201" s="194">
        <f>'Datos comparativos'!Q217</f>
        <v>0.81818181818181812</v>
      </c>
      <c r="AG201" s="194" t="str">
        <f>'Datos comparativos'!R217</f>
        <v>n/a</v>
      </c>
      <c r="AH201" s="194">
        <f>'Datos comparativos'!S217</f>
        <v>0.60472370766488415</v>
      </c>
      <c r="AI201" s="194">
        <f>'Datos comparativos'!T217</f>
        <v>0.8533333333333335</v>
      </c>
      <c r="AJ201" s="194">
        <f>'Datos comparativos'!V217</f>
        <v>0.98039215686274483</v>
      </c>
      <c r="AK201" s="194">
        <f>'Datos comparativos'!W217</f>
        <v>0.65686274509803921</v>
      </c>
      <c r="AL201" s="194">
        <f>'Datos comparativos'!X217</f>
        <v>0.77292852624920927</v>
      </c>
      <c r="AM201" s="194">
        <f>'Datos comparativos'!Y217</f>
        <v>0.91450980392156878</v>
      </c>
      <c r="AN201" s="194" t="str">
        <f>'Datos comparativos'!Z217</f>
        <v>n/a</v>
      </c>
      <c r="AO201" s="194" t="str">
        <f>'Datos comparativos'!AA217</f>
        <v>n/a</v>
      </c>
      <c r="AP201" s="334">
        <f>'Datos comparativos'!AB217</f>
        <v>0.94385026737967903</v>
      </c>
      <c r="AQ201" s="194">
        <f>'Datos comparativos'!AC217</f>
        <v>0.77862903225806424</v>
      </c>
      <c r="AR201" s="194">
        <f>'Datos comparativos'!AD217</f>
        <v>0.49395516633619735</v>
      </c>
      <c r="AS201" s="287">
        <f>'Datos comparativos'!AH217</f>
        <v>0.79989680082559333</v>
      </c>
      <c r="AT201" s="287" t="str">
        <f>'Datos comparativos'!AI217</f>
        <v>n/a</v>
      </c>
      <c r="AU201" s="287">
        <f>'Datos comparativos'!AJ217</f>
        <v>0.900063251106894</v>
      </c>
      <c r="AV201" s="287">
        <f>'Datos comparativos'!AK217</f>
        <v>0.75303030303030283</v>
      </c>
      <c r="AW201" s="287">
        <f>'Datos comparativos'!AL217</f>
        <v>0.94823529411764729</v>
      </c>
      <c r="AX201" s="335" t="str">
        <f>'Datos comparativos'!AM217</f>
        <v>n/a</v>
      </c>
      <c r="AY201" s="194">
        <f>'Datos comparativos'!AO217</f>
        <v>0.81174242424242415</v>
      </c>
      <c r="AZ201" s="194">
        <f>'Datos comparativos'!AP217</f>
        <v>0.86259029927760578</v>
      </c>
      <c r="BA201" s="194">
        <f>'Datos comparativos'!AR217</f>
        <v>0.56060606060606055</v>
      </c>
    </row>
    <row r="202" spans="27:53" ht="15.5" x14ac:dyDescent="0.25">
      <c r="AA202" s="48" t="s">
        <v>831</v>
      </c>
      <c r="AB202" s="333">
        <f>'Datos comparativos'!H218</f>
        <v>0.8224400871459695</v>
      </c>
      <c r="AC202" s="194">
        <f>'Datos comparativos'!I218</f>
        <v>0.93854489164086685</v>
      </c>
      <c r="AD202" s="194">
        <f>'Datos comparativos'!K218</f>
        <v>0.93037634408602132</v>
      </c>
      <c r="AE202" s="194">
        <f>'Datos comparativos'!O218</f>
        <v>0.92229484386347116</v>
      </c>
      <c r="AF202" s="194">
        <f>'Datos comparativos'!Q218</f>
        <v>0.99999999999999978</v>
      </c>
      <c r="AG202" s="194" t="str">
        <f>'Datos comparativos'!R218</f>
        <v>n/a</v>
      </c>
      <c r="AH202" s="194">
        <f>'Datos comparativos'!S218</f>
        <v>0.91310160427807463</v>
      </c>
      <c r="AI202" s="194">
        <f>'Datos comparativos'!T218</f>
        <v>0.96124031007751931</v>
      </c>
      <c r="AJ202" s="194">
        <f>'Datos comparativos'!V218</f>
        <v>0.92647058823529393</v>
      </c>
      <c r="AK202" s="194">
        <f>'Datos comparativos'!W218</f>
        <v>0.94876543209876529</v>
      </c>
      <c r="AL202" s="194">
        <f>'Datos comparativos'!X218</f>
        <v>0.9362745098039218</v>
      </c>
      <c r="AM202" s="194">
        <f>'Datos comparativos'!Y218</f>
        <v>0.97058823529411742</v>
      </c>
      <c r="AN202" s="194" t="str">
        <f>'Datos comparativos'!Z218</f>
        <v>n/a</v>
      </c>
      <c r="AO202" s="194" t="str">
        <f>'Datos comparativos'!AA218</f>
        <v>n/a</v>
      </c>
      <c r="AP202" s="334">
        <f>'Datos comparativos'!AB218</f>
        <v>0.96859649122807012</v>
      </c>
      <c r="AQ202" s="194">
        <f>'Datos comparativos'!AC218</f>
        <v>0.6073975044563279</v>
      </c>
      <c r="AR202" s="194">
        <f>'Datos comparativos'!AD218</f>
        <v>0.96627450980392182</v>
      </c>
      <c r="AS202" s="287">
        <f>'Datos comparativos'!AH218</f>
        <v>0.96859649122807012</v>
      </c>
      <c r="AT202" s="287" t="str">
        <f>'Datos comparativos'!AI218</f>
        <v>n/a</v>
      </c>
      <c r="AU202" s="287">
        <f>'Datos comparativos'!AJ218</f>
        <v>0.92610939112487101</v>
      </c>
      <c r="AV202" s="287">
        <f>'Datos comparativos'!AK218</f>
        <v>0.80701754385964908</v>
      </c>
      <c r="AW202" s="287">
        <f>'Datos comparativos'!AL218</f>
        <v>1.0000000000000002</v>
      </c>
      <c r="AX202" s="335" t="str">
        <f>'Datos comparativos'!AM218</f>
        <v>n/a</v>
      </c>
      <c r="AY202" s="194">
        <f>'Datos comparativos'!AO218</f>
        <v>0.80392156862745068</v>
      </c>
      <c r="AZ202" s="194">
        <f>'Datos comparativos'!AP218</f>
        <v>0.89242424242424223</v>
      </c>
      <c r="BA202" s="194">
        <f>'Datos comparativos'!AR218</f>
        <v>0.87120743034055725</v>
      </c>
    </row>
    <row r="203" spans="27:53" ht="15.5" x14ac:dyDescent="0.25">
      <c r="AA203" s="48" t="s">
        <v>835</v>
      </c>
      <c r="AB203" s="333">
        <f>'Datos comparativos'!H219</f>
        <v>0.88064516129032244</v>
      </c>
      <c r="AC203" s="194">
        <f>'Datos comparativos'!I219</f>
        <v>0.90552584670231717</v>
      </c>
      <c r="AD203" s="194">
        <f>'Datos comparativos'!K219</f>
        <v>0.83720330237358098</v>
      </c>
      <c r="AE203" s="194">
        <f>'Datos comparativos'!O219</f>
        <v>0.81738906088751284</v>
      </c>
      <c r="AF203" s="194">
        <f>'Datos comparativos'!Q219</f>
        <v>0.97469955724225155</v>
      </c>
      <c r="AG203" s="194" t="str">
        <f>'Datos comparativos'!R219</f>
        <v>n/a</v>
      </c>
      <c r="AH203" s="194">
        <f>'Datos comparativos'!S219</f>
        <v>0.8529411764705882</v>
      </c>
      <c r="AI203" s="194">
        <f>'Datos comparativos'!T219</f>
        <v>0.95303237574099409</v>
      </c>
      <c r="AJ203" s="194">
        <f>'Datos comparativos'!V219</f>
        <v>0.90085388994307369</v>
      </c>
      <c r="AK203" s="194">
        <f>'Datos comparativos'!W219</f>
        <v>0.93587705352411221</v>
      </c>
      <c r="AL203" s="194">
        <f>'Datos comparativos'!X219</f>
        <v>0.8570000000000001</v>
      </c>
      <c r="AM203" s="194">
        <f>'Datos comparativos'!Y219</f>
        <v>0.94497153700189729</v>
      </c>
      <c r="AN203" s="194" t="str">
        <f>'Datos comparativos'!Z219</f>
        <v>n/a</v>
      </c>
      <c r="AO203" s="194" t="str">
        <f>'Datos comparativos'!AA219</f>
        <v>n/a</v>
      </c>
      <c r="AP203" s="334">
        <f>'Datos comparativos'!AB219</f>
        <v>0.91176470588235281</v>
      </c>
      <c r="AQ203" s="194">
        <f>'Datos comparativos'!AC219</f>
        <v>0.75179924242424223</v>
      </c>
      <c r="AR203" s="194">
        <f>'Datos comparativos'!AD219</f>
        <v>0.92438596491228064</v>
      </c>
      <c r="AS203" s="287">
        <f>'Datos comparativos'!AH219</f>
        <v>0.81383564661819785</v>
      </c>
      <c r="AT203" s="287" t="str">
        <f>'Datos comparativos'!AI219</f>
        <v>n/a</v>
      </c>
      <c r="AU203" s="287">
        <f>'Datos comparativos'!AJ219</f>
        <v>0.89304812834224601</v>
      </c>
      <c r="AV203" s="287">
        <f>'Datos comparativos'!AK219</f>
        <v>0.92647058823529438</v>
      </c>
      <c r="AW203" s="287">
        <f>'Datos comparativos'!AL219</f>
        <v>0.88283118125298898</v>
      </c>
      <c r="AX203" s="335" t="str">
        <f>'Datos comparativos'!AM219</f>
        <v>n/a</v>
      </c>
      <c r="AY203" s="194">
        <f>'Datos comparativos'!AO219</f>
        <v>0.740151515151515</v>
      </c>
      <c r="AZ203" s="194">
        <f>'Datos comparativos'!AP219</f>
        <v>0.70043572984749447</v>
      </c>
      <c r="BA203" s="194">
        <f>'Datos comparativos'!AR219</f>
        <v>0.69871096586782855</v>
      </c>
    </row>
    <row r="204" spans="27:53" ht="15.5" x14ac:dyDescent="0.25">
      <c r="AA204" s="48" t="s">
        <v>836</v>
      </c>
      <c r="AB204" s="333">
        <f>'Datos comparativos'!H220</f>
        <v>0.9295900178253117</v>
      </c>
      <c r="AC204" s="194">
        <f>'Datos comparativos'!I220</f>
        <v>1.0000000000000002</v>
      </c>
      <c r="AD204" s="194">
        <f>'Datos comparativos'!K220</f>
        <v>0.96524064171122981</v>
      </c>
      <c r="AE204" s="194">
        <f>'Datos comparativos'!O220</f>
        <v>0.98372093023255802</v>
      </c>
      <c r="AF204" s="194">
        <f>'Datos comparativos'!Q220</f>
        <v>0.86401012017710299</v>
      </c>
      <c r="AG204" s="194" t="str">
        <f>'Datos comparativos'!R220</f>
        <v>n/a</v>
      </c>
      <c r="AH204" s="194">
        <f>'Datos comparativos'!S220</f>
        <v>0.91846491228070171</v>
      </c>
      <c r="AI204" s="194">
        <f>'Datos comparativos'!T220</f>
        <v>0.89483065953654173</v>
      </c>
      <c r="AJ204" s="194">
        <f>'Datos comparativos'!V220</f>
        <v>0.99999999999999978</v>
      </c>
      <c r="AK204" s="194">
        <f>'Datos comparativos'!W220</f>
        <v>0.80977229601518008</v>
      </c>
      <c r="AL204" s="194">
        <f>'Datos comparativos'!X220</f>
        <v>0.94262890341321692</v>
      </c>
      <c r="AM204" s="194">
        <f>'Datos comparativos'!Y220</f>
        <v>0.89690069576217568</v>
      </c>
      <c r="AN204" s="194" t="str">
        <f>'Datos comparativos'!Z220</f>
        <v>n/a</v>
      </c>
      <c r="AO204" s="194" t="str">
        <f>'Datos comparativos'!AA220</f>
        <v>n/a</v>
      </c>
      <c r="AP204" s="334">
        <f>'Datos comparativos'!AB220</f>
        <v>0.76495614035087711</v>
      </c>
      <c r="AQ204" s="194">
        <f>'Datos comparativos'!AC220</f>
        <v>0.99999999999999978</v>
      </c>
      <c r="AR204" s="194">
        <f>'Datos comparativos'!AD220</f>
        <v>0.86408199643493733</v>
      </c>
      <c r="AS204" s="287">
        <f>'Datos comparativos'!AH220</f>
        <v>0.9860000000000001</v>
      </c>
      <c r="AT204" s="287" t="str">
        <f>'Datos comparativos'!AI220</f>
        <v>n/a</v>
      </c>
      <c r="AU204" s="287">
        <f>'Datos comparativos'!AJ220</f>
        <v>0.98039215686274506</v>
      </c>
      <c r="AV204" s="287">
        <f>'Datos comparativos'!AK220</f>
        <v>0.89845201238390093</v>
      </c>
      <c r="AW204" s="287">
        <f>'Datos comparativos'!AL220</f>
        <v>1</v>
      </c>
      <c r="AX204" s="335" t="str">
        <f>'Datos comparativos'!AM220</f>
        <v>n/a</v>
      </c>
      <c r="AY204" s="194">
        <f>'Datos comparativos'!AO220</f>
        <v>0.85039941902687</v>
      </c>
      <c r="AZ204" s="194">
        <f>'Datos comparativos'!AP220</f>
        <v>0.9726315789473684</v>
      </c>
      <c r="BA204" s="194">
        <f>'Datos comparativos'!AR220</f>
        <v>0.82932263814616736</v>
      </c>
    </row>
    <row r="205" spans="27:53" ht="15.5" x14ac:dyDescent="0.25">
      <c r="AA205" s="48" t="s">
        <v>837</v>
      </c>
      <c r="AB205" s="333">
        <f>'Datos comparativos'!H221</f>
        <v>0.94652406417112289</v>
      </c>
      <c r="AC205" s="194">
        <f>'Datos comparativos'!I221</f>
        <v>1.0000000000000002</v>
      </c>
      <c r="AD205" s="194">
        <f>'Datos comparativos'!K221</f>
        <v>0.91165454946023339</v>
      </c>
      <c r="AE205" s="194">
        <f>'Datos comparativos'!O221</f>
        <v>0.98039215686274506</v>
      </c>
      <c r="AF205" s="194">
        <f>'Datos comparativos'!Q221</f>
        <v>0.81483238456672968</v>
      </c>
      <c r="AG205" s="194" t="str">
        <f>'Datos comparativos'!R221</f>
        <v>n/a</v>
      </c>
      <c r="AH205" s="194">
        <f>'Datos comparativos'!S221</f>
        <v>0.81087919038583156</v>
      </c>
      <c r="AI205" s="194">
        <f>'Datos comparativos'!T221</f>
        <v>0.92456140350877181</v>
      </c>
      <c r="AJ205" s="194">
        <f>'Datos comparativos'!V221</f>
        <v>0.96434937611408178</v>
      </c>
      <c r="AK205" s="194">
        <f>'Datos comparativos'!W221</f>
        <v>0.92299177735610349</v>
      </c>
      <c r="AL205" s="194">
        <f>'Datos comparativos'!X221</f>
        <v>1.0000000000000004</v>
      </c>
      <c r="AM205" s="194">
        <f>'Datos comparativos'!Y221</f>
        <v>0.96305469556243539</v>
      </c>
      <c r="AN205" s="194" t="str">
        <f>'Datos comparativos'!Z221</f>
        <v>n/a</v>
      </c>
      <c r="AO205" s="194" t="str">
        <f>'Datos comparativos'!AA221</f>
        <v>n/a</v>
      </c>
      <c r="AP205" s="334">
        <f>'Datos comparativos'!AB221</f>
        <v>0.78774509803921566</v>
      </c>
      <c r="AQ205" s="194">
        <f>'Datos comparativos'!AC221</f>
        <v>0.68404634581105173</v>
      </c>
      <c r="AR205" s="194">
        <f>'Datos comparativos'!AD221</f>
        <v>0.63132621951219514</v>
      </c>
      <c r="AS205" s="287">
        <f>'Datos comparativos'!AH221</f>
        <v>0.72202295552367279</v>
      </c>
      <c r="AT205" s="287" t="str">
        <f>'Datos comparativos'!AI221</f>
        <v>n/a</v>
      </c>
      <c r="AU205" s="287">
        <f>'Datos comparativos'!AJ221</f>
        <v>0.99999999999999989</v>
      </c>
      <c r="AV205" s="287">
        <f>'Datos comparativos'!AK221</f>
        <v>0.90955091714104974</v>
      </c>
      <c r="AW205" s="287">
        <f>'Datos comparativos'!AL221</f>
        <v>0.77574819401444783</v>
      </c>
      <c r="AX205" s="335" t="str">
        <f>'Datos comparativos'!AM221</f>
        <v>n/a</v>
      </c>
      <c r="AY205" s="194">
        <f>'Datos comparativos'!AO221</f>
        <v>0.96933333333333349</v>
      </c>
      <c r="AZ205" s="194">
        <f>'Datos comparativos'!AP221</f>
        <v>0.84333333333333349</v>
      </c>
      <c r="BA205" s="194">
        <f>'Datos comparativos'!AR221</f>
        <v>0.7931688804554079</v>
      </c>
    </row>
    <row r="206" spans="27:53" ht="15.5" x14ac:dyDescent="0.25">
      <c r="AA206" s="48" t="s">
        <v>845</v>
      </c>
      <c r="AB206" s="333">
        <f>'Datos comparativos'!H222</f>
        <v>0.82976827094474137</v>
      </c>
      <c r="AC206" s="194">
        <f>'Datos comparativos'!I222</f>
        <v>0.80135918003565054</v>
      </c>
      <c r="AD206" s="194">
        <f>'Datos comparativos'!K222</f>
        <v>0.85655430711610481</v>
      </c>
      <c r="AE206" s="194">
        <f>'Datos comparativos'!O222</f>
        <v>0.90196078431372539</v>
      </c>
      <c r="AF206" s="194">
        <f>'Datos comparativos'!Q222</f>
        <v>0.942959001782531</v>
      </c>
      <c r="AG206" s="194" t="str">
        <f>'Datos comparativos'!R222</f>
        <v>n/a</v>
      </c>
      <c r="AH206" s="194">
        <f>'Datos comparativos'!S222</f>
        <v>0.88235294117647034</v>
      </c>
      <c r="AI206" s="194">
        <f>'Datos comparativos'!T222</f>
        <v>0.98266253869969034</v>
      </c>
      <c r="AJ206" s="194">
        <f>'Datos comparativos'!V222</f>
        <v>0.95588235294117618</v>
      </c>
      <c r="AK206" s="194">
        <f>'Datos comparativos'!W222</f>
        <v>0.90757575757575748</v>
      </c>
      <c r="AL206" s="194">
        <f>'Datos comparativos'!X222</f>
        <v>0.83244206773618523</v>
      </c>
      <c r="AM206" s="194">
        <f>'Datos comparativos'!Y222</f>
        <v>0.91878224974200207</v>
      </c>
      <c r="AN206" s="194" t="str">
        <f>'Datos comparativos'!Z222</f>
        <v>n/a</v>
      </c>
      <c r="AO206" s="194" t="str">
        <f>'Datos comparativos'!AA222</f>
        <v>n/a</v>
      </c>
      <c r="AP206" s="334">
        <f>'Datos comparativos'!AB222</f>
        <v>0.75779857397504446</v>
      </c>
      <c r="AQ206" s="194">
        <f>'Datos comparativos'!AC222</f>
        <v>0.96827956989247288</v>
      </c>
      <c r="AR206" s="194">
        <f>'Datos comparativos'!AD222</f>
        <v>0.8530525846702316</v>
      </c>
      <c r="AS206" s="287">
        <f>'Datos comparativos'!AH222</f>
        <v>0.91333333333333344</v>
      </c>
      <c r="AT206" s="287" t="str">
        <f>'Datos comparativos'!AI222</f>
        <v>n/a</v>
      </c>
      <c r="AU206" s="287">
        <f>'Datos comparativos'!AJ222</f>
        <v>0.98128342245989286</v>
      </c>
      <c r="AV206" s="287">
        <f>'Datos comparativos'!AK222</f>
        <v>0.83715686274509815</v>
      </c>
      <c r="AW206" s="287">
        <f>'Datos comparativos'!AL222</f>
        <v>0.91104231166150662</v>
      </c>
      <c r="AX206" s="335" t="str">
        <f>'Datos comparativos'!AM222</f>
        <v>n/a</v>
      </c>
      <c r="AY206" s="194">
        <f>'Datos comparativos'!AO222</f>
        <v>0.63680926916221026</v>
      </c>
      <c r="AZ206" s="194">
        <f>'Datos comparativos'!AP222</f>
        <v>0.93111455108359131</v>
      </c>
      <c r="BA206" s="194">
        <f>'Datos comparativos'!AR222</f>
        <v>0.79180107526881716</v>
      </c>
    </row>
    <row r="207" spans="27:53" ht="15.5" x14ac:dyDescent="0.25">
      <c r="AA207" s="512" t="s">
        <v>861</v>
      </c>
      <c r="AB207" s="333">
        <f>'Datos comparativos'!H223</f>
        <v>0.9532258064516127</v>
      </c>
      <c r="AC207" s="194">
        <f>'Datos comparativos'!I223</f>
        <v>0.81639928698752207</v>
      </c>
      <c r="AD207" s="194">
        <f>'Datos comparativos'!K223</f>
        <v>0.84458968772694254</v>
      </c>
      <c r="AE207" s="194">
        <f>'Datos comparativos'!O223</f>
        <v>0.76533839342188481</v>
      </c>
      <c r="AF207" s="194">
        <f>'Datos comparativos'!Q223</f>
        <v>0.98039215686274539</v>
      </c>
      <c r="AG207" s="194" t="str">
        <f>'Datos comparativos'!R223</f>
        <v>n/a</v>
      </c>
      <c r="AH207" s="194">
        <f>'Datos comparativos'!S223</f>
        <v>0.65313725490196073</v>
      </c>
      <c r="AI207" s="194">
        <f>'Datos comparativos'!T223</f>
        <v>0.92691622103386795</v>
      </c>
      <c r="AJ207" s="194">
        <f>'Datos comparativos'!V223</f>
        <v>0.96627450980392182</v>
      </c>
      <c r="AK207" s="194">
        <f>'Datos comparativos'!W223</f>
        <v>0.74254901960784325</v>
      </c>
      <c r="AL207" s="194">
        <f>'Datos comparativos'!X223</f>
        <v>0.98333333333333306</v>
      </c>
      <c r="AM207" s="194">
        <f>'Datos comparativos'!Y223</f>
        <v>0.95764705882352963</v>
      </c>
      <c r="AN207" s="194" t="str">
        <f>'Datos comparativos'!Z223</f>
        <v>n/a</v>
      </c>
      <c r="AO207" s="194">
        <f>'Datos comparativos'!AA223</f>
        <v>0.98358413132694933</v>
      </c>
      <c r="AP207" s="334">
        <f>'Datos comparativos'!AB223</f>
        <v>0.67029569892473106</v>
      </c>
      <c r="AQ207" s="194">
        <f>'Datos comparativos'!AC223</f>
        <v>0.70862745098039226</v>
      </c>
      <c r="AR207" s="194">
        <f>'Datos comparativos'!AD223</f>
        <v>0.80938596491228065</v>
      </c>
      <c r="AS207" s="287">
        <f>'Datos comparativos'!AH223</f>
        <v>0.76261994159365876</v>
      </c>
      <c r="AT207" s="287" t="str">
        <f>'Datos comparativos'!AI223</f>
        <v>n/a</v>
      </c>
      <c r="AU207" s="287">
        <f>'Datos comparativos'!AJ223</f>
        <v>0.63766769865841078</v>
      </c>
      <c r="AV207" s="287">
        <f>'Datos comparativos'!AK223</f>
        <v>0.81490196078431376</v>
      </c>
      <c r="AW207" s="287">
        <f>'Datos comparativos'!AL223</f>
        <v>0.85941176470588254</v>
      </c>
      <c r="AX207" s="335" t="str">
        <f>'Datos comparativos'!AM223</f>
        <v>n/a</v>
      </c>
      <c r="AY207" s="194">
        <f>'Datos comparativos'!AO223</f>
        <v>0.8361796331435799</v>
      </c>
      <c r="AZ207" s="194">
        <f>'Datos comparativos'!AP223</f>
        <v>0.88939393939393929</v>
      </c>
      <c r="BA207" s="194">
        <f>'Datos comparativos'!AR223</f>
        <v>0.85902992776057785</v>
      </c>
    </row>
    <row r="214" spans="4:53" ht="33.75" customHeight="1" x14ac:dyDescent="0.25">
      <c r="D214" s="1539" t="s">
        <v>31</v>
      </c>
      <c r="E214" s="1539"/>
      <c r="F214" s="1539"/>
      <c r="G214" s="1539"/>
      <c r="H214" s="1539"/>
      <c r="I214" s="1539"/>
      <c r="J214" s="1539"/>
      <c r="K214" s="1539"/>
      <c r="L214" s="1539"/>
      <c r="M214" s="1539"/>
      <c r="N214" s="1539"/>
      <c r="O214" s="1539"/>
      <c r="P214" s="1539"/>
      <c r="Q214" s="1539"/>
      <c r="R214" s="1539"/>
      <c r="S214" s="1539"/>
      <c r="T214" s="1539"/>
      <c r="U214" s="1539"/>
      <c r="V214" s="1539"/>
      <c r="W214" s="1539"/>
      <c r="X214" s="1539"/>
    </row>
    <row r="220" spans="4:53" ht="14.5" thickBot="1" x14ac:dyDescent="0.3">
      <c r="AB220" s="1546" t="s">
        <v>7</v>
      </c>
      <c r="AC220" s="1541"/>
      <c r="AD220" s="1541"/>
      <c r="AE220" s="1541"/>
      <c r="AF220" s="1541"/>
      <c r="AG220" s="1541"/>
      <c r="AH220" s="1541"/>
      <c r="AI220" s="1541"/>
      <c r="AJ220" s="1541"/>
      <c r="AK220" s="1541"/>
      <c r="AL220" s="1541"/>
      <c r="AM220" s="1541"/>
      <c r="AN220" s="1541"/>
      <c r="AO220" s="1545"/>
      <c r="AP220" s="1540" t="s">
        <v>8</v>
      </c>
      <c r="AQ220" s="1541"/>
      <c r="AR220" s="1541"/>
      <c r="AS220" s="1541"/>
      <c r="AT220" s="1541"/>
      <c r="AU220" s="1541"/>
      <c r="AV220" s="1541"/>
      <c r="AW220" s="1545"/>
      <c r="AX220" s="1540" t="s">
        <v>80</v>
      </c>
      <c r="AY220" s="1541"/>
      <c r="AZ220" s="1541"/>
      <c r="BA220" s="1541"/>
    </row>
    <row r="221" spans="4:53" ht="56" x14ac:dyDescent="0.25">
      <c r="AB221" s="649" t="s">
        <v>88</v>
      </c>
      <c r="AC221" s="649" t="s">
        <v>817</v>
      </c>
      <c r="AD221" s="649" t="s">
        <v>3</v>
      </c>
      <c r="AE221" s="649" t="s">
        <v>101</v>
      </c>
      <c r="AF221" s="649" t="s">
        <v>90</v>
      </c>
      <c r="AG221" s="649" t="s">
        <v>6</v>
      </c>
      <c r="AH221" s="649" t="s">
        <v>145</v>
      </c>
      <c r="AI221" s="649" t="s">
        <v>266</v>
      </c>
      <c r="AJ221" s="649" t="s">
        <v>304</v>
      </c>
      <c r="AK221" s="649" t="s">
        <v>319</v>
      </c>
      <c r="AL221" s="649" t="s">
        <v>717</v>
      </c>
      <c r="AM221" s="649" t="s">
        <v>789</v>
      </c>
      <c r="AN221" s="649" t="s">
        <v>792</v>
      </c>
      <c r="AO221" s="649" t="s">
        <v>847</v>
      </c>
      <c r="AP221" s="649" t="s">
        <v>0</v>
      </c>
      <c r="AQ221" s="649" t="s">
        <v>147</v>
      </c>
      <c r="AR221" s="649" t="s">
        <v>1</v>
      </c>
      <c r="AS221" s="650" t="s">
        <v>791</v>
      </c>
      <c r="AT221" s="432" t="s">
        <v>330</v>
      </c>
      <c r="AU221" s="432" t="s">
        <v>676</v>
      </c>
      <c r="AV221" s="432" t="s">
        <v>720</v>
      </c>
      <c r="AW221" s="432" t="s">
        <v>762</v>
      </c>
      <c r="AX221" s="649" t="s">
        <v>150</v>
      </c>
      <c r="AY221" s="651" t="s">
        <v>316</v>
      </c>
      <c r="AZ221" s="651" t="s">
        <v>761</v>
      </c>
      <c r="BA221" s="651" t="s">
        <v>329</v>
      </c>
    </row>
    <row r="222" spans="4:53" ht="15.5" x14ac:dyDescent="0.25">
      <c r="AA222" s="48" t="s">
        <v>793</v>
      </c>
      <c r="AB222" s="333">
        <f>'Datos comparativos'!H308</f>
        <v>1</v>
      </c>
      <c r="AC222" s="194">
        <f>'Datos comparativos'!I308</f>
        <v>1</v>
      </c>
      <c r="AD222" s="194">
        <f>'Datos comparativos'!K308</f>
        <v>0.8</v>
      </c>
      <c r="AE222" s="194">
        <f>'Datos comparativos'!O308</f>
        <v>1</v>
      </c>
      <c r="AF222" s="194">
        <f>'Datos comparativos'!Q308</f>
        <v>1</v>
      </c>
      <c r="AG222" s="194" t="str">
        <f>'Datos comparativos'!R308</f>
        <v>n/a</v>
      </c>
      <c r="AH222" s="194">
        <f>'Datos comparativos'!S308</f>
        <v>1</v>
      </c>
      <c r="AI222" s="194">
        <f>'Datos comparativos'!T308</f>
        <v>1</v>
      </c>
      <c r="AJ222" s="194">
        <f>'Datos comparativos'!V308</f>
        <v>1</v>
      </c>
      <c r="AK222" s="194">
        <f>'Datos comparativos'!W308</f>
        <v>1</v>
      </c>
      <c r="AL222" s="194">
        <f>'Datos comparativos'!X308</f>
        <v>1</v>
      </c>
      <c r="AM222" s="194">
        <f>'Datos comparativos'!Y308</f>
        <v>0.60000000000000009</v>
      </c>
      <c r="AN222" s="194" t="str">
        <f>'Datos comparativos'!Z308</f>
        <v>n/a</v>
      </c>
      <c r="AO222" s="194" t="str">
        <f>'Datos comparativos'!AA308</f>
        <v>n/a</v>
      </c>
      <c r="AP222" s="334">
        <f>'Datos comparativos'!AB308</f>
        <v>0.75</v>
      </c>
      <c r="AQ222" s="194">
        <f>'Datos comparativos'!AC308</f>
        <v>1</v>
      </c>
      <c r="AR222" s="194">
        <f>'Datos comparativos'!AD308</f>
        <v>1</v>
      </c>
      <c r="AS222" s="287">
        <f>'Datos comparativos'!AH308</f>
        <v>1</v>
      </c>
      <c r="AT222" s="287">
        <f>'Datos comparativos'!AI308</f>
        <v>1</v>
      </c>
      <c r="AU222" s="287">
        <f>'Datos comparativos'!AJ308</f>
        <v>0.8</v>
      </c>
      <c r="AV222" s="287">
        <f>'Datos comparativos'!AK308</f>
        <v>0.3666666666666667</v>
      </c>
      <c r="AW222" s="287">
        <f>'Datos comparativos'!AL308</f>
        <v>1</v>
      </c>
      <c r="AX222" s="335" t="str">
        <f>'Datos comparativos'!AM308</f>
        <v>n/a</v>
      </c>
      <c r="AY222" s="194">
        <f>'Datos comparativos'!AO308</f>
        <v>0.8</v>
      </c>
      <c r="AZ222" s="194">
        <f>'Datos comparativos'!AP308</f>
        <v>1</v>
      </c>
      <c r="BA222" s="194">
        <f>'Datos comparativos'!AR308</f>
        <v>1</v>
      </c>
    </row>
    <row r="223" spans="4:53" ht="15.5" x14ac:dyDescent="0.25">
      <c r="AA223" s="512" t="s">
        <v>802</v>
      </c>
      <c r="AB223" s="333">
        <f>'Datos comparativos'!H309</f>
        <v>1</v>
      </c>
      <c r="AC223" s="194">
        <f>'Datos comparativos'!I309</f>
        <v>0.9285714285714286</v>
      </c>
      <c r="AD223" s="194">
        <f>'Datos comparativos'!K309</f>
        <v>1</v>
      </c>
      <c r="AE223" s="194">
        <f>'Datos comparativos'!O309</f>
        <v>1</v>
      </c>
      <c r="AF223" s="194">
        <f>'Datos comparativos'!Q309</f>
        <v>1</v>
      </c>
      <c r="AG223" s="194" t="str">
        <f>'Datos comparativos'!R309</f>
        <v>n/a</v>
      </c>
      <c r="AH223" s="194">
        <f>'Datos comparativos'!S309</f>
        <v>1</v>
      </c>
      <c r="AI223" s="194">
        <f>'Datos comparativos'!T309</f>
        <v>1</v>
      </c>
      <c r="AJ223" s="194">
        <f>'Datos comparativos'!V309</f>
        <v>1</v>
      </c>
      <c r="AK223" s="194">
        <f>'Datos comparativos'!W309</f>
        <v>1</v>
      </c>
      <c r="AL223" s="194">
        <f>'Datos comparativos'!X309</f>
        <v>1</v>
      </c>
      <c r="AM223" s="194">
        <f>'Datos comparativos'!Y309</f>
        <v>1</v>
      </c>
      <c r="AN223" s="194" t="str">
        <f>'Datos comparativos'!Z309</f>
        <v>n/a</v>
      </c>
      <c r="AO223" s="194" t="str">
        <f>'Datos comparativos'!AA309</f>
        <v>n/a</v>
      </c>
      <c r="AP223" s="334">
        <f>'Datos comparativos'!AB309</f>
        <v>1</v>
      </c>
      <c r="AQ223" s="194">
        <f>'Datos comparativos'!AC309</f>
        <v>0.66666666666666674</v>
      </c>
      <c r="AR223" s="194">
        <f>'Datos comparativos'!AD309</f>
        <v>0.95</v>
      </c>
      <c r="AS223" s="287">
        <f>'Datos comparativos'!AH309</f>
        <v>1</v>
      </c>
      <c r="AT223" s="287">
        <f>'Datos comparativos'!AI309</f>
        <v>0.58333333333333326</v>
      </c>
      <c r="AU223" s="287">
        <f>'Datos comparativos'!AJ309</f>
        <v>0.5</v>
      </c>
      <c r="AV223" s="287">
        <f>'Datos comparativos'!AK309</f>
        <v>0.91666666666666674</v>
      </c>
      <c r="AW223" s="287">
        <f>'Datos comparativos'!AL309</f>
        <v>0.91666666666666674</v>
      </c>
      <c r="AX223" s="335" t="str">
        <f>'Datos comparativos'!AM309</f>
        <v>n/a</v>
      </c>
      <c r="AY223" s="194">
        <f>'Datos comparativos'!AO309</f>
        <v>0.89999999999999991</v>
      </c>
      <c r="AZ223" s="194">
        <f>'Datos comparativos'!AP309</f>
        <v>0.9285714285714286</v>
      </c>
      <c r="BA223" s="194">
        <f>'Datos comparativos'!AR309</f>
        <v>0.9285714285714286</v>
      </c>
    </row>
    <row r="224" spans="4:53" ht="15.5" x14ac:dyDescent="0.25">
      <c r="AA224" s="512" t="s">
        <v>805</v>
      </c>
      <c r="AB224" s="333">
        <f>'Datos comparativos'!H310</f>
        <v>1</v>
      </c>
      <c r="AC224" s="194">
        <f>'Datos comparativos'!I310</f>
        <v>1</v>
      </c>
      <c r="AD224" s="194">
        <f>'Datos comparativos'!K310</f>
        <v>1</v>
      </c>
      <c r="AE224" s="194">
        <f>'Datos comparativos'!O310</f>
        <v>0.75</v>
      </c>
      <c r="AF224" s="194">
        <f>'Datos comparativos'!Q310</f>
        <v>0.89999999999999991</v>
      </c>
      <c r="AG224" s="194" t="str">
        <f>'Datos comparativos'!R310</f>
        <v>n/a</v>
      </c>
      <c r="AH224" s="194">
        <f>'Datos comparativos'!S310</f>
        <v>1</v>
      </c>
      <c r="AI224" s="194">
        <f>'Datos comparativos'!T310</f>
        <v>0.89999999999999991</v>
      </c>
      <c r="AJ224" s="194">
        <f>'Datos comparativos'!V310</f>
        <v>1</v>
      </c>
      <c r="AK224" s="194">
        <f>'Datos comparativos'!W310</f>
        <v>1</v>
      </c>
      <c r="AL224" s="194">
        <f>'Datos comparativos'!X310</f>
        <v>1</v>
      </c>
      <c r="AM224" s="194">
        <f>'Datos comparativos'!Y310</f>
        <v>1</v>
      </c>
      <c r="AN224" s="194" t="str">
        <f>'Datos comparativos'!Z310</f>
        <v>n/a</v>
      </c>
      <c r="AO224" s="194" t="str">
        <f>'Datos comparativos'!AA310</f>
        <v>n/a</v>
      </c>
      <c r="AP224" s="334">
        <f>'Datos comparativos'!AB310</f>
        <v>0.91666666666666674</v>
      </c>
      <c r="AQ224" s="194">
        <f>'Datos comparativos'!AC310</f>
        <v>0.85000000000000009</v>
      </c>
      <c r="AR224" s="194">
        <f>'Datos comparativos'!AD310</f>
        <v>0.9</v>
      </c>
      <c r="AS224" s="287">
        <f>'Datos comparativos'!AH310</f>
        <v>1</v>
      </c>
      <c r="AT224" s="287" t="str">
        <f>'Datos comparativos'!AI310</f>
        <v>n/a</v>
      </c>
      <c r="AU224" s="287">
        <f>'Datos comparativos'!AJ310</f>
        <v>1</v>
      </c>
      <c r="AV224" s="287">
        <f>'Datos comparativos'!AK310</f>
        <v>1</v>
      </c>
      <c r="AW224" s="287">
        <f>'Datos comparativos'!AL310</f>
        <v>0.8666666666666667</v>
      </c>
      <c r="AX224" s="335" t="str">
        <f>'Datos comparativos'!AM310</f>
        <v>n/a</v>
      </c>
      <c r="AY224" s="194">
        <f>'Datos comparativos'!AO310</f>
        <v>0.45833333333333331</v>
      </c>
      <c r="AZ224" s="194">
        <f>'Datos comparativos'!AP310</f>
        <v>1</v>
      </c>
      <c r="BA224" s="194">
        <f>'Datos comparativos'!AR310</f>
        <v>0.79166666666666674</v>
      </c>
    </row>
    <row r="225" spans="27:53" ht="15.5" x14ac:dyDescent="0.25">
      <c r="AA225" s="48" t="s">
        <v>806</v>
      </c>
      <c r="AB225" s="333">
        <f>'Datos comparativos'!H311</f>
        <v>0.89999999999999991</v>
      </c>
      <c r="AC225" s="194">
        <f>'Datos comparativos'!I311</f>
        <v>0.75</v>
      </c>
      <c r="AD225" s="194">
        <f>'Datos comparativos'!K311</f>
        <v>1</v>
      </c>
      <c r="AE225" s="194">
        <f>'Datos comparativos'!O311</f>
        <v>0.9285714285714286</v>
      </c>
      <c r="AF225" s="194">
        <f>'Datos comparativos'!Q311</f>
        <v>0.75</v>
      </c>
      <c r="AG225" s="194" t="str">
        <f>'Datos comparativos'!R311</f>
        <v>n/a</v>
      </c>
      <c r="AH225" s="194">
        <f>'Datos comparativos'!S311</f>
        <v>1</v>
      </c>
      <c r="AI225" s="194">
        <f>'Datos comparativos'!T311</f>
        <v>1</v>
      </c>
      <c r="AJ225" s="194">
        <f>'Datos comparativos'!V311</f>
        <v>1</v>
      </c>
      <c r="AK225" s="194">
        <f>'Datos comparativos'!W311</f>
        <v>1</v>
      </c>
      <c r="AL225" s="194">
        <f>'Datos comparativos'!X311</f>
        <v>0.94285714285714284</v>
      </c>
      <c r="AM225" s="194">
        <f>'Datos comparativos'!Y311</f>
        <v>1</v>
      </c>
      <c r="AN225" s="194" t="str">
        <f>'Datos comparativos'!Z311</f>
        <v>n/a</v>
      </c>
      <c r="AO225" s="194" t="str">
        <f>'Datos comparativos'!AA311</f>
        <v>n/a</v>
      </c>
      <c r="AP225" s="334">
        <f>'Datos comparativos'!AB311</f>
        <v>0.875</v>
      </c>
      <c r="AQ225" s="194">
        <f>'Datos comparativos'!AC311</f>
        <v>1</v>
      </c>
      <c r="AR225" s="194">
        <f>'Datos comparativos'!AD311</f>
        <v>1</v>
      </c>
      <c r="AS225" s="287">
        <f>'Datos comparativos'!AH311</f>
        <v>0.60000000000000009</v>
      </c>
      <c r="AT225" s="287" t="str">
        <f>'Datos comparativos'!AI311</f>
        <v>n/a</v>
      </c>
      <c r="AU225" s="287">
        <f>'Datos comparativos'!AJ311</f>
        <v>0.75</v>
      </c>
      <c r="AV225" s="287">
        <f>'Datos comparativos'!AK311</f>
        <v>1</v>
      </c>
      <c r="AW225" s="287">
        <f>'Datos comparativos'!AL311</f>
        <v>1</v>
      </c>
      <c r="AX225" s="335" t="str">
        <f>'Datos comparativos'!AM311</f>
        <v>n/a</v>
      </c>
      <c r="AY225" s="194">
        <f>'Datos comparativos'!AO311</f>
        <v>0.93333333333333335</v>
      </c>
      <c r="AZ225" s="194">
        <f>'Datos comparativos'!AP311</f>
        <v>1</v>
      </c>
      <c r="BA225" s="194">
        <f>'Datos comparativos'!AR311</f>
        <v>1</v>
      </c>
    </row>
    <row r="226" spans="27:53" ht="15.5" x14ac:dyDescent="0.25">
      <c r="AA226" s="48" t="s">
        <v>807</v>
      </c>
      <c r="AB226" s="333">
        <f>'Datos comparativos'!H312</f>
        <v>1</v>
      </c>
      <c r="AC226" s="194">
        <f>'Datos comparativos'!I312</f>
        <v>1</v>
      </c>
      <c r="AD226" s="194">
        <f>'Datos comparativos'!K312</f>
        <v>0.875</v>
      </c>
      <c r="AE226" s="194">
        <f>'Datos comparativos'!O312</f>
        <v>1</v>
      </c>
      <c r="AF226" s="194">
        <f>'Datos comparativos'!Q312</f>
        <v>1</v>
      </c>
      <c r="AG226" s="194" t="str">
        <f>'Datos comparativos'!R312</f>
        <v>n/a</v>
      </c>
      <c r="AH226" s="194">
        <f>'Datos comparativos'!S312</f>
        <v>1</v>
      </c>
      <c r="AI226" s="194">
        <f>'Datos comparativos'!T312</f>
        <v>1</v>
      </c>
      <c r="AJ226" s="194">
        <f>'Datos comparativos'!V312</f>
        <v>1</v>
      </c>
      <c r="AK226" s="194">
        <f>'Datos comparativos'!W312</f>
        <v>1</v>
      </c>
      <c r="AL226" s="194">
        <f>'Datos comparativos'!X312</f>
        <v>0.9285714285714286</v>
      </c>
      <c r="AM226" s="194">
        <f>'Datos comparativos'!Y312</f>
        <v>1</v>
      </c>
      <c r="AN226" s="194" t="str">
        <f>'Datos comparativos'!Z312</f>
        <v>n/a</v>
      </c>
      <c r="AO226" s="194" t="str">
        <f>'Datos comparativos'!AA312</f>
        <v>n/a</v>
      </c>
      <c r="AP226" s="334">
        <f>'Datos comparativos'!AB312</f>
        <v>1</v>
      </c>
      <c r="AQ226" s="194">
        <f>'Datos comparativos'!AC312</f>
        <v>1</v>
      </c>
      <c r="AR226" s="194">
        <f>'Datos comparativos'!AD312</f>
        <v>0.75</v>
      </c>
      <c r="AS226" s="287">
        <f>'Datos comparativos'!AH312</f>
        <v>1</v>
      </c>
      <c r="AT226" s="287" t="str">
        <f>'Datos comparativos'!AI312</f>
        <v>n/a</v>
      </c>
      <c r="AU226" s="287">
        <f>'Datos comparativos'!AJ312</f>
        <v>1</v>
      </c>
      <c r="AV226" s="287">
        <f>'Datos comparativos'!AK312</f>
        <v>1</v>
      </c>
      <c r="AW226" s="287">
        <f>'Datos comparativos'!AL312</f>
        <v>1</v>
      </c>
      <c r="AX226" s="335" t="str">
        <f>'Datos comparativos'!AM312</f>
        <v>n/a</v>
      </c>
      <c r="AY226" s="194">
        <f>'Datos comparativos'!AO312</f>
        <v>1</v>
      </c>
      <c r="AZ226" s="194">
        <f>'Datos comparativos'!AP312</f>
        <v>0.89999999999999991</v>
      </c>
      <c r="BA226" s="194">
        <f>'Datos comparativos'!AR312</f>
        <v>1</v>
      </c>
    </row>
    <row r="227" spans="27:53" ht="15.5" x14ac:dyDescent="0.25">
      <c r="AA227" s="48" t="s">
        <v>808</v>
      </c>
      <c r="AB227" s="333">
        <f>'Datos comparativos'!H313</f>
        <v>1</v>
      </c>
      <c r="AC227" s="194">
        <f>'Datos comparativos'!I313</f>
        <v>1</v>
      </c>
      <c r="AD227" s="194">
        <f>'Datos comparativos'!K313</f>
        <v>1</v>
      </c>
      <c r="AE227" s="194">
        <f>'Datos comparativos'!O313</f>
        <v>1</v>
      </c>
      <c r="AF227" s="194">
        <f>'Datos comparativos'!Q313</f>
        <v>1</v>
      </c>
      <c r="AG227" s="194" t="str">
        <f>'Datos comparativos'!R313</f>
        <v>n/a</v>
      </c>
      <c r="AH227" s="194">
        <f>'Datos comparativos'!S313</f>
        <v>1</v>
      </c>
      <c r="AI227" s="194">
        <f>'Datos comparativos'!T313</f>
        <v>1</v>
      </c>
      <c r="AJ227" s="194">
        <f>'Datos comparativos'!V313</f>
        <v>1</v>
      </c>
      <c r="AK227" s="194">
        <f>'Datos comparativos'!W313</f>
        <v>1</v>
      </c>
      <c r="AL227" s="194">
        <f>'Datos comparativos'!X313</f>
        <v>1</v>
      </c>
      <c r="AM227" s="194">
        <f>'Datos comparativos'!Y313</f>
        <v>1</v>
      </c>
      <c r="AN227" s="194" t="str">
        <f>'Datos comparativos'!Z313</f>
        <v>n/a</v>
      </c>
      <c r="AO227" s="194" t="str">
        <f>'Datos comparativos'!AA313</f>
        <v>n/a</v>
      </c>
      <c r="AP227" s="334">
        <f>'Datos comparativos'!AB313</f>
        <v>0.91666666666666674</v>
      </c>
      <c r="AQ227" s="194">
        <f>'Datos comparativos'!AC313</f>
        <v>0.875</v>
      </c>
      <c r="AR227" s="194">
        <f>'Datos comparativos'!AD313</f>
        <v>0.91666666666666674</v>
      </c>
      <c r="AS227" s="287">
        <f>'Datos comparativos'!AH313</f>
        <v>0.89999999999999991</v>
      </c>
      <c r="AT227" s="287" t="str">
        <f>'Datos comparativos'!AI313</f>
        <v>n/a</v>
      </c>
      <c r="AU227" s="287">
        <f>'Datos comparativos'!AJ313</f>
        <v>0.9285714285714286</v>
      </c>
      <c r="AV227" s="287">
        <f>'Datos comparativos'!AK313</f>
        <v>0.83333333333333326</v>
      </c>
      <c r="AW227" s="287">
        <f>'Datos comparativos'!AL313</f>
        <v>0.83333333333333326</v>
      </c>
      <c r="AX227" s="335" t="str">
        <f>'Datos comparativos'!AM313</f>
        <v>n/a</v>
      </c>
      <c r="AY227" s="194">
        <f>'Datos comparativos'!AO313</f>
        <v>1</v>
      </c>
      <c r="AZ227" s="194">
        <f>'Datos comparativos'!AP313</f>
        <v>1</v>
      </c>
      <c r="BA227" s="194">
        <f>'Datos comparativos'!AR313</f>
        <v>0.8666666666666667</v>
      </c>
    </row>
    <row r="228" spans="27:53" ht="15.5" x14ac:dyDescent="0.25">
      <c r="AA228" s="48" t="s">
        <v>809</v>
      </c>
      <c r="AB228" s="333">
        <f>'Datos comparativos'!H314</f>
        <v>0.625</v>
      </c>
      <c r="AC228" s="194">
        <f>'Datos comparativos'!I314</f>
        <v>0.875</v>
      </c>
      <c r="AD228" s="194">
        <f>'Datos comparativos'!K314</f>
        <v>1</v>
      </c>
      <c r="AE228" s="194">
        <f>'Datos comparativos'!O314</f>
        <v>1</v>
      </c>
      <c r="AF228" s="194">
        <f>'Datos comparativos'!Q314</f>
        <v>1</v>
      </c>
      <c r="AG228" s="194" t="str">
        <f>'Datos comparativos'!R314</f>
        <v>n/a</v>
      </c>
      <c r="AH228" s="194">
        <f>'Datos comparativos'!S314</f>
        <v>0.75</v>
      </c>
      <c r="AI228" s="194">
        <f>'Datos comparativos'!T314</f>
        <v>1</v>
      </c>
      <c r="AJ228" s="194">
        <f>'Datos comparativos'!V314</f>
        <v>0.75</v>
      </c>
      <c r="AK228" s="194">
        <f>'Datos comparativos'!W314</f>
        <v>0.625</v>
      </c>
      <c r="AL228" s="194">
        <f>'Datos comparativos'!X314</f>
        <v>1</v>
      </c>
      <c r="AM228" s="194">
        <f>'Datos comparativos'!Y314</f>
        <v>1</v>
      </c>
      <c r="AN228" s="194" t="str">
        <f>'Datos comparativos'!Z314</f>
        <v>n/a</v>
      </c>
      <c r="AO228" s="194" t="str">
        <f>'Datos comparativos'!AA314</f>
        <v>n/a</v>
      </c>
      <c r="AP228" s="334">
        <f>'Datos comparativos'!AB314</f>
        <v>1</v>
      </c>
      <c r="AQ228" s="194">
        <f>'Datos comparativos'!AC314</f>
        <v>0.66666666666666674</v>
      </c>
      <c r="AR228" s="194">
        <f>'Datos comparativos'!AD314</f>
        <v>1</v>
      </c>
      <c r="AS228" s="287">
        <f>'Datos comparativos'!AH314</f>
        <v>1</v>
      </c>
      <c r="AT228" s="287" t="str">
        <f>'Datos comparativos'!AI314</f>
        <v>n/a</v>
      </c>
      <c r="AU228" s="287">
        <f>'Datos comparativos'!AJ314</f>
        <v>0.55000000000000004</v>
      </c>
      <c r="AV228" s="287">
        <f>'Datos comparativos'!AK314</f>
        <v>0.75</v>
      </c>
      <c r="AW228" s="287">
        <f>'Datos comparativos'!AL314</f>
        <v>0.75</v>
      </c>
      <c r="AX228" s="335" t="str">
        <f>'Datos comparativos'!AM314</f>
        <v>n/a</v>
      </c>
      <c r="AY228" s="194">
        <f>'Datos comparativos'!AO314</f>
        <v>0.73333333333333339</v>
      </c>
      <c r="AZ228" s="194">
        <f>'Datos comparativos'!AP314</f>
        <v>1</v>
      </c>
      <c r="BA228" s="194">
        <f>'Datos comparativos'!AR314</f>
        <v>0.875</v>
      </c>
    </row>
    <row r="229" spans="27:53" ht="15.5" x14ac:dyDescent="0.25">
      <c r="AA229" s="48" t="s">
        <v>810</v>
      </c>
      <c r="AB229" s="333">
        <f>'Datos comparativos'!H315</f>
        <v>0.9285714285714286</v>
      </c>
      <c r="AC229" s="194">
        <f>'Datos comparativos'!I315</f>
        <v>0.84285714285714275</v>
      </c>
      <c r="AD229" s="194">
        <f>'Datos comparativos'!K315</f>
        <v>0.9285714285714286</v>
      </c>
      <c r="AE229" s="194">
        <f>'Datos comparativos'!O315</f>
        <v>1</v>
      </c>
      <c r="AF229" s="194">
        <f>'Datos comparativos'!Q315</f>
        <v>1</v>
      </c>
      <c r="AG229" s="194" t="str">
        <f>'Datos comparativos'!R315</f>
        <v>n/a</v>
      </c>
      <c r="AH229" s="194">
        <f>'Datos comparativos'!S315</f>
        <v>1</v>
      </c>
      <c r="AI229" s="194">
        <f>'Datos comparativos'!T315</f>
        <v>1</v>
      </c>
      <c r="AJ229" s="194">
        <f>'Datos comparativos'!V315</f>
        <v>0.89999999999999991</v>
      </c>
      <c r="AK229" s="194">
        <f>'Datos comparativos'!W315</f>
        <v>1</v>
      </c>
      <c r="AL229" s="194">
        <f>'Datos comparativos'!X315</f>
        <v>0.9285714285714286</v>
      </c>
      <c r="AM229" s="194">
        <f>'Datos comparativos'!Y315</f>
        <v>1</v>
      </c>
      <c r="AN229" s="194" t="str">
        <f>'Datos comparativos'!Z315</f>
        <v>n/a</v>
      </c>
      <c r="AO229" s="194" t="str">
        <f>'Datos comparativos'!AA315</f>
        <v>n/a</v>
      </c>
      <c r="AP229" s="334">
        <f>'Datos comparativos'!AB315</f>
        <v>0.64285714285714279</v>
      </c>
      <c r="AQ229" s="194">
        <f>'Datos comparativos'!AC315</f>
        <v>0.9285714285714286</v>
      </c>
      <c r="AR229" s="194">
        <f>'Datos comparativos'!AD315</f>
        <v>0.91666666666666674</v>
      </c>
      <c r="AS229" s="287">
        <f>'Datos comparativos'!AH315</f>
        <v>0.84285714285714275</v>
      </c>
      <c r="AT229" s="287" t="str">
        <f>'Datos comparativos'!AI315</f>
        <v>n/a</v>
      </c>
      <c r="AU229" s="287">
        <f>'Datos comparativos'!AJ315</f>
        <v>0.9285714285714286</v>
      </c>
      <c r="AV229" s="287">
        <f>'Datos comparativos'!AK315</f>
        <v>1</v>
      </c>
      <c r="AW229" s="287">
        <f>'Datos comparativos'!AL315</f>
        <v>0.91666666666666674</v>
      </c>
      <c r="AX229" s="335" t="str">
        <f>'Datos comparativos'!AM315</f>
        <v>n/a</v>
      </c>
      <c r="AY229" s="194">
        <f>'Datos comparativos'!AO315</f>
        <v>0.84285714285714275</v>
      </c>
      <c r="AZ229" s="194">
        <f>'Datos comparativos'!AP315</f>
        <v>0.9285714285714286</v>
      </c>
      <c r="BA229" s="194">
        <f>'Datos comparativos'!AR315</f>
        <v>1</v>
      </c>
    </row>
    <row r="230" spans="27:53" ht="15.5" x14ac:dyDescent="0.25">
      <c r="AA230" s="48" t="s">
        <v>811</v>
      </c>
      <c r="AB230" s="333">
        <f>'Datos comparativos'!H316</f>
        <v>1</v>
      </c>
      <c r="AC230" s="194">
        <f>'Datos comparativos'!I316</f>
        <v>1</v>
      </c>
      <c r="AD230" s="194">
        <f>'Datos comparativos'!K316</f>
        <v>1</v>
      </c>
      <c r="AE230" s="194">
        <f>'Datos comparativos'!O316</f>
        <v>0.66666666666666674</v>
      </c>
      <c r="AF230" s="194">
        <f>'Datos comparativos'!Q316</f>
        <v>1</v>
      </c>
      <c r="AG230" s="194" t="str">
        <f>'Datos comparativos'!R316</f>
        <v>n/a</v>
      </c>
      <c r="AH230" s="194">
        <f>'Datos comparativos'!S316</f>
        <v>1</v>
      </c>
      <c r="AI230" s="194">
        <f>'Datos comparativos'!T316</f>
        <v>1</v>
      </c>
      <c r="AJ230" s="194">
        <f>'Datos comparativos'!V316</f>
        <v>0.41666666666666663</v>
      </c>
      <c r="AK230" s="194">
        <f>'Datos comparativos'!W316</f>
        <v>1</v>
      </c>
      <c r="AL230" s="194">
        <f>'Datos comparativos'!X316</f>
        <v>1</v>
      </c>
      <c r="AM230" s="194">
        <f>'Datos comparativos'!Y316</f>
        <v>1</v>
      </c>
      <c r="AN230" s="194" t="str">
        <f>'Datos comparativos'!Z316</f>
        <v>n/a</v>
      </c>
      <c r="AO230" s="194" t="str">
        <f>'Datos comparativos'!AA316</f>
        <v>n/a</v>
      </c>
      <c r="AP230" s="334">
        <f>'Datos comparativos'!AB316</f>
        <v>0.9285714285714286</v>
      </c>
      <c r="AQ230" s="194">
        <f>'Datos comparativos'!AC316</f>
        <v>0.94285714285714284</v>
      </c>
      <c r="AR230" s="194">
        <f>'Datos comparativos'!AD316</f>
        <v>0.83333333333333326</v>
      </c>
      <c r="AS230" s="287">
        <f>'Datos comparativos'!AH316</f>
        <v>0.89999999999999991</v>
      </c>
      <c r="AT230" s="287" t="str">
        <f>'Datos comparativos'!AI316</f>
        <v>n/a</v>
      </c>
      <c r="AU230" s="287">
        <f>'Datos comparativos'!AJ316</f>
        <v>1</v>
      </c>
      <c r="AV230" s="287">
        <f>'Datos comparativos'!AK316</f>
        <v>0.75</v>
      </c>
      <c r="AW230" s="287">
        <f>'Datos comparativos'!AL316</f>
        <v>0.91666666666666674</v>
      </c>
      <c r="AX230" s="335" t="str">
        <f>'Datos comparativos'!AM316</f>
        <v>n/a</v>
      </c>
      <c r="AY230" s="194">
        <f>'Datos comparativos'!AO316</f>
        <v>0.9285714285714286</v>
      </c>
      <c r="AZ230" s="194">
        <f>'Datos comparativos'!AP316</f>
        <v>0.8</v>
      </c>
      <c r="BA230" s="194">
        <f>'Datos comparativos'!AR316</f>
        <v>1</v>
      </c>
    </row>
    <row r="231" spans="27:53" ht="15.5" x14ac:dyDescent="0.25">
      <c r="AA231" s="48" t="s">
        <v>813</v>
      </c>
      <c r="AB231" s="333">
        <f>'Datos comparativos'!H317</f>
        <v>1</v>
      </c>
      <c r="AC231" s="194">
        <f>'Datos comparativos'!I317</f>
        <v>1</v>
      </c>
      <c r="AD231" s="194">
        <f>'Datos comparativos'!K317</f>
        <v>1</v>
      </c>
      <c r="AE231" s="194">
        <f>'Datos comparativos'!O317</f>
        <v>1</v>
      </c>
      <c r="AF231" s="194">
        <f>'Datos comparativos'!Q317</f>
        <v>1</v>
      </c>
      <c r="AG231" s="194" t="str">
        <f>'Datos comparativos'!R317</f>
        <v>n/a</v>
      </c>
      <c r="AH231" s="194">
        <f>'Datos comparativos'!S317</f>
        <v>1</v>
      </c>
      <c r="AI231" s="194">
        <f>'Datos comparativos'!T317</f>
        <v>1</v>
      </c>
      <c r="AJ231" s="194">
        <f>'Datos comparativos'!V317</f>
        <v>1</v>
      </c>
      <c r="AK231" s="194">
        <f>'Datos comparativos'!W317</f>
        <v>0.60714285714285721</v>
      </c>
      <c r="AL231" s="194">
        <f>'Datos comparativos'!X317</f>
        <v>1</v>
      </c>
      <c r="AM231" s="194">
        <f>'Datos comparativos'!Y317</f>
        <v>1</v>
      </c>
      <c r="AN231" s="194" t="str">
        <f>'Datos comparativos'!Z317</f>
        <v>n/a</v>
      </c>
      <c r="AO231" s="194" t="str">
        <f>'Datos comparativos'!AA317</f>
        <v>n/a</v>
      </c>
      <c r="AP231" s="334">
        <f>'Datos comparativos'!AB317</f>
        <v>0.91666666666666674</v>
      </c>
      <c r="AQ231" s="194">
        <f>'Datos comparativos'!AC317</f>
        <v>0.9</v>
      </c>
      <c r="AR231" s="194">
        <f>'Datos comparativos'!AD317</f>
        <v>0.91666666666666674</v>
      </c>
      <c r="AS231" s="287">
        <f>'Datos comparativos'!AH317</f>
        <v>1</v>
      </c>
      <c r="AT231" s="287" t="str">
        <f>'Datos comparativos'!AI317</f>
        <v>n/a</v>
      </c>
      <c r="AU231" s="287">
        <f>'Datos comparativos'!AJ317</f>
        <v>0.60714285714285721</v>
      </c>
      <c r="AV231" s="287">
        <f>'Datos comparativos'!AK317</f>
        <v>0.84285714285714275</v>
      </c>
      <c r="AW231" s="287">
        <f>'Datos comparativos'!AL317</f>
        <v>1</v>
      </c>
      <c r="AX231" s="335" t="str">
        <f>'Datos comparativos'!AM317</f>
        <v>n/a</v>
      </c>
      <c r="AY231" s="194">
        <f>'Datos comparativos'!AO317</f>
        <v>1</v>
      </c>
      <c r="AZ231" s="194">
        <f>'Datos comparativos'!AP317</f>
        <v>1</v>
      </c>
      <c r="BA231" s="194">
        <f>'Datos comparativos'!AR317</f>
        <v>1</v>
      </c>
    </row>
    <row r="232" spans="27:53" ht="15.5" x14ac:dyDescent="0.25">
      <c r="AA232" s="48" t="s">
        <v>815</v>
      </c>
      <c r="AB232" s="333">
        <f>'Datos comparativos'!H318</f>
        <v>1</v>
      </c>
      <c r="AC232" s="194">
        <f>'Datos comparativos'!I318</f>
        <v>1</v>
      </c>
      <c r="AD232" s="194">
        <f>'Datos comparativos'!K318</f>
        <v>1</v>
      </c>
      <c r="AE232" s="194">
        <f>'Datos comparativos'!O318</f>
        <v>1</v>
      </c>
      <c r="AF232" s="194">
        <f>'Datos comparativos'!Q318</f>
        <v>1</v>
      </c>
      <c r="AG232" s="194" t="str">
        <f>'Datos comparativos'!R318</f>
        <v>n/a</v>
      </c>
      <c r="AH232" s="194">
        <f>'Datos comparativos'!S318</f>
        <v>1</v>
      </c>
      <c r="AI232" s="194">
        <f>'Datos comparativos'!T318</f>
        <v>0.875</v>
      </c>
      <c r="AJ232" s="194">
        <f>'Datos comparativos'!V318</f>
        <v>0.9285714285714286</v>
      </c>
      <c r="AK232" s="194">
        <f>'Datos comparativos'!W318</f>
        <v>1</v>
      </c>
      <c r="AL232" s="194">
        <f>'Datos comparativos'!X318</f>
        <v>1</v>
      </c>
      <c r="AM232" s="194">
        <f>'Datos comparativos'!Y318</f>
        <v>1</v>
      </c>
      <c r="AN232" s="194" t="str">
        <f>'Datos comparativos'!Z318</f>
        <v>n/a</v>
      </c>
      <c r="AO232" s="194" t="str">
        <f>'Datos comparativos'!AA318</f>
        <v>n/a</v>
      </c>
      <c r="AP232" s="334">
        <f>'Datos comparativos'!AB318</f>
        <v>1</v>
      </c>
      <c r="AQ232" s="194">
        <f>'Datos comparativos'!AC318</f>
        <v>1</v>
      </c>
      <c r="AR232" s="194">
        <f>'Datos comparativos'!AD318</f>
        <v>1</v>
      </c>
      <c r="AS232" s="287">
        <f>'Datos comparativos'!AH318</f>
        <v>0.89999999999999991</v>
      </c>
      <c r="AT232" s="287" t="str">
        <f>'Datos comparativos'!AI318</f>
        <v>n/a</v>
      </c>
      <c r="AU232" s="287">
        <f>'Datos comparativos'!AJ318</f>
        <v>0.91666666666666674</v>
      </c>
      <c r="AV232" s="287">
        <f>'Datos comparativos'!AK318</f>
        <v>0.91666666666666674</v>
      </c>
      <c r="AW232" s="287">
        <f>'Datos comparativos'!AL318</f>
        <v>1</v>
      </c>
      <c r="AX232" s="335" t="str">
        <f>'Datos comparativos'!AM318</f>
        <v>n/a</v>
      </c>
      <c r="AY232" s="194">
        <f>'Datos comparativos'!AO318</f>
        <v>1</v>
      </c>
      <c r="AZ232" s="194">
        <f>'Datos comparativos'!AP318</f>
        <v>1</v>
      </c>
      <c r="BA232" s="194">
        <f>'Datos comparativos'!AR318</f>
        <v>0.48571428571428577</v>
      </c>
    </row>
    <row r="233" spans="27:53" ht="15.5" x14ac:dyDescent="0.25">
      <c r="AA233" s="48" t="s">
        <v>816</v>
      </c>
      <c r="AB233" s="333">
        <f>'Datos comparativos'!H319</f>
        <v>1</v>
      </c>
      <c r="AC233" s="194">
        <f>'Datos comparativos'!I319</f>
        <v>1</v>
      </c>
      <c r="AD233" s="194">
        <f>'Datos comparativos'!K319</f>
        <v>0.91666666666666674</v>
      </c>
      <c r="AE233" s="194">
        <f>'Datos comparativos'!O319</f>
        <v>1</v>
      </c>
      <c r="AF233" s="194">
        <f>'Datos comparativos'!Q319</f>
        <v>1</v>
      </c>
      <c r="AG233" s="194" t="str">
        <f>'Datos comparativos'!R319</f>
        <v>n/a</v>
      </c>
      <c r="AH233" s="194">
        <f>'Datos comparativos'!S319</f>
        <v>1</v>
      </c>
      <c r="AI233" s="194">
        <f>'Datos comparativos'!T319</f>
        <v>1</v>
      </c>
      <c r="AJ233" s="194">
        <f>'Datos comparativos'!V319</f>
        <v>1</v>
      </c>
      <c r="AK233" s="194">
        <f>'Datos comparativos'!W319</f>
        <v>1</v>
      </c>
      <c r="AL233" s="194">
        <f>'Datos comparativos'!X319</f>
        <v>1</v>
      </c>
      <c r="AM233" s="194">
        <f>'Datos comparativos'!Y319</f>
        <v>1</v>
      </c>
      <c r="AN233" s="194" t="str">
        <f>'Datos comparativos'!Z319</f>
        <v>n/a</v>
      </c>
      <c r="AO233" s="194" t="str">
        <f>'Datos comparativos'!AA319</f>
        <v>n/a</v>
      </c>
      <c r="AP233" s="334">
        <f>'Datos comparativos'!AB319</f>
        <v>1</v>
      </c>
      <c r="AQ233" s="194">
        <f>'Datos comparativos'!AC319</f>
        <v>1</v>
      </c>
      <c r="AR233" s="194">
        <f>'Datos comparativos'!AD319</f>
        <v>0.9285714285714286</v>
      </c>
      <c r="AS233" s="287">
        <f>'Datos comparativos'!AH319</f>
        <v>0.95</v>
      </c>
      <c r="AT233" s="287" t="str">
        <f>'Datos comparativos'!AI319</f>
        <v>n/a</v>
      </c>
      <c r="AU233" s="287">
        <f>'Datos comparativos'!AJ319</f>
        <v>1</v>
      </c>
      <c r="AV233" s="287">
        <f>'Datos comparativos'!AK319</f>
        <v>1</v>
      </c>
      <c r="AW233" s="287">
        <f>'Datos comparativos'!AL319</f>
        <v>1</v>
      </c>
      <c r="AX233" s="335" t="str">
        <f>'Datos comparativos'!AM319</f>
        <v>n/a</v>
      </c>
      <c r="AY233" s="194">
        <f>'Datos comparativos'!AO319</f>
        <v>0.58333333333333326</v>
      </c>
      <c r="AZ233" s="194">
        <f>'Datos comparativos'!AP319</f>
        <v>0.60000000000000009</v>
      </c>
      <c r="BA233" s="194">
        <f>'Datos comparativos'!AR319</f>
        <v>1</v>
      </c>
    </row>
    <row r="234" spans="27:53" ht="15.5" x14ac:dyDescent="0.25">
      <c r="AA234" s="512" t="s">
        <v>819</v>
      </c>
      <c r="AB234" s="333">
        <f>'Datos comparativos'!H320</f>
        <v>0.83333333333333326</v>
      </c>
      <c r="AC234" s="194">
        <f>'Datos comparativos'!I320</f>
        <v>0.8</v>
      </c>
      <c r="AD234" s="194">
        <f>'Datos comparativos'!K320</f>
        <v>1</v>
      </c>
      <c r="AE234" s="194">
        <f>'Datos comparativos'!O320</f>
        <v>1</v>
      </c>
      <c r="AF234" s="194">
        <f>'Datos comparativos'!Q320</f>
        <v>0.60714285714285721</v>
      </c>
      <c r="AG234" s="194" t="str">
        <f>'Datos comparativos'!R320</f>
        <v>n/a</v>
      </c>
      <c r="AH234" s="194">
        <f>'Datos comparativos'!S320</f>
        <v>1</v>
      </c>
      <c r="AI234" s="194">
        <f>'Datos comparativos'!T320</f>
        <v>1</v>
      </c>
      <c r="AJ234" s="194">
        <f>'Datos comparativos'!V320</f>
        <v>1</v>
      </c>
      <c r="AK234" s="194">
        <f>'Datos comparativos'!W320</f>
        <v>0.79999999999999993</v>
      </c>
      <c r="AL234" s="194">
        <f>'Datos comparativos'!X320</f>
        <v>1</v>
      </c>
      <c r="AM234" s="194">
        <f>'Datos comparativos'!Y320</f>
        <v>1</v>
      </c>
      <c r="AN234" s="194" t="str">
        <f>'Datos comparativos'!Z320</f>
        <v>n/a</v>
      </c>
      <c r="AO234" s="194" t="str">
        <f>'Datos comparativos'!AA320</f>
        <v>n/a</v>
      </c>
      <c r="AP234" s="334">
        <f>'Datos comparativos'!AB320</f>
        <v>0.6333333333333333</v>
      </c>
      <c r="AQ234" s="194">
        <f>'Datos comparativos'!AC320</f>
        <v>1</v>
      </c>
      <c r="AR234" s="194">
        <f>'Datos comparativos'!AD320</f>
        <v>0.75</v>
      </c>
      <c r="AS234" s="287">
        <f>'Datos comparativos'!AH320</f>
        <v>0.89285714285714279</v>
      </c>
      <c r="AT234" s="287" t="str">
        <f>'Datos comparativos'!AI320</f>
        <v>n/a</v>
      </c>
      <c r="AU234" s="287">
        <f>'Datos comparativos'!AJ320</f>
        <v>1</v>
      </c>
      <c r="AV234" s="287">
        <f>'Datos comparativos'!AK320</f>
        <v>0.75</v>
      </c>
      <c r="AW234" s="287">
        <f>'Datos comparativos'!AL320</f>
        <v>1</v>
      </c>
      <c r="AX234" s="335" t="str">
        <f>'Datos comparativos'!AM320</f>
        <v>n/a</v>
      </c>
      <c r="AY234" s="194">
        <f>'Datos comparativos'!AO320</f>
        <v>0.9</v>
      </c>
      <c r="AZ234" s="194">
        <f>'Datos comparativos'!AP320</f>
        <v>1</v>
      </c>
      <c r="BA234" s="194">
        <f>'Datos comparativos'!AR320</f>
        <v>1</v>
      </c>
    </row>
    <row r="235" spans="27:53" ht="15.5" x14ac:dyDescent="0.25">
      <c r="AA235" s="48" t="s">
        <v>824</v>
      </c>
      <c r="AB235" s="333">
        <f>'Datos comparativos'!H321</f>
        <v>1</v>
      </c>
      <c r="AC235" s="194">
        <f>'Datos comparativos'!I321</f>
        <v>1</v>
      </c>
      <c r="AD235" s="194">
        <f>'Datos comparativos'!K321</f>
        <v>1</v>
      </c>
      <c r="AE235" s="194">
        <f>'Datos comparativos'!O321</f>
        <v>1</v>
      </c>
      <c r="AF235" s="194">
        <f>'Datos comparativos'!Q321</f>
        <v>0.89999999999999991</v>
      </c>
      <c r="AG235" s="194" t="str">
        <f>'Datos comparativos'!R321</f>
        <v>n/a</v>
      </c>
      <c r="AH235" s="194">
        <f>'Datos comparativos'!S321</f>
        <v>1</v>
      </c>
      <c r="AI235" s="194">
        <f>'Datos comparativos'!T321</f>
        <v>1</v>
      </c>
      <c r="AJ235" s="194">
        <f>'Datos comparativos'!V321</f>
        <v>0.89999999999999991</v>
      </c>
      <c r="AK235" s="194">
        <f>'Datos comparativos'!W321</f>
        <v>1</v>
      </c>
      <c r="AL235" s="194">
        <f>'Datos comparativos'!X321</f>
        <v>1</v>
      </c>
      <c r="AM235" s="194">
        <f>'Datos comparativos'!Y321</f>
        <v>1</v>
      </c>
      <c r="AN235" s="194" t="str">
        <f>'Datos comparativos'!Z321</f>
        <v>n/a</v>
      </c>
      <c r="AO235" s="194" t="str">
        <f>'Datos comparativos'!AA321</f>
        <v>n/a</v>
      </c>
      <c r="AP235" s="334">
        <f>'Datos comparativos'!AB321</f>
        <v>1</v>
      </c>
      <c r="AQ235" s="194">
        <f>'Datos comparativos'!AC321</f>
        <v>1</v>
      </c>
      <c r="AR235" s="194">
        <f>'Datos comparativos'!AD321</f>
        <v>1</v>
      </c>
      <c r="AS235" s="287">
        <f>'Datos comparativos'!AH321</f>
        <v>1</v>
      </c>
      <c r="AT235" s="287" t="str">
        <f>'Datos comparativos'!AI321</f>
        <v>n/a</v>
      </c>
      <c r="AU235" s="287">
        <f>'Datos comparativos'!AJ321</f>
        <v>1</v>
      </c>
      <c r="AV235" s="287">
        <f>'Datos comparativos'!AK321</f>
        <v>0.89999999999999991</v>
      </c>
      <c r="AW235" s="287">
        <f>'Datos comparativos'!AL321</f>
        <v>1</v>
      </c>
      <c r="AX235" s="335" t="str">
        <f>'Datos comparativos'!AM321</f>
        <v>n/a</v>
      </c>
      <c r="AY235" s="194">
        <f>'Datos comparativos'!AO321</f>
        <v>1</v>
      </c>
      <c r="AZ235" s="194">
        <f>'Datos comparativos'!AP321</f>
        <v>0.75</v>
      </c>
      <c r="BA235" s="194">
        <f>'Datos comparativos'!AR321</f>
        <v>0.9285714285714286</v>
      </c>
    </row>
    <row r="236" spans="27:53" ht="15.5" x14ac:dyDescent="0.25">
      <c r="AA236" s="48" t="s">
        <v>825</v>
      </c>
      <c r="AB236" s="333">
        <f>'Datos comparativos'!H322</f>
        <v>1</v>
      </c>
      <c r="AC236" s="194">
        <f>'Datos comparativos'!I322</f>
        <v>0.9285714285714286</v>
      </c>
      <c r="AD236" s="194">
        <f>'Datos comparativos'!K322</f>
        <v>1</v>
      </c>
      <c r="AE236" s="194">
        <f>'Datos comparativos'!O322</f>
        <v>1</v>
      </c>
      <c r="AF236" s="194">
        <f>'Datos comparativos'!Q322</f>
        <v>1</v>
      </c>
      <c r="AG236" s="194" t="str">
        <f>'Datos comparativos'!R322</f>
        <v>n/a</v>
      </c>
      <c r="AH236" s="194">
        <f>'Datos comparativos'!S322</f>
        <v>0.9285714285714286</v>
      </c>
      <c r="AI236" s="194">
        <f>'Datos comparativos'!T322</f>
        <v>0.89999999999999991</v>
      </c>
      <c r="AJ236" s="194">
        <f>'Datos comparativos'!V322</f>
        <v>0.9285714285714286</v>
      </c>
      <c r="AK236" s="194">
        <f>'Datos comparativos'!W322</f>
        <v>1</v>
      </c>
      <c r="AL236" s="194">
        <f>'Datos comparativos'!X322</f>
        <v>1</v>
      </c>
      <c r="AM236" s="194">
        <f>'Datos comparativos'!Y322</f>
        <v>0.8666666666666667</v>
      </c>
      <c r="AN236" s="194" t="str">
        <f>'Datos comparativos'!Z322</f>
        <v>n/a</v>
      </c>
      <c r="AO236" s="194" t="str">
        <f>'Datos comparativos'!AA322</f>
        <v>n/a</v>
      </c>
      <c r="AP236" s="334">
        <f>'Datos comparativos'!AB322</f>
        <v>1</v>
      </c>
      <c r="AQ236" s="194">
        <f>'Datos comparativos'!AC322</f>
        <v>1</v>
      </c>
      <c r="AR236" s="194">
        <f>'Datos comparativos'!AD322</f>
        <v>1</v>
      </c>
      <c r="AS236" s="287">
        <f>'Datos comparativos'!AH322</f>
        <v>1</v>
      </c>
      <c r="AT236" s="287" t="str">
        <f>'Datos comparativos'!AI322</f>
        <v>n/a</v>
      </c>
      <c r="AU236" s="287">
        <f>'Datos comparativos'!AJ322</f>
        <v>1</v>
      </c>
      <c r="AV236" s="287">
        <f>'Datos comparativos'!AK322</f>
        <v>0.66666666666666674</v>
      </c>
      <c r="AW236" s="287">
        <f>'Datos comparativos'!AL322</f>
        <v>1</v>
      </c>
      <c r="AX236" s="335" t="str">
        <f>'Datos comparativos'!AM322</f>
        <v>n/a</v>
      </c>
      <c r="AY236" s="194">
        <f>'Datos comparativos'!AO322</f>
        <v>1</v>
      </c>
      <c r="AZ236" s="194">
        <f>'Datos comparativos'!AP322</f>
        <v>1</v>
      </c>
      <c r="BA236" s="194">
        <f>'Datos comparativos'!AR322</f>
        <v>1</v>
      </c>
    </row>
    <row r="237" spans="27:53" ht="15.5" x14ac:dyDescent="0.25">
      <c r="AA237" s="48" t="s">
        <v>826</v>
      </c>
      <c r="AB237" s="333">
        <f>'Datos comparativos'!H323</f>
        <v>1</v>
      </c>
      <c r="AC237" s="194">
        <f>'Datos comparativos'!I323</f>
        <v>0.9285714285714286</v>
      </c>
      <c r="AD237" s="194">
        <f>'Datos comparativos'!K323</f>
        <v>0.8</v>
      </c>
      <c r="AE237" s="194">
        <f>'Datos comparativos'!O323</f>
        <v>0.85714285714285721</v>
      </c>
      <c r="AF237" s="194">
        <f>'Datos comparativos'!Q323</f>
        <v>1</v>
      </c>
      <c r="AG237" s="194" t="str">
        <f>'Datos comparativos'!R323</f>
        <v>n/a</v>
      </c>
      <c r="AH237" s="194">
        <f>'Datos comparativos'!S323</f>
        <v>1</v>
      </c>
      <c r="AI237" s="194">
        <f>'Datos comparativos'!T323</f>
        <v>1</v>
      </c>
      <c r="AJ237" s="194">
        <f>'Datos comparativos'!V323</f>
        <v>0.75</v>
      </c>
      <c r="AK237" s="194">
        <f>'Datos comparativos'!W323</f>
        <v>0.48571428571428577</v>
      </c>
      <c r="AL237" s="194">
        <f>'Datos comparativos'!X323</f>
        <v>1</v>
      </c>
      <c r="AM237" s="194">
        <f>'Datos comparativos'!Y323</f>
        <v>1</v>
      </c>
      <c r="AN237" s="194" t="str">
        <f>'Datos comparativos'!Z323</f>
        <v>n/a</v>
      </c>
      <c r="AO237" s="194" t="str">
        <f>'Datos comparativos'!AA323</f>
        <v>n/a</v>
      </c>
      <c r="AP237" s="334">
        <f>'Datos comparativos'!AB323</f>
        <v>1</v>
      </c>
      <c r="AQ237" s="194">
        <f>'Datos comparativos'!AC323</f>
        <v>1</v>
      </c>
      <c r="AR237" s="194">
        <f>'Datos comparativos'!AD323</f>
        <v>1</v>
      </c>
      <c r="AS237" s="287">
        <f>'Datos comparativos'!AH323</f>
        <v>1</v>
      </c>
      <c r="AT237" s="287" t="str">
        <f>'Datos comparativos'!AI323</f>
        <v>n/a</v>
      </c>
      <c r="AU237" s="287">
        <f>'Datos comparativos'!AJ323</f>
        <v>1</v>
      </c>
      <c r="AV237" s="287">
        <f>'Datos comparativos'!AK323</f>
        <v>1</v>
      </c>
      <c r="AW237" s="287">
        <f>'Datos comparativos'!AL323</f>
        <v>1</v>
      </c>
      <c r="AX237" s="335" t="str">
        <f>'Datos comparativos'!AM323</f>
        <v>n/a</v>
      </c>
      <c r="AY237" s="194">
        <f>'Datos comparativos'!AO323</f>
        <v>0.66666666666666674</v>
      </c>
      <c r="AZ237" s="194">
        <f>'Datos comparativos'!AP323</f>
        <v>0.8</v>
      </c>
      <c r="BA237" s="194">
        <f>'Datos comparativos'!AR323</f>
        <v>1</v>
      </c>
    </row>
    <row r="238" spans="27:53" ht="15.5" x14ac:dyDescent="0.25">
      <c r="AA238" s="48" t="s">
        <v>827</v>
      </c>
      <c r="AB238" s="333">
        <f>'Datos comparativos'!H324</f>
        <v>1</v>
      </c>
      <c r="AC238" s="194">
        <f>'Datos comparativos'!I324</f>
        <v>1</v>
      </c>
      <c r="AD238" s="194">
        <f>'Datos comparativos'!K324</f>
        <v>1</v>
      </c>
      <c r="AE238" s="194">
        <f>'Datos comparativos'!O324</f>
        <v>1</v>
      </c>
      <c r="AF238" s="194">
        <f>'Datos comparativos'!Q324</f>
        <v>1</v>
      </c>
      <c r="AG238" s="194" t="str">
        <f>'Datos comparativos'!R324</f>
        <v>n/a</v>
      </c>
      <c r="AH238" s="194">
        <f>'Datos comparativos'!S324</f>
        <v>1</v>
      </c>
      <c r="AI238" s="194">
        <f>'Datos comparativos'!T324</f>
        <v>1</v>
      </c>
      <c r="AJ238" s="194">
        <f>'Datos comparativos'!V324</f>
        <v>1</v>
      </c>
      <c r="AK238" s="194">
        <f>'Datos comparativos'!W324</f>
        <v>1</v>
      </c>
      <c r="AL238" s="194">
        <f>'Datos comparativos'!X324</f>
        <v>1</v>
      </c>
      <c r="AM238" s="194">
        <f>'Datos comparativos'!Y324</f>
        <v>1</v>
      </c>
      <c r="AN238" s="194" t="str">
        <f>'Datos comparativos'!Z324</f>
        <v>n/a</v>
      </c>
      <c r="AO238" s="194" t="str">
        <f>'Datos comparativos'!AA324</f>
        <v>n/a</v>
      </c>
      <c r="AP238" s="334">
        <f>'Datos comparativos'!AB324</f>
        <v>1</v>
      </c>
      <c r="AQ238" s="194">
        <f>'Datos comparativos'!AC324</f>
        <v>0.52857142857142858</v>
      </c>
      <c r="AR238" s="194">
        <f>'Datos comparativos'!AD324</f>
        <v>0.9285714285714286</v>
      </c>
      <c r="AS238" s="287">
        <f>'Datos comparativos'!AH324</f>
        <v>0.75</v>
      </c>
      <c r="AT238" s="287" t="str">
        <f>'Datos comparativos'!AI324</f>
        <v>n/a</v>
      </c>
      <c r="AU238" s="287">
        <f>'Datos comparativos'!AJ324</f>
        <v>1</v>
      </c>
      <c r="AV238" s="287">
        <f>'Datos comparativos'!AK324</f>
        <v>1</v>
      </c>
      <c r="AW238" s="287">
        <f>'Datos comparativos'!AL324</f>
        <v>1</v>
      </c>
      <c r="AX238" s="335" t="str">
        <f>'Datos comparativos'!AM324</f>
        <v>n/a</v>
      </c>
      <c r="AY238" s="194">
        <f>'Datos comparativos'!AO324</f>
        <v>0.64285714285714279</v>
      </c>
      <c r="AZ238" s="194">
        <f>'Datos comparativos'!AP324</f>
        <v>1</v>
      </c>
      <c r="BA238" s="194">
        <f>'Datos comparativos'!AR324</f>
        <v>1</v>
      </c>
    </row>
    <row r="239" spans="27:53" ht="15.5" x14ac:dyDescent="0.25">
      <c r="AA239" s="48" t="s">
        <v>829</v>
      </c>
      <c r="AB239" s="333">
        <f>'Datos comparativos'!H325</f>
        <v>0.6785714285714286</v>
      </c>
      <c r="AC239" s="194">
        <f>'Datos comparativos'!I325</f>
        <v>0.625</v>
      </c>
      <c r="AD239" s="194">
        <f>'Datos comparativos'!K325</f>
        <v>0.875</v>
      </c>
      <c r="AE239" s="194">
        <f>'Datos comparativos'!O325</f>
        <v>0.93333333333333335</v>
      </c>
      <c r="AF239" s="194">
        <f>'Datos comparativos'!Q325</f>
        <v>1</v>
      </c>
      <c r="AG239" s="194" t="str">
        <f>'Datos comparativos'!R325</f>
        <v>n/a</v>
      </c>
      <c r="AH239" s="194">
        <f>'Datos comparativos'!S325</f>
        <v>0.7</v>
      </c>
      <c r="AI239" s="194">
        <f>'Datos comparativos'!T325</f>
        <v>0.75</v>
      </c>
      <c r="AJ239" s="194">
        <f>'Datos comparativos'!V325</f>
        <v>1</v>
      </c>
      <c r="AK239" s="194">
        <f>'Datos comparativos'!W325</f>
        <v>0.6785714285714286</v>
      </c>
      <c r="AL239" s="194">
        <f>'Datos comparativos'!X325</f>
        <v>0.9285714285714286</v>
      </c>
      <c r="AM239" s="194">
        <f>'Datos comparativos'!Y325</f>
        <v>1</v>
      </c>
      <c r="AN239" s="194" t="str">
        <f>'Datos comparativos'!Z325</f>
        <v>n/a</v>
      </c>
      <c r="AO239" s="194" t="str">
        <f>'Datos comparativos'!AA325</f>
        <v>n/a</v>
      </c>
      <c r="AP239" s="334">
        <f>'Datos comparativos'!AB325</f>
        <v>1</v>
      </c>
      <c r="AQ239" s="194">
        <f>'Datos comparativos'!AC325</f>
        <v>0.75</v>
      </c>
      <c r="AR239" s="194">
        <f>'Datos comparativos'!AD325</f>
        <v>0.5357142857142857</v>
      </c>
      <c r="AS239" s="287">
        <f>'Datos comparativos'!AH325</f>
        <v>0.8</v>
      </c>
      <c r="AT239" s="287" t="str">
        <f>'Datos comparativos'!AI325</f>
        <v>n/a</v>
      </c>
      <c r="AU239" s="287">
        <f>'Datos comparativos'!AJ325</f>
        <v>0.3392857142857143</v>
      </c>
      <c r="AV239" s="287">
        <f>'Datos comparativos'!AK325</f>
        <v>0.66666666666666674</v>
      </c>
      <c r="AW239" s="287">
        <f>'Datos comparativos'!AL325</f>
        <v>0.48214285714285715</v>
      </c>
      <c r="AX239" s="335" t="str">
        <f>'Datos comparativos'!AM325</f>
        <v>n/a</v>
      </c>
      <c r="AY239" s="194">
        <f>'Datos comparativos'!AO325</f>
        <v>0.75</v>
      </c>
      <c r="AZ239" s="194">
        <f>'Datos comparativos'!AP325</f>
        <v>0.7</v>
      </c>
      <c r="BA239" s="194">
        <f>'Datos comparativos'!AR325</f>
        <v>1</v>
      </c>
    </row>
    <row r="240" spans="27:53" ht="15.5" x14ac:dyDescent="0.25">
      <c r="AA240" s="48" t="s">
        <v>830</v>
      </c>
      <c r="AB240" s="333">
        <f>'Datos comparativos'!H326</f>
        <v>0.60000000000000009</v>
      </c>
      <c r="AC240" s="194">
        <f>'Datos comparativos'!I326</f>
        <v>1</v>
      </c>
      <c r="AD240" s="194">
        <f>'Datos comparativos'!K326</f>
        <v>1</v>
      </c>
      <c r="AE240" s="194">
        <f>'Datos comparativos'!O326</f>
        <v>1</v>
      </c>
      <c r="AF240" s="194">
        <f>'Datos comparativos'!Q326</f>
        <v>1</v>
      </c>
      <c r="AG240" s="194" t="str">
        <f>'Datos comparativos'!R326</f>
        <v>n/a</v>
      </c>
      <c r="AH240" s="194">
        <f>'Datos comparativos'!S326</f>
        <v>0.75</v>
      </c>
      <c r="AI240" s="194">
        <f>'Datos comparativos'!T326</f>
        <v>0.62857142857142856</v>
      </c>
      <c r="AJ240" s="194">
        <f>'Datos comparativos'!V326</f>
        <v>1</v>
      </c>
      <c r="AK240" s="194">
        <f>'Datos comparativos'!W326</f>
        <v>1</v>
      </c>
      <c r="AL240" s="194">
        <f>'Datos comparativos'!X326</f>
        <v>1</v>
      </c>
      <c r="AM240" s="194">
        <f>'Datos comparativos'!Y326</f>
        <v>1</v>
      </c>
      <c r="AN240" s="194" t="str">
        <f>'Datos comparativos'!Z326</f>
        <v>n/a</v>
      </c>
      <c r="AO240" s="194" t="str">
        <f>'Datos comparativos'!AA326</f>
        <v>n/a</v>
      </c>
      <c r="AP240" s="334">
        <f>'Datos comparativos'!AB326</f>
        <v>1</v>
      </c>
      <c r="AQ240" s="194">
        <f>'Datos comparativos'!AC326</f>
        <v>0.8666666666666667</v>
      </c>
      <c r="AR240" s="194">
        <f>'Datos comparativos'!AD326</f>
        <v>0.66666666666666674</v>
      </c>
      <c r="AS240" s="287">
        <f>'Datos comparativos'!AH326</f>
        <v>1</v>
      </c>
      <c r="AT240" s="287" t="str">
        <f>'Datos comparativos'!AI326</f>
        <v>n/a</v>
      </c>
      <c r="AU240" s="287">
        <f>'Datos comparativos'!AJ326</f>
        <v>1</v>
      </c>
      <c r="AV240" s="287">
        <f>'Datos comparativos'!AK326</f>
        <v>0.8666666666666667</v>
      </c>
      <c r="AW240" s="287">
        <f>'Datos comparativos'!AL326</f>
        <v>1</v>
      </c>
      <c r="AX240" s="335" t="str">
        <f>'Datos comparativos'!AM326</f>
        <v>n/a</v>
      </c>
      <c r="AY240" s="194">
        <f>'Datos comparativos'!AO326</f>
        <v>0.8</v>
      </c>
      <c r="AZ240" s="194">
        <f>'Datos comparativos'!AP326</f>
        <v>1</v>
      </c>
      <c r="BA240" s="194">
        <f>'Datos comparativos'!AR326</f>
        <v>0.625</v>
      </c>
    </row>
    <row r="241" spans="4:53" ht="15.5" x14ac:dyDescent="0.25">
      <c r="AA241" s="48" t="s">
        <v>831</v>
      </c>
      <c r="AB241" s="333">
        <f>'Datos comparativos'!H327</f>
        <v>1</v>
      </c>
      <c r="AC241" s="194">
        <f>'Datos comparativos'!I327</f>
        <v>1</v>
      </c>
      <c r="AD241" s="194">
        <f>'Datos comparativos'!K327</f>
        <v>1</v>
      </c>
      <c r="AE241" s="194">
        <f>'Datos comparativos'!O327</f>
        <v>1</v>
      </c>
      <c r="AF241" s="194">
        <f>'Datos comparativos'!Q327</f>
        <v>0.75</v>
      </c>
      <c r="AG241" s="194" t="str">
        <f>'Datos comparativos'!R327</f>
        <v>n/a</v>
      </c>
      <c r="AH241" s="194">
        <f>'Datos comparativos'!S327</f>
        <v>1</v>
      </c>
      <c r="AI241" s="194">
        <f>'Datos comparativos'!T327</f>
        <v>1</v>
      </c>
      <c r="AJ241" s="194">
        <f>'Datos comparativos'!V327</f>
        <v>1</v>
      </c>
      <c r="AK241" s="194">
        <f>'Datos comparativos'!W327</f>
        <v>1</v>
      </c>
      <c r="AL241" s="194">
        <f>'Datos comparativos'!X327</f>
        <v>1</v>
      </c>
      <c r="AM241" s="194">
        <f>'Datos comparativos'!Y327</f>
        <v>1</v>
      </c>
      <c r="AN241" s="194" t="str">
        <f>'Datos comparativos'!Z327</f>
        <v>n/a</v>
      </c>
      <c r="AO241" s="194" t="str">
        <f>'Datos comparativos'!AA327</f>
        <v>n/a</v>
      </c>
      <c r="AP241" s="334">
        <f>'Datos comparativos'!AB327</f>
        <v>1</v>
      </c>
      <c r="AQ241" s="194">
        <f>'Datos comparativos'!AC327</f>
        <v>0.65</v>
      </c>
      <c r="AR241" s="194">
        <f>'Datos comparativos'!AD327</f>
        <v>1</v>
      </c>
      <c r="AS241" s="287">
        <f>'Datos comparativos'!AH327</f>
        <v>1</v>
      </c>
      <c r="AT241" s="287" t="str">
        <f>'Datos comparativos'!AI327</f>
        <v>n/a</v>
      </c>
      <c r="AU241" s="287">
        <f>'Datos comparativos'!AJ327</f>
        <v>0.75</v>
      </c>
      <c r="AV241" s="287">
        <f>'Datos comparativos'!AK327</f>
        <v>1</v>
      </c>
      <c r="AW241" s="287">
        <f>'Datos comparativos'!AL327</f>
        <v>1</v>
      </c>
      <c r="AX241" s="335" t="str">
        <f>'Datos comparativos'!AM327</f>
        <v>n/a</v>
      </c>
      <c r="AY241" s="194">
        <f>'Datos comparativos'!AO327</f>
        <v>0.6785714285714286</v>
      </c>
      <c r="AZ241" s="194">
        <f>'Datos comparativos'!AP327</f>
        <v>0.69285714285714284</v>
      </c>
      <c r="BA241" s="194">
        <f>'Datos comparativos'!AR327</f>
        <v>0.79166666666666674</v>
      </c>
    </row>
    <row r="242" spans="4:53" ht="15.5" x14ac:dyDescent="0.25">
      <c r="AA242" s="48" t="s">
        <v>835</v>
      </c>
      <c r="AB242" s="333">
        <f>'Datos comparativos'!H328</f>
        <v>0.95</v>
      </c>
      <c r="AC242" s="194">
        <f>'Datos comparativos'!I328</f>
        <v>1</v>
      </c>
      <c r="AD242" s="194">
        <f>'Datos comparativos'!K328</f>
        <v>1</v>
      </c>
      <c r="AE242" s="194">
        <f>'Datos comparativos'!O328</f>
        <v>0.66666666666666674</v>
      </c>
      <c r="AF242" s="194">
        <f>'Datos comparativos'!Q328</f>
        <v>1</v>
      </c>
      <c r="AG242" s="194" t="str">
        <f>'Datos comparativos'!R328</f>
        <v>n/a</v>
      </c>
      <c r="AH242" s="194">
        <f>'Datos comparativos'!S328</f>
        <v>1</v>
      </c>
      <c r="AI242" s="194">
        <f>'Datos comparativos'!T328</f>
        <v>0.6785714285714286</v>
      </c>
      <c r="AJ242" s="194">
        <f>'Datos comparativos'!V328</f>
        <v>1</v>
      </c>
      <c r="AK242" s="194">
        <f>'Datos comparativos'!W328</f>
        <v>1</v>
      </c>
      <c r="AL242" s="194">
        <f>'Datos comparativos'!X328</f>
        <v>1</v>
      </c>
      <c r="AM242" s="194">
        <f>'Datos comparativos'!Y328</f>
        <v>1</v>
      </c>
      <c r="AN242" s="194" t="str">
        <f>'Datos comparativos'!Z328</f>
        <v>n/a</v>
      </c>
      <c r="AO242" s="194" t="str">
        <f>'Datos comparativos'!AA328</f>
        <v>n/a</v>
      </c>
      <c r="AP242" s="334">
        <f>'Datos comparativos'!AB328</f>
        <v>1</v>
      </c>
      <c r="AQ242" s="194">
        <f>'Datos comparativos'!AC328</f>
        <v>1</v>
      </c>
      <c r="AR242" s="194">
        <f>'Datos comparativos'!AD328</f>
        <v>1</v>
      </c>
      <c r="AS242" s="287">
        <f>'Datos comparativos'!AH328</f>
        <v>0.58333333333333326</v>
      </c>
      <c r="AT242" s="287" t="str">
        <f>'Datos comparativos'!AI328</f>
        <v>n/a</v>
      </c>
      <c r="AU242" s="287">
        <f>'Datos comparativos'!AJ328</f>
        <v>0.66666666666666674</v>
      </c>
      <c r="AV242" s="287">
        <f>'Datos comparativos'!AK328</f>
        <v>0.9</v>
      </c>
      <c r="AW242" s="287">
        <f>'Datos comparativos'!AL328</f>
        <v>0.9285714285714286</v>
      </c>
      <c r="AX242" s="335" t="str">
        <f>'Datos comparativos'!AM328</f>
        <v>n/a</v>
      </c>
      <c r="AY242" s="194">
        <f>'Datos comparativos'!AO328</f>
        <v>0.7</v>
      </c>
      <c r="AZ242" s="194">
        <f>'Datos comparativos'!AP328</f>
        <v>0.625</v>
      </c>
      <c r="BA242" s="194">
        <f>'Datos comparativos'!AR328</f>
        <v>1</v>
      </c>
    </row>
    <row r="243" spans="4:53" ht="15.5" x14ac:dyDescent="0.25">
      <c r="AA243" s="48" t="s">
        <v>836</v>
      </c>
      <c r="AB243" s="333">
        <f>'Datos comparativos'!H329</f>
        <v>1</v>
      </c>
      <c r="AC243" s="194">
        <f>'Datos comparativos'!I329</f>
        <v>1</v>
      </c>
      <c r="AD243" s="194">
        <f>'Datos comparativos'!K329</f>
        <v>1</v>
      </c>
      <c r="AE243" s="194">
        <f>'Datos comparativos'!O329</f>
        <v>1</v>
      </c>
      <c r="AF243" s="194">
        <f>'Datos comparativos'!Q329</f>
        <v>0.75</v>
      </c>
      <c r="AG243" s="194" t="str">
        <f>'Datos comparativos'!R329</f>
        <v>n/a</v>
      </c>
      <c r="AH243" s="194">
        <f>'Datos comparativos'!S329</f>
        <v>1</v>
      </c>
      <c r="AI243" s="194">
        <f>'Datos comparativos'!T329</f>
        <v>1</v>
      </c>
      <c r="AJ243" s="194">
        <f>'Datos comparativos'!V329</f>
        <v>1</v>
      </c>
      <c r="AK243" s="194">
        <f>'Datos comparativos'!W329</f>
        <v>1</v>
      </c>
      <c r="AL243" s="194">
        <f>'Datos comparativos'!X329</f>
        <v>1</v>
      </c>
      <c r="AM243" s="194">
        <f>'Datos comparativos'!Y329</f>
        <v>1</v>
      </c>
      <c r="AN243" s="194" t="str">
        <f>'Datos comparativos'!Z329</f>
        <v>n/a</v>
      </c>
      <c r="AO243" s="194" t="str">
        <f>'Datos comparativos'!AA329</f>
        <v>n/a</v>
      </c>
      <c r="AP243" s="334">
        <f>'Datos comparativos'!AB329</f>
        <v>0.54285714285714293</v>
      </c>
      <c r="AQ243" s="194">
        <f>'Datos comparativos'!AC329</f>
        <v>1</v>
      </c>
      <c r="AR243" s="194">
        <f>'Datos comparativos'!AD329</f>
        <v>1</v>
      </c>
      <c r="AS243" s="287">
        <f>'Datos comparativos'!AH329</f>
        <v>1</v>
      </c>
      <c r="AT243" s="287" t="str">
        <f>'Datos comparativos'!AI329</f>
        <v>n/a</v>
      </c>
      <c r="AU243" s="287">
        <f>'Datos comparativos'!AJ329</f>
        <v>0.9285714285714286</v>
      </c>
      <c r="AV243" s="287">
        <f>'Datos comparativos'!AK329</f>
        <v>1</v>
      </c>
      <c r="AW243" s="287">
        <f>'Datos comparativos'!AL329</f>
        <v>0.83333333333333326</v>
      </c>
      <c r="AX243" s="335" t="str">
        <f>'Datos comparativos'!AM329</f>
        <v>n/a</v>
      </c>
      <c r="AY243" s="194">
        <f>'Datos comparativos'!AO329</f>
        <v>1</v>
      </c>
      <c r="AZ243" s="194">
        <f>'Datos comparativos'!AP329</f>
        <v>0.69285714285714284</v>
      </c>
      <c r="BA243" s="194">
        <f>'Datos comparativos'!AR329</f>
        <v>0.6785714285714286</v>
      </c>
    </row>
    <row r="244" spans="4:53" ht="15.5" x14ac:dyDescent="0.25">
      <c r="AA244" s="48" t="s">
        <v>837</v>
      </c>
      <c r="AB244" s="333">
        <f>'Datos comparativos'!H330</f>
        <v>1</v>
      </c>
      <c r="AC244" s="194">
        <f>'Datos comparativos'!I330</f>
        <v>0.8</v>
      </c>
      <c r="AD244" s="194">
        <f>'Datos comparativos'!K330</f>
        <v>1</v>
      </c>
      <c r="AE244" s="194">
        <f>'Datos comparativos'!O330</f>
        <v>1</v>
      </c>
      <c r="AF244" s="194">
        <f>'Datos comparativos'!Q330</f>
        <v>1</v>
      </c>
      <c r="AG244" s="194" t="str">
        <f>'Datos comparativos'!R330</f>
        <v>n/a</v>
      </c>
      <c r="AH244" s="194">
        <f>'Datos comparativos'!S330</f>
        <v>1</v>
      </c>
      <c r="AI244" s="194">
        <f>'Datos comparativos'!T330</f>
        <v>1</v>
      </c>
      <c r="AJ244" s="194">
        <f>'Datos comparativos'!V330</f>
        <v>1</v>
      </c>
      <c r="AK244" s="194">
        <f>'Datos comparativos'!W330</f>
        <v>1</v>
      </c>
      <c r="AL244" s="194">
        <f>'Datos comparativos'!X330</f>
        <v>1</v>
      </c>
      <c r="AM244" s="194">
        <f>'Datos comparativos'!Y330</f>
        <v>1</v>
      </c>
      <c r="AN244" s="194" t="str">
        <f>'Datos comparativos'!Z330</f>
        <v>n/a</v>
      </c>
      <c r="AO244" s="194" t="str">
        <f>'Datos comparativos'!AA330</f>
        <v>n/a</v>
      </c>
      <c r="AP244" s="334">
        <f>'Datos comparativos'!AB330</f>
        <v>1</v>
      </c>
      <c r="AQ244" s="194">
        <f>'Datos comparativos'!AC330</f>
        <v>1</v>
      </c>
      <c r="AR244" s="194">
        <f>'Datos comparativos'!AD330</f>
        <v>0.66666666666666674</v>
      </c>
      <c r="AS244" s="287">
        <f>'Datos comparativos'!AH330</f>
        <v>1</v>
      </c>
      <c r="AT244" s="287" t="str">
        <f>'Datos comparativos'!AI330</f>
        <v>n/a</v>
      </c>
      <c r="AU244" s="287">
        <f>'Datos comparativos'!AJ330</f>
        <v>0.66666666666666674</v>
      </c>
      <c r="AV244" s="287">
        <f>'Datos comparativos'!AK330</f>
        <v>0.75</v>
      </c>
      <c r="AW244" s="287">
        <f>'Datos comparativos'!AL330</f>
        <v>1</v>
      </c>
      <c r="AX244" s="335" t="str">
        <f>'Datos comparativos'!AM330</f>
        <v>n/a</v>
      </c>
      <c r="AY244" s="194">
        <f>'Datos comparativos'!AO330</f>
        <v>1</v>
      </c>
      <c r="AZ244" s="194">
        <f>'Datos comparativos'!AP330</f>
        <v>1</v>
      </c>
      <c r="BA244" s="194">
        <f>'Datos comparativos'!AR330</f>
        <v>0.60714285714285721</v>
      </c>
    </row>
    <row r="245" spans="4:53" ht="15.5" x14ac:dyDescent="0.25">
      <c r="AA245" s="48" t="s">
        <v>845</v>
      </c>
      <c r="AB245" s="333">
        <f>'Datos comparativos'!H331</f>
        <v>1</v>
      </c>
      <c r="AC245" s="194">
        <f>'Datos comparativos'!I331</f>
        <v>0.9285714285714286</v>
      </c>
      <c r="AD245" s="194">
        <f>'Datos comparativos'!K331</f>
        <v>0.8</v>
      </c>
      <c r="AE245" s="194">
        <f>'Datos comparativos'!O331</f>
        <v>0.75</v>
      </c>
      <c r="AF245" s="194">
        <f>'Datos comparativos'!Q331</f>
        <v>1</v>
      </c>
      <c r="AG245" s="194" t="str">
        <f>'Datos comparativos'!R331</f>
        <v>n/a</v>
      </c>
      <c r="AH245" s="194">
        <f>'Datos comparativos'!S331</f>
        <v>0.9285714285714286</v>
      </c>
      <c r="AI245" s="194">
        <f>'Datos comparativos'!T331</f>
        <v>0.9285714285714286</v>
      </c>
      <c r="AJ245" s="194">
        <f>'Datos comparativos'!V331</f>
        <v>1</v>
      </c>
      <c r="AK245" s="194">
        <f>'Datos comparativos'!W331</f>
        <v>1</v>
      </c>
      <c r="AL245" s="194">
        <f>'Datos comparativos'!X331</f>
        <v>1</v>
      </c>
      <c r="AM245" s="194">
        <f>'Datos comparativos'!Y331</f>
        <v>1</v>
      </c>
      <c r="AN245" s="194" t="str">
        <f>'Datos comparativos'!Z331</f>
        <v>n/a</v>
      </c>
      <c r="AO245" s="194" t="str">
        <f>'Datos comparativos'!AA331</f>
        <v>n/a</v>
      </c>
      <c r="AP245" s="334">
        <f>'Datos comparativos'!AB331</f>
        <v>0.66666666666666674</v>
      </c>
      <c r="AQ245" s="194">
        <f>'Datos comparativos'!AC331</f>
        <v>0.8</v>
      </c>
      <c r="AR245" s="194">
        <f>'Datos comparativos'!AD331</f>
        <v>0.75</v>
      </c>
      <c r="AS245" s="287">
        <f>'Datos comparativos'!AH331</f>
        <v>0.7</v>
      </c>
      <c r="AT245" s="287" t="str">
        <f>'Datos comparativos'!AI331</f>
        <v>n/a</v>
      </c>
      <c r="AU245" s="287">
        <f>'Datos comparativos'!AJ331</f>
        <v>1</v>
      </c>
      <c r="AV245" s="287">
        <f>'Datos comparativos'!AK331</f>
        <v>1</v>
      </c>
      <c r="AW245" s="287">
        <f>'Datos comparativos'!AL331</f>
        <v>1</v>
      </c>
      <c r="AX245" s="335" t="str">
        <f>'Datos comparativos'!AM331</f>
        <v>n/a</v>
      </c>
      <c r="AY245" s="194">
        <f>'Datos comparativos'!AO331</f>
        <v>0.75</v>
      </c>
      <c r="AZ245" s="194">
        <f>'Datos comparativos'!AP331</f>
        <v>1</v>
      </c>
      <c r="BA245" s="194">
        <f>'Datos comparativos'!AR331</f>
        <v>1</v>
      </c>
    </row>
    <row r="246" spans="4:53" ht="15.5" x14ac:dyDescent="0.25">
      <c r="AA246" s="512" t="s">
        <v>861</v>
      </c>
      <c r="AB246" s="333">
        <f>'Datos comparativos'!H332</f>
        <v>1</v>
      </c>
      <c r="AC246" s="194">
        <f>'Datos comparativos'!I332</f>
        <v>1</v>
      </c>
      <c r="AD246" s="194">
        <f>'Datos comparativos'!K332</f>
        <v>1</v>
      </c>
      <c r="AE246" s="194">
        <f>'Datos comparativos'!O332</f>
        <v>1</v>
      </c>
      <c r="AF246" s="194">
        <f>'Datos comparativos'!Q332</f>
        <v>1</v>
      </c>
      <c r="AG246" s="194" t="str">
        <f>'Datos comparativos'!R332</f>
        <v>n/a</v>
      </c>
      <c r="AH246" s="194">
        <f>'Datos comparativos'!S332</f>
        <v>0.75</v>
      </c>
      <c r="AI246" s="194">
        <f>'Datos comparativos'!T332</f>
        <v>0.60714285714285721</v>
      </c>
      <c r="AJ246" s="194">
        <f>'Datos comparativos'!V332</f>
        <v>1</v>
      </c>
      <c r="AK246" s="194">
        <f>'Datos comparativos'!W332</f>
        <v>1</v>
      </c>
      <c r="AL246" s="194">
        <f>'Datos comparativos'!X332</f>
        <v>0.74285714285714288</v>
      </c>
      <c r="AM246" s="194">
        <f>'Datos comparativos'!Y332</f>
        <v>0.75</v>
      </c>
      <c r="AN246" s="194" t="str">
        <f>'Datos comparativos'!Z332</f>
        <v>n/a</v>
      </c>
      <c r="AO246" s="194">
        <f>'Datos comparativos'!AA332</f>
        <v>1</v>
      </c>
      <c r="AP246" s="334">
        <f>'Datos comparativos'!AB332</f>
        <v>0.8</v>
      </c>
      <c r="AQ246" s="194">
        <f>'Datos comparativos'!AC332</f>
        <v>0.75</v>
      </c>
      <c r="AR246" s="194">
        <f>'Datos comparativos'!AD332</f>
        <v>1</v>
      </c>
      <c r="AS246" s="287">
        <f>'Datos comparativos'!AH332</f>
        <v>0.75</v>
      </c>
      <c r="AT246" s="287" t="str">
        <f>'Datos comparativos'!AI332</f>
        <v>n/a</v>
      </c>
      <c r="AU246" s="287">
        <f>'Datos comparativos'!AJ332</f>
        <v>0.75</v>
      </c>
      <c r="AV246" s="287">
        <f>'Datos comparativos'!AK332</f>
        <v>1</v>
      </c>
      <c r="AW246" s="287">
        <f>'Datos comparativos'!AL332</f>
        <v>0.75</v>
      </c>
      <c r="AX246" s="335" t="str">
        <f>'Datos comparativos'!AM332</f>
        <v>n/a</v>
      </c>
      <c r="AY246" s="194">
        <f>'Datos comparativos'!AO332</f>
        <v>1</v>
      </c>
      <c r="AZ246" s="194">
        <f>'Datos comparativos'!AP332</f>
        <v>0.8</v>
      </c>
      <c r="BA246" s="194">
        <f>'Datos comparativos'!AR332</f>
        <v>1</v>
      </c>
    </row>
    <row r="253" spans="4:53" ht="33.75" customHeight="1" x14ac:dyDescent="0.25">
      <c r="D253" s="1539" t="s">
        <v>70</v>
      </c>
      <c r="E253" s="1539"/>
      <c r="F253" s="1539"/>
      <c r="G253" s="1539"/>
      <c r="H253" s="1539"/>
      <c r="I253" s="1539"/>
      <c r="J253" s="1539"/>
      <c r="K253" s="1539"/>
      <c r="L253" s="1539"/>
      <c r="M253" s="1539"/>
      <c r="N253" s="1539"/>
      <c r="O253" s="1539"/>
      <c r="P253" s="1539"/>
      <c r="Q253" s="1539"/>
      <c r="R253" s="1539"/>
      <c r="S253" s="1539"/>
      <c r="T253" s="1539"/>
      <c r="U253" s="1539"/>
      <c r="V253" s="1539"/>
      <c r="W253" s="1539"/>
      <c r="X253" s="1539"/>
    </row>
    <row r="256" spans="4:53" ht="12.5" x14ac:dyDescent="0.25">
      <c r="D256" s="48"/>
      <c r="F256" s="48"/>
    </row>
    <row r="257" spans="4:53" ht="14.5" thickBot="1" x14ac:dyDescent="0.3">
      <c r="D257" s="48"/>
      <c r="F257" s="48"/>
      <c r="AB257" s="1546" t="s">
        <v>7</v>
      </c>
      <c r="AC257" s="1541"/>
      <c r="AD257" s="1541"/>
      <c r="AE257" s="1541"/>
      <c r="AF257" s="1541"/>
      <c r="AG257" s="1541"/>
      <c r="AH257" s="1541"/>
      <c r="AI257" s="1541"/>
      <c r="AJ257" s="1541"/>
      <c r="AK257" s="1541"/>
      <c r="AL257" s="1541"/>
      <c r="AM257" s="1541"/>
      <c r="AN257" s="1541"/>
      <c r="AO257" s="1545"/>
      <c r="AP257" s="1540" t="s">
        <v>8</v>
      </c>
      <c r="AQ257" s="1541"/>
      <c r="AR257" s="1541"/>
      <c r="AS257" s="1541"/>
      <c r="AT257" s="1541"/>
      <c r="AU257" s="1541"/>
      <c r="AV257" s="1541"/>
      <c r="AW257" s="1545"/>
      <c r="AX257" s="1540" t="s">
        <v>80</v>
      </c>
      <c r="AY257" s="1541"/>
      <c r="AZ257" s="1541"/>
      <c r="BA257" s="1541"/>
    </row>
    <row r="258" spans="4:53" ht="56" x14ac:dyDescent="0.25">
      <c r="D258" s="48"/>
      <c r="F258" s="48"/>
      <c r="AB258" s="649" t="s">
        <v>88</v>
      </c>
      <c r="AC258" s="649" t="s">
        <v>817</v>
      </c>
      <c r="AD258" s="649" t="s">
        <v>3</v>
      </c>
      <c r="AE258" s="649" t="s">
        <v>101</v>
      </c>
      <c r="AF258" s="649" t="s">
        <v>90</v>
      </c>
      <c r="AG258" s="649" t="s">
        <v>6</v>
      </c>
      <c r="AH258" s="649" t="s">
        <v>145</v>
      </c>
      <c r="AI258" s="649" t="s">
        <v>266</v>
      </c>
      <c r="AJ258" s="649" t="s">
        <v>304</v>
      </c>
      <c r="AK258" s="649" t="s">
        <v>319</v>
      </c>
      <c r="AL258" s="649" t="s">
        <v>717</v>
      </c>
      <c r="AM258" s="649" t="s">
        <v>789</v>
      </c>
      <c r="AN258" s="649" t="s">
        <v>792</v>
      </c>
      <c r="AO258" s="649" t="s">
        <v>847</v>
      </c>
      <c r="AP258" s="649" t="s">
        <v>0</v>
      </c>
      <c r="AQ258" s="649" t="s">
        <v>147</v>
      </c>
      <c r="AR258" s="649" t="s">
        <v>1</v>
      </c>
      <c r="AS258" s="650" t="s">
        <v>791</v>
      </c>
      <c r="AT258" s="432" t="s">
        <v>330</v>
      </c>
      <c r="AU258" s="432" t="s">
        <v>676</v>
      </c>
      <c r="AV258" s="432" t="s">
        <v>720</v>
      </c>
      <c r="AW258" s="432" t="s">
        <v>762</v>
      </c>
      <c r="AX258" s="649" t="s">
        <v>150</v>
      </c>
      <c r="AY258" s="651" t="s">
        <v>316</v>
      </c>
      <c r="AZ258" s="651" t="s">
        <v>761</v>
      </c>
      <c r="BA258" s="651" t="s">
        <v>329</v>
      </c>
    </row>
    <row r="259" spans="4:53" ht="15.5" x14ac:dyDescent="0.25">
      <c r="D259" s="48"/>
      <c r="F259" s="48"/>
      <c r="AA259" s="48" t="s">
        <v>793</v>
      </c>
      <c r="AB259" s="333">
        <f>'Datos comparativos'!H417</f>
        <v>0.99990000000000001</v>
      </c>
      <c r="AC259" s="194">
        <f>'Datos comparativos'!I417</f>
        <v>0.99990000000000001</v>
      </c>
      <c r="AD259" s="194">
        <f>'Datos comparativos'!K417</f>
        <v>0.99990000000000001</v>
      </c>
      <c r="AE259" s="194" t="str">
        <f>'Datos comparativos'!O417</f>
        <v>n/a</v>
      </c>
      <c r="AF259" s="194" t="str">
        <f>'Datos comparativos'!Q417</f>
        <v>n/a</v>
      </c>
      <c r="AG259" s="194" t="str">
        <f>'Datos comparativos'!R417</f>
        <v>n/a</v>
      </c>
      <c r="AH259" s="194">
        <f>'Datos comparativos'!S417</f>
        <v>0.99990000000000001</v>
      </c>
      <c r="AI259" s="194">
        <f>'Datos comparativos'!T417</f>
        <v>0.99990000000000001</v>
      </c>
      <c r="AJ259" s="194">
        <f>'Datos comparativos'!V417</f>
        <v>0.99990000000000001</v>
      </c>
      <c r="AK259" s="194">
        <f>'Datos comparativos'!W417</f>
        <v>0.99990000000000001</v>
      </c>
      <c r="AL259" s="194">
        <f>'Datos comparativos'!X417</f>
        <v>0.99990000000000001</v>
      </c>
      <c r="AM259" s="194">
        <f>'Datos comparativos'!Y417</f>
        <v>0.66659999999999997</v>
      </c>
      <c r="AN259" s="194" t="str">
        <f>'Datos comparativos'!Z417</f>
        <v>n/a</v>
      </c>
      <c r="AO259" s="194" t="str">
        <f>'Datos comparativos'!AA417</f>
        <v>n/a</v>
      </c>
      <c r="AP259" s="194">
        <f>'Datos comparativos'!AB417</f>
        <v>0.99990000000000001</v>
      </c>
      <c r="AQ259" s="194">
        <f>'Datos comparativos'!AC417</f>
        <v>0.99990000000000001</v>
      </c>
      <c r="AR259" s="194">
        <f>'Datos comparativos'!AD417</f>
        <v>0.99990000000000001</v>
      </c>
      <c r="AS259" s="287" t="str">
        <f>'Datos comparativos'!AH417</f>
        <v>n/a</v>
      </c>
      <c r="AT259" s="287" t="str">
        <f>'Datos comparativos'!AI417</f>
        <v>n/a</v>
      </c>
      <c r="AU259" s="287">
        <f>'Datos comparativos'!AJ417</f>
        <v>0.99990000000000001</v>
      </c>
      <c r="AV259" s="287">
        <f>'Datos comparativos'!AK417</f>
        <v>0.99990000000000001</v>
      </c>
      <c r="AW259" s="287">
        <f>'Datos comparativos'!AL417</f>
        <v>0.99990000000000001</v>
      </c>
      <c r="AX259" s="335" t="str">
        <f>'Datos comparativos'!AM417</f>
        <v>n/a</v>
      </c>
      <c r="AY259" s="194">
        <f>'Datos comparativos'!AO417</f>
        <v>0.99990000000000001</v>
      </c>
      <c r="AZ259" s="194" t="str">
        <f>'Datos comparativos'!AP417</f>
        <v>n/a</v>
      </c>
      <c r="BA259" s="194">
        <f>'Datos comparativos'!AR417</f>
        <v>0.99990000000000001</v>
      </c>
    </row>
    <row r="260" spans="4:53" ht="15.5" x14ac:dyDescent="0.25">
      <c r="AA260" s="512" t="s">
        <v>802</v>
      </c>
      <c r="AB260" s="333">
        <f>'Datos comparativos'!H418</f>
        <v>1</v>
      </c>
      <c r="AC260" s="194">
        <f>'Datos comparativos'!I418</f>
        <v>1</v>
      </c>
      <c r="AD260" s="194">
        <f>'Datos comparativos'!K418</f>
        <v>1</v>
      </c>
      <c r="AE260" s="194">
        <f>'Datos comparativos'!O418</f>
        <v>1</v>
      </c>
      <c r="AF260" s="194">
        <f>'Datos comparativos'!Q418</f>
        <v>1</v>
      </c>
      <c r="AG260" s="194" t="str">
        <f>'Datos comparativos'!R418</f>
        <v>n/a</v>
      </c>
      <c r="AH260" s="194" t="str">
        <f>'Datos comparativos'!S418</f>
        <v>n/a</v>
      </c>
      <c r="AI260" s="194">
        <f>'Datos comparativos'!T418</f>
        <v>1</v>
      </c>
      <c r="AJ260" s="194" t="str">
        <f>'Datos comparativos'!V418</f>
        <v>n/a</v>
      </c>
      <c r="AK260" s="194">
        <f>'Datos comparativos'!W418</f>
        <v>1</v>
      </c>
      <c r="AL260" s="194">
        <f>'Datos comparativos'!X418</f>
        <v>1</v>
      </c>
      <c r="AM260" s="194">
        <f>'Datos comparativos'!Y418</f>
        <v>1</v>
      </c>
      <c r="AN260" s="194" t="str">
        <f>'Datos comparativos'!Z418</f>
        <v>n/a</v>
      </c>
      <c r="AO260" s="194" t="str">
        <f>'Datos comparativos'!AA418</f>
        <v>n/a</v>
      </c>
      <c r="AP260" s="194" t="str">
        <f>'Datos comparativos'!AB418</f>
        <v>n/a</v>
      </c>
      <c r="AQ260" s="194">
        <f>'Datos comparativos'!AC418</f>
        <v>0.99990000000000001</v>
      </c>
      <c r="AR260" s="194" t="str">
        <f>'Datos comparativos'!AD418</f>
        <v>n/a</v>
      </c>
      <c r="AS260" s="287">
        <f>'Datos comparativos'!AH418</f>
        <v>0.99990000000000001</v>
      </c>
      <c r="AT260" s="287">
        <f>'Datos comparativos'!AI418</f>
        <v>0.99990000000000001</v>
      </c>
      <c r="AU260" s="287">
        <f>'Datos comparativos'!AJ418</f>
        <v>0.5</v>
      </c>
      <c r="AV260" s="287">
        <f>'Datos comparativos'!AK418</f>
        <v>0.99990000000000001</v>
      </c>
      <c r="AW260" s="287">
        <f>'Datos comparativos'!AL418</f>
        <v>0.99990000000000001</v>
      </c>
      <c r="AX260" s="335" t="str">
        <f>'Datos comparativos'!AM418</f>
        <v>n/a</v>
      </c>
      <c r="AY260" s="194" t="str">
        <f>'Datos comparativos'!AO418</f>
        <v>n/a</v>
      </c>
      <c r="AZ260" s="194">
        <f>'Datos comparativos'!AP418</f>
        <v>0.99990000000000001</v>
      </c>
      <c r="BA260" s="194">
        <f>'Datos comparativos'!AR418</f>
        <v>0.99990000000000001</v>
      </c>
    </row>
    <row r="261" spans="4:53" ht="15.5" x14ac:dyDescent="0.25">
      <c r="AA261" s="512" t="s">
        <v>805</v>
      </c>
      <c r="AB261" s="333">
        <f>'Datos comparativos'!H419</f>
        <v>1</v>
      </c>
      <c r="AC261" s="194">
        <f>'Datos comparativos'!I419</f>
        <v>0.5</v>
      </c>
      <c r="AD261" s="194">
        <f>'Datos comparativos'!K419</f>
        <v>1</v>
      </c>
      <c r="AE261" s="194">
        <f>'Datos comparativos'!O419</f>
        <v>1</v>
      </c>
      <c r="AF261" s="194" t="str">
        <f>'Datos comparativos'!Q419</f>
        <v>n/a</v>
      </c>
      <c r="AG261" s="194" t="str">
        <f>'Datos comparativos'!R419</f>
        <v>n/a</v>
      </c>
      <c r="AH261" s="194">
        <f>'Datos comparativos'!S419</f>
        <v>1</v>
      </c>
      <c r="AI261" s="194" t="str">
        <f>'Datos comparativos'!T419</f>
        <v>n/a</v>
      </c>
      <c r="AJ261" s="194">
        <f>'Datos comparativos'!V419</f>
        <v>1</v>
      </c>
      <c r="AK261" s="194">
        <f>'Datos comparativos'!W419</f>
        <v>1</v>
      </c>
      <c r="AL261" s="194">
        <f>'Datos comparativos'!X419</f>
        <v>1</v>
      </c>
      <c r="AM261" s="194">
        <f>'Datos comparativos'!Y419</f>
        <v>1</v>
      </c>
      <c r="AN261" s="194" t="str">
        <f>'Datos comparativos'!Z419</f>
        <v>n/a</v>
      </c>
      <c r="AO261" s="194" t="str">
        <f>'Datos comparativos'!AA419</f>
        <v>n/a</v>
      </c>
      <c r="AP261" s="194">
        <f>'Datos comparativos'!AB419</f>
        <v>0.99990000000000001</v>
      </c>
      <c r="AQ261" s="194" t="str">
        <f>'Datos comparativos'!AC419</f>
        <v>n/a</v>
      </c>
      <c r="AR261" s="194">
        <f>'Datos comparativos'!AD419</f>
        <v>0.99990000000000001</v>
      </c>
      <c r="AS261" s="287">
        <f>'Datos comparativos'!AH419</f>
        <v>0.99990000000000001</v>
      </c>
      <c r="AT261" s="287" t="str">
        <f>'Datos comparativos'!AI419</f>
        <v>n/a</v>
      </c>
      <c r="AU261" s="287">
        <f>'Datos comparativos'!AJ419</f>
        <v>0.99990000000000001</v>
      </c>
      <c r="AV261" s="287">
        <f>'Datos comparativos'!AK419</f>
        <v>0.5</v>
      </c>
      <c r="AW261" s="287" t="str">
        <f>'Datos comparativos'!AL419</f>
        <v>n/a</v>
      </c>
      <c r="AX261" s="335" t="str">
        <f>'Datos comparativos'!AM419</f>
        <v>n/a</v>
      </c>
      <c r="AY261" s="194">
        <f>'Datos comparativos'!AO419</f>
        <v>0.33329999999999999</v>
      </c>
      <c r="AZ261" s="194" t="str">
        <f>'Datos comparativos'!AP419</f>
        <v>n/a</v>
      </c>
      <c r="BA261" s="194">
        <f>'Datos comparativos'!AR419</f>
        <v>1</v>
      </c>
    </row>
    <row r="262" spans="4:53" ht="15.5" x14ac:dyDescent="0.25">
      <c r="AA262" s="48" t="s">
        <v>806</v>
      </c>
      <c r="AB262" s="333" t="str">
        <f>'Datos comparativos'!H420</f>
        <v>n/a</v>
      </c>
      <c r="AC262" s="194">
        <f>'Datos comparativos'!I420</f>
        <v>0.99990000000000001</v>
      </c>
      <c r="AD262" s="194">
        <f>'Datos comparativos'!K420</f>
        <v>0.99990000000000001</v>
      </c>
      <c r="AE262" s="194">
        <f>'Datos comparativos'!O420</f>
        <v>0.99990000000000001</v>
      </c>
      <c r="AF262" s="194">
        <f>'Datos comparativos'!Q420</f>
        <v>0.99990000000000001</v>
      </c>
      <c r="AG262" s="194" t="str">
        <f>'Datos comparativos'!R420</f>
        <v>n/a</v>
      </c>
      <c r="AH262" s="194">
        <f>'Datos comparativos'!S420</f>
        <v>0.99990000000000001</v>
      </c>
      <c r="AI262" s="194">
        <f>'Datos comparativos'!T420</f>
        <v>0.66659999999999997</v>
      </c>
      <c r="AJ262" s="194">
        <f>'Datos comparativos'!V420</f>
        <v>0.33329999999999999</v>
      </c>
      <c r="AK262" s="194">
        <f>'Datos comparativos'!W420</f>
        <v>0.99990000000000001</v>
      </c>
      <c r="AL262" s="194" t="str">
        <f>'Datos comparativos'!X420</f>
        <v>n/a</v>
      </c>
      <c r="AM262" s="194">
        <f>'Datos comparativos'!Y420</f>
        <v>0.99990000000000001</v>
      </c>
      <c r="AN262" s="194" t="str">
        <f>'Datos comparativos'!Z420</f>
        <v>n/a</v>
      </c>
      <c r="AO262" s="194" t="str">
        <f>'Datos comparativos'!AA420</f>
        <v>n/a</v>
      </c>
      <c r="AP262" s="194">
        <f>'Datos comparativos'!AB420</f>
        <v>0.33329999999999999</v>
      </c>
      <c r="AQ262" s="194">
        <f>'Datos comparativos'!AC420</f>
        <v>0.66659999999999997</v>
      </c>
      <c r="AR262" s="194" t="str">
        <f>'Datos comparativos'!AD420</f>
        <v>n/a</v>
      </c>
      <c r="AS262" s="287" t="str">
        <f>'Datos comparativos'!AH420</f>
        <v>n/a</v>
      </c>
      <c r="AT262" s="287" t="str">
        <f>'Datos comparativos'!AI420</f>
        <v>n/a</v>
      </c>
      <c r="AU262" s="287">
        <f>'Datos comparativos'!AJ420</f>
        <v>1</v>
      </c>
      <c r="AV262" s="287">
        <f>'Datos comparativos'!AK420</f>
        <v>0.99990000000000001</v>
      </c>
      <c r="AW262" s="287">
        <f>'Datos comparativos'!AL420</f>
        <v>0.99990000000000001</v>
      </c>
      <c r="AX262" s="335" t="str">
        <f>'Datos comparativos'!AM420</f>
        <v>n/a</v>
      </c>
      <c r="AY262" s="194" t="str">
        <f>'Datos comparativos'!AO420</f>
        <v>n/a</v>
      </c>
      <c r="AZ262" s="194">
        <f>'Datos comparativos'!AP420</f>
        <v>1</v>
      </c>
      <c r="BA262" s="194">
        <f>'Datos comparativos'!AR420</f>
        <v>1</v>
      </c>
    </row>
    <row r="263" spans="4:53" ht="15.5" x14ac:dyDescent="0.25">
      <c r="AA263" s="48" t="s">
        <v>807</v>
      </c>
      <c r="AB263" s="333">
        <f>'Datos comparativos'!H421</f>
        <v>0.99990000000000001</v>
      </c>
      <c r="AC263" s="194">
        <f>'Datos comparativos'!I421</f>
        <v>0.33329999999999999</v>
      </c>
      <c r="AD263" s="194">
        <f>'Datos comparativos'!K421</f>
        <v>0.99990000000000001</v>
      </c>
      <c r="AE263" s="194" t="str">
        <f>'Datos comparativos'!O421</f>
        <v>n/a</v>
      </c>
      <c r="AF263" s="194">
        <f>'Datos comparativos'!Q421</f>
        <v>0.99990000000000001</v>
      </c>
      <c r="AG263" s="194" t="str">
        <f>'Datos comparativos'!R421</f>
        <v>n/a</v>
      </c>
      <c r="AH263" s="194" t="str">
        <f>'Datos comparativos'!S421</f>
        <v>n/a</v>
      </c>
      <c r="AI263" s="194">
        <f>'Datos comparativos'!T421</f>
        <v>0.99990000000000001</v>
      </c>
      <c r="AJ263" s="194">
        <f>'Datos comparativos'!V421</f>
        <v>0.99990000000000001</v>
      </c>
      <c r="AK263" s="194">
        <f>'Datos comparativos'!W421</f>
        <v>0.99990000000000001</v>
      </c>
      <c r="AL263" s="194">
        <f>'Datos comparativos'!X421</f>
        <v>0.99990000000000001</v>
      </c>
      <c r="AM263" s="194">
        <f>'Datos comparativos'!Y421</f>
        <v>0.99990000000000001</v>
      </c>
      <c r="AN263" s="194" t="str">
        <f>'Datos comparativos'!Z421</f>
        <v>n/a</v>
      </c>
      <c r="AO263" s="194" t="str">
        <f>'Datos comparativos'!AA421</f>
        <v>n/a</v>
      </c>
      <c r="AP263" s="194" t="str">
        <f>'Datos comparativos'!AB421</f>
        <v>n/a</v>
      </c>
      <c r="AQ263" s="194" t="str">
        <f>'Datos comparativos'!AC421</f>
        <v>n/a</v>
      </c>
      <c r="AR263" s="194">
        <f>'Datos comparativos'!AD421</f>
        <v>0.99990000000000001</v>
      </c>
      <c r="AS263" s="287">
        <f>'Datos comparativos'!AH421</f>
        <v>0.99990000000000001</v>
      </c>
      <c r="AT263" s="287" t="str">
        <f>'Datos comparativos'!AI421</f>
        <v>n/a</v>
      </c>
      <c r="AU263" s="287">
        <f>'Datos comparativos'!AJ421</f>
        <v>0.99990000000000001</v>
      </c>
      <c r="AV263" s="287">
        <f>'Datos comparativos'!AK421</f>
        <v>0.99990000000000001</v>
      </c>
      <c r="AW263" s="287">
        <f>'Datos comparativos'!AL421</f>
        <v>1</v>
      </c>
      <c r="AX263" s="335" t="str">
        <f>'Datos comparativos'!AM421</f>
        <v>n/a</v>
      </c>
      <c r="AY263" s="194">
        <f>'Datos comparativos'!AO421</f>
        <v>1</v>
      </c>
      <c r="AZ263" s="194" t="str">
        <f>'Datos comparativos'!AP421</f>
        <v>n/a</v>
      </c>
      <c r="BA263" s="194">
        <f>'Datos comparativos'!AR421</f>
        <v>0.99990000000000001</v>
      </c>
    </row>
    <row r="264" spans="4:53" ht="15.5" x14ac:dyDescent="0.25">
      <c r="AA264" s="48" t="s">
        <v>808</v>
      </c>
      <c r="AB264" s="333">
        <f>'Datos comparativos'!H422</f>
        <v>1</v>
      </c>
      <c r="AC264" s="194" t="str">
        <f>'Datos comparativos'!I422</f>
        <v>n/a</v>
      </c>
      <c r="AD264" s="194">
        <f>'Datos comparativos'!K422</f>
        <v>0.99990000000000001</v>
      </c>
      <c r="AE264" s="194">
        <f>'Datos comparativos'!O422</f>
        <v>1</v>
      </c>
      <c r="AF264" s="194">
        <f>'Datos comparativos'!Q422</f>
        <v>1</v>
      </c>
      <c r="AG264" s="194" t="str">
        <f>'Datos comparativos'!R422</f>
        <v>n/a</v>
      </c>
      <c r="AH264" s="194">
        <f>'Datos comparativos'!S422</f>
        <v>0.99990000000000001</v>
      </c>
      <c r="AI264" s="194">
        <f>'Datos comparativos'!T422</f>
        <v>0.99990000000000001</v>
      </c>
      <c r="AJ264" s="194" t="str">
        <f>'Datos comparativos'!V422</f>
        <v>n/a</v>
      </c>
      <c r="AK264" s="194">
        <f>'Datos comparativos'!W422</f>
        <v>0.99990000000000001</v>
      </c>
      <c r="AL264" s="194">
        <f>'Datos comparativos'!X422</f>
        <v>0.99990000000000001</v>
      </c>
      <c r="AM264" s="194">
        <f>'Datos comparativos'!Y422</f>
        <v>0.99990000000000001</v>
      </c>
      <c r="AN264" s="194" t="str">
        <f>'Datos comparativos'!Z422</f>
        <v>n/a</v>
      </c>
      <c r="AO264" s="194" t="str">
        <f>'Datos comparativos'!AA422</f>
        <v>n/a</v>
      </c>
      <c r="AP264" s="194">
        <f>'Datos comparativos'!AB422</f>
        <v>0.99990000000000001</v>
      </c>
      <c r="AQ264" s="194">
        <f>'Datos comparativos'!AC422</f>
        <v>0.99990000000000001</v>
      </c>
      <c r="AR264" s="194">
        <f>'Datos comparativos'!AD422</f>
        <v>0.99990000000000001</v>
      </c>
      <c r="AS264" s="287" t="str">
        <f>'Datos comparativos'!AH422</f>
        <v>n/a</v>
      </c>
      <c r="AT264" s="287" t="str">
        <f>'Datos comparativos'!AI422</f>
        <v>n/a</v>
      </c>
      <c r="AU264" s="287">
        <f>'Datos comparativos'!AJ422</f>
        <v>0.99990000000000001</v>
      </c>
      <c r="AV264" s="287">
        <f>'Datos comparativos'!AK422</f>
        <v>0.99990000000000001</v>
      </c>
      <c r="AW264" s="287" t="str">
        <f>'Datos comparativos'!AL422</f>
        <v>n/a</v>
      </c>
      <c r="AX264" s="335" t="str">
        <f>'Datos comparativos'!AM422</f>
        <v>n/a</v>
      </c>
      <c r="AY264" s="194">
        <f>'Datos comparativos'!AO422</f>
        <v>1</v>
      </c>
      <c r="AZ264" s="194">
        <f>'Datos comparativos'!AP422</f>
        <v>0.99990000000000001</v>
      </c>
      <c r="BA264" s="194" t="str">
        <f>'Datos comparativos'!AR422</f>
        <v>n/a</v>
      </c>
    </row>
    <row r="265" spans="4:53" ht="15.5" x14ac:dyDescent="0.25">
      <c r="AA265" s="48" t="s">
        <v>809</v>
      </c>
      <c r="AB265" s="333">
        <f>'Datos comparativos'!H423</f>
        <v>0.99990000000000001</v>
      </c>
      <c r="AC265" s="194">
        <f>'Datos comparativos'!I423</f>
        <v>1</v>
      </c>
      <c r="AD265" s="194">
        <f>'Datos comparativos'!K423</f>
        <v>0.99990000000000001</v>
      </c>
      <c r="AE265" s="194">
        <f>'Datos comparativos'!O423</f>
        <v>1</v>
      </c>
      <c r="AF265" s="194" t="str">
        <f>'Datos comparativos'!Q423</f>
        <v>n/a</v>
      </c>
      <c r="AG265" s="194" t="str">
        <f>'Datos comparativos'!R423</f>
        <v>n/a</v>
      </c>
      <c r="AH265" s="194">
        <f>'Datos comparativos'!S423</f>
        <v>0.5</v>
      </c>
      <c r="AI265" s="194" t="str">
        <f>'Datos comparativos'!T423</f>
        <v>n/a</v>
      </c>
      <c r="AJ265" s="194">
        <f>'Datos comparativos'!V423</f>
        <v>1</v>
      </c>
      <c r="AK265" s="194">
        <f>'Datos comparativos'!W423</f>
        <v>1</v>
      </c>
      <c r="AL265" s="194">
        <f>'Datos comparativos'!X423</f>
        <v>1</v>
      </c>
      <c r="AM265" s="194">
        <f>'Datos comparativos'!Y423</f>
        <v>0.99990000000000001</v>
      </c>
      <c r="AN265" s="194" t="str">
        <f>'Datos comparativos'!Z423</f>
        <v>n/a</v>
      </c>
      <c r="AO265" s="194" t="str">
        <f>'Datos comparativos'!AA423</f>
        <v>n/a</v>
      </c>
      <c r="AP265" s="194" t="str">
        <f>'Datos comparativos'!AB423</f>
        <v>n/a</v>
      </c>
      <c r="AQ265" s="194" t="str">
        <f>'Datos comparativos'!AC423</f>
        <v>n/a</v>
      </c>
      <c r="AR265" s="194">
        <f>'Datos comparativos'!AD423</f>
        <v>0.99990000000000001</v>
      </c>
      <c r="AS265" s="287">
        <f>'Datos comparativos'!AH423</f>
        <v>0.99990000000000001</v>
      </c>
      <c r="AT265" s="287" t="str">
        <f>'Datos comparativos'!AI423</f>
        <v>n/a</v>
      </c>
      <c r="AU265" s="287">
        <f>'Datos comparativos'!AJ423</f>
        <v>0.99990000000000001</v>
      </c>
      <c r="AV265" s="287">
        <f>'Datos comparativos'!AK423</f>
        <v>0.99990000000000001</v>
      </c>
      <c r="AW265" s="287">
        <f>'Datos comparativos'!AL423</f>
        <v>0.99990000000000001</v>
      </c>
      <c r="AX265" s="335" t="str">
        <f>'Datos comparativos'!AM423</f>
        <v>n/a</v>
      </c>
      <c r="AY265" s="194" t="str">
        <f>'Datos comparativos'!AO423</f>
        <v>n/a</v>
      </c>
      <c r="AZ265" s="194">
        <f>'Datos comparativos'!AP423</f>
        <v>0.99990000000000001</v>
      </c>
      <c r="BA265" s="194">
        <f>'Datos comparativos'!AR423</f>
        <v>1</v>
      </c>
    </row>
    <row r="266" spans="4:53" ht="15.5" x14ac:dyDescent="0.25">
      <c r="AA266" s="48" t="s">
        <v>810</v>
      </c>
      <c r="AB266" s="333">
        <f>'Datos comparativos'!H424</f>
        <v>1</v>
      </c>
      <c r="AC266" s="194" t="str">
        <f>'Datos comparativos'!I424</f>
        <v>n/a</v>
      </c>
      <c r="AD266" s="194">
        <f>'Datos comparativos'!K424</f>
        <v>1</v>
      </c>
      <c r="AE266" s="194">
        <f>'Datos comparativos'!O424</f>
        <v>1</v>
      </c>
      <c r="AF266" s="194">
        <f>'Datos comparativos'!Q424</f>
        <v>1</v>
      </c>
      <c r="AG266" s="194" t="str">
        <f>'Datos comparativos'!R424</f>
        <v>n/a</v>
      </c>
      <c r="AH266" s="194">
        <f>'Datos comparativos'!S424</f>
        <v>1</v>
      </c>
      <c r="AI266" s="194">
        <f>'Datos comparativos'!T424</f>
        <v>1</v>
      </c>
      <c r="AJ266" s="194" t="str">
        <f>'Datos comparativos'!V424</f>
        <v>n/a</v>
      </c>
      <c r="AK266" s="194">
        <f>'Datos comparativos'!W424</f>
        <v>1</v>
      </c>
      <c r="AL266" s="194">
        <f>'Datos comparativos'!X424</f>
        <v>1</v>
      </c>
      <c r="AM266" s="194">
        <f>'Datos comparativos'!Y424</f>
        <v>1</v>
      </c>
      <c r="AN266" s="194" t="str">
        <f>'Datos comparativos'!Z424</f>
        <v>n/a</v>
      </c>
      <c r="AO266" s="194" t="str">
        <f>'Datos comparativos'!AA424</f>
        <v>n/a</v>
      </c>
      <c r="AP266" s="194" t="str">
        <f>'Datos comparativos'!AB424</f>
        <v>n/a</v>
      </c>
      <c r="AQ266" s="194">
        <f>'Datos comparativos'!AC424</f>
        <v>1</v>
      </c>
      <c r="AR266" s="194">
        <f>'Datos comparativos'!AD424</f>
        <v>0.99990000000000001</v>
      </c>
      <c r="AS266" s="287" t="str">
        <f>'Datos comparativos'!AH424</f>
        <v>n/a</v>
      </c>
      <c r="AT266" s="287" t="str">
        <f>'Datos comparativos'!AI424</f>
        <v>n/a</v>
      </c>
      <c r="AU266" s="287">
        <f>'Datos comparativos'!AJ424</f>
        <v>0.99990000000000001</v>
      </c>
      <c r="AV266" s="287">
        <f>'Datos comparativos'!AK424</f>
        <v>0.99990000000000001</v>
      </c>
      <c r="AW266" s="287">
        <f>'Datos comparativos'!AL424</f>
        <v>0.99990000000000001</v>
      </c>
      <c r="AX266" s="335" t="str">
        <f>'Datos comparativos'!AM424</f>
        <v>n/a</v>
      </c>
      <c r="AY266" s="194" t="str">
        <f>'Datos comparativos'!AO424</f>
        <v>n/a</v>
      </c>
      <c r="AZ266" s="194">
        <f>'Datos comparativos'!AP424</f>
        <v>0.99990000000000001</v>
      </c>
      <c r="BA266" s="194">
        <f>'Datos comparativos'!AR424</f>
        <v>0.99990000000000001</v>
      </c>
    </row>
    <row r="267" spans="4:53" ht="15.5" x14ac:dyDescent="0.25">
      <c r="AA267" s="48" t="s">
        <v>811</v>
      </c>
      <c r="AB267" s="333">
        <f>'Datos comparativos'!H425</f>
        <v>1</v>
      </c>
      <c r="AC267" s="194">
        <f>'Datos comparativos'!I425</f>
        <v>1</v>
      </c>
      <c r="AD267" s="194" t="str">
        <f>'Datos comparativos'!K425</f>
        <v>n/a</v>
      </c>
      <c r="AE267" s="194">
        <f>'Datos comparativos'!O425</f>
        <v>1</v>
      </c>
      <c r="AF267" s="194">
        <f>'Datos comparativos'!Q425</f>
        <v>1</v>
      </c>
      <c r="AG267" s="194" t="str">
        <f>'Datos comparativos'!R425</f>
        <v>n/a</v>
      </c>
      <c r="AH267" s="194">
        <f>'Datos comparativos'!S425</f>
        <v>1</v>
      </c>
      <c r="AI267" s="194">
        <f>'Datos comparativos'!T425</f>
        <v>1</v>
      </c>
      <c r="AJ267" s="194">
        <f>'Datos comparativos'!V425</f>
        <v>1</v>
      </c>
      <c r="AK267" s="194" t="str">
        <f>'Datos comparativos'!W425</f>
        <v>n/a</v>
      </c>
      <c r="AL267" s="194">
        <f>'Datos comparativos'!X425</f>
        <v>1</v>
      </c>
      <c r="AM267" s="194">
        <f>'Datos comparativos'!Y425</f>
        <v>1</v>
      </c>
      <c r="AN267" s="194" t="str">
        <f>'Datos comparativos'!Z425</f>
        <v>n/a</v>
      </c>
      <c r="AO267" s="194" t="str">
        <f>'Datos comparativos'!AA425</f>
        <v>n/a</v>
      </c>
      <c r="AP267" s="194">
        <f>'Datos comparativos'!AB425</f>
        <v>1</v>
      </c>
      <c r="AQ267" s="194" t="str">
        <f>'Datos comparativos'!AC425</f>
        <v>n/a</v>
      </c>
      <c r="AR267" s="194">
        <f>'Datos comparativos'!AD425</f>
        <v>0.99990000000000001</v>
      </c>
      <c r="AS267" s="287" t="str">
        <f>'Datos comparativos'!AH425</f>
        <v>n/a</v>
      </c>
      <c r="AT267" s="287" t="str">
        <f>'Datos comparativos'!AI425</f>
        <v>n/a</v>
      </c>
      <c r="AU267" s="287">
        <f>'Datos comparativos'!AJ425</f>
        <v>0.99990000000000001</v>
      </c>
      <c r="AV267" s="287">
        <f>'Datos comparativos'!AK425</f>
        <v>0.99990000000000001</v>
      </c>
      <c r="AW267" s="287">
        <f>'Datos comparativos'!AL425</f>
        <v>1</v>
      </c>
      <c r="AX267" s="335" t="str">
        <f>'Datos comparativos'!AM425</f>
        <v>n/a</v>
      </c>
      <c r="AY267" s="194">
        <f>'Datos comparativos'!AO425</f>
        <v>1</v>
      </c>
      <c r="AZ267" s="194" t="str">
        <f>'Datos comparativos'!AP425</f>
        <v>n/a</v>
      </c>
      <c r="BA267" s="194">
        <f>'Datos comparativos'!AR425</f>
        <v>0.99990000000000001</v>
      </c>
    </row>
    <row r="268" spans="4:53" ht="15.5" x14ac:dyDescent="0.25">
      <c r="AA268" s="48" t="s">
        <v>813</v>
      </c>
      <c r="AB268" s="333">
        <f>'Datos comparativos'!H426</f>
        <v>1</v>
      </c>
      <c r="AC268" s="194">
        <f>'Datos comparativos'!I426</f>
        <v>1</v>
      </c>
      <c r="AD268" s="194">
        <f>'Datos comparativos'!K426</f>
        <v>1</v>
      </c>
      <c r="AE268" s="194" t="str">
        <f>'Datos comparativos'!O426</f>
        <v>n/a</v>
      </c>
      <c r="AF268" s="194">
        <f>'Datos comparativos'!Q426</f>
        <v>1</v>
      </c>
      <c r="AG268" s="194" t="str">
        <f>'Datos comparativos'!R426</f>
        <v>n/a</v>
      </c>
      <c r="AH268" s="194" t="str">
        <f>'Datos comparativos'!S426</f>
        <v>n/a</v>
      </c>
      <c r="AI268" s="194">
        <f>'Datos comparativos'!T426</f>
        <v>1</v>
      </c>
      <c r="AJ268" s="194">
        <f>'Datos comparativos'!V426</f>
        <v>1</v>
      </c>
      <c r="AK268" s="194">
        <f>'Datos comparativos'!W426</f>
        <v>1</v>
      </c>
      <c r="AL268" s="194">
        <f>'Datos comparativos'!X426</f>
        <v>1</v>
      </c>
      <c r="AM268" s="194">
        <f>'Datos comparativos'!Y426</f>
        <v>1</v>
      </c>
      <c r="AN268" s="194" t="str">
        <f>'Datos comparativos'!Z426</f>
        <v>n/a</v>
      </c>
      <c r="AO268" s="194" t="str">
        <f>'Datos comparativos'!AA426</f>
        <v>n/a</v>
      </c>
      <c r="AP268" s="194">
        <f>'Datos comparativos'!AB426</f>
        <v>0.99990000000000001</v>
      </c>
      <c r="AQ268" s="194">
        <f>'Datos comparativos'!AC426</f>
        <v>0.99990000000000001</v>
      </c>
      <c r="AR268" s="194">
        <f>'Datos comparativos'!AD426</f>
        <v>0.99990000000000001</v>
      </c>
      <c r="AS268" s="287">
        <f>'Datos comparativos'!AH426</f>
        <v>0.99990000000000001</v>
      </c>
      <c r="AT268" s="287" t="str">
        <f>'Datos comparativos'!AI426</f>
        <v>n/a</v>
      </c>
      <c r="AU268" s="287">
        <f>'Datos comparativos'!AJ426</f>
        <v>1</v>
      </c>
      <c r="AV268" s="287" t="str">
        <f>'Datos comparativos'!AK426</f>
        <v>n/a</v>
      </c>
      <c r="AW268" s="287" t="str">
        <f>'Datos comparativos'!AL426</f>
        <v>n/a</v>
      </c>
      <c r="AX268" s="335" t="str">
        <f>'Datos comparativos'!AM426</f>
        <v>n/a</v>
      </c>
      <c r="AY268" s="194" t="str">
        <f>'Datos comparativos'!AO426</f>
        <v>n/a</v>
      </c>
      <c r="AZ268" s="194">
        <f>'Datos comparativos'!AP426</f>
        <v>1</v>
      </c>
      <c r="BA268" s="194">
        <f>'Datos comparativos'!AR426</f>
        <v>1</v>
      </c>
    </row>
    <row r="269" spans="4:53" ht="15.5" x14ac:dyDescent="0.25">
      <c r="AA269" s="48" t="s">
        <v>815</v>
      </c>
      <c r="AB269" s="333" t="str">
        <f>'Datos comparativos'!H427</f>
        <v>n/a</v>
      </c>
      <c r="AC269" s="194">
        <f>'Datos comparativos'!I427</f>
        <v>0.99990000000000001</v>
      </c>
      <c r="AD269" s="194">
        <f>'Datos comparativos'!K427</f>
        <v>0.99990000000000001</v>
      </c>
      <c r="AE269" s="194">
        <f>'Datos comparativos'!O427</f>
        <v>0.99990000000000001</v>
      </c>
      <c r="AF269" s="194">
        <f>'Datos comparativos'!Q427</f>
        <v>0.99990000000000001</v>
      </c>
      <c r="AG269" s="194" t="str">
        <f>'Datos comparativos'!R427</f>
        <v>n/a</v>
      </c>
      <c r="AH269" s="194">
        <f>'Datos comparativos'!S427</f>
        <v>0.99990000000000001</v>
      </c>
      <c r="AI269" s="194">
        <f>'Datos comparativos'!T427</f>
        <v>0.99990000000000001</v>
      </c>
      <c r="AJ269" s="194">
        <f>'Datos comparativos'!V427</f>
        <v>0.99990000000000001</v>
      </c>
      <c r="AK269" s="194">
        <f>'Datos comparativos'!W427</f>
        <v>0.99990000000000001</v>
      </c>
      <c r="AL269" s="194" t="str">
        <f>'Datos comparativos'!X427</f>
        <v>n/a</v>
      </c>
      <c r="AM269" s="194">
        <f>'Datos comparativos'!Y427</f>
        <v>0.99990000000000001</v>
      </c>
      <c r="AN269" s="194" t="str">
        <f>'Datos comparativos'!Z427</f>
        <v>n/a</v>
      </c>
      <c r="AO269" s="194" t="str">
        <f>'Datos comparativos'!AA427</f>
        <v>n/a</v>
      </c>
      <c r="AP269" s="194" t="str">
        <f>'Datos comparativos'!AB427</f>
        <v>n/a</v>
      </c>
      <c r="AQ269" s="194">
        <f>'Datos comparativos'!AC427</f>
        <v>0.99990000000000001</v>
      </c>
      <c r="AR269" s="194">
        <f>'Datos comparativos'!AD427</f>
        <v>0.99990000000000001</v>
      </c>
      <c r="AS269" s="287" t="str">
        <f>'Datos comparativos'!AH427</f>
        <v>n/a</v>
      </c>
      <c r="AT269" s="287" t="str">
        <f>'Datos comparativos'!AI427</f>
        <v>n/a</v>
      </c>
      <c r="AU269" s="287">
        <f>'Datos comparativos'!AJ427</f>
        <v>1</v>
      </c>
      <c r="AV269" s="287">
        <f>'Datos comparativos'!AK427</f>
        <v>0.99990000000000001</v>
      </c>
      <c r="AW269" s="287">
        <f>'Datos comparativos'!AL427</f>
        <v>1</v>
      </c>
      <c r="AX269" s="335" t="str">
        <f>'Datos comparativos'!AM427</f>
        <v>n/a</v>
      </c>
      <c r="AY269" s="194">
        <f>'Datos comparativos'!AO427</f>
        <v>0.99990000000000001</v>
      </c>
      <c r="AZ269" s="194">
        <f>'Datos comparativos'!AP427</f>
        <v>0.99990000000000001</v>
      </c>
      <c r="BA269" s="194" t="str">
        <f>'Datos comparativos'!AR427</f>
        <v>n/a</v>
      </c>
    </row>
    <row r="270" spans="4:53" ht="15.5" x14ac:dyDescent="0.25">
      <c r="AA270" s="48" t="s">
        <v>816</v>
      </c>
      <c r="AB270" s="333">
        <f>'Datos comparativos'!H428</f>
        <v>0.99990000000000001</v>
      </c>
      <c r="AC270" s="194">
        <f>'Datos comparativos'!I428</f>
        <v>0.99990000000000001</v>
      </c>
      <c r="AD270" s="194">
        <f>'Datos comparativos'!K428</f>
        <v>0.99990000000000001</v>
      </c>
      <c r="AE270" s="194">
        <f>'Datos comparativos'!O428</f>
        <v>0.99990000000000001</v>
      </c>
      <c r="AF270" s="194">
        <f>'Datos comparativos'!Q428</f>
        <v>0.99990000000000001</v>
      </c>
      <c r="AG270" s="194" t="str">
        <f>'Datos comparativos'!R428</f>
        <v>n/a</v>
      </c>
      <c r="AH270" s="194">
        <f>'Datos comparativos'!S428</f>
        <v>0.99990000000000001</v>
      </c>
      <c r="AI270" s="194" t="str">
        <f>'Datos comparativos'!T428</f>
        <v>n/a</v>
      </c>
      <c r="AJ270" s="194">
        <f>'Datos comparativos'!V428</f>
        <v>0.99990000000000001</v>
      </c>
      <c r="AK270" s="194">
        <f>'Datos comparativos'!W428</f>
        <v>0.99990000000000001</v>
      </c>
      <c r="AL270" s="194">
        <f>'Datos comparativos'!X428</f>
        <v>0.99990000000000001</v>
      </c>
      <c r="AM270" s="194" t="str">
        <f>'Datos comparativos'!Y428</f>
        <v>n/a</v>
      </c>
      <c r="AN270" s="194" t="str">
        <f>'Datos comparativos'!Z428</f>
        <v>n/a</v>
      </c>
      <c r="AO270" s="194" t="str">
        <f>'Datos comparativos'!AA428</f>
        <v>n/a</v>
      </c>
      <c r="AP270" s="194">
        <f>'Datos comparativos'!AB428</f>
        <v>0.99990000000000001</v>
      </c>
      <c r="AQ270" s="194" t="str">
        <f>'Datos comparativos'!AC428</f>
        <v>n/a</v>
      </c>
      <c r="AR270" s="194">
        <f>'Datos comparativos'!AD428</f>
        <v>0.99990000000000001</v>
      </c>
      <c r="AS270" s="287" t="str">
        <f>'Datos comparativos'!AH428</f>
        <v>n/a</v>
      </c>
      <c r="AT270" s="287" t="str">
        <f>'Datos comparativos'!AI428</f>
        <v>n/a</v>
      </c>
      <c r="AU270" s="287">
        <f>'Datos comparativos'!AJ428</f>
        <v>0.99990000000000001</v>
      </c>
      <c r="AV270" s="287">
        <f>'Datos comparativos'!AK428</f>
        <v>0.99990000000000001</v>
      </c>
      <c r="AW270" s="287">
        <f>'Datos comparativos'!AL428</f>
        <v>0.99990000000000001</v>
      </c>
      <c r="AX270" s="335" t="str">
        <f>'Datos comparativos'!AM428</f>
        <v>n/a</v>
      </c>
      <c r="AY270" s="194">
        <f>'Datos comparativos'!AO428</f>
        <v>0.99990000000000001</v>
      </c>
      <c r="AZ270" s="194" t="str">
        <f>'Datos comparativos'!AP428</f>
        <v>n/a</v>
      </c>
      <c r="BA270" s="194">
        <f>'Datos comparativos'!AR428</f>
        <v>0.99990000000000001</v>
      </c>
    </row>
    <row r="271" spans="4:53" ht="15.5" x14ac:dyDescent="0.25">
      <c r="AA271" s="512" t="s">
        <v>819</v>
      </c>
      <c r="AB271" s="333">
        <f>'Datos comparativos'!H429</f>
        <v>0.99990000000000001</v>
      </c>
      <c r="AC271" s="194" t="str">
        <f>'Datos comparativos'!I429</f>
        <v>n/a</v>
      </c>
      <c r="AD271" s="194">
        <f>'Datos comparativos'!K429</f>
        <v>0.99990000000000001</v>
      </c>
      <c r="AE271" s="194">
        <f>'Datos comparativos'!O429</f>
        <v>0.99990000000000001</v>
      </c>
      <c r="AF271" s="194">
        <f>'Datos comparativos'!Q429</f>
        <v>0.99990000000000001</v>
      </c>
      <c r="AG271" s="194" t="str">
        <f>'Datos comparativos'!R429</f>
        <v>n/a</v>
      </c>
      <c r="AH271" s="194">
        <f>'Datos comparativos'!S429</f>
        <v>0.99990000000000001</v>
      </c>
      <c r="AI271" s="194">
        <f>'Datos comparativos'!T429</f>
        <v>0.99990000000000001</v>
      </c>
      <c r="AJ271" s="194">
        <f>'Datos comparativos'!V429</f>
        <v>0.99990000000000001</v>
      </c>
      <c r="AK271" s="194" t="str">
        <f>'Datos comparativos'!W429</f>
        <v>n/a</v>
      </c>
      <c r="AL271" s="194">
        <f>'Datos comparativos'!X429</f>
        <v>0.99990000000000001</v>
      </c>
      <c r="AM271" s="194">
        <f>'Datos comparativos'!Y429</f>
        <v>0.5</v>
      </c>
      <c r="AN271" s="194" t="str">
        <f>'Datos comparativos'!Z429</f>
        <v>n/a</v>
      </c>
      <c r="AO271" s="194" t="str">
        <f>'Datos comparativos'!AA429</f>
        <v>n/a</v>
      </c>
      <c r="AP271" s="194" t="str">
        <f>'Datos comparativos'!AB429</f>
        <v>n/a</v>
      </c>
      <c r="AQ271" s="194">
        <f>'Datos comparativos'!AC429</f>
        <v>0.99990000000000001</v>
      </c>
      <c r="AR271" s="194">
        <f>'Datos comparativos'!AD429</f>
        <v>0.66659999999999997</v>
      </c>
      <c r="AS271" s="287" t="str">
        <f>'Datos comparativos'!AH429</f>
        <v>n/a</v>
      </c>
      <c r="AT271" s="287" t="str">
        <f>'Datos comparativos'!AI429</f>
        <v>n/a</v>
      </c>
      <c r="AU271" s="287">
        <f>'Datos comparativos'!AJ429</f>
        <v>0.99990000000000001</v>
      </c>
      <c r="AV271" s="287">
        <f>'Datos comparativos'!AK429</f>
        <v>0.99990000000000001</v>
      </c>
      <c r="AW271" s="287">
        <f>'Datos comparativos'!AL429</f>
        <v>0.99990000000000001</v>
      </c>
      <c r="AX271" s="335" t="str">
        <f>'Datos comparativos'!AM429</f>
        <v>n/a</v>
      </c>
      <c r="AY271" s="194" t="str">
        <f>'Datos comparativos'!AO429</f>
        <v>n/a</v>
      </c>
      <c r="AZ271" s="194">
        <f>'Datos comparativos'!AP429</f>
        <v>0.99990000000000001</v>
      </c>
      <c r="BA271" s="194">
        <f>'Datos comparativos'!AR429</f>
        <v>0.5</v>
      </c>
    </row>
    <row r="272" spans="4:53" ht="15.5" x14ac:dyDescent="0.25">
      <c r="AA272" s="48" t="s">
        <v>824</v>
      </c>
      <c r="AB272" s="333">
        <f>'Datos comparativos'!H430</f>
        <v>1</v>
      </c>
      <c r="AC272" s="194">
        <f>'Datos comparativos'!I430</f>
        <v>0.99990000000000001</v>
      </c>
      <c r="AD272" s="194">
        <f>'Datos comparativos'!K430</f>
        <v>0.99990000000000001</v>
      </c>
      <c r="AE272" s="194">
        <f>'Datos comparativos'!O430</f>
        <v>0.99990000000000001</v>
      </c>
      <c r="AF272" s="194" t="str">
        <f>'Datos comparativos'!Q430</f>
        <v>n/a</v>
      </c>
      <c r="AG272" s="194" t="str">
        <f>'Datos comparativos'!R430</f>
        <v>n/a</v>
      </c>
      <c r="AH272" s="194">
        <f>'Datos comparativos'!S430</f>
        <v>0.99990000000000001</v>
      </c>
      <c r="AI272" s="194">
        <f>'Datos comparativos'!T430</f>
        <v>0.99990000000000001</v>
      </c>
      <c r="AJ272" s="194" t="str">
        <f>'Datos comparativos'!V430</f>
        <v>n/a</v>
      </c>
      <c r="AK272" s="194">
        <f>'Datos comparativos'!W430</f>
        <v>0.99990000000000001</v>
      </c>
      <c r="AL272" s="194">
        <f>'Datos comparativos'!X430</f>
        <v>0.99990000000000001</v>
      </c>
      <c r="AM272" s="194">
        <f>'Datos comparativos'!Y430</f>
        <v>0.99990000000000001</v>
      </c>
      <c r="AN272" s="194" t="str">
        <f>'Datos comparativos'!Z430</f>
        <v>n/a</v>
      </c>
      <c r="AO272" s="194" t="str">
        <f>'Datos comparativos'!AA430</f>
        <v>n/a</v>
      </c>
      <c r="AP272" s="194">
        <f>'Datos comparativos'!AB430</f>
        <v>0.99990000000000001</v>
      </c>
      <c r="AQ272" s="194">
        <f>'Datos comparativos'!AC430</f>
        <v>0.99990000000000001</v>
      </c>
      <c r="AR272" s="194">
        <f>'Datos comparativos'!AD430</f>
        <v>0.99990000000000001</v>
      </c>
      <c r="AS272" s="287">
        <f>'Datos comparativos'!AH430</f>
        <v>0.99990000000000001</v>
      </c>
      <c r="AT272" s="287" t="str">
        <f>'Datos comparativos'!AI430</f>
        <v>n/a</v>
      </c>
      <c r="AU272" s="287">
        <f>'Datos comparativos'!AJ430</f>
        <v>0.99990000000000001</v>
      </c>
      <c r="AV272" s="287" t="str">
        <f>'Datos comparativos'!AK430</f>
        <v>n/a</v>
      </c>
      <c r="AW272" s="287" t="str">
        <f>'Datos comparativos'!AL430</f>
        <v>n/a</v>
      </c>
      <c r="AX272" s="335" t="str">
        <f>'Datos comparativos'!AM430</f>
        <v>n/a</v>
      </c>
      <c r="AY272" s="194">
        <f>'Datos comparativos'!AO430</f>
        <v>0.99990000000000001</v>
      </c>
      <c r="AZ272" s="194" t="str">
        <f>'Datos comparativos'!AP430</f>
        <v>n/a</v>
      </c>
      <c r="BA272" s="194">
        <f>'Datos comparativos'!AR430</f>
        <v>0.99990000000000001</v>
      </c>
    </row>
    <row r="273" spans="27:53" ht="15.5" x14ac:dyDescent="0.25">
      <c r="AA273" s="48" t="s">
        <v>825</v>
      </c>
      <c r="AB273" s="333">
        <f>'Datos comparativos'!H431</f>
        <v>1</v>
      </c>
      <c r="AC273" s="194">
        <f>'Datos comparativos'!I431</f>
        <v>0.99990000000000001</v>
      </c>
      <c r="AD273" s="194">
        <f>'Datos comparativos'!K431</f>
        <v>0.99990000000000001</v>
      </c>
      <c r="AE273" s="194">
        <f>'Datos comparativos'!O431</f>
        <v>1</v>
      </c>
      <c r="AF273" s="194">
        <f>'Datos comparativos'!Q431</f>
        <v>0.99990000000000001</v>
      </c>
      <c r="AG273" s="194" t="str">
        <f>'Datos comparativos'!R431</f>
        <v>n/a</v>
      </c>
      <c r="AH273" s="194">
        <f>'Datos comparativos'!S431</f>
        <v>1</v>
      </c>
      <c r="AI273" s="194" t="str">
        <f>'Datos comparativos'!T431</f>
        <v>n/a</v>
      </c>
      <c r="AJ273" s="194">
        <f>'Datos comparativos'!V431</f>
        <v>1</v>
      </c>
      <c r="AK273" s="194">
        <f>'Datos comparativos'!W431</f>
        <v>0.99990000000000001</v>
      </c>
      <c r="AL273" s="194">
        <f>'Datos comparativos'!X431</f>
        <v>1</v>
      </c>
      <c r="AM273" s="194" t="str">
        <f>'Datos comparativos'!Y431</f>
        <v>n/a</v>
      </c>
      <c r="AN273" s="194" t="str">
        <f>'Datos comparativos'!Z431</f>
        <v>n/a</v>
      </c>
      <c r="AO273" s="194" t="str">
        <f>'Datos comparativos'!AA431</f>
        <v>n/a</v>
      </c>
      <c r="AP273" s="194">
        <f>'Datos comparativos'!AB431</f>
        <v>0.99990000000000001</v>
      </c>
      <c r="AQ273" s="194" t="str">
        <f>'Datos comparativos'!AC431</f>
        <v>n/a</v>
      </c>
      <c r="AR273" s="194">
        <f>'Datos comparativos'!AD431</f>
        <v>0.66659999999999997</v>
      </c>
      <c r="AS273" s="287" t="str">
        <f>'Datos comparativos'!AH431</f>
        <v>n/a</v>
      </c>
      <c r="AT273" s="287" t="str">
        <f>'Datos comparativos'!AI431</f>
        <v>n/a</v>
      </c>
      <c r="AU273" s="287">
        <f>'Datos comparativos'!AJ431</f>
        <v>0.99990000000000001</v>
      </c>
      <c r="AV273" s="287">
        <f>'Datos comparativos'!AK431</f>
        <v>0.99990000000000001</v>
      </c>
      <c r="AW273" s="287">
        <f>'Datos comparativos'!AL431</f>
        <v>0.99990000000000001</v>
      </c>
      <c r="AX273" s="335" t="str">
        <f>'Datos comparativos'!AM431</f>
        <v>n/a</v>
      </c>
      <c r="AY273" s="194" t="str">
        <f>'Datos comparativos'!AO431</f>
        <v>n/a</v>
      </c>
      <c r="AZ273" s="194">
        <f>'Datos comparativos'!AP431</f>
        <v>1</v>
      </c>
      <c r="BA273" s="194">
        <f>'Datos comparativos'!AR431</f>
        <v>0.66659999999999997</v>
      </c>
    </row>
    <row r="274" spans="27:53" ht="15.5" x14ac:dyDescent="0.25">
      <c r="AA274" s="48" t="s">
        <v>826</v>
      </c>
      <c r="AB274" s="333">
        <f>'Datos comparativos'!H432</f>
        <v>1</v>
      </c>
      <c r="AC274" s="194">
        <f>'Datos comparativos'!I432</f>
        <v>0.99990000000000001</v>
      </c>
      <c r="AD274" s="194" t="str">
        <f>'Datos comparativos'!K432</f>
        <v>n/a</v>
      </c>
      <c r="AE274" s="194">
        <f>'Datos comparativos'!O432</f>
        <v>1</v>
      </c>
      <c r="AF274" s="194">
        <f>'Datos comparativos'!Q432</f>
        <v>1</v>
      </c>
      <c r="AG274" s="194" t="str">
        <f>'Datos comparativos'!R432</f>
        <v>n/a</v>
      </c>
      <c r="AH274" s="194">
        <f>'Datos comparativos'!S432</f>
        <v>0.99990000000000001</v>
      </c>
      <c r="AI274" s="194">
        <f>'Datos comparativos'!T432</f>
        <v>0.99990000000000001</v>
      </c>
      <c r="AJ274" s="194">
        <f>'Datos comparativos'!V432</f>
        <v>1</v>
      </c>
      <c r="AK274" s="194" t="str">
        <f>'Datos comparativos'!W432</f>
        <v>n/a</v>
      </c>
      <c r="AL274" s="194">
        <f>'Datos comparativos'!X432</f>
        <v>1</v>
      </c>
      <c r="AM274" s="194">
        <f>'Datos comparativos'!Y432</f>
        <v>0.99990000000000001</v>
      </c>
      <c r="AN274" s="194" t="str">
        <f>'Datos comparativos'!Z432</f>
        <v>n/a</v>
      </c>
      <c r="AO274" s="194" t="str">
        <f>'Datos comparativos'!AA432</f>
        <v>n/a</v>
      </c>
      <c r="AP274" s="194" t="str">
        <f>'Datos comparativos'!AB432</f>
        <v>n/a</v>
      </c>
      <c r="AQ274" s="194">
        <f>'Datos comparativos'!AC432</f>
        <v>0.99990000000000001</v>
      </c>
      <c r="AR274" s="194">
        <f>'Datos comparativos'!AD432</f>
        <v>0.99990000000000001</v>
      </c>
      <c r="AS274" s="287" t="str">
        <f>'Datos comparativos'!AH432</f>
        <v>n/a</v>
      </c>
      <c r="AT274" s="287" t="str">
        <f>'Datos comparativos'!AI432</f>
        <v>n/a</v>
      </c>
      <c r="AU274" s="287">
        <f>'Datos comparativos'!AJ432</f>
        <v>0.99990000000000001</v>
      </c>
      <c r="AV274" s="287">
        <f>'Datos comparativos'!AK432</f>
        <v>0.99990000000000001</v>
      </c>
      <c r="AW274" s="287">
        <f>'Datos comparativos'!AL432</f>
        <v>0.99990000000000001</v>
      </c>
      <c r="AX274" s="335" t="str">
        <f>'Datos comparativos'!AM432</f>
        <v>n/a</v>
      </c>
      <c r="AY274" s="194">
        <f>'Datos comparativos'!AO432</f>
        <v>0.99990000000000001</v>
      </c>
      <c r="AZ274" s="194" t="str">
        <f>'Datos comparativos'!AP432</f>
        <v>n/a</v>
      </c>
      <c r="BA274" s="194">
        <f>'Datos comparativos'!AR432</f>
        <v>0.66659999999999997</v>
      </c>
    </row>
    <row r="275" spans="27:53" ht="15.5" x14ac:dyDescent="0.25">
      <c r="AA275" s="48" t="s">
        <v>827</v>
      </c>
      <c r="AB275" s="333">
        <f>'Datos comparativos'!H433</f>
        <v>1</v>
      </c>
      <c r="AC275" s="194" t="str">
        <f>'Datos comparativos'!I433</f>
        <v>n/a</v>
      </c>
      <c r="AD275" s="194">
        <f>'Datos comparativos'!K433</f>
        <v>1</v>
      </c>
      <c r="AE275" s="194">
        <f>'Datos comparativos'!O433</f>
        <v>0.99990000000000001</v>
      </c>
      <c r="AF275" s="194">
        <f>'Datos comparativos'!Q433</f>
        <v>0.99990000000000001</v>
      </c>
      <c r="AG275" s="194" t="str">
        <f>'Datos comparativos'!R433</f>
        <v>n/a</v>
      </c>
      <c r="AH275" s="194">
        <f>'Datos comparativos'!S433</f>
        <v>0.99990000000000001</v>
      </c>
      <c r="AI275" s="194">
        <f>'Datos comparativos'!T433</f>
        <v>0.99990000000000001</v>
      </c>
      <c r="AJ275" s="194">
        <f>'Datos comparativos'!V433</f>
        <v>0.99990000000000001</v>
      </c>
      <c r="AK275" s="194">
        <f>'Datos comparativos'!W433</f>
        <v>0.99990000000000001</v>
      </c>
      <c r="AL275" s="194" t="str">
        <f>'Datos comparativos'!X433</f>
        <v>n/a</v>
      </c>
      <c r="AM275" s="194">
        <f>'Datos comparativos'!Y433</f>
        <v>0.99990000000000001</v>
      </c>
      <c r="AN275" s="194" t="str">
        <f>'Datos comparativos'!Z433</f>
        <v>n/a</v>
      </c>
      <c r="AO275" s="194" t="str">
        <f>'Datos comparativos'!AA433</f>
        <v>n/a</v>
      </c>
      <c r="AP275" s="194">
        <f>'Datos comparativos'!AB433</f>
        <v>0.99990000000000001</v>
      </c>
      <c r="AQ275" s="194" t="str">
        <f>'Datos comparativos'!AC433</f>
        <v>n/a</v>
      </c>
      <c r="AR275" s="194">
        <f>'Datos comparativos'!AD433</f>
        <v>0.99990000000000001</v>
      </c>
      <c r="AS275" s="287">
        <f>'Datos comparativos'!AH433</f>
        <v>0.99990000000000001</v>
      </c>
      <c r="AT275" s="287" t="str">
        <f>'Datos comparativos'!AI433</f>
        <v>n/a</v>
      </c>
      <c r="AU275" s="287" t="str">
        <f>'Datos comparativos'!AJ433</f>
        <v>n/a</v>
      </c>
      <c r="AV275" s="287">
        <f>'Datos comparativos'!AK433</f>
        <v>1</v>
      </c>
      <c r="AW275" s="287">
        <f>'Datos comparativos'!AL433</f>
        <v>0.99990000000000001</v>
      </c>
      <c r="AX275" s="335" t="str">
        <f>'Datos comparativos'!AM433</f>
        <v>n/a</v>
      </c>
      <c r="AY275" s="194" t="str">
        <f>'Datos comparativos'!AO433</f>
        <v>n/a</v>
      </c>
      <c r="AZ275" s="194">
        <f>'Datos comparativos'!AP433</f>
        <v>1</v>
      </c>
      <c r="BA275" s="194">
        <f>'Datos comparativos'!AR433</f>
        <v>1</v>
      </c>
    </row>
    <row r="276" spans="27:53" ht="15.5" x14ac:dyDescent="0.25">
      <c r="AA276" s="48" t="s">
        <v>829</v>
      </c>
      <c r="AB276" s="333">
        <f>'Datos comparativos'!H434</f>
        <v>0.99990000000000001</v>
      </c>
      <c r="AC276" s="194">
        <f>'Datos comparativos'!I434</f>
        <v>1</v>
      </c>
      <c r="AD276" s="194">
        <f>'Datos comparativos'!K434</f>
        <v>0.99990000000000001</v>
      </c>
      <c r="AE276" s="194" t="str">
        <f>'Datos comparativos'!O434</f>
        <v>n/a</v>
      </c>
      <c r="AF276" s="194">
        <f>'Datos comparativos'!Q434</f>
        <v>1</v>
      </c>
      <c r="AG276" s="194" t="str">
        <f>'Datos comparativos'!R434</f>
        <v>n/a</v>
      </c>
      <c r="AH276" s="194" t="str">
        <f>'Datos comparativos'!S434</f>
        <v>n/a</v>
      </c>
      <c r="AI276" s="194">
        <f>'Datos comparativos'!T434</f>
        <v>0.99990000000000001</v>
      </c>
      <c r="AJ276" s="194">
        <f>'Datos comparativos'!V434</f>
        <v>1</v>
      </c>
      <c r="AK276" s="194">
        <f>'Datos comparativos'!W434</f>
        <v>0.99990000000000001</v>
      </c>
      <c r="AL276" s="194">
        <f>'Datos comparativos'!X434</f>
        <v>0.99990000000000001</v>
      </c>
      <c r="AM276" s="194">
        <f>'Datos comparativos'!Y434</f>
        <v>0.99990000000000001</v>
      </c>
      <c r="AN276" s="194" t="str">
        <f>'Datos comparativos'!Z434</f>
        <v>n/a</v>
      </c>
      <c r="AO276" s="194" t="str">
        <f>'Datos comparativos'!AA434</f>
        <v>n/a</v>
      </c>
      <c r="AP276" s="194" t="str">
        <f>'Datos comparativos'!AB434</f>
        <v>n/a</v>
      </c>
      <c r="AQ276" s="194">
        <f>'Datos comparativos'!AC434</f>
        <v>0.66659999999999997</v>
      </c>
      <c r="AR276" s="194">
        <f>'Datos comparativos'!AD434</f>
        <v>0.99990000000000001</v>
      </c>
      <c r="AS276" s="287" t="str">
        <f>'Datos comparativos'!AH434</f>
        <v>n/a</v>
      </c>
      <c r="AT276" s="287" t="str">
        <f>'Datos comparativos'!AI434</f>
        <v>n/a</v>
      </c>
      <c r="AU276" s="287">
        <f>'Datos comparativos'!AJ434</f>
        <v>1</v>
      </c>
      <c r="AV276" s="287">
        <f>'Datos comparativos'!AK434</f>
        <v>0.99990000000000001</v>
      </c>
      <c r="AW276" s="287">
        <f>'Datos comparativos'!AL434</f>
        <v>0.99990000000000001</v>
      </c>
      <c r="AX276" s="335" t="str">
        <f>'Datos comparativos'!AM434</f>
        <v>n/a</v>
      </c>
      <c r="AY276" s="194">
        <f>'Datos comparativos'!AO434</f>
        <v>0.66659999999999997</v>
      </c>
      <c r="AZ276" s="194" t="str">
        <f>'Datos comparativos'!AP434</f>
        <v>n/a</v>
      </c>
      <c r="BA276" s="194">
        <f>'Datos comparativos'!AR434</f>
        <v>1</v>
      </c>
    </row>
    <row r="277" spans="27:53" ht="15.5" x14ac:dyDescent="0.25">
      <c r="AA277" s="48" t="s">
        <v>830</v>
      </c>
      <c r="AB277" s="333" t="str">
        <f>'Datos comparativos'!H435</f>
        <v>n/a</v>
      </c>
      <c r="AC277" s="194">
        <f>'Datos comparativos'!I435</f>
        <v>0.99990000000000001</v>
      </c>
      <c r="AD277" s="194">
        <f>'Datos comparativos'!K435</f>
        <v>0.99990000000000001</v>
      </c>
      <c r="AE277" s="194">
        <f>'Datos comparativos'!O435</f>
        <v>0.99990000000000001</v>
      </c>
      <c r="AF277" s="194">
        <f>'Datos comparativos'!Q435</f>
        <v>0.99990000000000001</v>
      </c>
      <c r="AG277" s="194" t="str">
        <f>'Datos comparativos'!R435</f>
        <v>n/a</v>
      </c>
      <c r="AH277" s="194">
        <f>'Datos comparativos'!S435</f>
        <v>0.99990000000000001</v>
      </c>
      <c r="AI277" s="194" t="str">
        <f>'Datos comparativos'!T435</f>
        <v>n/a</v>
      </c>
      <c r="AJ277" s="194">
        <f>'Datos comparativos'!V435</f>
        <v>0.99990000000000001</v>
      </c>
      <c r="AK277" s="194">
        <f>'Datos comparativos'!W435</f>
        <v>0.99990000000000001</v>
      </c>
      <c r="AL277" s="194">
        <f>'Datos comparativos'!X435</f>
        <v>1</v>
      </c>
      <c r="AM277" s="194">
        <f>'Datos comparativos'!Y435</f>
        <v>0.99990000000000001</v>
      </c>
      <c r="AN277" s="194" t="str">
        <f>'Datos comparativos'!Z435</f>
        <v>n/a</v>
      </c>
      <c r="AO277" s="194" t="str">
        <f>'Datos comparativos'!AA435</f>
        <v>n/a</v>
      </c>
      <c r="AP277" s="194">
        <f>'Datos comparativos'!AB435</f>
        <v>0.99990000000000001</v>
      </c>
      <c r="AQ277" s="194" t="str">
        <f>'Datos comparativos'!AC435</f>
        <v>n/a</v>
      </c>
      <c r="AR277" s="194">
        <f>'Datos comparativos'!AD435</f>
        <v>0.33329999999999999</v>
      </c>
      <c r="AS277" s="287">
        <f>'Datos comparativos'!AH435</f>
        <v>0.99990000000000001</v>
      </c>
      <c r="AT277" s="287" t="str">
        <f>'Datos comparativos'!AI435</f>
        <v>n/a</v>
      </c>
      <c r="AU277" s="287">
        <f>'Datos comparativos'!AJ435</f>
        <v>0.99990000000000001</v>
      </c>
      <c r="AV277" s="287" t="str">
        <f>'Datos comparativos'!AK435</f>
        <v>n/a</v>
      </c>
      <c r="AW277" s="287">
        <f>'Datos comparativos'!AL435</f>
        <v>1</v>
      </c>
      <c r="AX277" s="335" t="str">
        <f>'Datos comparativos'!AM435</f>
        <v>n/a</v>
      </c>
      <c r="AY277" s="194" t="str">
        <f>'Datos comparativos'!AO435</f>
        <v>n/a</v>
      </c>
      <c r="AZ277" s="194">
        <f>'Datos comparativos'!AP435</f>
        <v>1</v>
      </c>
      <c r="BA277" s="194">
        <f>'Datos comparativos'!AR435</f>
        <v>0.66659999999999997</v>
      </c>
    </row>
    <row r="278" spans="27:53" ht="15.5" x14ac:dyDescent="0.25">
      <c r="AA278" s="48" t="s">
        <v>831</v>
      </c>
      <c r="AB278" s="333">
        <f>'Datos comparativos'!H436</f>
        <v>0.99990000000000001</v>
      </c>
      <c r="AC278" s="194">
        <f>'Datos comparativos'!I436</f>
        <v>0.99990000000000001</v>
      </c>
      <c r="AD278" s="194" t="str">
        <f>'Datos comparativos'!K436</f>
        <v>n/a</v>
      </c>
      <c r="AE278" s="194">
        <f>'Datos comparativos'!O436</f>
        <v>1</v>
      </c>
      <c r="AF278" s="194">
        <f>'Datos comparativos'!Q436</f>
        <v>1</v>
      </c>
      <c r="AG278" s="194" t="str">
        <f>'Datos comparativos'!R436</f>
        <v>n/a</v>
      </c>
      <c r="AH278" s="194">
        <f>'Datos comparativos'!S436</f>
        <v>0.99990000000000001</v>
      </c>
      <c r="AI278" s="194">
        <f>'Datos comparativos'!T436</f>
        <v>0.99990000000000001</v>
      </c>
      <c r="AJ278" s="194">
        <f>'Datos comparativos'!V436</f>
        <v>0.99990000000000001</v>
      </c>
      <c r="AK278" s="194" t="str">
        <f>'Datos comparativos'!W436</f>
        <v>n/a</v>
      </c>
      <c r="AL278" s="194">
        <f>'Datos comparativos'!X436</f>
        <v>1</v>
      </c>
      <c r="AM278" s="194">
        <f>'Datos comparativos'!Y436</f>
        <v>0.99990000000000001</v>
      </c>
      <c r="AN278" s="194" t="str">
        <f>'Datos comparativos'!Z436</f>
        <v>n/a</v>
      </c>
      <c r="AO278" s="194" t="str">
        <f>'Datos comparativos'!AA436</f>
        <v>n/a</v>
      </c>
      <c r="AP278" s="194" t="str">
        <f>'Datos comparativos'!AB436</f>
        <v>n/a</v>
      </c>
      <c r="AQ278" s="194">
        <f>'Datos comparativos'!AC436</f>
        <v>1</v>
      </c>
      <c r="AR278" s="194">
        <f>'Datos comparativos'!AD436</f>
        <v>0.99990000000000001</v>
      </c>
      <c r="AS278" s="287" t="str">
        <f>'Datos comparativos'!AH436</f>
        <v>n/a</v>
      </c>
      <c r="AT278" s="287" t="str">
        <f>'Datos comparativos'!AI436</f>
        <v>n/a</v>
      </c>
      <c r="AU278" s="287">
        <f>'Datos comparativos'!AJ436</f>
        <v>0.99990000000000001</v>
      </c>
      <c r="AV278" s="287">
        <f>'Datos comparativos'!AK436</f>
        <v>1</v>
      </c>
      <c r="AW278" s="287">
        <f>'Datos comparativos'!AL436</f>
        <v>0.5</v>
      </c>
      <c r="AX278" s="335" t="str">
        <f>'Datos comparativos'!AM436</f>
        <v>n/a</v>
      </c>
      <c r="AY278" s="194">
        <f>'Datos comparativos'!AO436</f>
        <v>0.99990000000000001</v>
      </c>
      <c r="AZ278" s="194" t="str">
        <f>'Datos comparativos'!AP436</f>
        <v>n/a</v>
      </c>
      <c r="BA278" s="194">
        <f>'Datos comparativos'!AR436</f>
        <v>1</v>
      </c>
    </row>
    <row r="279" spans="27:53" ht="15.5" x14ac:dyDescent="0.25">
      <c r="AA279" s="48" t="s">
        <v>835</v>
      </c>
      <c r="AB279" s="333" t="str">
        <f>'Datos comparativos'!H437</f>
        <v>n/a</v>
      </c>
      <c r="AC279" s="194">
        <f>'Datos comparativos'!I437</f>
        <v>0.99990000000000001</v>
      </c>
      <c r="AD279" s="194">
        <f>'Datos comparativos'!K437</f>
        <v>0.99990000000000001</v>
      </c>
      <c r="AE279" s="194">
        <f>'Datos comparativos'!O437</f>
        <v>0.99990000000000001</v>
      </c>
      <c r="AF279" s="194">
        <f>'Datos comparativos'!Q437</f>
        <v>0.99990000000000001</v>
      </c>
      <c r="AG279" s="194" t="str">
        <f>'Datos comparativos'!R437</f>
        <v>n/a</v>
      </c>
      <c r="AH279" s="194">
        <f>'Datos comparativos'!S437</f>
        <v>0.99990000000000001</v>
      </c>
      <c r="AI279" s="194">
        <f>'Datos comparativos'!T437</f>
        <v>0.99990000000000001</v>
      </c>
      <c r="AJ279" s="194">
        <f>'Datos comparativos'!V437</f>
        <v>1</v>
      </c>
      <c r="AK279" s="194">
        <f>'Datos comparativos'!W437</f>
        <v>0.99990000000000001</v>
      </c>
      <c r="AL279" s="194" t="str">
        <f>'Datos comparativos'!X437</f>
        <v>n/a</v>
      </c>
      <c r="AM279" s="194">
        <f>'Datos comparativos'!Y437</f>
        <v>0.99990000000000001</v>
      </c>
      <c r="AN279" s="194" t="str">
        <f>'Datos comparativos'!Z437</f>
        <v>n/a</v>
      </c>
      <c r="AO279" s="194" t="str">
        <f>'Datos comparativos'!AA437</f>
        <v>n/a</v>
      </c>
      <c r="AP279" s="194">
        <f>'Datos comparativos'!AB437</f>
        <v>0.99990000000000001</v>
      </c>
      <c r="AQ279" s="194" t="str">
        <f>'Datos comparativos'!AC437</f>
        <v>n/a</v>
      </c>
      <c r="AR279" s="194" t="str">
        <f>'Datos comparativos'!AD437</f>
        <v>n/a</v>
      </c>
      <c r="AS279" s="287">
        <f>'Datos comparativos'!AH437</f>
        <v>0.99990000000000001</v>
      </c>
      <c r="AT279" s="287" t="str">
        <f>'Datos comparativos'!AI437</f>
        <v>n/a</v>
      </c>
      <c r="AU279" s="287">
        <f>'Datos comparativos'!AJ437</f>
        <v>0.99990000000000001</v>
      </c>
      <c r="AV279" s="287">
        <f>'Datos comparativos'!AK437</f>
        <v>1</v>
      </c>
      <c r="AW279" s="287">
        <f>'Datos comparativos'!AL437</f>
        <v>1</v>
      </c>
      <c r="AX279" s="335" t="str">
        <f>'Datos comparativos'!AM437</f>
        <v>n/a</v>
      </c>
      <c r="AY279" s="194" t="str">
        <f>'Datos comparativos'!AO437</f>
        <v>n/a</v>
      </c>
      <c r="AZ279" s="194">
        <f>'Datos comparativos'!AP437</f>
        <v>1</v>
      </c>
      <c r="BA279" s="194">
        <f>'Datos comparativos'!AR437</f>
        <v>1</v>
      </c>
    </row>
    <row r="280" spans="27:53" ht="15.5" x14ac:dyDescent="0.25">
      <c r="AA280" s="48" t="s">
        <v>836</v>
      </c>
      <c r="AB280" s="333">
        <f>'Datos comparativos'!H438</f>
        <v>0.99990000000000001</v>
      </c>
      <c r="AC280" s="194">
        <f>'Datos comparativos'!I438</f>
        <v>0.99990000000000001</v>
      </c>
      <c r="AD280" s="194">
        <f>'Datos comparativos'!K438</f>
        <v>0.99990000000000001</v>
      </c>
      <c r="AE280" s="194" t="str">
        <f>'Datos comparativos'!O438</f>
        <v>n/a</v>
      </c>
      <c r="AF280" s="194">
        <f>'Datos comparativos'!Q438</f>
        <v>1</v>
      </c>
      <c r="AG280" s="194" t="str">
        <f>'Datos comparativos'!R438</f>
        <v>n/a</v>
      </c>
      <c r="AH280" s="194" t="str">
        <f>'Datos comparativos'!S438</f>
        <v>n/a</v>
      </c>
      <c r="AI280" s="194">
        <f>'Datos comparativos'!T438</f>
        <v>1</v>
      </c>
      <c r="AJ280" s="194">
        <f>'Datos comparativos'!V438</f>
        <v>1</v>
      </c>
      <c r="AK280" s="194">
        <f>'Datos comparativos'!W438</f>
        <v>0.99990000000000001</v>
      </c>
      <c r="AL280" s="194">
        <f>'Datos comparativos'!X438</f>
        <v>0.99990000000000001</v>
      </c>
      <c r="AM280" s="194">
        <f>'Datos comparativos'!Y438</f>
        <v>0.99990000000000001</v>
      </c>
      <c r="AN280" s="194" t="str">
        <f>'Datos comparativos'!Z438</f>
        <v>n/a</v>
      </c>
      <c r="AO280" s="194" t="str">
        <f>'Datos comparativos'!AA438</f>
        <v>n/a</v>
      </c>
      <c r="AP280" s="194" t="str">
        <f>'Datos comparativos'!AB438</f>
        <v>n/a</v>
      </c>
      <c r="AQ280" s="194">
        <f>'Datos comparativos'!AC438</f>
        <v>0.99990000000000001</v>
      </c>
      <c r="AR280" s="194">
        <f>'Datos comparativos'!AD438</f>
        <v>0.99990000000000001</v>
      </c>
      <c r="AS280" s="287" t="str">
        <f>'Datos comparativos'!AH438</f>
        <v>n/a</v>
      </c>
      <c r="AT280" s="287" t="str">
        <f>'Datos comparativos'!AI438</f>
        <v>n/a</v>
      </c>
      <c r="AU280" s="287">
        <f>'Datos comparativos'!AJ438</f>
        <v>0.99990000000000001</v>
      </c>
      <c r="AV280" s="287">
        <f>'Datos comparativos'!AK438</f>
        <v>0.99990000000000001</v>
      </c>
      <c r="AW280" s="287">
        <f>'Datos comparativos'!AL438</f>
        <v>0.99990000000000001</v>
      </c>
      <c r="AX280" s="335" t="str">
        <f>'Datos comparativos'!AM438</f>
        <v>n/a</v>
      </c>
      <c r="AY280" s="194">
        <f>'Datos comparativos'!AO438</f>
        <v>0.99990000000000001</v>
      </c>
      <c r="AZ280" s="194" t="str">
        <f>'Datos comparativos'!AP438</f>
        <v>n/a</v>
      </c>
      <c r="BA280" s="194">
        <f>'Datos comparativos'!AR438</f>
        <v>0.99990000000000001</v>
      </c>
    </row>
    <row r="281" spans="27:53" ht="15.5" x14ac:dyDescent="0.25">
      <c r="AA281" s="48" t="s">
        <v>837</v>
      </c>
      <c r="AB281" s="333">
        <f>'Datos comparativos'!H439</f>
        <v>0.99990000000000001</v>
      </c>
      <c r="AC281" s="194" t="str">
        <f>'Datos comparativos'!I439</f>
        <v>n/a</v>
      </c>
      <c r="AD281" s="194">
        <f>'Datos comparativos'!K439</f>
        <v>0.99990000000000001</v>
      </c>
      <c r="AE281" s="194">
        <f>'Datos comparativos'!O439</f>
        <v>0.99990000000000001</v>
      </c>
      <c r="AF281" s="194">
        <f>'Datos comparativos'!Q439</f>
        <v>0.99990000000000001</v>
      </c>
      <c r="AG281" s="194" t="str">
        <f>'Datos comparativos'!R439</f>
        <v>n/a</v>
      </c>
      <c r="AH281" s="194">
        <f>'Datos comparativos'!S439</f>
        <v>0.99990000000000001</v>
      </c>
      <c r="AI281" s="194" t="str">
        <f>'Datos comparativos'!T439</f>
        <v>n/a</v>
      </c>
      <c r="AJ281" s="194">
        <f>'Datos comparativos'!V439</f>
        <v>0.99990000000000001</v>
      </c>
      <c r="AK281" s="194">
        <f>'Datos comparativos'!W439</f>
        <v>0.99990000000000001</v>
      </c>
      <c r="AL281" s="194">
        <f>'Datos comparativos'!X439</f>
        <v>0.99990000000000001</v>
      </c>
      <c r="AM281" s="194">
        <f>'Datos comparativos'!Y439</f>
        <v>1</v>
      </c>
      <c r="AN281" s="194" t="str">
        <f>'Datos comparativos'!Z439</f>
        <v>n/a</v>
      </c>
      <c r="AO281" s="194" t="str">
        <f>'Datos comparativos'!AA439</f>
        <v>n/a</v>
      </c>
      <c r="AP281" s="194">
        <f>'Datos comparativos'!AB439</f>
        <v>0.99990000000000001</v>
      </c>
      <c r="AQ281" s="194">
        <f>'Datos comparativos'!AC439</f>
        <v>0.99990000000000001</v>
      </c>
      <c r="AR281" s="194" t="str">
        <f>'Datos comparativos'!AD439</f>
        <v>n/a</v>
      </c>
      <c r="AS281" s="287">
        <f>'Datos comparativos'!AH439</f>
        <v>0.99990000000000001</v>
      </c>
      <c r="AT281" s="287" t="str">
        <f>'Datos comparativos'!AI439</f>
        <v>n/a</v>
      </c>
      <c r="AU281" s="287" t="str">
        <f>'Datos comparativos'!AJ439</f>
        <v>n/a</v>
      </c>
      <c r="AV281" s="287">
        <f>'Datos comparativos'!AK439</f>
        <v>0.99990000000000001</v>
      </c>
      <c r="AW281" s="287">
        <f>'Datos comparativos'!AL439</f>
        <v>0.99990000000000001</v>
      </c>
      <c r="AX281" s="335" t="str">
        <f>'Datos comparativos'!AM439</f>
        <v>n/a</v>
      </c>
      <c r="AY281" s="194" t="str">
        <f>'Datos comparativos'!AO439</f>
        <v>n/a</v>
      </c>
      <c r="AZ281" s="194">
        <f>'Datos comparativos'!AP439</f>
        <v>0.99990000000000001</v>
      </c>
      <c r="BA281" s="194">
        <f>'Datos comparativos'!AR439</f>
        <v>0.99990000000000001</v>
      </c>
    </row>
    <row r="282" spans="27:53" ht="15.5" x14ac:dyDescent="0.25">
      <c r="AA282" s="48" t="s">
        <v>845</v>
      </c>
      <c r="AB282" s="333">
        <f>'Datos comparativos'!H440</f>
        <v>0.99990000000000001</v>
      </c>
      <c r="AC282" s="194">
        <f>'Datos comparativos'!I440</f>
        <v>0.99990000000000001</v>
      </c>
      <c r="AD282" s="194" t="str">
        <f>'Datos comparativos'!K440</f>
        <v>n/a</v>
      </c>
      <c r="AE282" s="194">
        <f>'Datos comparativos'!O440</f>
        <v>0.99990000000000001</v>
      </c>
      <c r="AF282" s="194">
        <f>'Datos comparativos'!Q440</f>
        <v>0.99990000000000001</v>
      </c>
      <c r="AG282" s="194" t="str">
        <f>'Datos comparativos'!R440</f>
        <v>n/a</v>
      </c>
      <c r="AH282" s="194">
        <f>'Datos comparativos'!S440</f>
        <v>0.99990000000000001</v>
      </c>
      <c r="AI282" s="194">
        <f>'Datos comparativos'!T440</f>
        <v>0.99990000000000001</v>
      </c>
      <c r="AJ282" s="194">
        <f>'Datos comparativos'!V440</f>
        <v>0.99990000000000001</v>
      </c>
      <c r="AK282" s="194" t="str">
        <f>'Datos comparativos'!W440</f>
        <v>n/a</v>
      </c>
      <c r="AL282" s="194">
        <f>'Datos comparativos'!X440</f>
        <v>0.99990000000000001</v>
      </c>
      <c r="AM282" s="194">
        <f>'Datos comparativos'!Y440</f>
        <v>0.99990000000000001</v>
      </c>
      <c r="AN282" s="194" t="str">
        <f>'Datos comparativos'!Z440</f>
        <v>n/a</v>
      </c>
      <c r="AO282" s="194" t="str">
        <f>'Datos comparativos'!AA440</f>
        <v>n/a</v>
      </c>
      <c r="AP282" s="194">
        <f>'Datos comparativos'!AB440</f>
        <v>0.99990000000000001</v>
      </c>
      <c r="AQ282" s="194" t="str">
        <f>'Datos comparativos'!AC440</f>
        <v>n/a</v>
      </c>
      <c r="AR282" s="194">
        <f>'Datos comparativos'!AD440</f>
        <v>0.99990000000000001</v>
      </c>
      <c r="AS282" s="287" t="str">
        <f>'Datos comparativos'!AH440</f>
        <v>n/a</v>
      </c>
      <c r="AT282" s="287" t="str">
        <f>'Datos comparativos'!AI440</f>
        <v>n/a</v>
      </c>
      <c r="AU282" s="287">
        <f>'Datos comparativos'!AJ440</f>
        <v>0.99990000000000001</v>
      </c>
      <c r="AV282" s="287">
        <f>'Datos comparativos'!AK440</f>
        <v>0.99990000000000001</v>
      </c>
      <c r="AW282" s="287">
        <f>'Datos comparativos'!AL440</f>
        <v>0.99990000000000001</v>
      </c>
      <c r="AX282" s="335" t="str">
        <f>'Datos comparativos'!AM440</f>
        <v>n/a</v>
      </c>
      <c r="AY282" s="194">
        <f>'Datos comparativos'!AO440</f>
        <v>0.99990000000000001</v>
      </c>
      <c r="AZ282" s="194">
        <f>'Datos comparativos'!AP440</f>
        <v>0.99990000000000001</v>
      </c>
      <c r="BA282" s="194" t="str">
        <f>'Datos comparativos'!AR440</f>
        <v>n/a</v>
      </c>
    </row>
    <row r="283" spans="27:53" ht="15.5" x14ac:dyDescent="0.25">
      <c r="AA283" s="512" t="s">
        <v>861</v>
      </c>
      <c r="AB283" s="333" t="str">
        <f>'Datos comparativos'!H441</f>
        <v>n/a</v>
      </c>
      <c r="AC283" s="194">
        <f>'Datos comparativos'!I441</f>
        <v>0.99990000000000001</v>
      </c>
      <c r="AD283" s="194">
        <f>'Datos comparativos'!K441</f>
        <v>0.99990000000000001</v>
      </c>
      <c r="AE283" s="194">
        <f>'Datos comparativos'!O441</f>
        <v>0.99990000000000001</v>
      </c>
      <c r="AF283" s="194">
        <f>'Datos comparativos'!Q441</f>
        <v>0.99990000000000001</v>
      </c>
      <c r="AG283" s="194" t="str">
        <f>'Datos comparativos'!R441</f>
        <v>n/a</v>
      </c>
      <c r="AH283" s="194">
        <f>'Datos comparativos'!S441</f>
        <v>0.5</v>
      </c>
      <c r="AI283" s="194">
        <f>'Datos comparativos'!T441</f>
        <v>0.99990000000000001</v>
      </c>
      <c r="AJ283" s="194">
        <f>'Datos comparativos'!V441</f>
        <v>0.99990000000000001</v>
      </c>
      <c r="AK283" s="194">
        <f>'Datos comparativos'!W441</f>
        <v>0.99990000000000001</v>
      </c>
      <c r="AL283" s="194" t="str">
        <f>'Datos comparativos'!X441</f>
        <v>n/a</v>
      </c>
      <c r="AM283" s="194">
        <f>'Datos comparativos'!Y441</f>
        <v>0.99990000000000001</v>
      </c>
      <c r="AN283" s="194" t="str">
        <f>'Datos comparativos'!Z441</f>
        <v>n/a</v>
      </c>
      <c r="AO283" s="194">
        <f>'Datos comparativos'!AA441</f>
        <v>0.99990000000000001</v>
      </c>
      <c r="AP283" s="194" t="str">
        <f>'Datos comparativos'!AB441</f>
        <v>n/a</v>
      </c>
      <c r="AQ283" s="194">
        <f>'Datos comparativos'!AC441</f>
        <v>1</v>
      </c>
      <c r="AR283" s="194" t="str">
        <f>'Datos comparativos'!AD441</f>
        <v>n/a</v>
      </c>
      <c r="AS283" s="287">
        <f>'Datos comparativos'!AH441</f>
        <v>0.99990000000000001</v>
      </c>
      <c r="AT283" s="287" t="str">
        <f>'Datos comparativos'!AI441</f>
        <v>n/a</v>
      </c>
      <c r="AU283" s="287">
        <f>'Datos comparativos'!AJ441</f>
        <v>0.66659999999999997</v>
      </c>
      <c r="AV283" s="287">
        <f>'Datos comparativos'!AK441</f>
        <v>0.99990000000000001</v>
      </c>
      <c r="AW283" s="287">
        <f>'Datos comparativos'!AL441</f>
        <v>0.99990000000000001</v>
      </c>
      <c r="AX283" s="335" t="str">
        <f>'Datos comparativos'!AM441</f>
        <v>n/a</v>
      </c>
      <c r="AY283" s="194">
        <f>'Datos comparativos'!AO441</f>
        <v>0.5</v>
      </c>
      <c r="AZ283" s="194" t="str">
        <f>'Datos comparativos'!AP441</f>
        <v>n/a</v>
      </c>
      <c r="BA283" s="194">
        <f>'Datos comparativos'!AR441</f>
        <v>0.99990000000000001</v>
      </c>
    </row>
    <row r="290" spans="4:53" ht="33.75" customHeight="1" x14ac:dyDescent="0.25">
      <c r="D290" s="1539" t="s">
        <v>73</v>
      </c>
      <c r="E290" s="1539"/>
      <c r="F290" s="1539"/>
      <c r="G290" s="1539"/>
      <c r="H290" s="1539"/>
      <c r="I290" s="1539"/>
      <c r="J290" s="1539"/>
      <c r="K290" s="1539"/>
      <c r="L290" s="1539"/>
      <c r="M290" s="1539"/>
      <c r="N290" s="1539"/>
      <c r="O290" s="1539"/>
      <c r="P290" s="1539"/>
      <c r="Q290" s="1539"/>
      <c r="R290" s="1539"/>
      <c r="S290" s="1539"/>
      <c r="T290" s="1539"/>
      <c r="U290" s="1539"/>
      <c r="V290" s="1539"/>
      <c r="W290" s="1539"/>
      <c r="X290" s="1539"/>
    </row>
    <row r="295" spans="4:53" ht="14.5" thickBot="1" x14ac:dyDescent="0.3">
      <c r="AB295" s="1546" t="s">
        <v>7</v>
      </c>
      <c r="AC295" s="1541"/>
      <c r="AD295" s="1541"/>
      <c r="AE295" s="1541"/>
      <c r="AF295" s="1541"/>
      <c r="AG295" s="1541"/>
      <c r="AH295" s="1541"/>
      <c r="AI295" s="1541"/>
      <c r="AJ295" s="1541"/>
      <c r="AK295" s="1541"/>
      <c r="AL295" s="1541"/>
      <c r="AM295" s="1541"/>
      <c r="AN295" s="1541"/>
      <c r="AO295" s="1545"/>
      <c r="AP295" s="1540" t="s">
        <v>8</v>
      </c>
      <c r="AQ295" s="1541"/>
      <c r="AR295" s="1541"/>
      <c r="AS295" s="1541"/>
      <c r="AT295" s="1541"/>
      <c r="AU295" s="1541"/>
      <c r="AV295" s="1541"/>
      <c r="AW295" s="1545"/>
      <c r="AX295" s="1540" t="s">
        <v>80</v>
      </c>
      <c r="AY295" s="1541"/>
      <c r="AZ295" s="1541"/>
      <c r="BA295" s="1541"/>
    </row>
    <row r="296" spans="4:53" ht="56" x14ac:dyDescent="0.25">
      <c r="AB296" s="649" t="s">
        <v>88</v>
      </c>
      <c r="AC296" s="649" t="s">
        <v>817</v>
      </c>
      <c r="AD296" s="649" t="s">
        <v>3</v>
      </c>
      <c r="AE296" s="649" t="s">
        <v>101</v>
      </c>
      <c r="AF296" s="649" t="s">
        <v>90</v>
      </c>
      <c r="AG296" s="649" t="s">
        <v>6</v>
      </c>
      <c r="AH296" s="649" t="s">
        <v>145</v>
      </c>
      <c r="AI296" s="649" t="s">
        <v>266</v>
      </c>
      <c r="AJ296" s="649" t="s">
        <v>304</v>
      </c>
      <c r="AK296" s="649" t="s">
        <v>319</v>
      </c>
      <c r="AL296" s="649" t="s">
        <v>717</v>
      </c>
      <c r="AM296" s="649" t="s">
        <v>789</v>
      </c>
      <c r="AN296" s="649" t="s">
        <v>792</v>
      </c>
      <c r="AO296" s="649" t="s">
        <v>847</v>
      </c>
      <c r="AP296" s="649" t="s">
        <v>0</v>
      </c>
      <c r="AQ296" s="649" t="s">
        <v>147</v>
      </c>
      <c r="AR296" s="649" t="s">
        <v>1</v>
      </c>
      <c r="AS296" s="650" t="s">
        <v>791</v>
      </c>
      <c r="AT296" s="432" t="s">
        <v>330</v>
      </c>
      <c r="AU296" s="432" t="s">
        <v>676</v>
      </c>
      <c r="AV296" s="432" t="s">
        <v>720</v>
      </c>
      <c r="AW296" s="432" t="s">
        <v>762</v>
      </c>
      <c r="AX296" s="649" t="s">
        <v>150</v>
      </c>
      <c r="AY296" s="651" t="s">
        <v>316</v>
      </c>
      <c r="AZ296" s="651" t="s">
        <v>761</v>
      </c>
      <c r="BA296" s="651" t="s">
        <v>329</v>
      </c>
    </row>
    <row r="297" spans="4:53" ht="15.5" x14ac:dyDescent="0.25">
      <c r="AA297" s="48" t="s">
        <v>793</v>
      </c>
      <c r="AB297" s="333">
        <f>'Datos comparativos'!H526</f>
        <v>1</v>
      </c>
      <c r="AC297" s="194">
        <f>'Datos comparativos'!I526</f>
        <v>0.91666666666666674</v>
      </c>
      <c r="AD297" s="194">
        <f>'Datos comparativos'!K526</f>
        <v>1</v>
      </c>
      <c r="AE297" s="194">
        <f>'Datos comparativos'!O526</f>
        <v>0.83333333333333326</v>
      </c>
      <c r="AF297" s="194">
        <f>'Datos comparativos'!Q526</f>
        <v>1</v>
      </c>
      <c r="AG297" s="194" t="str">
        <f>'Datos comparativos'!R526</f>
        <v>n/a</v>
      </c>
      <c r="AH297" s="194">
        <f>'Datos comparativos'!S526</f>
        <v>1</v>
      </c>
      <c r="AI297" s="194">
        <f>'Datos comparativos'!T526</f>
        <v>1</v>
      </c>
      <c r="AJ297" s="194">
        <f>'Datos comparativos'!V526</f>
        <v>1</v>
      </c>
      <c r="AK297" s="194">
        <f>'Datos comparativos'!W526</f>
        <v>1</v>
      </c>
      <c r="AL297" s="194">
        <f>'Datos comparativos'!X526</f>
        <v>1</v>
      </c>
      <c r="AM297" s="194">
        <f>'Datos comparativos'!Y526</f>
        <v>1</v>
      </c>
      <c r="AN297" s="194" t="str">
        <f>'Datos comparativos'!Z526</f>
        <v>n/a</v>
      </c>
      <c r="AO297" s="194" t="str">
        <f>'Datos comparativos'!AA526</f>
        <v>n/a</v>
      </c>
      <c r="AP297" s="334">
        <f>'Datos comparativos'!AB526</f>
        <v>1</v>
      </c>
      <c r="AQ297" s="194">
        <f>'Datos comparativos'!AC526</f>
        <v>0.91666666666666674</v>
      </c>
      <c r="AR297" s="194">
        <f>'Datos comparativos'!AD526</f>
        <v>1</v>
      </c>
      <c r="AS297" s="287">
        <f>'Datos comparativos'!AH526</f>
        <v>0.91666666666666674</v>
      </c>
      <c r="AT297" s="287">
        <f>'Datos comparativos'!AI526</f>
        <v>1</v>
      </c>
      <c r="AU297" s="287">
        <f>'Datos comparativos'!AJ526</f>
        <v>0.91666666666666674</v>
      </c>
      <c r="AV297" s="287">
        <f>'Datos comparativos'!AK526</f>
        <v>1</v>
      </c>
      <c r="AW297" s="287">
        <f>'Datos comparativos'!AL526</f>
        <v>0.91666666666666674</v>
      </c>
      <c r="AX297" s="335" t="str">
        <f>'Datos comparativos'!AM526</f>
        <v>n/a</v>
      </c>
      <c r="AY297" s="194">
        <f>'Datos comparativos'!AO526</f>
        <v>1</v>
      </c>
      <c r="AZ297" s="194">
        <f>'Datos comparativos'!AP526</f>
        <v>0.83333333333333326</v>
      </c>
      <c r="BA297" s="194">
        <f>'Datos comparativos'!AR526</f>
        <v>0.83333333333333326</v>
      </c>
    </row>
    <row r="298" spans="4:53" ht="15.5" x14ac:dyDescent="0.25">
      <c r="AA298" s="512" t="s">
        <v>802</v>
      </c>
      <c r="AB298" s="333">
        <f>'Datos comparativos'!H527</f>
        <v>1</v>
      </c>
      <c r="AC298" s="194">
        <f>'Datos comparativos'!I527</f>
        <v>1</v>
      </c>
      <c r="AD298" s="194">
        <f>'Datos comparativos'!K527</f>
        <v>1</v>
      </c>
      <c r="AE298" s="194">
        <f>'Datos comparativos'!O527</f>
        <v>1</v>
      </c>
      <c r="AF298" s="194">
        <f>'Datos comparativos'!Q527</f>
        <v>1</v>
      </c>
      <c r="AG298" s="194" t="str">
        <f>'Datos comparativos'!R527</f>
        <v>n/a</v>
      </c>
      <c r="AH298" s="194">
        <f>'Datos comparativos'!S527</f>
        <v>1</v>
      </c>
      <c r="AI298" s="194">
        <f>'Datos comparativos'!T527</f>
        <v>1</v>
      </c>
      <c r="AJ298" s="194">
        <f>'Datos comparativos'!V527</f>
        <v>1</v>
      </c>
      <c r="AK298" s="194">
        <f>'Datos comparativos'!W527</f>
        <v>0.91666666666666674</v>
      </c>
      <c r="AL298" s="194">
        <f>'Datos comparativos'!X527</f>
        <v>1</v>
      </c>
      <c r="AM298" s="194">
        <f>'Datos comparativos'!Y527</f>
        <v>1</v>
      </c>
      <c r="AN298" s="194" t="str">
        <f>'Datos comparativos'!Z527</f>
        <v>n/a</v>
      </c>
      <c r="AO298" s="194" t="str">
        <f>'Datos comparativos'!AA527</f>
        <v>n/a</v>
      </c>
      <c r="AP298" s="334">
        <f>'Datos comparativos'!AB527</f>
        <v>1</v>
      </c>
      <c r="AQ298" s="194">
        <f>'Datos comparativos'!AC527</f>
        <v>1</v>
      </c>
      <c r="AR298" s="194">
        <f>'Datos comparativos'!AD527</f>
        <v>0.79166666666666674</v>
      </c>
      <c r="AS298" s="287">
        <f>'Datos comparativos'!AH527</f>
        <v>0.91666666666666674</v>
      </c>
      <c r="AT298" s="287">
        <f>'Datos comparativos'!AI527</f>
        <v>0.91666666666666674</v>
      </c>
      <c r="AU298" s="287">
        <f>'Datos comparativos'!AJ527</f>
        <v>0.875</v>
      </c>
      <c r="AV298" s="287">
        <f>'Datos comparativos'!AK527</f>
        <v>0.83333333333333326</v>
      </c>
      <c r="AW298" s="287">
        <f>'Datos comparativos'!AL527</f>
        <v>1</v>
      </c>
      <c r="AX298" s="335" t="str">
        <f>'Datos comparativos'!AM527</f>
        <v>n/a</v>
      </c>
      <c r="AY298" s="194">
        <f>'Datos comparativos'!AO527</f>
        <v>1</v>
      </c>
      <c r="AZ298" s="194">
        <f>'Datos comparativos'!AP527</f>
        <v>1</v>
      </c>
      <c r="BA298" s="194">
        <f>'Datos comparativos'!AR527</f>
        <v>1</v>
      </c>
    </row>
    <row r="299" spans="4:53" ht="15.5" x14ac:dyDescent="0.25">
      <c r="AA299" s="512" t="s">
        <v>805</v>
      </c>
      <c r="AB299" s="333">
        <f>'Datos comparativos'!H528</f>
        <v>1</v>
      </c>
      <c r="AC299" s="194">
        <f>'Datos comparativos'!I528</f>
        <v>1</v>
      </c>
      <c r="AD299" s="194">
        <f>'Datos comparativos'!K528</f>
        <v>1</v>
      </c>
      <c r="AE299" s="194">
        <f>'Datos comparativos'!O528</f>
        <v>0.75</v>
      </c>
      <c r="AF299" s="194">
        <f>'Datos comparativos'!Q528</f>
        <v>1</v>
      </c>
      <c r="AG299" s="194" t="str">
        <f>'Datos comparativos'!R528</f>
        <v>n/a</v>
      </c>
      <c r="AH299" s="194">
        <f>'Datos comparativos'!S528</f>
        <v>1</v>
      </c>
      <c r="AI299" s="194">
        <f>'Datos comparativos'!T528</f>
        <v>1</v>
      </c>
      <c r="AJ299" s="194">
        <f>'Datos comparativos'!V528</f>
        <v>1</v>
      </c>
      <c r="AK299" s="194">
        <f>'Datos comparativos'!W528</f>
        <v>1</v>
      </c>
      <c r="AL299" s="194">
        <f>'Datos comparativos'!X528</f>
        <v>0.91666666666666674</v>
      </c>
      <c r="AM299" s="194">
        <f>'Datos comparativos'!Y528</f>
        <v>0.83333333333333326</v>
      </c>
      <c r="AN299" s="194" t="str">
        <f>'Datos comparativos'!Z528</f>
        <v>n/a</v>
      </c>
      <c r="AO299" s="194" t="str">
        <f>'Datos comparativos'!AA528</f>
        <v>n/a</v>
      </c>
      <c r="AP299" s="334">
        <f>'Datos comparativos'!AB528</f>
        <v>0.83333333333333326</v>
      </c>
      <c r="AQ299" s="194">
        <f>'Datos comparativos'!AC528</f>
        <v>1</v>
      </c>
      <c r="AR299" s="194">
        <f>'Datos comparativos'!AD528</f>
        <v>0.70833333333333326</v>
      </c>
      <c r="AS299" s="287">
        <f>'Datos comparativos'!AH528</f>
        <v>0.83333333333333326</v>
      </c>
      <c r="AT299" s="287" t="str">
        <f>'Datos comparativos'!AI528</f>
        <v>n/a</v>
      </c>
      <c r="AU299" s="287">
        <f>'Datos comparativos'!AJ528</f>
        <v>0.75</v>
      </c>
      <c r="AV299" s="287">
        <f>'Datos comparativos'!AK528</f>
        <v>0.83333333333333326</v>
      </c>
      <c r="AW299" s="287">
        <f>'Datos comparativos'!AL528</f>
        <v>1</v>
      </c>
      <c r="AX299" s="335" t="str">
        <f>'Datos comparativos'!AM528</f>
        <v>n/a</v>
      </c>
      <c r="AY299" s="194">
        <f>'Datos comparativos'!AO528</f>
        <v>1</v>
      </c>
      <c r="AZ299" s="194">
        <f>'Datos comparativos'!AP528</f>
        <v>1</v>
      </c>
      <c r="BA299" s="194">
        <f>'Datos comparativos'!AR528</f>
        <v>1</v>
      </c>
    </row>
    <row r="300" spans="4:53" ht="15.5" x14ac:dyDescent="0.25">
      <c r="AA300" s="48" t="s">
        <v>806</v>
      </c>
      <c r="AB300" s="333">
        <f>'Datos comparativos'!H529</f>
        <v>1</v>
      </c>
      <c r="AC300" s="194">
        <f>'Datos comparativos'!I529</f>
        <v>1</v>
      </c>
      <c r="AD300" s="194">
        <f>'Datos comparativos'!K529</f>
        <v>1</v>
      </c>
      <c r="AE300" s="194">
        <f>'Datos comparativos'!O529</f>
        <v>0.91666666666666674</v>
      </c>
      <c r="AF300" s="194">
        <f>'Datos comparativos'!Q529</f>
        <v>1</v>
      </c>
      <c r="AG300" s="194" t="str">
        <f>'Datos comparativos'!R529</f>
        <v>n/a</v>
      </c>
      <c r="AH300" s="194">
        <f>'Datos comparativos'!S529</f>
        <v>1</v>
      </c>
      <c r="AI300" s="194">
        <f>'Datos comparativos'!T529</f>
        <v>0.91666666666666674</v>
      </c>
      <c r="AJ300" s="194">
        <f>'Datos comparativos'!V529</f>
        <v>1</v>
      </c>
      <c r="AK300" s="194">
        <f>'Datos comparativos'!W529</f>
        <v>0.75</v>
      </c>
      <c r="AL300" s="194">
        <f>'Datos comparativos'!X529</f>
        <v>1</v>
      </c>
      <c r="AM300" s="194">
        <f>'Datos comparativos'!Y529</f>
        <v>1</v>
      </c>
      <c r="AN300" s="194" t="str">
        <f>'Datos comparativos'!Z529</f>
        <v>n/a</v>
      </c>
      <c r="AO300" s="194" t="str">
        <f>'Datos comparativos'!AA529</f>
        <v>n/a</v>
      </c>
      <c r="AP300" s="334">
        <f>'Datos comparativos'!AB529</f>
        <v>0.875</v>
      </c>
      <c r="AQ300" s="194">
        <f>'Datos comparativos'!AC529</f>
        <v>1</v>
      </c>
      <c r="AR300" s="194">
        <f>'Datos comparativos'!AD529</f>
        <v>0.79166666666666674</v>
      </c>
      <c r="AS300" s="287">
        <f>'Datos comparativos'!AH529</f>
        <v>0.91666666666666674</v>
      </c>
      <c r="AT300" s="287" t="str">
        <f>'Datos comparativos'!AI529</f>
        <v>n/a</v>
      </c>
      <c r="AU300" s="287">
        <f>'Datos comparativos'!AJ529</f>
        <v>0.54166666666666663</v>
      </c>
      <c r="AV300" s="287">
        <f>'Datos comparativos'!AK529</f>
        <v>1</v>
      </c>
      <c r="AW300" s="287">
        <f>'Datos comparativos'!AL529</f>
        <v>1</v>
      </c>
      <c r="AX300" s="335" t="str">
        <f>'Datos comparativos'!AM529</f>
        <v>n/a</v>
      </c>
      <c r="AY300" s="194">
        <f>'Datos comparativos'!AO529</f>
        <v>1</v>
      </c>
      <c r="AZ300" s="194">
        <f>'Datos comparativos'!AP529</f>
        <v>1</v>
      </c>
      <c r="BA300" s="194">
        <f>'Datos comparativos'!AR529</f>
        <v>1</v>
      </c>
    </row>
    <row r="301" spans="4:53" ht="15.5" x14ac:dyDescent="0.25">
      <c r="AA301" s="48" t="s">
        <v>807</v>
      </c>
      <c r="AB301" s="333">
        <f>'Datos comparativos'!H530</f>
        <v>1</v>
      </c>
      <c r="AC301" s="194">
        <f>'Datos comparativos'!I530</f>
        <v>0.625</v>
      </c>
      <c r="AD301" s="194">
        <f>'Datos comparativos'!K530</f>
        <v>0.91666666666666674</v>
      </c>
      <c r="AE301" s="194">
        <f>'Datos comparativos'!O530</f>
        <v>0.83333333333333326</v>
      </c>
      <c r="AF301" s="194">
        <f>'Datos comparativos'!Q530</f>
        <v>1</v>
      </c>
      <c r="AG301" s="194" t="str">
        <f>'Datos comparativos'!R530</f>
        <v>n/a</v>
      </c>
      <c r="AH301" s="194">
        <f>'Datos comparativos'!S530</f>
        <v>0.91666666666666674</v>
      </c>
      <c r="AI301" s="194">
        <f>'Datos comparativos'!T530</f>
        <v>1</v>
      </c>
      <c r="AJ301" s="194">
        <f>'Datos comparativos'!V530</f>
        <v>0.91666666666666674</v>
      </c>
      <c r="AK301" s="194">
        <f>'Datos comparativos'!W530</f>
        <v>1</v>
      </c>
      <c r="AL301" s="194">
        <f>'Datos comparativos'!X530</f>
        <v>1</v>
      </c>
      <c r="AM301" s="194">
        <f>'Datos comparativos'!Y530</f>
        <v>1</v>
      </c>
      <c r="AN301" s="194" t="str">
        <f>'Datos comparativos'!Z530</f>
        <v>n/a</v>
      </c>
      <c r="AO301" s="194" t="str">
        <f>'Datos comparativos'!AA530</f>
        <v>n/a</v>
      </c>
      <c r="AP301" s="334">
        <f>'Datos comparativos'!AB530</f>
        <v>0.91666666666666674</v>
      </c>
      <c r="AQ301" s="194">
        <f>'Datos comparativos'!AC530</f>
        <v>1</v>
      </c>
      <c r="AR301" s="194">
        <f>'Datos comparativos'!AD530</f>
        <v>1</v>
      </c>
      <c r="AS301" s="287">
        <f>'Datos comparativos'!AH530</f>
        <v>1</v>
      </c>
      <c r="AT301" s="287" t="str">
        <f>'Datos comparativos'!AI530</f>
        <v>n/a</v>
      </c>
      <c r="AU301" s="287">
        <f>'Datos comparativos'!AJ530</f>
        <v>1</v>
      </c>
      <c r="AV301" s="287">
        <f>'Datos comparativos'!AK530</f>
        <v>0.83333333333333326</v>
      </c>
      <c r="AW301" s="287">
        <f>'Datos comparativos'!AL530</f>
        <v>1</v>
      </c>
      <c r="AX301" s="335" t="str">
        <f>'Datos comparativos'!AM530</f>
        <v>n/a</v>
      </c>
      <c r="AY301" s="194">
        <f>'Datos comparativos'!AO530</f>
        <v>0.91666666666666674</v>
      </c>
      <c r="AZ301" s="194">
        <f>'Datos comparativos'!AP530</f>
        <v>1</v>
      </c>
      <c r="BA301" s="194">
        <f>'Datos comparativos'!AR530</f>
        <v>0.91666666666666674</v>
      </c>
    </row>
    <row r="302" spans="4:53" ht="15.5" x14ac:dyDescent="0.25">
      <c r="AA302" s="48" t="s">
        <v>808</v>
      </c>
      <c r="AB302" s="333">
        <f>'Datos comparativos'!H531</f>
        <v>0.91666666666666674</v>
      </c>
      <c r="AC302" s="194">
        <f>'Datos comparativos'!I531</f>
        <v>1</v>
      </c>
      <c r="AD302" s="194">
        <f>'Datos comparativos'!K531</f>
        <v>1</v>
      </c>
      <c r="AE302" s="194">
        <f>'Datos comparativos'!O531</f>
        <v>0.91666666666666674</v>
      </c>
      <c r="AF302" s="194">
        <f>'Datos comparativos'!Q531</f>
        <v>1</v>
      </c>
      <c r="AG302" s="194" t="str">
        <f>'Datos comparativos'!R531</f>
        <v>n/a</v>
      </c>
      <c r="AH302" s="194">
        <f>'Datos comparativos'!S531</f>
        <v>1</v>
      </c>
      <c r="AI302" s="194">
        <f>'Datos comparativos'!T531</f>
        <v>1</v>
      </c>
      <c r="AJ302" s="194">
        <f>'Datos comparativos'!V531</f>
        <v>1</v>
      </c>
      <c r="AK302" s="194">
        <f>'Datos comparativos'!W531</f>
        <v>1</v>
      </c>
      <c r="AL302" s="194">
        <f>'Datos comparativos'!X531</f>
        <v>1</v>
      </c>
      <c r="AM302" s="194">
        <f>'Datos comparativos'!Y531</f>
        <v>1</v>
      </c>
      <c r="AN302" s="194" t="str">
        <f>'Datos comparativos'!Z531</f>
        <v>n/a</v>
      </c>
      <c r="AO302" s="194" t="str">
        <f>'Datos comparativos'!AA531</f>
        <v>n/a</v>
      </c>
      <c r="AP302" s="334">
        <f>'Datos comparativos'!AB531</f>
        <v>1</v>
      </c>
      <c r="AQ302" s="194">
        <f>'Datos comparativos'!AC531</f>
        <v>1</v>
      </c>
      <c r="AR302" s="194">
        <f>'Datos comparativos'!AD531</f>
        <v>1</v>
      </c>
      <c r="AS302" s="287">
        <f>'Datos comparativos'!AH531</f>
        <v>1</v>
      </c>
      <c r="AT302" s="287" t="str">
        <f>'Datos comparativos'!AI531</f>
        <v>n/a</v>
      </c>
      <c r="AU302" s="287">
        <f>'Datos comparativos'!AJ531</f>
        <v>1</v>
      </c>
      <c r="AV302" s="287">
        <f>'Datos comparativos'!AK531</f>
        <v>1</v>
      </c>
      <c r="AW302" s="287">
        <f>'Datos comparativos'!AL531</f>
        <v>0.91666666666666674</v>
      </c>
      <c r="AX302" s="335" t="str">
        <f>'Datos comparativos'!AM531</f>
        <v>n/a</v>
      </c>
      <c r="AY302" s="194">
        <f>'Datos comparativos'!AO531</f>
        <v>0.91666666666666674</v>
      </c>
      <c r="AZ302" s="194">
        <f>'Datos comparativos'!AP531</f>
        <v>1</v>
      </c>
      <c r="BA302" s="194">
        <f>'Datos comparativos'!AR531</f>
        <v>0.91666666666666674</v>
      </c>
    </row>
    <row r="303" spans="4:53" ht="15.5" x14ac:dyDescent="0.25">
      <c r="AA303" s="48" t="s">
        <v>809</v>
      </c>
      <c r="AB303" s="333">
        <f>'Datos comparativos'!H532</f>
        <v>0.91666666666666674</v>
      </c>
      <c r="AC303" s="194">
        <f>'Datos comparativos'!I532</f>
        <v>1</v>
      </c>
      <c r="AD303" s="194">
        <f>'Datos comparativos'!K532</f>
        <v>1</v>
      </c>
      <c r="AE303" s="194">
        <f>'Datos comparativos'!O532</f>
        <v>1</v>
      </c>
      <c r="AF303" s="194">
        <f>'Datos comparativos'!Q532</f>
        <v>1</v>
      </c>
      <c r="AG303" s="194" t="str">
        <f>'Datos comparativos'!R532</f>
        <v>n/a</v>
      </c>
      <c r="AH303" s="194">
        <f>'Datos comparativos'!S532</f>
        <v>0.91666666666666674</v>
      </c>
      <c r="AI303" s="194">
        <f>'Datos comparativos'!T532</f>
        <v>1</v>
      </c>
      <c r="AJ303" s="194">
        <f>'Datos comparativos'!V532</f>
        <v>0.875</v>
      </c>
      <c r="AK303" s="194">
        <f>'Datos comparativos'!W532</f>
        <v>1</v>
      </c>
      <c r="AL303" s="194">
        <f>'Datos comparativos'!X532</f>
        <v>1</v>
      </c>
      <c r="AM303" s="194">
        <f>'Datos comparativos'!Y532</f>
        <v>1</v>
      </c>
      <c r="AN303" s="194" t="str">
        <f>'Datos comparativos'!Z532</f>
        <v>n/a</v>
      </c>
      <c r="AO303" s="194" t="str">
        <f>'Datos comparativos'!AA532</f>
        <v>n/a</v>
      </c>
      <c r="AP303" s="334">
        <f>'Datos comparativos'!AB532</f>
        <v>0.83333333333333326</v>
      </c>
      <c r="AQ303" s="194">
        <f>'Datos comparativos'!AC532</f>
        <v>0.83333333333333326</v>
      </c>
      <c r="AR303" s="194">
        <f>'Datos comparativos'!AD532</f>
        <v>0.75</v>
      </c>
      <c r="AS303" s="287">
        <f>'Datos comparativos'!AH532</f>
        <v>0.91666666666666674</v>
      </c>
      <c r="AT303" s="287" t="str">
        <f>'Datos comparativos'!AI532</f>
        <v>n/a</v>
      </c>
      <c r="AU303" s="287">
        <f>'Datos comparativos'!AJ532</f>
        <v>0.91666666666666674</v>
      </c>
      <c r="AV303" s="287">
        <f>'Datos comparativos'!AK532</f>
        <v>0.83333333333333326</v>
      </c>
      <c r="AW303" s="287">
        <f>'Datos comparativos'!AL532</f>
        <v>1</v>
      </c>
      <c r="AX303" s="335" t="str">
        <f>'Datos comparativos'!AM532</f>
        <v>n/a</v>
      </c>
      <c r="AY303" s="194">
        <f>'Datos comparativos'!AO532</f>
        <v>0.91666666666666674</v>
      </c>
      <c r="AZ303" s="194">
        <f>'Datos comparativos'!AP532</f>
        <v>0.91666666666666674</v>
      </c>
      <c r="BA303" s="194">
        <f>'Datos comparativos'!AR532</f>
        <v>1</v>
      </c>
    </row>
    <row r="304" spans="4:53" ht="15.5" x14ac:dyDescent="0.25">
      <c r="AA304" s="48" t="s">
        <v>810</v>
      </c>
      <c r="AB304" s="333">
        <f>'Datos comparativos'!H533</f>
        <v>1</v>
      </c>
      <c r="AC304" s="194">
        <f>'Datos comparativos'!I533</f>
        <v>0.91666666666666674</v>
      </c>
      <c r="AD304" s="194">
        <f>'Datos comparativos'!K533</f>
        <v>1</v>
      </c>
      <c r="AE304" s="194">
        <f>'Datos comparativos'!O533</f>
        <v>1</v>
      </c>
      <c r="AF304" s="194">
        <f>'Datos comparativos'!Q533</f>
        <v>1</v>
      </c>
      <c r="AG304" s="194" t="str">
        <f>'Datos comparativos'!R533</f>
        <v>n/a</v>
      </c>
      <c r="AH304" s="194">
        <f>'Datos comparativos'!S533</f>
        <v>1</v>
      </c>
      <c r="AI304" s="194">
        <f>'Datos comparativos'!T533</f>
        <v>0.91666666666666674</v>
      </c>
      <c r="AJ304" s="194">
        <f>'Datos comparativos'!V533</f>
        <v>1</v>
      </c>
      <c r="AK304" s="194">
        <f>'Datos comparativos'!W533</f>
        <v>1</v>
      </c>
      <c r="AL304" s="194">
        <f>'Datos comparativos'!X533</f>
        <v>1</v>
      </c>
      <c r="AM304" s="194">
        <f>'Datos comparativos'!Y533</f>
        <v>0.83333333333333326</v>
      </c>
      <c r="AN304" s="194" t="str">
        <f>'Datos comparativos'!Z533</f>
        <v>n/a</v>
      </c>
      <c r="AO304" s="194" t="str">
        <f>'Datos comparativos'!AA533</f>
        <v>n/a</v>
      </c>
      <c r="AP304" s="334">
        <f>'Datos comparativos'!AB533</f>
        <v>1</v>
      </c>
      <c r="AQ304" s="194">
        <f>'Datos comparativos'!AC533</f>
        <v>0.70833333333333326</v>
      </c>
      <c r="AR304" s="194">
        <f>'Datos comparativos'!AD533</f>
        <v>1</v>
      </c>
      <c r="AS304" s="287">
        <f>'Datos comparativos'!AH533</f>
        <v>1</v>
      </c>
      <c r="AT304" s="287" t="str">
        <f>'Datos comparativos'!AI533</f>
        <v>n/a</v>
      </c>
      <c r="AU304" s="287">
        <f>'Datos comparativos'!AJ533</f>
        <v>0.66666666666666674</v>
      </c>
      <c r="AV304" s="287">
        <f>'Datos comparativos'!AK533</f>
        <v>0.79166666666666674</v>
      </c>
      <c r="AW304" s="287">
        <f>'Datos comparativos'!AL533</f>
        <v>0.83333333333333326</v>
      </c>
      <c r="AX304" s="335" t="str">
        <f>'Datos comparativos'!AM533</f>
        <v>n/a</v>
      </c>
      <c r="AY304" s="194">
        <f>'Datos comparativos'!AO533</f>
        <v>1</v>
      </c>
      <c r="AZ304" s="194">
        <f>'Datos comparativos'!AP533</f>
        <v>1</v>
      </c>
      <c r="BA304" s="194">
        <f>'Datos comparativos'!AR533</f>
        <v>1</v>
      </c>
    </row>
    <row r="305" spans="27:53" ht="15.5" x14ac:dyDescent="0.25">
      <c r="AA305" s="48" t="s">
        <v>811</v>
      </c>
      <c r="AB305" s="333">
        <f>'Datos comparativos'!H534</f>
        <v>0.91666666666666674</v>
      </c>
      <c r="AC305" s="194">
        <f>'Datos comparativos'!I534</f>
        <v>0.83333333333333326</v>
      </c>
      <c r="AD305" s="194">
        <f>'Datos comparativos'!K534</f>
        <v>0.83333333333333326</v>
      </c>
      <c r="AE305" s="194">
        <f>'Datos comparativos'!O534</f>
        <v>0.75</v>
      </c>
      <c r="AF305" s="194">
        <f>'Datos comparativos'!Q534</f>
        <v>0.91666666666666674</v>
      </c>
      <c r="AG305" s="194" t="str">
        <f>'Datos comparativos'!R534</f>
        <v>n/a</v>
      </c>
      <c r="AH305" s="194">
        <f>'Datos comparativos'!S534</f>
        <v>0.75</v>
      </c>
      <c r="AI305" s="194">
        <f>'Datos comparativos'!T534</f>
        <v>0.70833333333333326</v>
      </c>
      <c r="AJ305" s="194">
        <f>'Datos comparativos'!V534</f>
        <v>0.70833333333333326</v>
      </c>
      <c r="AK305" s="194">
        <f>'Datos comparativos'!W534</f>
        <v>0.70833333333333326</v>
      </c>
      <c r="AL305" s="194">
        <f>'Datos comparativos'!X534</f>
        <v>0.83333333333333326</v>
      </c>
      <c r="AM305" s="194">
        <f>'Datos comparativos'!Y534</f>
        <v>0.83333333333333326</v>
      </c>
      <c r="AN305" s="194" t="str">
        <f>'Datos comparativos'!Z534</f>
        <v>n/a</v>
      </c>
      <c r="AO305" s="194" t="str">
        <f>'Datos comparativos'!AA534</f>
        <v>n/a</v>
      </c>
      <c r="AP305" s="334">
        <f>'Datos comparativos'!AB534</f>
        <v>1</v>
      </c>
      <c r="AQ305" s="194">
        <f>'Datos comparativos'!AC534</f>
        <v>0.875</v>
      </c>
      <c r="AR305" s="194">
        <f>'Datos comparativos'!AD534</f>
        <v>0.75</v>
      </c>
      <c r="AS305" s="287">
        <f>'Datos comparativos'!AH534</f>
        <v>1</v>
      </c>
      <c r="AT305" s="287" t="str">
        <f>'Datos comparativos'!AI534</f>
        <v>n/a</v>
      </c>
      <c r="AU305" s="287">
        <f>'Datos comparativos'!AJ534</f>
        <v>1</v>
      </c>
      <c r="AV305" s="287">
        <f>'Datos comparativos'!AK534</f>
        <v>0.91666666666666674</v>
      </c>
      <c r="AW305" s="287">
        <f>'Datos comparativos'!AL534</f>
        <v>0.75</v>
      </c>
      <c r="AX305" s="335" t="str">
        <f>'Datos comparativos'!AM534</f>
        <v>n/a</v>
      </c>
      <c r="AY305" s="194">
        <f>'Datos comparativos'!AO534</f>
        <v>1</v>
      </c>
      <c r="AZ305" s="194">
        <f>'Datos comparativos'!AP534</f>
        <v>0.83333333333333326</v>
      </c>
      <c r="BA305" s="194">
        <f>'Datos comparativos'!AR534</f>
        <v>0.91666666666666674</v>
      </c>
    </row>
    <row r="306" spans="27:53" ht="15.5" x14ac:dyDescent="0.25">
      <c r="AA306" s="48" t="s">
        <v>813</v>
      </c>
      <c r="AB306" s="333">
        <f>'Datos comparativos'!H535</f>
        <v>0.91666666666666674</v>
      </c>
      <c r="AC306" s="194">
        <f>'Datos comparativos'!I535</f>
        <v>0.91666666666666674</v>
      </c>
      <c r="AD306" s="194">
        <f>'Datos comparativos'!K535</f>
        <v>1</v>
      </c>
      <c r="AE306" s="194">
        <f>'Datos comparativos'!O535</f>
        <v>0.79166666666666674</v>
      </c>
      <c r="AF306" s="194">
        <f>'Datos comparativos'!Q535</f>
        <v>1</v>
      </c>
      <c r="AG306" s="194" t="str">
        <f>'Datos comparativos'!R535</f>
        <v>n/a</v>
      </c>
      <c r="AH306" s="194">
        <f>'Datos comparativos'!S535</f>
        <v>1</v>
      </c>
      <c r="AI306" s="194">
        <f>'Datos comparativos'!T535</f>
        <v>0.91666666666666674</v>
      </c>
      <c r="AJ306" s="194">
        <f>'Datos comparativos'!V535</f>
        <v>1</v>
      </c>
      <c r="AK306" s="194">
        <f>'Datos comparativos'!W535</f>
        <v>0.83333333333333326</v>
      </c>
      <c r="AL306" s="194">
        <f>'Datos comparativos'!X535</f>
        <v>0.70833333333333326</v>
      </c>
      <c r="AM306" s="194">
        <f>'Datos comparativos'!Y535</f>
        <v>0.91666666666666674</v>
      </c>
      <c r="AN306" s="194" t="str">
        <f>'Datos comparativos'!Z535</f>
        <v>n/a</v>
      </c>
      <c r="AO306" s="194" t="str">
        <f>'Datos comparativos'!AA535</f>
        <v>n/a</v>
      </c>
      <c r="AP306" s="334">
        <f>'Datos comparativos'!AB535</f>
        <v>1</v>
      </c>
      <c r="AQ306" s="194">
        <f>'Datos comparativos'!AC535</f>
        <v>1</v>
      </c>
      <c r="AR306" s="194">
        <f>'Datos comparativos'!AD535</f>
        <v>0.75</v>
      </c>
      <c r="AS306" s="287">
        <f>'Datos comparativos'!AH535</f>
        <v>0.91666666666666674</v>
      </c>
      <c r="AT306" s="287" t="str">
        <f>'Datos comparativos'!AI535</f>
        <v>n/a</v>
      </c>
      <c r="AU306" s="287">
        <f>'Datos comparativos'!AJ535</f>
        <v>0.83333333333333326</v>
      </c>
      <c r="AV306" s="287">
        <f>'Datos comparativos'!AK535</f>
        <v>0.75</v>
      </c>
      <c r="AW306" s="287">
        <f>'Datos comparativos'!AL535</f>
        <v>0.91666666666666674</v>
      </c>
      <c r="AX306" s="335" t="str">
        <f>'Datos comparativos'!AM535</f>
        <v>n/a</v>
      </c>
      <c r="AY306" s="194">
        <f>'Datos comparativos'!AO535</f>
        <v>1</v>
      </c>
      <c r="AZ306" s="194">
        <f>'Datos comparativos'!AP535</f>
        <v>1</v>
      </c>
      <c r="BA306" s="194">
        <f>'Datos comparativos'!AR535</f>
        <v>1</v>
      </c>
    </row>
    <row r="307" spans="27:53" ht="15.5" x14ac:dyDescent="0.25">
      <c r="AA307" s="48" t="s">
        <v>815</v>
      </c>
      <c r="AB307" s="333">
        <f>'Datos comparativos'!H536</f>
        <v>1</v>
      </c>
      <c r="AC307" s="194">
        <f>'Datos comparativos'!I536</f>
        <v>1</v>
      </c>
      <c r="AD307" s="194">
        <f>'Datos comparativos'!K536</f>
        <v>1</v>
      </c>
      <c r="AE307" s="194">
        <f>'Datos comparativos'!O536</f>
        <v>0.91666666666666674</v>
      </c>
      <c r="AF307" s="194">
        <f>'Datos comparativos'!Q536</f>
        <v>1</v>
      </c>
      <c r="AG307" s="194" t="str">
        <f>'Datos comparativos'!R536</f>
        <v>n/a</v>
      </c>
      <c r="AH307" s="194">
        <f>'Datos comparativos'!S536</f>
        <v>1</v>
      </c>
      <c r="AI307" s="194">
        <f>'Datos comparativos'!T536</f>
        <v>1</v>
      </c>
      <c r="AJ307" s="194">
        <f>'Datos comparativos'!V536</f>
        <v>1</v>
      </c>
      <c r="AK307" s="194">
        <f>'Datos comparativos'!W536</f>
        <v>1</v>
      </c>
      <c r="AL307" s="194">
        <f>'Datos comparativos'!X536</f>
        <v>1</v>
      </c>
      <c r="AM307" s="194">
        <f>'Datos comparativos'!Y536</f>
        <v>1</v>
      </c>
      <c r="AN307" s="194" t="str">
        <f>'Datos comparativos'!Z536</f>
        <v>n/a</v>
      </c>
      <c r="AO307" s="194" t="str">
        <f>'Datos comparativos'!AA536</f>
        <v>n/a</v>
      </c>
      <c r="AP307" s="334">
        <f>'Datos comparativos'!AB536</f>
        <v>1</v>
      </c>
      <c r="AQ307" s="194">
        <f>'Datos comparativos'!AC536</f>
        <v>1</v>
      </c>
      <c r="AR307" s="194">
        <f>'Datos comparativos'!AD536</f>
        <v>0.75</v>
      </c>
      <c r="AS307" s="287">
        <f>'Datos comparativos'!AH536</f>
        <v>0.66666666666666663</v>
      </c>
      <c r="AT307" s="287" t="str">
        <f>'Datos comparativos'!AI536</f>
        <v>n/a</v>
      </c>
      <c r="AU307" s="287">
        <f>'Datos comparativos'!AJ536</f>
        <v>0.83333333333333326</v>
      </c>
      <c r="AV307" s="287">
        <f>'Datos comparativos'!AK536</f>
        <v>0.91666666666666674</v>
      </c>
      <c r="AW307" s="287">
        <f>'Datos comparativos'!AL536</f>
        <v>0.91666666666666674</v>
      </c>
      <c r="AX307" s="335" t="str">
        <f>'Datos comparativos'!AM536</f>
        <v>n/a</v>
      </c>
      <c r="AY307" s="194">
        <f>'Datos comparativos'!AO536</f>
        <v>1</v>
      </c>
      <c r="AZ307" s="194">
        <f>'Datos comparativos'!AP536</f>
        <v>1</v>
      </c>
      <c r="BA307" s="194">
        <f>'Datos comparativos'!AR536</f>
        <v>1</v>
      </c>
    </row>
    <row r="308" spans="27:53" ht="15.5" x14ac:dyDescent="0.25">
      <c r="AA308" s="48" t="s">
        <v>816</v>
      </c>
      <c r="AB308" s="333">
        <f>'Datos comparativos'!H537</f>
        <v>1</v>
      </c>
      <c r="AC308" s="194">
        <f>'Datos comparativos'!I537</f>
        <v>0.83333333333333326</v>
      </c>
      <c r="AD308" s="194">
        <f>'Datos comparativos'!K537</f>
        <v>0.70833333333333326</v>
      </c>
      <c r="AE308" s="194">
        <f>'Datos comparativos'!O537</f>
        <v>0.91666666666666674</v>
      </c>
      <c r="AF308" s="194">
        <f>'Datos comparativos'!Q537</f>
        <v>1</v>
      </c>
      <c r="AG308" s="194" t="str">
        <f>'Datos comparativos'!R537</f>
        <v>n/a</v>
      </c>
      <c r="AH308" s="194">
        <f>'Datos comparativos'!S537</f>
        <v>0.66666666666666663</v>
      </c>
      <c r="AI308" s="194">
        <f>'Datos comparativos'!T537</f>
        <v>1</v>
      </c>
      <c r="AJ308" s="194">
        <f>'Datos comparativos'!V537</f>
        <v>1</v>
      </c>
      <c r="AK308" s="194">
        <f>'Datos comparativos'!W537</f>
        <v>0.83333333333333326</v>
      </c>
      <c r="AL308" s="194">
        <f>'Datos comparativos'!X537</f>
        <v>1</v>
      </c>
      <c r="AM308" s="194">
        <f>'Datos comparativos'!Y537</f>
        <v>0.91666666666666674</v>
      </c>
      <c r="AN308" s="194" t="str">
        <f>'Datos comparativos'!Z537</f>
        <v>n/a</v>
      </c>
      <c r="AO308" s="194" t="str">
        <f>'Datos comparativos'!AA537</f>
        <v>n/a</v>
      </c>
      <c r="AP308" s="334">
        <f>'Datos comparativos'!AB537</f>
        <v>1</v>
      </c>
      <c r="AQ308" s="194">
        <f>'Datos comparativos'!AC537</f>
        <v>1</v>
      </c>
      <c r="AR308" s="194">
        <f>'Datos comparativos'!AD537</f>
        <v>0.83333333333333326</v>
      </c>
      <c r="AS308" s="287">
        <f>'Datos comparativos'!AH537</f>
        <v>1</v>
      </c>
      <c r="AT308" s="287" t="str">
        <f>'Datos comparativos'!AI537</f>
        <v>n/a</v>
      </c>
      <c r="AU308" s="287">
        <f>'Datos comparativos'!AJ537</f>
        <v>1</v>
      </c>
      <c r="AV308" s="287">
        <f>'Datos comparativos'!AK537</f>
        <v>0.875</v>
      </c>
      <c r="AW308" s="287">
        <f>'Datos comparativos'!AL537</f>
        <v>1</v>
      </c>
      <c r="AX308" s="335" t="str">
        <f>'Datos comparativos'!AM537</f>
        <v>n/a</v>
      </c>
      <c r="AY308" s="194">
        <f>'Datos comparativos'!AO537</f>
        <v>0.91666666666666674</v>
      </c>
      <c r="AZ308" s="194">
        <f>'Datos comparativos'!AP537</f>
        <v>1</v>
      </c>
      <c r="BA308" s="194">
        <f>'Datos comparativos'!AR537</f>
        <v>1</v>
      </c>
    </row>
    <row r="309" spans="27:53" ht="15.5" x14ac:dyDescent="0.25">
      <c r="AA309" s="512" t="s">
        <v>819</v>
      </c>
      <c r="AB309" s="333">
        <f>'Datos comparativos'!H538</f>
        <v>0.91666666666666674</v>
      </c>
      <c r="AC309" s="194">
        <f>'Datos comparativos'!I538</f>
        <v>0.83333333333333326</v>
      </c>
      <c r="AD309" s="194">
        <f>'Datos comparativos'!K538</f>
        <v>0.83333333333333326</v>
      </c>
      <c r="AE309" s="194">
        <f>'Datos comparativos'!O538</f>
        <v>0.83333333333333326</v>
      </c>
      <c r="AF309" s="194">
        <f>'Datos comparativos'!Q538</f>
        <v>1</v>
      </c>
      <c r="AG309" s="194" t="str">
        <f>'Datos comparativos'!R538</f>
        <v>n/a</v>
      </c>
      <c r="AH309" s="194">
        <f>'Datos comparativos'!S538</f>
        <v>0.83333333333333326</v>
      </c>
      <c r="AI309" s="194">
        <f>'Datos comparativos'!T538</f>
        <v>1</v>
      </c>
      <c r="AJ309" s="194">
        <f>'Datos comparativos'!V538</f>
        <v>0.91666666666666674</v>
      </c>
      <c r="AK309" s="194">
        <f>'Datos comparativos'!W538</f>
        <v>1</v>
      </c>
      <c r="AL309" s="194">
        <f>'Datos comparativos'!X538</f>
        <v>1</v>
      </c>
      <c r="AM309" s="194">
        <f>'Datos comparativos'!Y538</f>
        <v>1</v>
      </c>
      <c r="AN309" s="194" t="str">
        <f>'Datos comparativos'!Z538</f>
        <v>n/a</v>
      </c>
      <c r="AO309" s="194" t="str">
        <f>'Datos comparativos'!AA538</f>
        <v>n/a</v>
      </c>
      <c r="AP309" s="334">
        <f>'Datos comparativos'!AB538</f>
        <v>1</v>
      </c>
      <c r="AQ309" s="194">
        <f>'Datos comparativos'!AC538</f>
        <v>0.91666666666666674</v>
      </c>
      <c r="AR309" s="194">
        <f>'Datos comparativos'!AD538</f>
        <v>0.75</v>
      </c>
      <c r="AS309" s="287">
        <f>'Datos comparativos'!AH538</f>
        <v>1</v>
      </c>
      <c r="AT309" s="287" t="str">
        <f>'Datos comparativos'!AI538</f>
        <v>n/a</v>
      </c>
      <c r="AU309" s="287">
        <f>'Datos comparativos'!AJ538</f>
        <v>0.83333333333333326</v>
      </c>
      <c r="AV309" s="287">
        <f>'Datos comparativos'!AK538</f>
        <v>1</v>
      </c>
      <c r="AW309" s="287">
        <f>'Datos comparativos'!AL538</f>
        <v>1</v>
      </c>
      <c r="AX309" s="335" t="str">
        <f>'Datos comparativos'!AM538</f>
        <v>n/a</v>
      </c>
      <c r="AY309" s="194">
        <f>'Datos comparativos'!AO538</f>
        <v>1</v>
      </c>
      <c r="AZ309" s="194">
        <f>'Datos comparativos'!AP538</f>
        <v>1</v>
      </c>
      <c r="BA309" s="194">
        <f>'Datos comparativos'!AR538</f>
        <v>1</v>
      </c>
    </row>
    <row r="310" spans="27:53" ht="15.5" x14ac:dyDescent="0.25">
      <c r="AA310" s="48" t="s">
        <v>824</v>
      </c>
      <c r="AB310" s="333">
        <f>'Datos comparativos'!H539</f>
        <v>0.875</v>
      </c>
      <c r="AC310" s="194">
        <f>'Datos comparativos'!I539</f>
        <v>1</v>
      </c>
      <c r="AD310" s="194">
        <f>'Datos comparativos'!K539</f>
        <v>1</v>
      </c>
      <c r="AE310" s="194">
        <f>'Datos comparativos'!O539</f>
        <v>0.875</v>
      </c>
      <c r="AF310" s="194">
        <f>'Datos comparativos'!Q539</f>
        <v>1</v>
      </c>
      <c r="AG310" s="194" t="str">
        <f>'Datos comparativos'!R539</f>
        <v>n/a</v>
      </c>
      <c r="AH310" s="194">
        <f>'Datos comparativos'!S539</f>
        <v>0.875</v>
      </c>
      <c r="AI310" s="194">
        <f>'Datos comparativos'!T539</f>
        <v>1</v>
      </c>
      <c r="AJ310" s="194">
        <f>'Datos comparativos'!V539</f>
        <v>1</v>
      </c>
      <c r="AK310" s="194">
        <f>'Datos comparativos'!W539</f>
        <v>0.83333333333333326</v>
      </c>
      <c r="AL310" s="194">
        <f>'Datos comparativos'!X539</f>
        <v>1</v>
      </c>
      <c r="AM310" s="194">
        <f>'Datos comparativos'!Y539</f>
        <v>1</v>
      </c>
      <c r="AN310" s="194" t="str">
        <f>'Datos comparativos'!Z539</f>
        <v>n/a</v>
      </c>
      <c r="AO310" s="194" t="str">
        <f>'Datos comparativos'!AA539</f>
        <v>n/a</v>
      </c>
      <c r="AP310" s="334">
        <f>'Datos comparativos'!AB539</f>
        <v>0.91666666666666674</v>
      </c>
      <c r="AQ310" s="194">
        <f>'Datos comparativos'!AC539</f>
        <v>1</v>
      </c>
      <c r="AR310" s="194">
        <f>'Datos comparativos'!AD539</f>
        <v>0.75</v>
      </c>
      <c r="AS310" s="287">
        <f>'Datos comparativos'!AH539</f>
        <v>0.91666666666666674</v>
      </c>
      <c r="AT310" s="287" t="str">
        <f>'Datos comparativos'!AI539</f>
        <v>n/a</v>
      </c>
      <c r="AU310" s="287">
        <f>'Datos comparativos'!AJ539</f>
        <v>0.91666666666666674</v>
      </c>
      <c r="AV310" s="287">
        <f>'Datos comparativos'!AK539</f>
        <v>1</v>
      </c>
      <c r="AW310" s="287">
        <f>'Datos comparativos'!AL539</f>
        <v>1</v>
      </c>
      <c r="AX310" s="335" t="str">
        <f>'Datos comparativos'!AM539</f>
        <v>n/a</v>
      </c>
      <c r="AY310" s="194">
        <f>'Datos comparativos'!AO539</f>
        <v>0.875</v>
      </c>
      <c r="AZ310" s="194">
        <f>'Datos comparativos'!AP539</f>
        <v>0.91666666666666674</v>
      </c>
      <c r="BA310" s="194">
        <f>'Datos comparativos'!AR539</f>
        <v>0.91666666666666674</v>
      </c>
    </row>
    <row r="311" spans="27:53" ht="15.5" x14ac:dyDescent="0.25">
      <c r="AA311" s="48" t="s">
        <v>825</v>
      </c>
      <c r="AB311" s="333">
        <f>'Datos comparativos'!H540</f>
        <v>1</v>
      </c>
      <c r="AC311" s="194">
        <f>'Datos comparativos'!I540</f>
        <v>1</v>
      </c>
      <c r="AD311" s="194">
        <f>'Datos comparativos'!K540</f>
        <v>1</v>
      </c>
      <c r="AE311" s="194">
        <f>'Datos comparativos'!O540</f>
        <v>0.83333333333333326</v>
      </c>
      <c r="AF311" s="194">
        <f>'Datos comparativos'!Q540</f>
        <v>0.91666666666666674</v>
      </c>
      <c r="AG311" s="194" t="str">
        <f>'Datos comparativos'!R540</f>
        <v>n/a</v>
      </c>
      <c r="AH311" s="194">
        <f>'Datos comparativos'!S540</f>
        <v>0.91666666666666674</v>
      </c>
      <c r="AI311" s="194">
        <f>'Datos comparativos'!T540</f>
        <v>1</v>
      </c>
      <c r="AJ311" s="194">
        <f>'Datos comparativos'!V540</f>
        <v>0.91666666666666674</v>
      </c>
      <c r="AK311" s="194">
        <f>'Datos comparativos'!W540</f>
        <v>1</v>
      </c>
      <c r="AL311" s="194">
        <f>'Datos comparativos'!X540</f>
        <v>1</v>
      </c>
      <c r="AM311" s="194">
        <f>'Datos comparativos'!Y540</f>
        <v>0.83333333333333326</v>
      </c>
      <c r="AN311" s="194" t="str">
        <f>'Datos comparativos'!Z540</f>
        <v>n/a</v>
      </c>
      <c r="AO311" s="194" t="str">
        <f>'Datos comparativos'!AA540</f>
        <v>n/a</v>
      </c>
      <c r="AP311" s="334">
        <f>'Datos comparativos'!AB540</f>
        <v>0.91666666666666674</v>
      </c>
      <c r="AQ311" s="194">
        <f>'Datos comparativos'!AC540</f>
        <v>0.75</v>
      </c>
      <c r="AR311" s="194">
        <f>'Datos comparativos'!AD540</f>
        <v>0.45833333333333331</v>
      </c>
      <c r="AS311" s="287">
        <f>'Datos comparativos'!AH540</f>
        <v>0.91666666666666674</v>
      </c>
      <c r="AT311" s="287" t="str">
        <f>'Datos comparativos'!AI540</f>
        <v>n/a</v>
      </c>
      <c r="AU311" s="287">
        <f>'Datos comparativos'!AJ540</f>
        <v>0.625</v>
      </c>
      <c r="AV311" s="287">
        <f>'Datos comparativos'!AK540</f>
        <v>0.66666666666666663</v>
      </c>
      <c r="AW311" s="287">
        <f>'Datos comparativos'!AL540</f>
        <v>0.70833333333333326</v>
      </c>
      <c r="AX311" s="335" t="str">
        <f>'Datos comparativos'!AM540</f>
        <v>n/a</v>
      </c>
      <c r="AY311" s="194">
        <f>'Datos comparativos'!AO540</f>
        <v>1</v>
      </c>
      <c r="AZ311" s="194">
        <f>'Datos comparativos'!AP540</f>
        <v>0.83333333333333326</v>
      </c>
      <c r="BA311" s="194">
        <f>'Datos comparativos'!AR540</f>
        <v>0.91666666666666674</v>
      </c>
    </row>
    <row r="312" spans="27:53" ht="15.5" x14ac:dyDescent="0.25">
      <c r="AA312" s="48" t="s">
        <v>826</v>
      </c>
      <c r="AB312" s="333">
        <f>'Datos comparativos'!H541</f>
        <v>0.91666666666666674</v>
      </c>
      <c r="AC312" s="194">
        <f>'Datos comparativos'!I541</f>
        <v>1</v>
      </c>
      <c r="AD312" s="194">
        <f>'Datos comparativos'!K541</f>
        <v>1</v>
      </c>
      <c r="AE312" s="194">
        <f>'Datos comparativos'!O541</f>
        <v>0.875</v>
      </c>
      <c r="AF312" s="194">
        <f>'Datos comparativos'!Q541</f>
        <v>0.66666666666666674</v>
      </c>
      <c r="AG312" s="194" t="str">
        <f>'Datos comparativos'!R541</f>
        <v>n/a</v>
      </c>
      <c r="AH312" s="194">
        <f>'Datos comparativos'!S541</f>
        <v>1</v>
      </c>
      <c r="AI312" s="194">
        <f>'Datos comparativos'!T541</f>
        <v>0.91666666666666674</v>
      </c>
      <c r="AJ312" s="194">
        <f>'Datos comparativos'!V541</f>
        <v>1</v>
      </c>
      <c r="AK312" s="194">
        <f>'Datos comparativos'!W541</f>
        <v>0.70833333333333326</v>
      </c>
      <c r="AL312" s="194">
        <f>'Datos comparativos'!X541</f>
        <v>1</v>
      </c>
      <c r="AM312" s="194">
        <f>'Datos comparativos'!Y541</f>
        <v>0.70833333333333326</v>
      </c>
      <c r="AN312" s="194" t="str">
        <f>'Datos comparativos'!Z541</f>
        <v>n/a</v>
      </c>
      <c r="AO312" s="194" t="str">
        <f>'Datos comparativos'!AA541</f>
        <v>n/a</v>
      </c>
      <c r="AP312" s="334">
        <f>'Datos comparativos'!AB541</f>
        <v>0.75</v>
      </c>
      <c r="AQ312" s="194">
        <f>'Datos comparativos'!AC541</f>
        <v>0.83333333333333326</v>
      </c>
      <c r="AR312" s="194">
        <f>'Datos comparativos'!AD541</f>
        <v>0.83333333333333326</v>
      </c>
      <c r="AS312" s="287">
        <f>'Datos comparativos'!AH541</f>
        <v>0.91666666666666674</v>
      </c>
      <c r="AT312" s="287" t="str">
        <f>'Datos comparativos'!AI541</f>
        <v>n/a</v>
      </c>
      <c r="AU312" s="287">
        <f>'Datos comparativos'!AJ541</f>
        <v>1</v>
      </c>
      <c r="AV312" s="287">
        <f>'Datos comparativos'!AK541</f>
        <v>1</v>
      </c>
      <c r="AW312" s="287">
        <f>'Datos comparativos'!AL541</f>
        <v>0.91666666666666674</v>
      </c>
      <c r="AX312" s="335" t="str">
        <f>'Datos comparativos'!AM541</f>
        <v>n/a</v>
      </c>
      <c r="AY312" s="194">
        <f>'Datos comparativos'!AO541</f>
        <v>1</v>
      </c>
      <c r="AZ312" s="194">
        <f>'Datos comparativos'!AP541</f>
        <v>1</v>
      </c>
      <c r="BA312" s="194">
        <f>'Datos comparativos'!AR541</f>
        <v>1</v>
      </c>
    </row>
    <row r="313" spans="27:53" ht="15.5" x14ac:dyDescent="0.25">
      <c r="AA313" s="48" t="s">
        <v>827</v>
      </c>
      <c r="AB313" s="333">
        <f>'Datos comparativos'!H542</f>
        <v>1</v>
      </c>
      <c r="AC313" s="194">
        <f>'Datos comparativos'!I542</f>
        <v>1</v>
      </c>
      <c r="AD313" s="194">
        <f>'Datos comparativos'!K542</f>
        <v>1</v>
      </c>
      <c r="AE313" s="194">
        <f>'Datos comparativos'!O542</f>
        <v>1</v>
      </c>
      <c r="AF313" s="194">
        <f>'Datos comparativos'!Q542</f>
        <v>1</v>
      </c>
      <c r="AG313" s="194" t="str">
        <f>'Datos comparativos'!R542</f>
        <v>n/a</v>
      </c>
      <c r="AH313" s="194">
        <f>'Datos comparativos'!S542</f>
        <v>1</v>
      </c>
      <c r="AI313" s="194">
        <f>'Datos comparativos'!T542</f>
        <v>1</v>
      </c>
      <c r="AJ313" s="194">
        <f>'Datos comparativos'!V542</f>
        <v>0.91666666666666674</v>
      </c>
      <c r="AK313" s="194">
        <f>'Datos comparativos'!W542</f>
        <v>1</v>
      </c>
      <c r="AL313" s="194">
        <f>'Datos comparativos'!X542</f>
        <v>1</v>
      </c>
      <c r="AM313" s="194">
        <f>'Datos comparativos'!Y542</f>
        <v>1</v>
      </c>
      <c r="AN313" s="194" t="str">
        <f>'Datos comparativos'!Z542</f>
        <v>n/a</v>
      </c>
      <c r="AO313" s="194" t="str">
        <f>'Datos comparativos'!AA542</f>
        <v>n/a</v>
      </c>
      <c r="AP313" s="334">
        <f>'Datos comparativos'!AB542</f>
        <v>0.875</v>
      </c>
      <c r="AQ313" s="194">
        <f>'Datos comparativos'!AC542</f>
        <v>0.875</v>
      </c>
      <c r="AR313" s="194">
        <f>'Datos comparativos'!AD542</f>
        <v>1</v>
      </c>
      <c r="AS313" s="287">
        <f>'Datos comparativos'!AH542</f>
        <v>1</v>
      </c>
      <c r="AT313" s="287" t="str">
        <f>'Datos comparativos'!AI542</f>
        <v>n/a</v>
      </c>
      <c r="AU313" s="287">
        <f>'Datos comparativos'!AJ542</f>
        <v>1</v>
      </c>
      <c r="AV313" s="287">
        <f>'Datos comparativos'!AK542</f>
        <v>0.875</v>
      </c>
      <c r="AW313" s="287">
        <f>'Datos comparativos'!AL542</f>
        <v>0.875</v>
      </c>
      <c r="AX313" s="335" t="str">
        <f>'Datos comparativos'!AM542</f>
        <v>n/a</v>
      </c>
      <c r="AY313" s="194">
        <f>'Datos comparativos'!AO542</f>
        <v>1</v>
      </c>
      <c r="AZ313" s="194">
        <f>'Datos comparativos'!AP542</f>
        <v>0.875</v>
      </c>
      <c r="BA313" s="194">
        <f>'Datos comparativos'!AR542</f>
        <v>1</v>
      </c>
    </row>
    <row r="314" spans="27:53" ht="15.5" x14ac:dyDescent="0.25">
      <c r="AA314" s="48" t="s">
        <v>829</v>
      </c>
      <c r="AB314" s="333">
        <f>'Datos comparativos'!H543</f>
        <v>1</v>
      </c>
      <c r="AC314" s="194">
        <f>'Datos comparativos'!I543</f>
        <v>1</v>
      </c>
      <c r="AD314" s="194">
        <f>'Datos comparativos'!K543</f>
        <v>0.91666666666666674</v>
      </c>
      <c r="AE314" s="194">
        <f>'Datos comparativos'!O543</f>
        <v>1</v>
      </c>
      <c r="AF314" s="194">
        <f>'Datos comparativos'!Q543</f>
        <v>1</v>
      </c>
      <c r="AG314" s="194" t="str">
        <f>'Datos comparativos'!R543</f>
        <v>n/a</v>
      </c>
      <c r="AH314" s="194">
        <f>'Datos comparativos'!S543</f>
        <v>1</v>
      </c>
      <c r="AI314" s="194">
        <f>'Datos comparativos'!T543</f>
        <v>0.91666666666666674</v>
      </c>
      <c r="AJ314" s="194">
        <f>'Datos comparativos'!V543</f>
        <v>1</v>
      </c>
      <c r="AK314" s="194">
        <f>'Datos comparativos'!W543</f>
        <v>0.83333333333333326</v>
      </c>
      <c r="AL314" s="194">
        <f>'Datos comparativos'!X543</f>
        <v>0.91666666666666674</v>
      </c>
      <c r="AM314" s="194">
        <f>'Datos comparativos'!Y543</f>
        <v>1</v>
      </c>
      <c r="AN314" s="194" t="str">
        <f>'Datos comparativos'!Z543</f>
        <v>n/a</v>
      </c>
      <c r="AO314" s="194" t="str">
        <f>'Datos comparativos'!AA543</f>
        <v>n/a</v>
      </c>
      <c r="AP314" s="334">
        <f>'Datos comparativos'!AB543</f>
        <v>0.83333333333333326</v>
      </c>
      <c r="AQ314" s="194">
        <f>'Datos comparativos'!AC543</f>
        <v>0.54166666666666663</v>
      </c>
      <c r="AR314" s="194">
        <f>'Datos comparativos'!AD543</f>
        <v>0.70833333333333326</v>
      </c>
      <c r="AS314" s="287">
        <f>'Datos comparativos'!AH543</f>
        <v>0.91666666666666674</v>
      </c>
      <c r="AT314" s="287" t="str">
        <f>'Datos comparativos'!AI543</f>
        <v>n/a</v>
      </c>
      <c r="AU314" s="287">
        <f>'Datos comparativos'!AJ543</f>
        <v>0.54166666666666663</v>
      </c>
      <c r="AV314" s="287">
        <f>'Datos comparativos'!AK543</f>
        <v>0.54166666666666663</v>
      </c>
      <c r="AW314" s="287">
        <f>'Datos comparativos'!AL543</f>
        <v>0.83333333333333326</v>
      </c>
      <c r="AX314" s="335" t="str">
        <f>'Datos comparativos'!AM543</f>
        <v>n/a</v>
      </c>
      <c r="AY314" s="194">
        <f>'Datos comparativos'!AO543</f>
        <v>0.91666666666666674</v>
      </c>
      <c r="AZ314" s="194">
        <f>'Datos comparativos'!AP543</f>
        <v>1</v>
      </c>
      <c r="BA314" s="194">
        <f>'Datos comparativos'!AR543</f>
        <v>1</v>
      </c>
    </row>
    <row r="315" spans="27:53" ht="15.5" x14ac:dyDescent="0.25">
      <c r="AA315" s="48" t="s">
        <v>830</v>
      </c>
      <c r="AB315" s="333">
        <f>'Datos comparativos'!H544</f>
        <v>1</v>
      </c>
      <c r="AC315" s="194">
        <f>'Datos comparativos'!I544</f>
        <v>1</v>
      </c>
      <c r="AD315" s="194">
        <f>'Datos comparativos'!K544</f>
        <v>0.91666666666666674</v>
      </c>
      <c r="AE315" s="194">
        <f>'Datos comparativos'!O544</f>
        <v>1</v>
      </c>
      <c r="AF315" s="194">
        <f>'Datos comparativos'!Q544</f>
        <v>1</v>
      </c>
      <c r="AG315" s="194" t="str">
        <f>'Datos comparativos'!R544</f>
        <v>n/a</v>
      </c>
      <c r="AH315" s="194">
        <f>'Datos comparativos'!S544</f>
        <v>0.83333333333333326</v>
      </c>
      <c r="AI315" s="194">
        <f>'Datos comparativos'!T544</f>
        <v>1</v>
      </c>
      <c r="AJ315" s="194">
        <f>'Datos comparativos'!V544</f>
        <v>1</v>
      </c>
      <c r="AK315" s="194">
        <f>'Datos comparativos'!W544</f>
        <v>0.91666666666666674</v>
      </c>
      <c r="AL315" s="194">
        <f>'Datos comparativos'!X544</f>
        <v>1</v>
      </c>
      <c r="AM315" s="194">
        <f>'Datos comparativos'!Y544</f>
        <v>1</v>
      </c>
      <c r="AN315" s="194" t="str">
        <f>'Datos comparativos'!Z544</f>
        <v>n/a</v>
      </c>
      <c r="AO315" s="194" t="str">
        <f>'Datos comparativos'!AA544</f>
        <v>n/a</v>
      </c>
      <c r="AP315" s="334">
        <f>'Datos comparativos'!AB544</f>
        <v>1</v>
      </c>
      <c r="AQ315" s="194">
        <f>'Datos comparativos'!AC544</f>
        <v>0.75</v>
      </c>
      <c r="AR315" s="194">
        <f>'Datos comparativos'!AD544</f>
        <v>0.41666666666666663</v>
      </c>
      <c r="AS315" s="287">
        <f>'Datos comparativos'!AH544</f>
        <v>0.75</v>
      </c>
      <c r="AT315" s="287" t="str">
        <f>'Datos comparativos'!AI544</f>
        <v>n/a</v>
      </c>
      <c r="AU315" s="287">
        <f>'Datos comparativos'!AJ544</f>
        <v>0.91666666666666674</v>
      </c>
      <c r="AV315" s="287">
        <f>'Datos comparativos'!AK544</f>
        <v>0.91666666666666674</v>
      </c>
      <c r="AW315" s="287">
        <f>'Datos comparativos'!AL544</f>
        <v>1</v>
      </c>
      <c r="AX315" s="335" t="str">
        <f>'Datos comparativos'!AM544</f>
        <v>n/a</v>
      </c>
      <c r="AY315" s="194">
        <f>'Datos comparativos'!AO544</f>
        <v>0.91666666666666674</v>
      </c>
      <c r="AZ315" s="194">
        <f>'Datos comparativos'!AP544</f>
        <v>1</v>
      </c>
      <c r="BA315" s="194">
        <f>'Datos comparativos'!AR544</f>
        <v>1</v>
      </c>
    </row>
    <row r="316" spans="27:53" ht="15.5" x14ac:dyDescent="0.25">
      <c r="AA316" s="48" t="s">
        <v>831</v>
      </c>
      <c r="AB316" s="333">
        <f>'Datos comparativos'!H545</f>
        <v>0.83333333333333326</v>
      </c>
      <c r="AC316" s="194">
        <f>'Datos comparativos'!I545</f>
        <v>1</v>
      </c>
      <c r="AD316" s="194">
        <f>'Datos comparativos'!K545</f>
        <v>1</v>
      </c>
      <c r="AE316" s="194">
        <f>'Datos comparativos'!O545</f>
        <v>1</v>
      </c>
      <c r="AF316" s="194">
        <f>'Datos comparativos'!Q545</f>
        <v>1</v>
      </c>
      <c r="AG316" s="194" t="str">
        <f>'Datos comparativos'!R545</f>
        <v>n/a</v>
      </c>
      <c r="AH316" s="194">
        <f>'Datos comparativos'!S545</f>
        <v>0.91666666666666674</v>
      </c>
      <c r="AI316" s="194">
        <f>'Datos comparativos'!T545</f>
        <v>1</v>
      </c>
      <c r="AJ316" s="194">
        <f>'Datos comparativos'!V545</f>
        <v>0.83333333333333326</v>
      </c>
      <c r="AK316" s="194">
        <f>'Datos comparativos'!W545</f>
        <v>0.83333333333333326</v>
      </c>
      <c r="AL316" s="194">
        <f>'Datos comparativos'!X545</f>
        <v>0.91666666666666674</v>
      </c>
      <c r="AM316" s="194">
        <f>'Datos comparativos'!Y545</f>
        <v>0.75</v>
      </c>
      <c r="AN316" s="194" t="str">
        <f>'Datos comparativos'!Z545</f>
        <v>n/a</v>
      </c>
      <c r="AO316" s="194" t="str">
        <f>'Datos comparativos'!AA545</f>
        <v>n/a</v>
      </c>
      <c r="AP316" s="334">
        <f>'Datos comparativos'!AB545</f>
        <v>0.70833333333333326</v>
      </c>
      <c r="AQ316" s="194">
        <f>'Datos comparativos'!AC545</f>
        <v>0.91666666666666674</v>
      </c>
      <c r="AR316" s="194">
        <f>'Datos comparativos'!AD545</f>
        <v>0.91666666666666674</v>
      </c>
      <c r="AS316" s="287">
        <f>'Datos comparativos'!AH545</f>
        <v>0.79166666666666674</v>
      </c>
      <c r="AT316" s="287" t="str">
        <f>'Datos comparativos'!AI545</f>
        <v>n/a</v>
      </c>
      <c r="AU316" s="287">
        <f>'Datos comparativos'!AJ545</f>
        <v>0.83333333333333326</v>
      </c>
      <c r="AV316" s="287">
        <f>'Datos comparativos'!AK545</f>
        <v>0.75</v>
      </c>
      <c r="AW316" s="287">
        <f>'Datos comparativos'!AL545</f>
        <v>0.91666666666666674</v>
      </c>
      <c r="AX316" s="335" t="str">
        <f>'Datos comparativos'!AM545</f>
        <v>n/a</v>
      </c>
      <c r="AY316" s="194">
        <f>'Datos comparativos'!AO545</f>
        <v>1</v>
      </c>
      <c r="AZ316" s="194">
        <f>'Datos comparativos'!AP545</f>
        <v>1</v>
      </c>
      <c r="BA316" s="194">
        <f>'Datos comparativos'!AR545</f>
        <v>0.875</v>
      </c>
    </row>
    <row r="317" spans="27:53" ht="15.5" x14ac:dyDescent="0.25">
      <c r="AA317" s="48" t="s">
        <v>835</v>
      </c>
      <c r="AB317" s="333">
        <f>'Datos comparativos'!H546</f>
        <v>1</v>
      </c>
      <c r="AC317" s="194">
        <f>'Datos comparativos'!I546</f>
        <v>1</v>
      </c>
      <c r="AD317" s="194">
        <f>'Datos comparativos'!K546</f>
        <v>1</v>
      </c>
      <c r="AE317" s="194">
        <f>'Datos comparativos'!O546</f>
        <v>0.91666666666666674</v>
      </c>
      <c r="AF317" s="194">
        <f>'Datos comparativos'!Q546</f>
        <v>1</v>
      </c>
      <c r="AG317" s="194" t="str">
        <f>'Datos comparativos'!R546</f>
        <v>n/a</v>
      </c>
      <c r="AH317" s="194">
        <f>'Datos comparativos'!S546</f>
        <v>0.70833333333333326</v>
      </c>
      <c r="AI317" s="194">
        <f>'Datos comparativos'!T546</f>
        <v>0.79166666666666674</v>
      </c>
      <c r="AJ317" s="194">
        <f>'Datos comparativos'!V546</f>
        <v>0.875</v>
      </c>
      <c r="AK317" s="194">
        <f>'Datos comparativos'!W546</f>
        <v>0.91666666666666674</v>
      </c>
      <c r="AL317" s="194">
        <f>'Datos comparativos'!X546</f>
        <v>1</v>
      </c>
      <c r="AM317" s="194">
        <f>'Datos comparativos'!Y546</f>
        <v>0.91666666666666674</v>
      </c>
      <c r="AN317" s="194" t="str">
        <f>'Datos comparativos'!Z546</f>
        <v>n/a</v>
      </c>
      <c r="AO317" s="194" t="str">
        <f>'Datos comparativos'!AA546</f>
        <v>n/a</v>
      </c>
      <c r="AP317" s="334">
        <f>'Datos comparativos'!AB546</f>
        <v>1</v>
      </c>
      <c r="AQ317" s="194">
        <f>'Datos comparativos'!AC546</f>
        <v>1</v>
      </c>
      <c r="AR317" s="194">
        <f>'Datos comparativos'!AD546</f>
        <v>0.83333333333333326</v>
      </c>
      <c r="AS317" s="287">
        <f>'Datos comparativos'!AH546</f>
        <v>0.75</v>
      </c>
      <c r="AT317" s="287" t="str">
        <f>'Datos comparativos'!AI546</f>
        <v>n/a</v>
      </c>
      <c r="AU317" s="287">
        <f>'Datos comparativos'!AJ546</f>
        <v>0.83333333333333326</v>
      </c>
      <c r="AV317" s="287">
        <f>'Datos comparativos'!AK546</f>
        <v>0.66666666666666663</v>
      </c>
      <c r="AW317" s="287">
        <f>'Datos comparativos'!AL546</f>
        <v>0.66666666666666663</v>
      </c>
      <c r="AX317" s="335" t="str">
        <f>'Datos comparativos'!AM546</f>
        <v>n/a</v>
      </c>
      <c r="AY317" s="194">
        <f>'Datos comparativos'!AO546</f>
        <v>0.91666666666666674</v>
      </c>
      <c r="AZ317" s="194">
        <f>'Datos comparativos'!AP546</f>
        <v>0.875</v>
      </c>
      <c r="BA317" s="194">
        <f>'Datos comparativos'!AR546</f>
        <v>1</v>
      </c>
    </row>
    <row r="318" spans="27:53" ht="15.5" x14ac:dyDescent="0.25">
      <c r="AA318" s="48" t="s">
        <v>836</v>
      </c>
      <c r="AB318" s="333">
        <f>'Datos comparativos'!H547</f>
        <v>1</v>
      </c>
      <c r="AC318" s="194">
        <f>'Datos comparativos'!I547</f>
        <v>1</v>
      </c>
      <c r="AD318" s="194">
        <f>'Datos comparativos'!K547</f>
        <v>1</v>
      </c>
      <c r="AE318" s="194">
        <f>'Datos comparativos'!O547</f>
        <v>0.875</v>
      </c>
      <c r="AF318" s="194">
        <f>'Datos comparativos'!Q547</f>
        <v>1</v>
      </c>
      <c r="AG318" s="194" t="str">
        <f>'Datos comparativos'!R547</f>
        <v>n/a</v>
      </c>
      <c r="AH318" s="194">
        <f>'Datos comparativos'!S547</f>
        <v>1</v>
      </c>
      <c r="AI318" s="194">
        <f>'Datos comparativos'!T547</f>
        <v>1</v>
      </c>
      <c r="AJ318" s="194">
        <f>'Datos comparativos'!V547</f>
        <v>1</v>
      </c>
      <c r="AK318" s="194">
        <f>'Datos comparativos'!W547</f>
        <v>1</v>
      </c>
      <c r="AL318" s="194">
        <f>'Datos comparativos'!X547</f>
        <v>1</v>
      </c>
      <c r="AM318" s="194">
        <f>'Datos comparativos'!Y547</f>
        <v>1</v>
      </c>
      <c r="AN318" s="194" t="str">
        <f>'Datos comparativos'!Z547</f>
        <v>n/a</v>
      </c>
      <c r="AO318" s="194" t="str">
        <f>'Datos comparativos'!AA547</f>
        <v>n/a</v>
      </c>
      <c r="AP318" s="334">
        <f>'Datos comparativos'!AB547</f>
        <v>0.83333333333333326</v>
      </c>
      <c r="AQ318" s="194">
        <f>'Datos comparativos'!AC547</f>
        <v>0.91666666666666674</v>
      </c>
      <c r="AR318" s="194">
        <f>'Datos comparativos'!AD547</f>
        <v>1</v>
      </c>
      <c r="AS318" s="287">
        <f>'Datos comparativos'!AH547</f>
        <v>0.91666666666666674</v>
      </c>
      <c r="AT318" s="287" t="str">
        <f>'Datos comparativos'!AI547</f>
        <v>n/a</v>
      </c>
      <c r="AU318" s="287">
        <f>'Datos comparativos'!AJ547</f>
        <v>1</v>
      </c>
      <c r="AV318" s="287">
        <f>'Datos comparativos'!AK547</f>
        <v>0.91666666666666674</v>
      </c>
      <c r="AW318" s="287">
        <f>'Datos comparativos'!AL547</f>
        <v>1</v>
      </c>
      <c r="AX318" s="335" t="str">
        <f>'Datos comparativos'!AM547</f>
        <v>n/a</v>
      </c>
      <c r="AY318" s="194">
        <f>'Datos comparativos'!AO547</f>
        <v>1</v>
      </c>
      <c r="AZ318" s="194">
        <f>'Datos comparativos'!AP547</f>
        <v>1</v>
      </c>
      <c r="BA318" s="194">
        <f>'Datos comparativos'!AR547</f>
        <v>1</v>
      </c>
    </row>
    <row r="319" spans="27:53" ht="15.5" x14ac:dyDescent="0.25">
      <c r="AA319" s="48" t="s">
        <v>837</v>
      </c>
      <c r="AB319" s="333">
        <f>'Datos comparativos'!H548</f>
        <v>1</v>
      </c>
      <c r="AC319" s="194">
        <f>'Datos comparativos'!I548</f>
        <v>1</v>
      </c>
      <c r="AD319" s="194">
        <f>'Datos comparativos'!K548</f>
        <v>1</v>
      </c>
      <c r="AE319" s="194">
        <f>'Datos comparativos'!O548</f>
        <v>1</v>
      </c>
      <c r="AF319" s="194">
        <f>'Datos comparativos'!Q548</f>
        <v>1</v>
      </c>
      <c r="AG319" s="194" t="str">
        <f>'Datos comparativos'!R548</f>
        <v>n/a</v>
      </c>
      <c r="AH319" s="194">
        <f>'Datos comparativos'!S548</f>
        <v>1</v>
      </c>
      <c r="AI319" s="194">
        <f>'Datos comparativos'!T548</f>
        <v>1</v>
      </c>
      <c r="AJ319" s="194">
        <f>'Datos comparativos'!V548</f>
        <v>0.91666666666666674</v>
      </c>
      <c r="AK319" s="194">
        <f>'Datos comparativos'!W548</f>
        <v>0.83333333333333326</v>
      </c>
      <c r="AL319" s="194">
        <f>'Datos comparativos'!X548</f>
        <v>0.91666666666666674</v>
      </c>
      <c r="AM319" s="194">
        <f>'Datos comparativos'!Y548</f>
        <v>1</v>
      </c>
      <c r="AN319" s="194" t="str">
        <f>'Datos comparativos'!Z548</f>
        <v>n/a</v>
      </c>
      <c r="AO319" s="194" t="str">
        <f>'Datos comparativos'!AA548</f>
        <v>n/a</v>
      </c>
      <c r="AP319" s="334">
        <f>'Datos comparativos'!AB548</f>
        <v>0.83333333333333326</v>
      </c>
      <c r="AQ319" s="194">
        <f>'Datos comparativos'!AC548</f>
        <v>0.83333333333333326</v>
      </c>
      <c r="AR319" s="194">
        <f>'Datos comparativos'!AD548</f>
        <v>1</v>
      </c>
      <c r="AS319" s="287">
        <f>'Datos comparativos'!AH548</f>
        <v>0.91666666666666674</v>
      </c>
      <c r="AT319" s="287" t="str">
        <f>'Datos comparativos'!AI548</f>
        <v>n/a</v>
      </c>
      <c r="AU319" s="287">
        <f>'Datos comparativos'!AJ548</f>
        <v>1</v>
      </c>
      <c r="AV319" s="287">
        <f>'Datos comparativos'!AK548</f>
        <v>1</v>
      </c>
      <c r="AW319" s="287">
        <f>'Datos comparativos'!AL548</f>
        <v>1</v>
      </c>
      <c r="AX319" s="335" t="str">
        <f>'Datos comparativos'!AM548</f>
        <v>n/a</v>
      </c>
      <c r="AY319" s="194">
        <f>'Datos comparativos'!AO548</f>
        <v>1</v>
      </c>
      <c r="AZ319" s="194">
        <f>'Datos comparativos'!AP548</f>
        <v>1</v>
      </c>
      <c r="BA319" s="194">
        <f>'Datos comparativos'!AR548</f>
        <v>1</v>
      </c>
    </row>
    <row r="320" spans="27:53" ht="15.5" x14ac:dyDescent="0.25">
      <c r="AA320" s="48" t="s">
        <v>845</v>
      </c>
      <c r="AB320" s="333">
        <f>'Datos comparativos'!H549</f>
        <v>1</v>
      </c>
      <c r="AC320" s="194">
        <f>'Datos comparativos'!I549</f>
        <v>0.875</v>
      </c>
      <c r="AD320" s="194">
        <f>'Datos comparativos'!K549</f>
        <v>1</v>
      </c>
      <c r="AE320" s="194">
        <f>'Datos comparativos'!O549</f>
        <v>1</v>
      </c>
      <c r="AF320" s="194">
        <f>'Datos comparativos'!Q549</f>
        <v>1</v>
      </c>
      <c r="AG320" s="194" t="str">
        <f>'Datos comparativos'!R549</f>
        <v>n/a</v>
      </c>
      <c r="AH320" s="194">
        <f>'Datos comparativos'!S549</f>
        <v>1</v>
      </c>
      <c r="AI320" s="194">
        <f>'Datos comparativos'!T549</f>
        <v>1</v>
      </c>
      <c r="AJ320" s="194">
        <f>'Datos comparativos'!V549</f>
        <v>1</v>
      </c>
      <c r="AK320" s="194">
        <f>'Datos comparativos'!W549</f>
        <v>1</v>
      </c>
      <c r="AL320" s="194">
        <f>'Datos comparativos'!X549</f>
        <v>1</v>
      </c>
      <c r="AM320" s="194">
        <f>'Datos comparativos'!Y549</f>
        <v>1</v>
      </c>
      <c r="AN320" s="194" t="str">
        <f>'Datos comparativos'!Z549</f>
        <v>n/a</v>
      </c>
      <c r="AO320" s="194" t="str">
        <f>'Datos comparativos'!AA549</f>
        <v>n/a</v>
      </c>
      <c r="AP320" s="334">
        <f>'Datos comparativos'!AB549</f>
        <v>1</v>
      </c>
      <c r="AQ320" s="194">
        <f>'Datos comparativos'!AC549</f>
        <v>1</v>
      </c>
      <c r="AR320" s="194">
        <f>'Datos comparativos'!AD549</f>
        <v>0.91666666666666674</v>
      </c>
      <c r="AS320" s="287">
        <f>'Datos comparativos'!AH549</f>
        <v>0.91666666666666674</v>
      </c>
      <c r="AT320" s="287" t="str">
        <f>'Datos comparativos'!AI549</f>
        <v>n/a</v>
      </c>
      <c r="AU320" s="287">
        <f>'Datos comparativos'!AJ549</f>
        <v>0.91666666666666674</v>
      </c>
      <c r="AV320" s="287">
        <f>'Datos comparativos'!AK549</f>
        <v>1</v>
      </c>
      <c r="AW320" s="287">
        <f>'Datos comparativos'!AL549</f>
        <v>1</v>
      </c>
      <c r="AX320" s="335" t="str">
        <f>'Datos comparativos'!AM549</f>
        <v>n/a</v>
      </c>
      <c r="AY320" s="194">
        <f>'Datos comparativos'!AO549</f>
        <v>1</v>
      </c>
      <c r="AZ320" s="194">
        <f>'Datos comparativos'!AP549</f>
        <v>1</v>
      </c>
      <c r="BA320" s="194">
        <f>'Datos comparativos'!AR549</f>
        <v>1</v>
      </c>
    </row>
    <row r="321" spans="4:53" ht="15.5" x14ac:dyDescent="0.25">
      <c r="AA321" s="512" t="s">
        <v>861</v>
      </c>
      <c r="AB321" s="333">
        <f>'Datos comparativos'!H550</f>
        <v>1</v>
      </c>
      <c r="AC321" s="194">
        <f>'Datos comparativos'!I550</f>
        <v>1</v>
      </c>
      <c r="AD321" s="194">
        <f>'Datos comparativos'!K550</f>
        <v>1</v>
      </c>
      <c r="AE321" s="194">
        <f>'Datos comparativos'!O550</f>
        <v>1</v>
      </c>
      <c r="AF321" s="194">
        <f>'Datos comparativos'!Q550</f>
        <v>1</v>
      </c>
      <c r="AG321" s="194" t="str">
        <f>'Datos comparativos'!R550</f>
        <v>n/a</v>
      </c>
      <c r="AH321" s="194">
        <f>'Datos comparativos'!S550</f>
        <v>1</v>
      </c>
      <c r="AI321" s="194">
        <f>'Datos comparativos'!T550</f>
        <v>1</v>
      </c>
      <c r="AJ321" s="194">
        <f>'Datos comparativos'!V550</f>
        <v>0.91666666666666674</v>
      </c>
      <c r="AK321" s="194">
        <f>'Datos comparativos'!W550</f>
        <v>1</v>
      </c>
      <c r="AL321" s="194">
        <f>'Datos comparativos'!X550</f>
        <v>1</v>
      </c>
      <c r="AM321" s="194">
        <f>'Datos comparativos'!Y550</f>
        <v>1</v>
      </c>
      <c r="AN321" s="194" t="str">
        <f>'Datos comparativos'!Z550</f>
        <v>n/a</v>
      </c>
      <c r="AO321" s="194">
        <f>'Datos comparativos'!AA550</f>
        <v>1</v>
      </c>
      <c r="AP321" s="334">
        <f>'Datos comparativos'!AB550</f>
        <v>0.75</v>
      </c>
      <c r="AQ321" s="194">
        <f>'Datos comparativos'!AC550</f>
        <v>0.625</v>
      </c>
      <c r="AR321" s="194">
        <f>'Datos comparativos'!AD550</f>
        <v>0.75</v>
      </c>
      <c r="AS321" s="287">
        <f>'Datos comparativos'!AH550</f>
        <v>0.83333333333333326</v>
      </c>
      <c r="AT321" s="287" t="str">
        <f>'Datos comparativos'!AI550</f>
        <v>n/a</v>
      </c>
      <c r="AU321" s="287">
        <f>'Datos comparativos'!AJ550</f>
        <v>0.83333333333333326</v>
      </c>
      <c r="AV321" s="287">
        <f>'Datos comparativos'!AK550</f>
        <v>0.79166666666666674</v>
      </c>
      <c r="AW321" s="287">
        <f>'Datos comparativos'!AL550</f>
        <v>0.75</v>
      </c>
      <c r="AX321" s="335" t="str">
        <f>'Datos comparativos'!AM550</f>
        <v>n/a</v>
      </c>
      <c r="AY321" s="194">
        <f>'Datos comparativos'!AO550</f>
        <v>1</v>
      </c>
      <c r="AZ321" s="194">
        <f>'Datos comparativos'!AP550</f>
        <v>1</v>
      </c>
      <c r="BA321" s="194">
        <f>'Datos comparativos'!AR550</f>
        <v>1</v>
      </c>
    </row>
    <row r="328" spans="4:53" ht="33.75" customHeight="1" x14ac:dyDescent="0.25">
      <c r="D328" s="1539" t="s">
        <v>253</v>
      </c>
      <c r="E328" s="1539"/>
      <c r="F328" s="1539"/>
      <c r="G328" s="1539"/>
      <c r="H328" s="1539"/>
      <c r="I328" s="1539"/>
      <c r="J328" s="1539"/>
      <c r="K328" s="1539"/>
      <c r="L328" s="1539"/>
      <c r="M328" s="1539"/>
      <c r="N328" s="1539"/>
      <c r="O328" s="1539"/>
      <c r="P328" s="1539"/>
      <c r="Q328" s="1539"/>
      <c r="R328" s="1539"/>
      <c r="S328" s="1539"/>
      <c r="T328" s="1539"/>
      <c r="U328" s="1539"/>
      <c r="V328" s="1539"/>
      <c r="W328" s="1539"/>
      <c r="X328" s="1539"/>
    </row>
    <row r="332" spans="4:53" ht="14.5" thickBot="1" x14ac:dyDescent="0.3">
      <c r="AB332" s="1546" t="s">
        <v>7</v>
      </c>
      <c r="AC332" s="1541"/>
      <c r="AD332" s="1541"/>
      <c r="AE332" s="1541"/>
      <c r="AF332" s="1541"/>
      <c r="AG332" s="1541"/>
      <c r="AH332" s="1541"/>
      <c r="AI332" s="1541"/>
      <c r="AJ332" s="1541"/>
      <c r="AK332" s="1541"/>
      <c r="AL332" s="1541"/>
      <c r="AM332" s="1541"/>
      <c r="AN332" s="1541"/>
      <c r="AO332" s="1545"/>
      <c r="AP332" s="1540" t="s">
        <v>8</v>
      </c>
      <c r="AQ332" s="1541"/>
      <c r="AR332" s="1541"/>
      <c r="AS332" s="1541"/>
      <c r="AT332" s="1541"/>
      <c r="AU332" s="1541"/>
      <c r="AV332" s="1541"/>
      <c r="AW332" s="1545"/>
      <c r="AX332" s="1540" t="s">
        <v>80</v>
      </c>
      <c r="AY332" s="1541"/>
      <c r="AZ332" s="1541"/>
      <c r="BA332" s="1541"/>
    </row>
    <row r="333" spans="4:53" ht="56" x14ac:dyDescent="0.25">
      <c r="D333" s="48"/>
      <c r="F333" s="48"/>
      <c r="AB333" s="649" t="s">
        <v>88</v>
      </c>
      <c r="AC333" s="649" t="s">
        <v>817</v>
      </c>
      <c r="AD333" s="649" t="s">
        <v>3</v>
      </c>
      <c r="AE333" s="649" t="s">
        <v>101</v>
      </c>
      <c r="AF333" s="649" t="s">
        <v>90</v>
      </c>
      <c r="AG333" s="649" t="s">
        <v>6</v>
      </c>
      <c r="AH333" s="649" t="s">
        <v>145</v>
      </c>
      <c r="AI333" s="649" t="s">
        <v>266</v>
      </c>
      <c r="AJ333" s="649" t="s">
        <v>304</v>
      </c>
      <c r="AK333" s="649" t="s">
        <v>319</v>
      </c>
      <c r="AL333" s="649" t="s">
        <v>717</v>
      </c>
      <c r="AM333" s="649" t="s">
        <v>789</v>
      </c>
      <c r="AN333" s="649" t="s">
        <v>792</v>
      </c>
      <c r="AO333" s="649" t="s">
        <v>847</v>
      </c>
      <c r="AP333" s="649" t="s">
        <v>0</v>
      </c>
      <c r="AQ333" s="649" t="s">
        <v>147</v>
      </c>
      <c r="AR333" s="649" t="s">
        <v>1</v>
      </c>
      <c r="AS333" s="650" t="s">
        <v>791</v>
      </c>
      <c r="AT333" s="432" t="s">
        <v>330</v>
      </c>
      <c r="AU333" s="432" t="s">
        <v>676</v>
      </c>
      <c r="AV333" s="432" t="s">
        <v>720</v>
      </c>
      <c r="AW333" s="432" t="s">
        <v>762</v>
      </c>
      <c r="AX333" s="649" t="s">
        <v>150</v>
      </c>
      <c r="AY333" s="651" t="s">
        <v>316</v>
      </c>
      <c r="AZ333" s="651" t="s">
        <v>761</v>
      </c>
      <c r="BA333" s="651" t="s">
        <v>329</v>
      </c>
    </row>
    <row r="334" spans="4:53" ht="15.5" x14ac:dyDescent="0.25">
      <c r="D334" s="48"/>
      <c r="F334" s="48"/>
      <c r="AB334" s="333">
        <f>'Datos comparativos'!H659</f>
        <v>1</v>
      </c>
      <c r="AC334" s="194" t="str">
        <f>'Datos comparativos'!I659</f>
        <v>n/a</v>
      </c>
      <c r="AD334" s="194" t="str">
        <f>'Datos comparativos'!K659</f>
        <v>n/a</v>
      </c>
      <c r="AE334" s="194" t="str">
        <f>'Datos comparativos'!O659</f>
        <v>n/a</v>
      </c>
      <c r="AF334" s="194" t="str">
        <f>'Datos comparativos'!Q659</f>
        <v>n/a</v>
      </c>
      <c r="AG334" s="194" t="str">
        <f>'Datos comparativos'!R659</f>
        <v>n/a</v>
      </c>
      <c r="AH334" s="194" t="str">
        <f>'Datos comparativos'!S659</f>
        <v>n/a</v>
      </c>
      <c r="AI334" s="194" t="str">
        <f>'Datos comparativos'!T659</f>
        <v>n/a</v>
      </c>
      <c r="AJ334" s="194" t="str">
        <f>'Datos comparativos'!V659</f>
        <v>n/a</v>
      </c>
      <c r="AK334" s="194" t="str">
        <f>'Datos comparativos'!W659</f>
        <v>n/a</v>
      </c>
      <c r="AL334" s="194">
        <f>'Datos comparativos'!X659</f>
        <v>1</v>
      </c>
      <c r="AM334" s="194" t="str">
        <f>'Datos comparativos'!Y659</f>
        <v>n/a</v>
      </c>
      <c r="AN334" s="194" t="str">
        <f>'Datos comparativos'!Z659</f>
        <v>n/a</v>
      </c>
      <c r="AO334" s="194" t="str">
        <f>'Datos comparativos'!AA659</f>
        <v>n/a</v>
      </c>
      <c r="AP334" s="334">
        <f>'Datos comparativos'!AB659</f>
        <v>1</v>
      </c>
      <c r="AQ334" s="194" t="str">
        <f>'Datos comparativos'!AC659</f>
        <v>n/a</v>
      </c>
      <c r="AR334" s="194">
        <f>'Datos comparativos'!AD659</f>
        <v>1</v>
      </c>
      <c r="AS334" s="287" t="str">
        <f>'Datos comparativos'!AH659</f>
        <v>n/a</v>
      </c>
      <c r="AT334" s="287" t="str">
        <f>'Datos comparativos'!AI659</f>
        <v>n/a</v>
      </c>
      <c r="AU334" s="287" t="str">
        <f>'Datos comparativos'!AJ659</f>
        <v>n/a</v>
      </c>
      <c r="AV334" s="287" t="str">
        <f>'Datos comparativos'!AK659</f>
        <v>n/a</v>
      </c>
      <c r="AW334" s="287" t="str">
        <f>'Datos comparativos'!AL659</f>
        <v>n/a</v>
      </c>
      <c r="AX334" s="335" t="str">
        <f>'Datos comparativos'!AM659</f>
        <v>n/a</v>
      </c>
      <c r="AY334" s="194" t="str">
        <f>'Datos comparativos'!AO659</f>
        <v>n/a</v>
      </c>
      <c r="AZ334" s="194">
        <f>'Datos comparativos'!AP659</f>
        <v>1</v>
      </c>
      <c r="BA334" s="194" t="str">
        <f>'Datos comparativos'!AR659</f>
        <v>n/a</v>
      </c>
    </row>
    <row r="350" spans="4:24" ht="33" customHeight="1" x14ac:dyDescent="0.25">
      <c r="D350" s="1539" t="s">
        <v>74</v>
      </c>
      <c r="E350" s="1539"/>
      <c r="F350" s="1539"/>
      <c r="G350" s="1539"/>
      <c r="H350" s="1539"/>
      <c r="I350" s="1539"/>
      <c r="J350" s="1539"/>
      <c r="K350" s="1539"/>
      <c r="L350" s="1539"/>
      <c r="M350" s="1539"/>
      <c r="N350" s="1539"/>
      <c r="O350" s="1539"/>
      <c r="P350" s="1539"/>
      <c r="Q350" s="1539"/>
      <c r="R350" s="1539"/>
      <c r="S350" s="1539"/>
      <c r="T350" s="1539"/>
      <c r="U350" s="1539"/>
      <c r="V350" s="1539"/>
      <c r="W350" s="1539"/>
      <c r="X350" s="1539"/>
    </row>
    <row r="355" spans="27:53" ht="14.5" thickBot="1" x14ac:dyDescent="0.3">
      <c r="AB355" s="1546" t="s">
        <v>7</v>
      </c>
      <c r="AC355" s="1541"/>
      <c r="AD355" s="1541"/>
      <c r="AE355" s="1541"/>
      <c r="AF355" s="1541"/>
      <c r="AG355" s="1541"/>
      <c r="AH355" s="1541"/>
      <c r="AI355" s="1541"/>
      <c r="AJ355" s="1541"/>
      <c r="AK355" s="1541"/>
      <c r="AL355" s="1541"/>
      <c r="AM355" s="1541"/>
      <c r="AN355" s="1541"/>
      <c r="AO355" s="1545"/>
      <c r="AP355" s="1540" t="s">
        <v>8</v>
      </c>
      <c r="AQ355" s="1541"/>
      <c r="AR355" s="1541"/>
      <c r="AS355" s="1541"/>
      <c r="AT355" s="1541"/>
      <c r="AU355" s="1541"/>
      <c r="AV355" s="1541"/>
      <c r="AW355" s="1545"/>
      <c r="AX355" s="1540" t="s">
        <v>80</v>
      </c>
      <c r="AY355" s="1541"/>
      <c r="AZ355" s="1541"/>
      <c r="BA355" s="1541"/>
    </row>
    <row r="356" spans="27:53" ht="56" x14ac:dyDescent="0.25">
      <c r="AB356" s="649" t="s">
        <v>88</v>
      </c>
      <c r="AC356" s="649" t="s">
        <v>817</v>
      </c>
      <c r="AD356" s="649" t="s">
        <v>3</v>
      </c>
      <c r="AE356" s="649" t="s">
        <v>101</v>
      </c>
      <c r="AF356" s="649" t="s">
        <v>90</v>
      </c>
      <c r="AG356" s="649" t="s">
        <v>6</v>
      </c>
      <c r="AH356" s="649" t="s">
        <v>145</v>
      </c>
      <c r="AI356" s="649" t="s">
        <v>266</v>
      </c>
      <c r="AJ356" s="649" t="s">
        <v>304</v>
      </c>
      <c r="AK356" s="649" t="s">
        <v>319</v>
      </c>
      <c r="AL356" s="649" t="s">
        <v>717</v>
      </c>
      <c r="AM356" s="649" t="s">
        <v>789</v>
      </c>
      <c r="AN356" s="649" t="s">
        <v>792</v>
      </c>
      <c r="AO356" s="649" t="s">
        <v>847</v>
      </c>
      <c r="AP356" s="649" t="s">
        <v>0</v>
      </c>
      <c r="AQ356" s="649" t="s">
        <v>147</v>
      </c>
      <c r="AR356" s="649" t="s">
        <v>1</v>
      </c>
      <c r="AS356" s="650" t="s">
        <v>791</v>
      </c>
      <c r="AT356" s="432" t="s">
        <v>330</v>
      </c>
      <c r="AU356" s="432" t="s">
        <v>676</v>
      </c>
      <c r="AV356" s="432" t="s">
        <v>720</v>
      </c>
      <c r="AW356" s="432" t="s">
        <v>762</v>
      </c>
      <c r="AX356" s="649" t="s">
        <v>150</v>
      </c>
      <c r="AY356" s="651" t="s">
        <v>316</v>
      </c>
      <c r="AZ356" s="651" t="s">
        <v>761</v>
      </c>
      <c r="BA356" s="651" t="s">
        <v>329</v>
      </c>
    </row>
    <row r="357" spans="27:53" ht="15.5" x14ac:dyDescent="0.25">
      <c r="AA357" s="48" t="s">
        <v>793</v>
      </c>
      <c r="AB357" s="333">
        <f>'Datos comparativos'!H744</f>
        <v>1</v>
      </c>
      <c r="AC357" s="194">
        <f>'Datos comparativos'!I744</f>
        <v>1</v>
      </c>
      <c r="AD357" s="194">
        <f>'Datos comparativos'!K744</f>
        <v>1</v>
      </c>
      <c r="AE357" s="194">
        <f>'Datos comparativos'!O744</f>
        <v>1</v>
      </c>
      <c r="AF357" s="194">
        <f>'Datos comparativos'!Q744</f>
        <v>1</v>
      </c>
      <c r="AG357" s="194" t="str">
        <f>'Datos comparativos'!R744</f>
        <v>n/a</v>
      </c>
      <c r="AH357" s="194">
        <f>'Datos comparativos'!S744</f>
        <v>1</v>
      </c>
      <c r="AI357" s="194">
        <f>'Datos comparativos'!T744</f>
        <v>1</v>
      </c>
      <c r="AJ357" s="194">
        <f>'Datos comparativos'!V744</f>
        <v>1</v>
      </c>
      <c r="AK357" s="194">
        <f>'Datos comparativos'!W744</f>
        <v>1</v>
      </c>
      <c r="AL357" s="194">
        <f>'Datos comparativos'!X744</f>
        <v>1</v>
      </c>
      <c r="AM357" s="194">
        <f>'Datos comparativos'!Y744</f>
        <v>1</v>
      </c>
      <c r="AN357" s="194" t="str">
        <f>'Datos comparativos'!Z744</f>
        <v>n/a</v>
      </c>
      <c r="AO357" s="194" t="str">
        <f>'Datos comparativos'!AA744</f>
        <v>n/a</v>
      </c>
      <c r="AP357" s="334">
        <f>'Datos comparativos'!AB744</f>
        <v>1</v>
      </c>
      <c r="AQ357" s="194">
        <f>'Datos comparativos'!AC744</f>
        <v>1</v>
      </c>
      <c r="AR357" s="194">
        <f>'Datos comparativos'!AD744</f>
        <v>1</v>
      </c>
      <c r="AS357" s="287">
        <f>'Datos comparativos'!AH744</f>
        <v>1</v>
      </c>
      <c r="AT357" s="287">
        <f>'Datos comparativos'!AI744</f>
        <v>1</v>
      </c>
      <c r="AU357" s="287">
        <f>'Datos comparativos'!AJ744</f>
        <v>1</v>
      </c>
      <c r="AV357" s="287">
        <f>'Datos comparativos'!AK744</f>
        <v>1</v>
      </c>
      <c r="AW357" s="287">
        <f>'Datos comparativos'!AL744</f>
        <v>1</v>
      </c>
      <c r="AX357" s="335" t="str">
        <f>'Datos comparativos'!AM744</f>
        <v>n/a</v>
      </c>
      <c r="AY357" s="194">
        <f>'Datos comparativos'!AO744</f>
        <v>1</v>
      </c>
      <c r="AZ357" s="194">
        <f>'Datos comparativos'!AP744</f>
        <v>1</v>
      </c>
      <c r="BA357" s="194">
        <f>'Datos comparativos'!AR744</f>
        <v>1</v>
      </c>
    </row>
    <row r="358" spans="27:53" ht="15.5" x14ac:dyDescent="0.25">
      <c r="AA358" s="512" t="s">
        <v>802</v>
      </c>
      <c r="AB358" s="333">
        <f>'Datos comparativos'!H745</f>
        <v>1</v>
      </c>
      <c r="AC358" s="194">
        <f>'Datos comparativos'!I745</f>
        <v>1</v>
      </c>
      <c r="AD358" s="194">
        <f>'Datos comparativos'!K745</f>
        <v>1</v>
      </c>
      <c r="AE358" s="194">
        <f>'Datos comparativos'!O745</f>
        <v>1</v>
      </c>
      <c r="AF358" s="194">
        <f>'Datos comparativos'!Q745</f>
        <v>1</v>
      </c>
      <c r="AG358" s="194" t="str">
        <f>'Datos comparativos'!R745</f>
        <v>n/a</v>
      </c>
      <c r="AH358" s="194">
        <f>'Datos comparativos'!S745</f>
        <v>1</v>
      </c>
      <c r="AI358" s="194">
        <f>'Datos comparativos'!T745</f>
        <v>1</v>
      </c>
      <c r="AJ358" s="194">
        <f>'Datos comparativos'!V745</f>
        <v>1</v>
      </c>
      <c r="AK358" s="194">
        <f>'Datos comparativos'!W745</f>
        <v>1</v>
      </c>
      <c r="AL358" s="194">
        <f>'Datos comparativos'!X745</f>
        <v>1</v>
      </c>
      <c r="AM358" s="194">
        <f>'Datos comparativos'!Y745</f>
        <v>1</v>
      </c>
      <c r="AN358" s="194" t="str">
        <f>'Datos comparativos'!Z745</f>
        <v>n/a</v>
      </c>
      <c r="AO358" s="194" t="str">
        <f>'Datos comparativos'!AA745</f>
        <v>n/a</v>
      </c>
      <c r="AP358" s="334">
        <f>'Datos comparativos'!AB745</f>
        <v>1</v>
      </c>
      <c r="AQ358" s="194">
        <f>'Datos comparativos'!AC745</f>
        <v>1</v>
      </c>
      <c r="AR358" s="194">
        <f>'Datos comparativos'!AD745</f>
        <v>1</v>
      </c>
      <c r="AS358" s="287">
        <f>'Datos comparativos'!AH745</f>
        <v>1</v>
      </c>
      <c r="AT358" s="287">
        <f>'Datos comparativos'!AI745</f>
        <v>1</v>
      </c>
      <c r="AU358" s="287">
        <f>'Datos comparativos'!AJ745</f>
        <v>0.8</v>
      </c>
      <c r="AV358" s="287">
        <f>'Datos comparativos'!AK745</f>
        <v>1</v>
      </c>
      <c r="AW358" s="287">
        <f>'Datos comparativos'!AL745</f>
        <v>1</v>
      </c>
      <c r="AX358" s="335" t="str">
        <f>'Datos comparativos'!AM745</f>
        <v>n/a</v>
      </c>
      <c r="AY358" s="194">
        <f>'Datos comparativos'!AO745</f>
        <v>1</v>
      </c>
      <c r="AZ358" s="194">
        <f>'Datos comparativos'!AP745</f>
        <v>1</v>
      </c>
      <c r="BA358" s="194">
        <f>'Datos comparativos'!AR745</f>
        <v>1</v>
      </c>
    </row>
    <row r="359" spans="27:53" ht="15.5" x14ac:dyDescent="0.25">
      <c r="AA359" s="512" t="s">
        <v>805</v>
      </c>
      <c r="AB359" s="333">
        <f>'Datos comparativos'!H746</f>
        <v>1</v>
      </c>
      <c r="AC359" s="194">
        <f>'Datos comparativos'!I746</f>
        <v>1</v>
      </c>
      <c r="AD359" s="194">
        <f>'Datos comparativos'!K746</f>
        <v>1</v>
      </c>
      <c r="AE359" s="194">
        <f>'Datos comparativos'!O746</f>
        <v>1</v>
      </c>
      <c r="AF359" s="194">
        <f>'Datos comparativos'!Q746</f>
        <v>1</v>
      </c>
      <c r="AG359" s="194" t="str">
        <f>'Datos comparativos'!R746</f>
        <v>n/a</v>
      </c>
      <c r="AH359" s="194">
        <f>'Datos comparativos'!S746</f>
        <v>1</v>
      </c>
      <c r="AI359" s="194">
        <f>'Datos comparativos'!T746</f>
        <v>1</v>
      </c>
      <c r="AJ359" s="194">
        <f>'Datos comparativos'!V746</f>
        <v>1</v>
      </c>
      <c r="AK359" s="194">
        <f>'Datos comparativos'!W746</f>
        <v>1</v>
      </c>
      <c r="AL359" s="194">
        <f>'Datos comparativos'!X746</f>
        <v>1</v>
      </c>
      <c r="AM359" s="194">
        <f>'Datos comparativos'!Y746</f>
        <v>1</v>
      </c>
      <c r="AN359" s="194" t="str">
        <f>'Datos comparativos'!Z746</f>
        <v>n/a</v>
      </c>
      <c r="AO359" s="194" t="str">
        <f>'Datos comparativos'!AA746</f>
        <v>n/a</v>
      </c>
      <c r="AP359" s="334">
        <f>'Datos comparativos'!AB746</f>
        <v>1</v>
      </c>
      <c r="AQ359" s="194">
        <f>'Datos comparativos'!AC746</f>
        <v>1</v>
      </c>
      <c r="AR359" s="194">
        <f>'Datos comparativos'!AD746</f>
        <v>1</v>
      </c>
      <c r="AS359" s="287">
        <f>'Datos comparativos'!AH746</f>
        <v>1</v>
      </c>
      <c r="AT359" s="287" t="str">
        <f>'Datos comparativos'!AI746</f>
        <v>n/a</v>
      </c>
      <c r="AU359" s="287">
        <f>'Datos comparativos'!AJ746</f>
        <v>1</v>
      </c>
      <c r="AV359" s="287">
        <f>'Datos comparativos'!AK746</f>
        <v>1</v>
      </c>
      <c r="AW359" s="287">
        <f>'Datos comparativos'!AL746</f>
        <v>0.83333333333333337</v>
      </c>
      <c r="AX359" s="335" t="str">
        <f>'Datos comparativos'!AM746</f>
        <v>n/a</v>
      </c>
      <c r="AY359" s="194">
        <f>'Datos comparativos'!AO746</f>
        <v>1</v>
      </c>
      <c r="AZ359" s="194">
        <f>'Datos comparativos'!AP746</f>
        <v>1</v>
      </c>
      <c r="BA359" s="194">
        <f>'Datos comparativos'!AR746</f>
        <v>1</v>
      </c>
    </row>
    <row r="360" spans="27:53" ht="15.5" x14ac:dyDescent="0.25">
      <c r="AA360" s="48" t="s">
        <v>806</v>
      </c>
      <c r="AB360" s="333">
        <f>'Datos comparativos'!H747</f>
        <v>1</v>
      </c>
      <c r="AC360" s="194">
        <f>'Datos comparativos'!I747</f>
        <v>1</v>
      </c>
      <c r="AD360" s="194">
        <f>'Datos comparativos'!K747</f>
        <v>1</v>
      </c>
      <c r="AE360" s="194">
        <f>'Datos comparativos'!O747</f>
        <v>1</v>
      </c>
      <c r="AF360" s="194">
        <f>'Datos comparativos'!Q747</f>
        <v>1</v>
      </c>
      <c r="AG360" s="194" t="str">
        <f>'Datos comparativos'!R747</f>
        <v>n/a</v>
      </c>
      <c r="AH360" s="194">
        <f>'Datos comparativos'!S747</f>
        <v>1</v>
      </c>
      <c r="AI360" s="194">
        <f>'Datos comparativos'!T747</f>
        <v>1</v>
      </c>
      <c r="AJ360" s="194">
        <f>'Datos comparativos'!V747</f>
        <v>1</v>
      </c>
      <c r="AK360" s="194">
        <f>'Datos comparativos'!W747</f>
        <v>1</v>
      </c>
      <c r="AL360" s="194">
        <f>'Datos comparativos'!X747</f>
        <v>1</v>
      </c>
      <c r="AM360" s="194">
        <f>'Datos comparativos'!Y747</f>
        <v>1</v>
      </c>
      <c r="AN360" s="194" t="str">
        <f>'Datos comparativos'!Z747</f>
        <v>n/a</v>
      </c>
      <c r="AO360" s="194" t="str">
        <f>'Datos comparativos'!AA747</f>
        <v>n/a</v>
      </c>
      <c r="AP360" s="334">
        <f>'Datos comparativos'!AB747</f>
        <v>1</v>
      </c>
      <c r="AQ360" s="194">
        <f>'Datos comparativos'!AC747</f>
        <v>1</v>
      </c>
      <c r="AR360" s="194">
        <f>'Datos comparativos'!AD747</f>
        <v>1</v>
      </c>
      <c r="AS360" s="287">
        <f>'Datos comparativos'!AH747</f>
        <v>1</v>
      </c>
      <c r="AT360" s="287" t="str">
        <f>'Datos comparativos'!AI747</f>
        <v>n/a</v>
      </c>
      <c r="AU360" s="287">
        <f>'Datos comparativos'!AJ747</f>
        <v>0.83333333333333337</v>
      </c>
      <c r="AV360" s="287">
        <f>'Datos comparativos'!AK747</f>
        <v>1</v>
      </c>
      <c r="AW360" s="287">
        <f>'Datos comparativos'!AL747</f>
        <v>1</v>
      </c>
      <c r="AX360" s="335" t="str">
        <f>'Datos comparativos'!AM747</f>
        <v>n/a</v>
      </c>
      <c r="AY360" s="194">
        <f>'Datos comparativos'!AO747</f>
        <v>1</v>
      </c>
      <c r="AZ360" s="194">
        <f>'Datos comparativos'!AP747</f>
        <v>1</v>
      </c>
      <c r="BA360" s="194">
        <f>'Datos comparativos'!AR747</f>
        <v>1</v>
      </c>
    </row>
    <row r="361" spans="27:53" ht="15.5" x14ac:dyDescent="0.25">
      <c r="AA361" s="48" t="s">
        <v>807</v>
      </c>
      <c r="AB361" s="333">
        <f>'Datos comparativos'!H748</f>
        <v>1</v>
      </c>
      <c r="AC361" s="194">
        <f>'Datos comparativos'!I748</f>
        <v>1</v>
      </c>
      <c r="AD361" s="194">
        <f>'Datos comparativos'!K748</f>
        <v>1</v>
      </c>
      <c r="AE361" s="194">
        <f>'Datos comparativos'!O748</f>
        <v>1</v>
      </c>
      <c r="AF361" s="194">
        <f>'Datos comparativos'!Q748</f>
        <v>1</v>
      </c>
      <c r="AG361" s="194" t="str">
        <f>'Datos comparativos'!R748</f>
        <v>n/a</v>
      </c>
      <c r="AH361" s="194">
        <f>'Datos comparativos'!S748</f>
        <v>1</v>
      </c>
      <c r="AI361" s="194">
        <f>'Datos comparativos'!T748</f>
        <v>1</v>
      </c>
      <c r="AJ361" s="194">
        <f>'Datos comparativos'!V748</f>
        <v>1</v>
      </c>
      <c r="AK361" s="194">
        <f>'Datos comparativos'!W748</f>
        <v>1</v>
      </c>
      <c r="AL361" s="194">
        <f>'Datos comparativos'!X748</f>
        <v>1</v>
      </c>
      <c r="AM361" s="194">
        <f>'Datos comparativos'!Y748</f>
        <v>1</v>
      </c>
      <c r="AN361" s="194" t="str">
        <f>'Datos comparativos'!Z748</f>
        <v>n/a</v>
      </c>
      <c r="AO361" s="194" t="str">
        <f>'Datos comparativos'!AA748</f>
        <v>n/a</v>
      </c>
      <c r="AP361" s="334">
        <f>'Datos comparativos'!AB748</f>
        <v>1</v>
      </c>
      <c r="AQ361" s="194">
        <f>'Datos comparativos'!AC748</f>
        <v>1</v>
      </c>
      <c r="AR361" s="194">
        <f>'Datos comparativos'!AD748</f>
        <v>1</v>
      </c>
      <c r="AS361" s="287">
        <f>'Datos comparativos'!AH748</f>
        <v>1</v>
      </c>
      <c r="AT361" s="287" t="str">
        <f>'Datos comparativos'!AI748</f>
        <v>n/a</v>
      </c>
      <c r="AU361" s="287">
        <f>'Datos comparativos'!AJ748</f>
        <v>1</v>
      </c>
      <c r="AV361" s="287">
        <f>'Datos comparativos'!AK748</f>
        <v>1</v>
      </c>
      <c r="AW361" s="287">
        <f>'Datos comparativos'!AL748</f>
        <v>1</v>
      </c>
      <c r="AX361" s="335" t="str">
        <f>'Datos comparativos'!AM748</f>
        <v>n/a</v>
      </c>
      <c r="AY361" s="194">
        <f>'Datos comparativos'!AO748</f>
        <v>1</v>
      </c>
      <c r="AZ361" s="194">
        <f>'Datos comparativos'!AP748</f>
        <v>1</v>
      </c>
      <c r="BA361" s="194">
        <f>'Datos comparativos'!AR748</f>
        <v>1</v>
      </c>
    </row>
    <row r="362" spans="27:53" ht="15.5" x14ac:dyDescent="0.25">
      <c r="AA362" s="48" t="s">
        <v>808</v>
      </c>
      <c r="AB362" s="333">
        <f>'Datos comparativos'!H749</f>
        <v>1</v>
      </c>
      <c r="AC362" s="194">
        <f>'Datos comparativos'!I749</f>
        <v>1</v>
      </c>
      <c r="AD362" s="194">
        <f>'Datos comparativos'!K749</f>
        <v>1</v>
      </c>
      <c r="AE362" s="194">
        <f>'Datos comparativos'!O749</f>
        <v>1</v>
      </c>
      <c r="AF362" s="194">
        <f>'Datos comparativos'!Q749</f>
        <v>1</v>
      </c>
      <c r="AG362" s="194" t="str">
        <f>'Datos comparativos'!R749</f>
        <v>n/a</v>
      </c>
      <c r="AH362" s="194">
        <f>'Datos comparativos'!S749</f>
        <v>1</v>
      </c>
      <c r="AI362" s="194">
        <f>'Datos comparativos'!T749</f>
        <v>1</v>
      </c>
      <c r="AJ362" s="194">
        <f>'Datos comparativos'!V749</f>
        <v>1</v>
      </c>
      <c r="AK362" s="194">
        <f>'Datos comparativos'!W749</f>
        <v>1</v>
      </c>
      <c r="AL362" s="194">
        <f>'Datos comparativos'!X749</f>
        <v>1</v>
      </c>
      <c r="AM362" s="194">
        <f>'Datos comparativos'!Y749</f>
        <v>1</v>
      </c>
      <c r="AN362" s="194" t="str">
        <f>'Datos comparativos'!Z749</f>
        <v>n/a</v>
      </c>
      <c r="AO362" s="194" t="str">
        <f>'Datos comparativos'!AA749</f>
        <v>n/a</v>
      </c>
      <c r="AP362" s="334">
        <f>'Datos comparativos'!AB749</f>
        <v>1</v>
      </c>
      <c r="AQ362" s="194">
        <f>'Datos comparativos'!AC749</f>
        <v>1</v>
      </c>
      <c r="AR362" s="194">
        <f>'Datos comparativos'!AD749</f>
        <v>1</v>
      </c>
      <c r="AS362" s="287">
        <f>'Datos comparativos'!AH749</f>
        <v>1</v>
      </c>
      <c r="AT362" s="287" t="str">
        <f>'Datos comparativos'!AI749</f>
        <v>n/a</v>
      </c>
      <c r="AU362" s="287">
        <f>'Datos comparativos'!AJ749</f>
        <v>1</v>
      </c>
      <c r="AV362" s="287">
        <f>'Datos comparativos'!AK749</f>
        <v>1</v>
      </c>
      <c r="AW362" s="287">
        <f>'Datos comparativos'!AL749</f>
        <v>1</v>
      </c>
      <c r="AX362" s="335" t="str">
        <f>'Datos comparativos'!AM749</f>
        <v>n/a</v>
      </c>
      <c r="AY362" s="194">
        <f>'Datos comparativos'!AO749</f>
        <v>1</v>
      </c>
      <c r="AZ362" s="194">
        <f>'Datos comparativos'!AP749</f>
        <v>1</v>
      </c>
      <c r="BA362" s="194">
        <f>'Datos comparativos'!AR749</f>
        <v>1</v>
      </c>
    </row>
    <row r="363" spans="27:53" ht="15.5" x14ac:dyDescent="0.25">
      <c r="AA363" s="48" t="s">
        <v>809</v>
      </c>
      <c r="AB363" s="333">
        <f>'Datos comparativos'!H750</f>
        <v>1</v>
      </c>
      <c r="AC363" s="194">
        <f>'Datos comparativos'!I750</f>
        <v>1</v>
      </c>
      <c r="AD363" s="194">
        <f>'Datos comparativos'!K750</f>
        <v>1</v>
      </c>
      <c r="AE363" s="194">
        <f>'Datos comparativos'!O750</f>
        <v>1</v>
      </c>
      <c r="AF363" s="194">
        <f>'Datos comparativos'!Q750</f>
        <v>1</v>
      </c>
      <c r="AG363" s="194" t="str">
        <f>'Datos comparativos'!R750</f>
        <v>n/a</v>
      </c>
      <c r="AH363" s="194">
        <f>'Datos comparativos'!S750</f>
        <v>1</v>
      </c>
      <c r="AI363" s="194">
        <f>'Datos comparativos'!T750</f>
        <v>1</v>
      </c>
      <c r="AJ363" s="194">
        <f>'Datos comparativos'!V750</f>
        <v>1</v>
      </c>
      <c r="AK363" s="194">
        <f>'Datos comparativos'!W750</f>
        <v>1</v>
      </c>
      <c r="AL363" s="194">
        <f>'Datos comparativos'!X750</f>
        <v>1</v>
      </c>
      <c r="AM363" s="194">
        <f>'Datos comparativos'!Y750</f>
        <v>1</v>
      </c>
      <c r="AN363" s="194" t="str">
        <f>'Datos comparativos'!Z750</f>
        <v>n/a</v>
      </c>
      <c r="AO363" s="194" t="str">
        <f>'Datos comparativos'!AA750</f>
        <v>n/a</v>
      </c>
      <c r="AP363" s="334">
        <f>'Datos comparativos'!AB750</f>
        <v>1</v>
      </c>
      <c r="AQ363" s="194">
        <f>'Datos comparativos'!AC750</f>
        <v>1</v>
      </c>
      <c r="AR363" s="194">
        <f>'Datos comparativos'!AD750</f>
        <v>1</v>
      </c>
      <c r="AS363" s="287">
        <f>'Datos comparativos'!AH750</f>
        <v>1</v>
      </c>
      <c r="AT363" s="287" t="str">
        <f>'Datos comparativos'!AI750</f>
        <v>n/a</v>
      </c>
      <c r="AU363" s="287">
        <f>'Datos comparativos'!AJ750</f>
        <v>1</v>
      </c>
      <c r="AV363" s="287">
        <f>'Datos comparativos'!AK750</f>
        <v>1</v>
      </c>
      <c r="AW363" s="287">
        <f>'Datos comparativos'!AL750</f>
        <v>1</v>
      </c>
      <c r="AX363" s="335" t="str">
        <f>'Datos comparativos'!AM750</f>
        <v>n/a</v>
      </c>
      <c r="AY363" s="194">
        <f>'Datos comparativos'!AO750</f>
        <v>1</v>
      </c>
      <c r="AZ363" s="194">
        <f>'Datos comparativos'!AP750</f>
        <v>1</v>
      </c>
      <c r="BA363" s="194">
        <f>'Datos comparativos'!AR750</f>
        <v>0.83333333333333337</v>
      </c>
    </row>
    <row r="364" spans="27:53" ht="15.5" x14ac:dyDescent="0.25">
      <c r="AA364" s="48" t="s">
        <v>810</v>
      </c>
      <c r="AB364" s="333">
        <f>'Datos comparativos'!H751</f>
        <v>1</v>
      </c>
      <c r="AC364" s="194">
        <f>'Datos comparativos'!I751</f>
        <v>1</v>
      </c>
      <c r="AD364" s="194">
        <f>'Datos comparativos'!K751</f>
        <v>1</v>
      </c>
      <c r="AE364" s="194">
        <f>'Datos comparativos'!O751</f>
        <v>1</v>
      </c>
      <c r="AF364" s="194">
        <f>'Datos comparativos'!Q751</f>
        <v>1</v>
      </c>
      <c r="AG364" s="194" t="str">
        <f>'Datos comparativos'!R751</f>
        <v>n/a</v>
      </c>
      <c r="AH364" s="194">
        <f>'Datos comparativos'!S751</f>
        <v>1</v>
      </c>
      <c r="AI364" s="194">
        <f>'Datos comparativos'!T751</f>
        <v>1</v>
      </c>
      <c r="AJ364" s="194">
        <f>'Datos comparativos'!V751</f>
        <v>1</v>
      </c>
      <c r="AK364" s="194">
        <f>'Datos comparativos'!W751</f>
        <v>1</v>
      </c>
      <c r="AL364" s="194">
        <f>'Datos comparativos'!X751</f>
        <v>1</v>
      </c>
      <c r="AM364" s="194">
        <f>'Datos comparativos'!Y751</f>
        <v>1</v>
      </c>
      <c r="AN364" s="194" t="str">
        <f>'Datos comparativos'!Z751</f>
        <v>n/a</v>
      </c>
      <c r="AO364" s="194" t="str">
        <f>'Datos comparativos'!AA751</f>
        <v>n/a</v>
      </c>
      <c r="AP364" s="334">
        <f>'Datos comparativos'!AB751</f>
        <v>1</v>
      </c>
      <c r="AQ364" s="194">
        <f>'Datos comparativos'!AC751</f>
        <v>1</v>
      </c>
      <c r="AR364" s="194">
        <f>'Datos comparativos'!AD751</f>
        <v>1</v>
      </c>
      <c r="AS364" s="287">
        <f>'Datos comparativos'!AH751</f>
        <v>1</v>
      </c>
      <c r="AT364" s="287" t="str">
        <f>'Datos comparativos'!AI751</f>
        <v>n/a</v>
      </c>
      <c r="AU364" s="287">
        <f>'Datos comparativos'!AJ751</f>
        <v>1</v>
      </c>
      <c r="AV364" s="287">
        <f>'Datos comparativos'!AK751</f>
        <v>1</v>
      </c>
      <c r="AW364" s="287">
        <f>'Datos comparativos'!AL751</f>
        <v>1</v>
      </c>
      <c r="AX364" s="335" t="str">
        <f>'Datos comparativos'!AM751</f>
        <v>n/a</v>
      </c>
      <c r="AY364" s="194">
        <f>'Datos comparativos'!AO751</f>
        <v>1</v>
      </c>
      <c r="AZ364" s="194">
        <f>'Datos comparativos'!AP751</f>
        <v>1</v>
      </c>
      <c r="BA364" s="194">
        <f>'Datos comparativos'!AR751</f>
        <v>1</v>
      </c>
    </row>
    <row r="365" spans="27:53" ht="15.5" x14ac:dyDescent="0.25">
      <c r="AA365" s="48" t="s">
        <v>811</v>
      </c>
      <c r="AB365" s="333">
        <f>'Datos comparativos'!H752</f>
        <v>1</v>
      </c>
      <c r="AC365" s="194">
        <f>'Datos comparativos'!I752</f>
        <v>1</v>
      </c>
      <c r="AD365" s="194">
        <f>'Datos comparativos'!K752</f>
        <v>1</v>
      </c>
      <c r="AE365" s="194">
        <f>'Datos comparativos'!O752</f>
        <v>1</v>
      </c>
      <c r="AF365" s="194">
        <f>'Datos comparativos'!Q752</f>
        <v>1</v>
      </c>
      <c r="AG365" s="194" t="str">
        <f>'Datos comparativos'!R752</f>
        <v>n/a</v>
      </c>
      <c r="AH365" s="194">
        <f>'Datos comparativos'!S752</f>
        <v>1</v>
      </c>
      <c r="AI365" s="194">
        <f>'Datos comparativos'!T752</f>
        <v>1</v>
      </c>
      <c r="AJ365" s="194">
        <f>'Datos comparativos'!V752</f>
        <v>1</v>
      </c>
      <c r="AK365" s="194">
        <f>'Datos comparativos'!W752</f>
        <v>1</v>
      </c>
      <c r="AL365" s="194">
        <f>'Datos comparativos'!X752</f>
        <v>1</v>
      </c>
      <c r="AM365" s="194">
        <f>'Datos comparativos'!Y752</f>
        <v>1</v>
      </c>
      <c r="AN365" s="194" t="str">
        <f>'Datos comparativos'!Z752</f>
        <v>n/a</v>
      </c>
      <c r="AO365" s="194" t="str">
        <f>'Datos comparativos'!AA752</f>
        <v>n/a</v>
      </c>
      <c r="AP365" s="334">
        <f>'Datos comparativos'!AB752</f>
        <v>1</v>
      </c>
      <c r="AQ365" s="194">
        <f>'Datos comparativos'!AC752</f>
        <v>1</v>
      </c>
      <c r="AR365" s="194">
        <f>'Datos comparativos'!AD752</f>
        <v>1</v>
      </c>
      <c r="AS365" s="287">
        <f>'Datos comparativos'!AH752</f>
        <v>1</v>
      </c>
      <c r="AT365" s="287" t="str">
        <f>'Datos comparativos'!AI752</f>
        <v>n/a</v>
      </c>
      <c r="AU365" s="287">
        <f>'Datos comparativos'!AJ752</f>
        <v>1</v>
      </c>
      <c r="AV365" s="287">
        <f>'Datos comparativos'!AK752</f>
        <v>1</v>
      </c>
      <c r="AW365" s="287">
        <f>'Datos comparativos'!AL752</f>
        <v>1</v>
      </c>
      <c r="AX365" s="335" t="str">
        <f>'Datos comparativos'!AM752</f>
        <v>n/a</v>
      </c>
      <c r="AY365" s="194">
        <f>'Datos comparativos'!AO752</f>
        <v>0.83333333333333337</v>
      </c>
      <c r="AZ365" s="194">
        <f>'Datos comparativos'!AP752</f>
        <v>1</v>
      </c>
      <c r="BA365" s="194">
        <f>'Datos comparativos'!AR752</f>
        <v>1</v>
      </c>
    </row>
    <row r="366" spans="27:53" ht="15.5" x14ac:dyDescent="0.25">
      <c r="AA366" s="48" t="s">
        <v>813</v>
      </c>
      <c r="AB366" s="333">
        <f>'Datos comparativos'!H753</f>
        <v>1</v>
      </c>
      <c r="AC366" s="194">
        <f>'Datos comparativos'!I753</f>
        <v>1</v>
      </c>
      <c r="AD366" s="194">
        <f>'Datos comparativos'!K753</f>
        <v>1</v>
      </c>
      <c r="AE366" s="194">
        <f>'Datos comparativos'!O753</f>
        <v>1</v>
      </c>
      <c r="AF366" s="194">
        <f>'Datos comparativos'!Q753</f>
        <v>1</v>
      </c>
      <c r="AG366" s="194" t="str">
        <f>'Datos comparativos'!R753</f>
        <v>n/a</v>
      </c>
      <c r="AH366" s="194">
        <f>'Datos comparativos'!S753</f>
        <v>1</v>
      </c>
      <c r="AI366" s="194">
        <f>'Datos comparativos'!T753</f>
        <v>1</v>
      </c>
      <c r="AJ366" s="194">
        <f>'Datos comparativos'!V753</f>
        <v>1</v>
      </c>
      <c r="AK366" s="194">
        <f>'Datos comparativos'!W753</f>
        <v>1</v>
      </c>
      <c r="AL366" s="194">
        <f>'Datos comparativos'!X753</f>
        <v>1</v>
      </c>
      <c r="AM366" s="194">
        <f>'Datos comparativos'!Y753</f>
        <v>1</v>
      </c>
      <c r="AN366" s="194" t="str">
        <f>'Datos comparativos'!Z753</f>
        <v>n/a</v>
      </c>
      <c r="AO366" s="194" t="str">
        <f>'Datos comparativos'!AA753</f>
        <v>n/a</v>
      </c>
      <c r="AP366" s="334">
        <f>'Datos comparativos'!AB753</f>
        <v>1</v>
      </c>
      <c r="AQ366" s="194">
        <f>'Datos comparativos'!AC753</f>
        <v>1</v>
      </c>
      <c r="AR366" s="194">
        <f>'Datos comparativos'!AD753</f>
        <v>1</v>
      </c>
      <c r="AS366" s="287">
        <f>'Datos comparativos'!AH753</f>
        <v>1</v>
      </c>
      <c r="AT366" s="287" t="str">
        <f>'Datos comparativos'!AI753</f>
        <v>n/a</v>
      </c>
      <c r="AU366" s="287">
        <f>'Datos comparativos'!AJ753</f>
        <v>1</v>
      </c>
      <c r="AV366" s="287">
        <f>'Datos comparativos'!AK753</f>
        <v>1</v>
      </c>
      <c r="AW366" s="287">
        <f>'Datos comparativos'!AL753</f>
        <v>1</v>
      </c>
      <c r="AX366" s="335" t="str">
        <f>'Datos comparativos'!AM753</f>
        <v>n/a</v>
      </c>
      <c r="AY366" s="194">
        <f>'Datos comparativos'!AO753</f>
        <v>1</v>
      </c>
      <c r="AZ366" s="194">
        <f>'Datos comparativos'!AP753</f>
        <v>1</v>
      </c>
      <c r="BA366" s="194">
        <f>'Datos comparativos'!AR753</f>
        <v>1</v>
      </c>
    </row>
    <row r="367" spans="27:53" ht="15.5" x14ac:dyDescent="0.25">
      <c r="AA367" s="48" t="s">
        <v>815</v>
      </c>
      <c r="AB367" s="333">
        <f>'Datos comparativos'!H754</f>
        <v>1</v>
      </c>
      <c r="AC367" s="194">
        <f>'Datos comparativos'!I754</f>
        <v>1</v>
      </c>
      <c r="AD367" s="194">
        <f>'Datos comparativos'!K754</f>
        <v>1</v>
      </c>
      <c r="AE367" s="194">
        <f>'Datos comparativos'!O754</f>
        <v>1</v>
      </c>
      <c r="AF367" s="194">
        <f>'Datos comparativos'!Q754</f>
        <v>1</v>
      </c>
      <c r="AG367" s="194" t="str">
        <f>'Datos comparativos'!R754</f>
        <v>n/a</v>
      </c>
      <c r="AH367" s="194">
        <f>'Datos comparativos'!S754</f>
        <v>1</v>
      </c>
      <c r="AI367" s="194">
        <f>'Datos comparativos'!T754</f>
        <v>1</v>
      </c>
      <c r="AJ367" s="194">
        <f>'Datos comparativos'!V754</f>
        <v>1</v>
      </c>
      <c r="AK367" s="194">
        <f>'Datos comparativos'!W754</f>
        <v>1</v>
      </c>
      <c r="AL367" s="194">
        <f>'Datos comparativos'!X754</f>
        <v>1</v>
      </c>
      <c r="AM367" s="194">
        <f>'Datos comparativos'!Y754</f>
        <v>1</v>
      </c>
      <c r="AN367" s="194" t="str">
        <f>'Datos comparativos'!Z754</f>
        <v>n/a</v>
      </c>
      <c r="AO367" s="194" t="str">
        <f>'Datos comparativos'!AA754</f>
        <v>n/a</v>
      </c>
      <c r="AP367" s="334">
        <f>'Datos comparativos'!AB754</f>
        <v>1</v>
      </c>
      <c r="AQ367" s="194">
        <f>'Datos comparativos'!AC754</f>
        <v>1</v>
      </c>
      <c r="AR367" s="194">
        <f>'Datos comparativos'!AD754</f>
        <v>1</v>
      </c>
      <c r="AS367" s="287">
        <f>'Datos comparativos'!AH754</f>
        <v>1</v>
      </c>
      <c r="AT367" s="287" t="str">
        <f>'Datos comparativos'!AI754</f>
        <v>n/a</v>
      </c>
      <c r="AU367" s="287">
        <f>'Datos comparativos'!AJ754</f>
        <v>1</v>
      </c>
      <c r="AV367" s="287">
        <f>'Datos comparativos'!AK754</f>
        <v>1</v>
      </c>
      <c r="AW367" s="287">
        <f>'Datos comparativos'!AL754</f>
        <v>1</v>
      </c>
      <c r="AX367" s="335" t="str">
        <f>'Datos comparativos'!AM754</f>
        <v>n/a</v>
      </c>
      <c r="AY367" s="194">
        <f>'Datos comparativos'!AO754</f>
        <v>1</v>
      </c>
      <c r="AZ367" s="194">
        <f>'Datos comparativos'!AP754</f>
        <v>1</v>
      </c>
      <c r="BA367" s="194">
        <f>'Datos comparativos'!AR754</f>
        <v>1</v>
      </c>
    </row>
    <row r="368" spans="27:53" ht="15.5" x14ac:dyDescent="0.25">
      <c r="AA368" s="48" t="s">
        <v>816</v>
      </c>
      <c r="AB368" s="333">
        <f>'Datos comparativos'!H755</f>
        <v>1</v>
      </c>
      <c r="AC368" s="194">
        <f>'Datos comparativos'!I755</f>
        <v>1</v>
      </c>
      <c r="AD368" s="194">
        <f>'Datos comparativos'!K755</f>
        <v>0.83333333333333337</v>
      </c>
      <c r="AE368" s="194">
        <f>'Datos comparativos'!O755</f>
        <v>1</v>
      </c>
      <c r="AF368" s="194">
        <f>'Datos comparativos'!Q755</f>
        <v>1</v>
      </c>
      <c r="AG368" s="194" t="str">
        <f>'Datos comparativos'!R755</f>
        <v>n/a</v>
      </c>
      <c r="AH368" s="194">
        <f>'Datos comparativos'!S755</f>
        <v>1</v>
      </c>
      <c r="AI368" s="194">
        <f>'Datos comparativos'!T755</f>
        <v>1</v>
      </c>
      <c r="AJ368" s="194">
        <f>'Datos comparativos'!V755</f>
        <v>1</v>
      </c>
      <c r="AK368" s="194">
        <f>'Datos comparativos'!W755</f>
        <v>1</v>
      </c>
      <c r="AL368" s="194">
        <f>'Datos comparativos'!X755</f>
        <v>1</v>
      </c>
      <c r="AM368" s="194">
        <f>'Datos comparativos'!Y755</f>
        <v>1</v>
      </c>
      <c r="AN368" s="194" t="str">
        <f>'Datos comparativos'!Z755</f>
        <v>n/a</v>
      </c>
      <c r="AO368" s="194" t="str">
        <f>'Datos comparativos'!AA755</f>
        <v>n/a</v>
      </c>
      <c r="AP368" s="334">
        <f>'Datos comparativos'!AB755</f>
        <v>1</v>
      </c>
      <c r="AQ368" s="194">
        <f>'Datos comparativos'!AC755</f>
        <v>1</v>
      </c>
      <c r="AR368" s="194">
        <f>'Datos comparativos'!AD755</f>
        <v>1</v>
      </c>
      <c r="AS368" s="287">
        <f>'Datos comparativos'!AH755</f>
        <v>1</v>
      </c>
      <c r="AT368" s="287" t="str">
        <f>'Datos comparativos'!AI755</f>
        <v>n/a</v>
      </c>
      <c r="AU368" s="287">
        <f>'Datos comparativos'!AJ755</f>
        <v>1</v>
      </c>
      <c r="AV368" s="287">
        <f>'Datos comparativos'!AK755</f>
        <v>1</v>
      </c>
      <c r="AW368" s="287">
        <f>'Datos comparativos'!AL755</f>
        <v>1</v>
      </c>
      <c r="AX368" s="335" t="str">
        <f>'Datos comparativos'!AM755</f>
        <v>n/a</v>
      </c>
      <c r="AY368" s="194">
        <f>'Datos comparativos'!AO755</f>
        <v>1</v>
      </c>
      <c r="AZ368" s="194">
        <f>'Datos comparativos'!AP755</f>
        <v>1</v>
      </c>
      <c r="BA368" s="194">
        <f>'Datos comparativos'!AR755</f>
        <v>1</v>
      </c>
    </row>
    <row r="369" spans="27:53" ht="15.5" x14ac:dyDescent="0.25">
      <c r="AA369" s="512" t="s">
        <v>819</v>
      </c>
      <c r="AB369" s="333">
        <f>'Datos comparativos'!H756</f>
        <v>1</v>
      </c>
      <c r="AC369" s="194">
        <f>'Datos comparativos'!I756</f>
        <v>1</v>
      </c>
      <c r="AD369" s="194">
        <f>'Datos comparativos'!K756</f>
        <v>1</v>
      </c>
      <c r="AE369" s="194">
        <f>'Datos comparativos'!O756</f>
        <v>1</v>
      </c>
      <c r="AF369" s="194">
        <f>'Datos comparativos'!Q756</f>
        <v>1</v>
      </c>
      <c r="AG369" s="194" t="str">
        <f>'Datos comparativos'!R756</f>
        <v>n/a</v>
      </c>
      <c r="AH369" s="194">
        <f>'Datos comparativos'!S756</f>
        <v>1</v>
      </c>
      <c r="AI369" s="194">
        <f>'Datos comparativos'!T756</f>
        <v>1</v>
      </c>
      <c r="AJ369" s="194">
        <f>'Datos comparativos'!V756</f>
        <v>1</v>
      </c>
      <c r="AK369" s="194">
        <f>'Datos comparativos'!W756</f>
        <v>0.83333333333333337</v>
      </c>
      <c r="AL369" s="194">
        <f>'Datos comparativos'!X756</f>
        <v>1</v>
      </c>
      <c r="AM369" s="194">
        <f>'Datos comparativos'!Y756</f>
        <v>0.83333333333333337</v>
      </c>
      <c r="AN369" s="194" t="str">
        <f>'Datos comparativos'!Z756</f>
        <v>n/a</v>
      </c>
      <c r="AO369" s="194" t="str">
        <f>'Datos comparativos'!AA756</f>
        <v>n/a</v>
      </c>
      <c r="AP369" s="334">
        <f>'Datos comparativos'!AB756</f>
        <v>1</v>
      </c>
      <c r="AQ369" s="194">
        <f>'Datos comparativos'!AC756</f>
        <v>1</v>
      </c>
      <c r="AR369" s="194">
        <f>'Datos comparativos'!AD756</f>
        <v>1</v>
      </c>
      <c r="AS369" s="287">
        <f>'Datos comparativos'!AH756</f>
        <v>1</v>
      </c>
      <c r="AT369" s="287" t="str">
        <f>'Datos comparativos'!AI756</f>
        <v>n/a</v>
      </c>
      <c r="AU369" s="287">
        <f>'Datos comparativos'!AJ756</f>
        <v>1</v>
      </c>
      <c r="AV369" s="287">
        <f>'Datos comparativos'!AK756</f>
        <v>1</v>
      </c>
      <c r="AW369" s="287">
        <f>'Datos comparativos'!AL756</f>
        <v>0.83333333333333337</v>
      </c>
      <c r="AX369" s="335" t="str">
        <f>'Datos comparativos'!AM756</f>
        <v>n/a</v>
      </c>
      <c r="AY369" s="194">
        <f>'Datos comparativos'!AO756</f>
        <v>1</v>
      </c>
      <c r="AZ369" s="194">
        <f>'Datos comparativos'!AP756</f>
        <v>1</v>
      </c>
      <c r="BA369" s="194">
        <f>'Datos comparativos'!AR756</f>
        <v>0.83333333333333337</v>
      </c>
    </row>
    <row r="370" spans="27:53" ht="15.5" x14ac:dyDescent="0.25">
      <c r="AA370" s="48" t="s">
        <v>824</v>
      </c>
      <c r="AB370" s="333">
        <f>'Datos comparativos'!H757</f>
        <v>1</v>
      </c>
      <c r="AC370" s="194">
        <f>'Datos comparativos'!I757</f>
        <v>1</v>
      </c>
      <c r="AD370" s="194">
        <f>'Datos comparativos'!K757</f>
        <v>1</v>
      </c>
      <c r="AE370" s="194">
        <f>'Datos comparativos'!O757</f>
        <v>1</v>
      </c>
      <c r="AF370" s="194">
        <f>'Datos comparativos'!Q757</f>
        <v>1</v>
      </c>
      <c r="AG370" s="194" t="str">
        <f>'Datos comparativos'!R757</f>
        <v>n/a</v>
      </c>
      <c r="AH370" s="194">
        <f>'Datos comparativos'!S757</f>
        <v>1</v>
      </c>
      <c r="AI370" s="194">
        <f>'Datos comparativos'!T757</f>
        <v>1</v>
      </c>
      <c r="AJ370" s="194">
        <f>'Datos comparativos'!V757</f>
        <v>1</v>
      </c>
      <c r="AK370" s="194">
        <f>'Datos comparativos'!W757</f>
        <v>1</v>
      </c>
      <c r="AL370" s="194">
        <f>'Datos comparativos'!X757</f>
        <v>1</v>
      </c>
      <c r="AM370" s="194">
        <f>'Datos comparativos'!Y757</f>
        <v>1</v>
      </c>
      <c r="AN370" s="194" t="str">
        <f>'Datos comparativos'!Z757</f>
        <v>n/a</v>
      </c>
      <c r="AO370" s="194" t="str">
        <f>'Datos comparativos'!AA757</f>
        <v>n/a</v>
      </c>
      <c r="AP370" s="334">
        <f>'Datos comparativos'!AB757</f>
        <v>1</v>
      </c>
      <c r="AQ370" s="194">
        <f>'Datos comparativos'!AC757</f>
        <v>1</v>
      </c>
      <c r="AR370" s="194">
        <f>'Datos comparativos'!AD757</f>
        <v>1</v>
      </c>
      <c r="AS370" s="287">
        <f>'Datos comparativos'!AH757</f>
        <v>1</v>
      </c>
      <c r="AT370" s="287" t="str">
        <f>'Datos comparativos'!AI757</f>
        <v>n/a</v>
      </c>
      <c r="AU370" s="287">
        <f>'Datos comparativos'!AJ757</f>
        <v>1</v>
      </c>
      <c r="AV370" s="287">
        <f>'Datos comparativos'!AK757</f>
        <v>0.83333333333333337</v>
      </c>
      <c r="AW370" s="287">
        <f>'Datos comparativos'!AL757</f>
        <v>1</v>
      </c>
      <c r="AX370" s="335" t="str">
        <f>'Datos comparativos'!AM757</f>
        <v>n/a</v>
      </c>
      <c r="AY370" s="194">
        <f>'Datos comparativos'!AO757</f>
        <v>1</v>
      </c>
      <c r="AZ370" s="194">
        <f>'Datos comparativos'!AP757</f>
        <v>0.83333333333333337</v>
      </c>
      <c r="BA370" s="194">
        <f>'Datos comparativos'!AR757</f>
        <v>1</v>
      </c>
    </row>
    <row r="371" spans="27:53" ht="15.5" x14ac:dyDescent="0.25">
      <c r="AA371" s="48" t="s">
        <v>825</v>
      </c>
      <c r="AB371" s="333">
        <f>'Datos comparativos'!H758</f>
        <v>1</v>
      </c>
      <c r="AC371" s="194">
        <f>'Datos comparativos'!I758</f>
        <v>1</v>
      </c>
      <c r="AD371" s="194">
        <f>'Datos comparativos'!K758</f>
        <v>1</v>
      </c>
      <c r="AE371" s="194">
        <f>'Datos comparativos'!O758</f>
        <v>1</v>
      </c>
      <c r="AF371" s="194">
        <f>'Datos comparativos'!Q758</f>
        <v>1</v>
      </c>
      <c r="AG371" s="194" t="str">
        <f>'Datos comparativos'!R758</f>
        <v>n/a</v>
      </c>
      <c r="AH371" s="194">
        <f>'Datos comparativos'!S758</f>
        <v>1</v>
      </c>
      <c r="AI371" s="194">
        <f>'Datos comparativos'!T758</f>
        <v>1</v>
      </c>
      <c r="AJ371" s="194">
        <f>'Datos comparativos'!V758</f>
        <v>1</v>
      </c>
      <c r="AK371" s="194">
        <f>'Datos comparativos'!W758</f>
        <v>1</v>
      </c>
      <c r="AL371" s="194">
        <f>'Datos comparativos'!X758</f>
        <v>1</v>
      </c>
      <c r="AM371" s="194">
        <f>'Datos comparativos'!Y758</f>
        <v>1</v>
      </c>
      <c r="AN371" s="194" t="str">
        <f>'Datos comparativos'!Z758</f>
        <v>n/a</v>
      </c>
      <c r="AO371" s="194" t="str">
        <f>'Datos comparativos'!AA758</f>
        <v>n/a</v>
      </c>
      <c r="AP371" s="334">
        <f>'Datos comparativos'!AB758</f>
        <v>1</v>
      </c>
      <c r="AQ371" s="194">
        <f>'Datos comparativos'!AC758</f>
        <v>1</v>
      </c>
      <c r="AR371" s="194">
        <f>'Datos comparativos'!AD758</f>
        <v>1</v>
      </c>
      <c r="AS371" s="287">
        <f>'Datos comparativos'!AH758</f>
        <v>1</v>
      </c>
      <c r="AT371" s="287" t="str">
        <f>'Datos comparativos'!AI758</f>
        <v>n/a</v>
      </c>
      <c r="AU371" s="287">
        <f>'Datos comparativos'!AJ758</f>
        <v>1</v>
      </c>
      <c r="AV371" s="287">
        <f>'Datos comparativos'!AK758</f>
        <v>1</v>
      </c>
      <c r="AW371" s="287">
        <f>'Datos comparativos'!AL758</f>
        <v>1</v>
      </c>
      <c r="AX371" s="335" t="str">
        <f>'Datos comparativos'!AM758</f>
        <v>n/a</v>
      </c>
      <c r="AY371" s="194">
        <f>'Datos comparativos'!AO758</f>
        <v>1</v>
      </c>
      <c r="AZ371" s="194">
        <f>'Datos comparativos'!AP758</f>
        <v>1</v>
      </c>
      <c r="BA371" s="194">
        <f>'Datos comparativos'!AR758</f>
        <v>1</v>
      </c>
    </row>
    <row r="372" spans="27:53" ht="15.5" x14ac:dyDescent="0.25">
      <c r="AA372" s="48" t="s">
        <v>826</v>
      </c>
      <c r="AB372" s="333">
        <f>'Datos comparativos'!H759</f>
        <v>0.83333333333333337</v>
      </c>
      <c r="AC372" s="194">
        <f>'Datos comparativos'!I759</f>
        <v>1</v>
      </c>
      <c r="AD372" s="194">
        <f>'Datos comparativos'!K759</f>
        <v>0.83333333333333337</v>
      </c>
      <c r="AE372" s="194">
        <f>'Datos comparativos'!O759</f>
        <v>1</v>
      </c>
      <c r="AF372" s="194">
        <f>'Datos comparativos'!Q759</f>
        <v>1</v>
      </c>
      <c r="AG372" s="194" t="str">
        <f>'Datos comparativos'!R759</f>
        <v>n/a</v>
      </c>
      <c r="AH372" s="194">
        <f>'Datos comparativos'!S759</f>
        <v>1</v>
      </c>
      <c r="AI372" s="194">
        <f>'Datos comparativos'!T759</f>
        <v>1</v>
      </c>
      <c r="AJ372" s="194">
        <f>'Datos comparativos'!V759</f>
        <v>0.83333333333333337</v>
      </c>
      <c r="AK372" s="194">
        <f>'Datos comparativos'!W759</f>
        <v>1</v>
      </c>
      <c r="AL372" s="194">
        <f>'Datos comparativos'!X759</f>
        <v>0.83333333333333337</v>
      </c>
      <c r="AM372" s="194">
        <f>'Datos comparativos'!Y759</f>
        <v>0.83333333333333337</v>
      </c>
      <c r="AN372" s="194" t="str">
        <f>'Datos comparativos'!Z759</f>
        <v>n/a</v>
      </c>
      <c r="AO372" s="194" t="str">
        <f>'Datos comparativos'!AA759</f>
        <v>n/a</v>
      </c>
      <c r="AP372" s="334">
        <f>'Datos comparativos'!AB759</f>
        <v>1</v>
      </c>
      <c r="AQ372" s="194">
        <f>'Datos comparativos'!AC759</f>
        <v>1</v>
      </c>
      <c r="AR372" s="194">
        <f>'Datos comparativos'!AD759</f>
        <v>1</v>
      </c>
      <c r="AS372" s="287">
        <f>'Datos comparativos'!AH759</f>
        <v>1</v>
      </c>
      <c r="AT372" s="287" t="str">
        <f>'Datos comparativos'!AI759</f>
        <v>n/a</v>
      </c>
      <c r="AU372" s="287">
        <f>'Datos comparativos'!AJ759</f>
        <v>1</v>
      </c>
      <c r="AV372" s="287">
        <f>'Datos comparativos'!AK759</f>
        <v>1</v>
      </c>
      <c r="AW372" s="287">
        <f>'Datos comparativos'!AL759</f>
        <v>1</v>
      </c>
      <c r="AX372" s="335" t="str">
        <f>'Datos comparativos'!AM759</f>
        <v>n/a</v>
      </c>
      <c r="AY372" s="194">
        <f>'Datos comparativos'!AO759</f>
        <v>1</v>
      </c>
      <c r="AZ372" s="194">
        <f>'Datos comparativos'!AP759</f>
        <v>1</v>
      </c>
      <c r="BA372" s="194">
        <f>'Datos comparativos'!AR759</f>
        <v>1</v>
      </c>
    </row>
    <row r="373" spans="27:53" ht="15.5" x14ac:dyDescent="0.25">
      <c r="AA373" s="48" t="s">
        <v>827</v>
      </c>
      <c r="AB373" s="333">
        <f>'Datos comparativos'!H760</f>
        <v>1</v>
      </c>
      <c r="AC373" s="194">
        <f>'Datos comparativos'!I760</f>
        <v>1</v>
      </c>
      <c r="AD373" s="194">
        <f>'Datos comparativos'!K760</f>
        <v>1</v>
      </c>
      <c r="AE373" s="194">
        <f>'Datos comparativos'!O760</f>
        <v>1</v>
      </c>
      <c r="AF373" s="194">
        <f>'Datos comparativos'!Q760</f>
        <v>1</v>
      </c>
      <c r="AG373" s="194" t="str">
        <f>'Datos comparativos'!R760</f>
        <v>n/a</v>
      </c>
      <c r="AH373" s="194">
        <f>'Datos comparativos'!S760</f>
        <v>1</v>
      </c>
      <c r="AI373" s="194">
        <f>'Datos comparativos'!T760</f>
        <v>1</v>
      </c>
      <c r="AJ373" s="194">
        <f>'Datos comparativos'!V760</f>
        <v>1</v>
      </c>
      <c r="AK373" s="194">
        <f>'Datos comparativos'!W760</f>
        <v>1</v>
      </c>
      <c r="AL373" s="194">
        <f>'Datos comparativos'!X760</f>
        <v>1</v>
      </c>
      <c r="AM373" s="194">
        <f>'Datos comparativos'!Y760</f>
        <v>1</v>
      </c>
      <c r="AN373" s="194" t="str">
        <f>'Datos comparativos'!Z760</f>
        <v>n/a</v>
      </c>
      <c r="AO373" s="194" t="str">
        <f>'Datos comparativos'!AA760</f>
        <v>n/a</v>
      </c>
      <c r="AP373" s="334">
        <f>'Datos comparativos'!AB760</f>
        <v>1</v>
      </c>
      <c r="AQ373" s="194">
        <f>'Datos comparativos'!AC760</f>
        <v>1</v>
      </c>
      <c r="AR373" s="194">
        <f>'Datos comparativos'!AD760</f>
        <v>1</v>
      </c>
      <c r="AS373" s="287">
        <f>'Datos comparativos'!AH760</f>
        <v>1</v>
      </c>
      <c r="AT373" s="287" t="str">
        <f>'Datos comparativos'!AI760</f>
        <v>n/a</v>
      </c>
      <c r="AU373" s="287">
        <f>'Datos comparativos'!AJ760</f>
        <v>1</v>
      </c>
      <c r="AV373" s="287">
        <f>'Datos comparativos'!AK760</f>
        <v>1</v>
      </c>
      <c r="AW373" s="287">
        <f>'Datos comparativos'!AL760</f>
        <v>1</v>
      </c>
      <c r="AX373" s="335" t="str">
        <f>'Datos comparativos'!AM760</f>
        <v>n/a</v>
      </c>
      <c r="AY373" s="194">
        <f>'Datos comparativos'!AO760</f>
        <v>1</v>
      </c>
      <c r="AZ373" s="194">
        <f>'Datos comparativos'!AP760</f>
        <v>1</v>
      </c>
      <c r="BA373" s="194">
        <f>'Datos comparativos'!AR760</f>
        <v>1</v>
      </c>
    </row>
    <row r="374" spans="27:53" ht="15.5" x14ac:dyDescent="0.25">
      <c r="AA374" s="48" t="s">
        <v>829</v>
      </c>
      <c r="AB374" s="333">
        <f>'Datos comparativos'!H761</f>
        <v>1</v>
      </c>
      <c r="AC374" s="194">
        <f>'Datos comparativos'!I761</f>
        <v>1</v>
      </c>
      <c r="AD374" s="194">
        <f>'Datos comparativos'!K761</f>
        <v>1</v>
      </c>
      <c r="AE374" s="194">
        <f>'Datos comparativos'!O761</f>
        <v>1</v>
      </c>
      <c r="AF374" s="194">
        <f>'Datos comparativos'!Q761</f>
        <v>1</v>
      </c>
      <c r="AG374" s="194" t="str">
        <f>'Datos comparativos'!R761</f>
        <v>n/a</v>
      </c>
      <c r="AH374" s="194">
        <f>'Datos comparativos'!S761</f>
        <v>1</v>
      </c>
      <c r="AI374" s="194">
        <f>'Datos comparativos'!T761</f>
        <v>1</v>
      </c>
      <c r="AJ374" s="194">
        <f>'Datos comparativos'!V761</f>
        <v>1</v>
      </c>
      <c r="AK374" s="194">
        <f>'Datos comparativos'!W761</f>
        <v>0.66666666666666663</v>
      </c>
      <c r="AL374" s="194">
        <f>'Datos comparativos'!X761</f>
        <v>1</v>
      </c>
      <c r="AM374" s="194">
        <f>'Datos comparativos'!Y761</f>
        <v>1</v>
      </c>
      <c r="AN374" s="194" t="str">
        <f>'Datos comparativos'!Z761</f>
        <v>n/a</v>
      </c>
      <c r="AO374" s="194" t="str">
        <f>'Datos comparativos'!AA761</f>
        <v>n/a</v>
      </c>
      <c r="AP374" s="334">
        <f>'Datos comparativos'!AB761</f>
        <v>1</v>
      </c>
      <c r="AQ374" s="194">
        <f>'Datos comparativos'!AC761</f>
        <v>1</v>
      </c>
      <c r="AR374" s="194">
        <f>'Datos comparativos'!AD761</f>
        <v>0.83333333333333337</v>
      </c>
      <c r="AS374" s="287">
        <f>'Datos comparativos'!AH761</f>
        <v>0.83333333333333337</v>
      </c>
      <c r="AT374" s="287" t="str">
        <f>'Datos comparativos'!AI761</f>
        <v>n/a</v>
      </c>
      <c r="AU374" s="287">
        <f>'Datos comparativos'!AJ761</f>
        <v>1</v>
      </c>
      <c r="AV374" s="287">
        <f>'Datos comparativos'!AK761</f>
        <v>1</v>
      </c>
      <c r="AW374" s="287">
        <f>'Datos comparativos'!AL761</f>
        <v>1</v>
      </c>
      <c r="AX374" s="335" t="str">
        <f>'Datos comparativos'!AM761</f>
        <v>n/a</v>
      </c>
      <c r="AY374" s="194">
        <f>'Datos comparativos'!AO761</f>
        <v>1</v>
      </c>
      <c r="AZ374" s="194">
        <f>'Datos comparativos'!AP761</f>
        <v>1</v>
      </c>
      <c r="BA374" s="194">
        <f>'Datos comparativos'!AR761</f>
        <v>1</v>
      </c>
    </row>
    <row r="375" spans="27:53" ht="15.5" x14ac:dyDescent="0.25">
      <c r="AA375" s="48" t="s">
        <v>830</v>
      </c>
      <c r="AB375" s="333">
        <f>'Datos comparativos'!H762</f>
        <v>1</v>
      </c>
      <c r="AC375" s="194">
        <f>'Datos comparativos'!I762</f>
        <v>1</v>
      </c>
      <c r="AD375" s="194">
        <f>'Datos comparativos'!K762</f>
        <v>1</v>
      </c>
      <c r="AE375" s="194">
        <f>'Datos comparativos'!O762</f>
        <v>1</v>
      </c>
      <c r="AF375" s="194">
        <f>'Datos comparativos'!Q762</f>
        <v>1</v>
      </c>
      <c r="AG375" s="194" t="str">
        <f>'Datos comparativos'!R762</f>
        <v>n/a</v>
      </c>
      <c r="AH375" s="194">
        <f>'Datos comparativos'!S762</f>
        <v>1</v>
      </c>
      <c r="AI375" s="194">
        <f>'Datos comparativos'!T762</f>
        <v>1</v>
      </c>
      <c r="AJ375" s="194">
        <f>'Datos comparativos'!V762</f>
        <v>1</v>
      </c>
      <c r="AK375" s="194">
        <f>'Datos comparativos'!W762</f>
        <v>1</v>
      </c>
      <c r="AL375" s="194">
        <f>'Datos comparativos'!X762</f>
        <v>1</v>
      </c>
      <c r="AM375" s="194">
        <f>'Datos comparativos'!Y762</f>
        <v>1</v>
      </c>
      <c r="AN375" s="194" t="str">
        <f>'Datos comparativos'!Z762</f>
        <v>n/a</v>
      </c>
      <c r="AO375" s="194" t="str">
        <f>'Datos comparativos'!AA762</f>
        <v>n/a</v>
      </c>
      <c r="AP375" s="334">
        <f>'Datos comparativos'!AB762</f>
        <v>1</v>
      </c>
      <c r="AQ375" s="194">
        <f>'Datos comparativos'!AC762</f>
        <v>1</v>
      </c>
      <c r="AR375" s="194">
        <f>'Datos comparativos'!AD762</f>
        <v>0.83333333333333337</v>
      </c>
      <c r="AS375" s="287">
        <f>'Datos comparativos'!AH762</f>
        <v>1</v>
      </c>
      <c r="AT375" s="287" t="str">
        <f>'Datos comparativos'!AI762</f>
        <v>n/a</v>
      </c>
      <c r="AU375" s="287">
        <f>'Datos comparativos'!AJ762</f>
        <v>1</v>
      </c>
      <c r="AV375" s="287">
        <f>'Datos comparativos'!AK762</f>
        <v>1</v>
      </c>
      <c r="AW375" s="287">
        <f>'Datos comparativos'!AL762</f>
        <v>1</v>
      </c>
      <c r="AX375" s="335" t="str">
        <f>'Datos comparativos'!AM762</f>
        <v>n/a</v>
      </c>
      <c r="AY375" s="194">
        <f>'Datos comparativos'!AO762</f>
        <v>1</v>
      </c>
      <c r="AZ375" s="194">
        <f>'Datos comparativos'!AP762</f>
        <v>1</v>
      </c>
      <c r="BA375" s="194">
        <f>'Datos comparativos'!AR762</f>
        <v>1</v>
      </c>
    </row>
    <row r="376" spans="27:53" ht="15.5" x14ac:dyDescent="0.25">
      <c r="AA376" s="48" t="s">
        <v>831</v>
      </c>
      <c r="AB376" s="333">
        <f>'Datos comparativos'!H763</f>
        <v>1</v>
      </c>
      <c r="AC376" s="194">
        <f>'Datos comparativos'!I763</f>
        <v>1</v>
      </c>
      <c r="AD376" s="194">
        <f>'Datos comparativos'!K763</f>
        <v>1</v>
      </c>
      <c r="AE376" s="194">
        <f>'Datos comparativos'!O763</f>
        <v>1</v>
      </c>
      <c r="AF376" s="194">
        <f>'Datos comparativos'!Q763</f>
        <v>1</v>
      </c>
      <c r="AG376" s="194" t="str">
        <f>'Datos comparativos'!R763</f>
        <v>n/a</v>
      </c>
      <c r="AH376" s="194">
        <f>'Datos comparativos'!S763</f>
        <v>1</v>
      </c>
      <c r="AI376" s="194">
        <f>'Datos comparativos'!T763</f>
        <v>1</v>
      </c>
      <c r="AJ376" s="194">
        <f>'Datos comparativos'!V763</f>
        <v>1</v>
      </c>
      <c r="AK376" s="194">
        <f>'Datos comparativos'!W763</f>
        <v>0.5</v>
      </c>
      <c r="AL376" s="194">
        <f>'Datos comparativos'!X763</f>
        <v>1</v>
      </c>
      <c r="AM376" s="194">
        <f>'Datos comparativos'!Y763</f>
        <v>1</v>
      </c>
      <c r="AN376" s="194" t="str">
        <f>'Datos comparativos'!Z763</f>
        <v>n/a</v>
      </c>
      <c r="AO376" s="194" t="str">
        <f>'Datos comparativos'!AA763</f>
        <v>n/a</v>
      </c>
      <c r="AP376" s="334">
        <f>'Datos comparativos'!AB763</f>
        <v>1</v>
      </c>
      <c r="AQ376" s="194">
        <f>'Datos comparativos'!AC763</f>
        <v>1</v>
      </c>
      <c r="AR376" s="194">
        <f>'Datos comparativos'!AD763</f>
        <v>1</v>
      </c>
      <c r="AS376" s="287">
        <f>'Datos comparativos'!AH763</f>
        <v>1</v>
      </c>
      <c r="AT376" s="287" t="str">
        <f>'Datos comparativos'!AI763</f>
        <v>n/a</v>
      </c>
      <c r="AU376" s="287">
        <f>'Datos comparativos'!AJ763</f>
        <v>1</v>
      </c>
      <c r="AV376" s="287">
        <f>'Datos comparativos'!AK763</f>
        <v>1</v>
      </c>
      <c r="AW376" s="287">
        <f>'Datos comparativos'!AL763</f>
        <v>0.83333333333333337</v>
      </c>
      <c r="AX376" s="335" t="str">
        <f>'Datos comparativos'!AM763</f>
        <v>n/a</v>
      </c>
      <c r="AY376" s="194">
        <f>'Datos comparativos'!AO763</f>
        <v>1</v>
      </c>
      <c r="AZ376" s="194">
        <f>'Datos comparativos'!AP763</f>
        <v>1</v>
      </c>
      <c r="BA376" s="194">
        <f>'Datos comparativos'!AR763</f>
        <v>1</v>
      </c>
    </row>
    <row r="377" spans="27:53" ht="15.5" x14ac:dyDescent="0.25">
      <c r="AA377" s="48" t="s">
        <v>835</v>
      </c>
      <c r="AB377" s="333">
        <f>'Datos comparativos'!H764</f>
        <v>1</v>
      </c>
      <c r="AC377" s="194">
        <f>'Datos comparativos'!I764</f>
        <v>1</v>
      </c>
      <c r="AD377" s="194">
        <f>'Datos comparativos'!K764</f>
        <v>1</v>
      </c>
      <c r="AE377" s="194">
        <f>'Datos comparativos'!O764</f>
        <v>1</v>
      </c>
      <c r="AF377" s="194">
        <f>'Datos comparativos'!Q764</f>
        <v>1</v>
      </c>
      <c r="AG377" s="194" t="str">
        <f>'Datos comparativos'!R764</f>
        <v>n/a</v>
      </c>
      <c r="AH377" s="194">
        <f>'Datos comparativos'!S764</f>
        <v>1</v>
      </c>
      <c r="AI377" s="194">
        <f>'Datos comparativos'!T764</f>
        <v>1</v>
      </c>
      <c r="AJ377" s="194">
        <f>'Datos comparativos'!V764</f>
        <v>1</v>
      </c>
      <c r="AK377" s="194">
        <f>'Datos comparativos'!W764</f>
        <v>1</v>
      </c>
      <c r="AL377" s="194">
        <f>'Datos comparativos'!X764</f>
        <v>1</v>
      </c>
      <c r="AM377" s="194">
        <f>'Datos comparativos'!Y764</f>
        <v>1</v>
      </c>
      <c r="AN377" s="194" t="str">
        <f>'Datos comparativos'!Z764</f>
        <v>n/a</v>
      </c>
      <c r="AO377" s="194" t="str">
        <f>'Datos comparativos'!AA764</f>
        <v>n/a</v>
      </c>
      <c r="AP377" s="334">
        <f>'Datos comparativos'!AB764</f>
        <v>1</v>
      </c>
      <c r="AQ377" s="194">
        <f>'Datos comparativos'!AC764</f>
        <v>1</v>
      </c>
      <c r="AR377" s="194">
        <f>'Datos comparativos'!AD764</f>
        <v>1</v>
      </c>
      <c r="AS377" s="287">
        <f>'Datos comparativos'!AH764</f>
        <v>1</v>
      </c>
      <c r="AT377" s="287" t="str">
        <f>'Datos comparativos'!AI764</f>
        <v>n/a</v>
      </c>
      <c r="AU377" s="287">
        <f>'Datos comparativos'!AJ764</f>
        <v>1</v>
      </c>
      <c r="AV377" s="287">
        <f>'Datos comparativos'!AK764</f>
        <v>1</v>
      </c>
      <c r="AW377" s="287">
        <f>'Datos comparativos'!AL764</f>
        <v>1</v>
      </c>
      <c r="AX377" s="335" t="str">
        <f>'Datos comparativos'!AM764</f>
        <v>n/a</v>
      </c>
      <c r="AY377" s="194">
        <f>'Datos comparativos'!AO764</f>
        <v>1</v>
      </c>
      <c r="AZ377" s="194">
        <f>'Datos comparativos'!AP764</f>
        <v>1</v>
      </c>
      <c r="BA377" s="194">
        <f>'Datos comparativos'!AR764</f>
        <v>1</v>
      </c>
    </row>
    <row r="378" spans="27:53" ht="15.5" x14ac:dyDescent="0.25">
      <c r="AA378" s="48" t="s">
        <v>836</v>
      </c>
      <c r="AB378" s="333">
        <f>'Datos comparativos'!H765</f>
        <v>1</v>
      </c>
      <c r="AC378" s="194">
        <f>'Datos comparativos'!I765</f>
        <v>1</v>
      </c>
      <c r="AD378" s="194">
        <f>'Datos comparativos'!K765</f>
        <v>1</v>
      </c>
      <c r="AE378" s="194">
        <f>'Datos comparativos'!O765</f>
        <v>1</v>
      </c>
      <c r="AF378" s="194">
        <f>'Datos comparativos'!Q765</f>
        <v>1</v>
      </c>
      <c r="AG378" s="194" t="str">
        <f>'Datos comparativos'!R765</f>
        <v>n/a</v>
      </c>
      <c r="AH378" s="194">
        <f>'Datos comparativos'!S765</f>
        <v>1</v>
      </c>
      <c r="AI378" s="194">
        <f>'Datos comparativos'!T765</f>
        <v>1</v>
      </c>
      <c r="AJ378" s="194">
        <f>'Datos comparativos'!V765</f>
        <v>1</v>
      </c>
      <c r="AK378" s="194">
        <f>'Datos comparativos'!W765</f>
        <v>1</v>
      </c>
      <c r="AL378" s="194">
        <f>'Datos comparativos'!X765</f>
        <v>1</v>
      </c>
      <c r="AM378" s="194">
        <f>'Datos comparativos'!Y765</f>
        <v>1</v>
      </c>
      <c r="AN378" s="194" t="str">
        <f>'Datos comparativos'!Z765</f>
        <v>n/a</v>
      </c>
      <c r="AO378" s="194" t="str">
        <f>'Datos comparativos'!AA765</f>
        <v>n/a</v>
      </c>
      <c r="AP378" s="334">
        <f>'Datos comparativos'!AB765</f>
        <v>1</v>
      </c>
      <c r="AQ378" s="194">
        <f>'Datos comparativos'!AC765</f>
        <v>1</v>
      </c>
      <c r="AR378" s="194">
        <f>'Datos comparativos'!AD765</f>
        <v>1</v>
      </c>
      <c r="AS378" s="287">
        <f>'Datos comparativos'!AH765</f>
        <v>1</v>
      </c>
      <c r="AT378" s="287" t="str">
        <f>'Datos comparativos'!AI765</f>
        <v>n/a</v>
      </c>
      <c r="AU378" s="287">
        <f>'Datos comparativos'!AJ765</f>
        <v>1</v>
      </c>
      <c r="AV378" s="287">
        <f>'Datos comparativos'!AK765</f>
        <v>1</v>
      </c>
      <c r="AW378" s="287">
        <f>'Datos comparativos'!AL765</f>
        <v>1</v>
      </c>
      <c r="AX378" s="335" t="str">
        <f>'Datos comparativos'!AM765</f>
        <v>n/a</v>
      </c>
      <c r="AY378" s="194">
        <f>'Datos comparativos'!AO765</f>
        <v>1</v>
      </c>
      <c r="AZ378" s="194">
        <f>'Datos comparativos'!AP765</f>
        <v>1</v>
      </c>
      <c r="BA378" s="194">
        <f>'Datos comparativos'!AR765</f>
        <v>1</v>
      </c>
    </row>
    <row r="379" spans="27:53" ht="15.5" x14ac:dyDescent="0.25">
      <c r="AA379" s="48" t="s">
        <v>837</v>
      </c>
      <c r="AB379" s="333">
        <f>'Datos comparativos'!H766</f>
        <v>1</v>
      </c>
      <c r="AC379" s="194">
        <f>'Datos comparativos'!I766</f>
        <v>1</v>
      </c>
      <c r="AD379" s="194">
        <f>'Datos comparativos'!K766</f>
        <v>1</v>
      </c>
      <c r="AE379" s="194">
        <f>'Datos comparativos'!O766</f>
        <v>1</v>
      </c>
      <c r="AF379" s="194">
        <f>'Datos comparativos'!Q766</f>
        <v>1</v>
      </c>
      <c r="AG379" s="194" t="str">
        <f>'Datos comparativos'!R766</f>
        <v>n/a</v>
      </c>
      <c r="AH379" s="194">
        <f>'Datos comparativos'!S766</f>
        <v>1</v>
      </c>
      <c r="AI379" s="194">
        <f>'Datos comparativos'!T766</f>
        <v>0.83333333333333337</v>
      </c>
      <c r="AJ379" s="194">
        <f>'Datos comparativos'!V766</f>
        <v>1</v>
      </c>
      <c r="AK379" s="194">
        <f>'Datos comparativos'!W766</f>
        <v>1</v>
      </c>
      <c r="AL379" s="194">
        <f>'Datos comparativos'!X766</f>
        <v>1</v>
      </c>
      <c r="AM379" s="194">
        <f>'Datos comparativos'!Y766</f>
        <v>1</v>
      </c>
      <c r="AN379" s="194" t="str">
        <f>'Datos comparativos'!Z766</f>
        <v>n/a</v>
      </c>
      <c r="AO379" s="194" t="str">
        <f>'Datos comparativos'!AA766</f>
        <v>n/a</v>
      </c>
      <c r="AP379" s="334">
        <f>'Datos comparativos'!AB766</f>
        <v>1</v>
      </c>
      <c r="AQ379" s="194">
        <f>'Datos comparativos'!AC766</f>
        <v>1</v>
      </c>
      <c r="AR379" s="194">
        <f>'Datos comparativos'!AD766</f>
        <v>1</v>
      </c>
      <c r="AS379" s="287">
        <f>'Datos comparativos'!AH766</f>
        <v>1</v>
      </c>
      <c r="AT379" s="287" t="str">
        <f>'Datos comparativos'!AI766</f>
        <v>n/a</v>
      </c>
      <c r="AU379" s="287">
        <f>'Datos comparativos'!AJ766</f>
        <v>1</v>
      </c>
      <c r="AV379" s="287">
        <f>'Datos comparativos'!AK766</f>
        <v>1</v>
      </c>
      <c r="AW379" s="287">
        <f>'Datos comparativos'!AL766</f>
        <v>1</v>
      </c>
      <c r="AX379" s="335" t="str">
        <f>'Datos comparativos'!AM766</f>
        <v>n/a</v>
      </c>
      <c r="AY379" s="194">
        <f>'Datos comparativos'!AO766</f>
        <v>1</v>
      </c>
      <c r="AZ379" s="194">
        <f>'Datos comparativos'!AP766</f>
        <v>1</v>
      </c>
      <c r="BA379" s="194">
        <f>'Datos comparativos'!AR766</f>
        <v>1</v>
      </c>
    </row>
    <row r="380" spans="27:53" ht="15.5" x14ac:dyDescent="0.25">
      <c r="AA380" s="48" t="s">
        <v>845</v>
      </c>
      <c r="AB380" s="333">
        <f>'Datos comparativos'!H767</f>
        <v>1</v>
      </c>
      <c r="AC380" s="194">
        <f>'Datos comparativos'!I767</f>
        <v>1</v>
      </c>
      <c r="AD380" s="194">
        <f>'Datos comparativos'!K767</f>
        <v>1</v>
      </c>
      <c r="AE380" s="194">
        <f>'Datos comparativos'!O767</f>
        <v>1</v>
      </c>
      <c r="AF380" s="194">
        <f>'Datos comparativos'!Q767</f>
        <v>0.83333333333333337</v>
      </c>
      <c r="AG380" s="194" t="str">
        <f>'Datos comparativos'!R767</f>
        <v>n/a</v>
      </c>
      <c r="AH380" s="194">
        <f>'Datos comparativos'!S767</f>
        <v>1</v>
      </c>
      <c r="AI380" s="194">
        <f>'Datos comparativos'!T767</f>
        <v>1</v>
      </c>
      <c r="AJ380" s="194">
        <f>'Datos comparativos'!V767</f>
        <v>1</v>
      </c>
      <c r="AK380" s="194">
        <f>'Datos comparativos'!W767</f>
        <v>1</v>
      </c>
      <c r="AL380" s="194">
        <f>'Datos comparativos'!X767</f>
        <v>1</v>
      </c>
      <c r="AM380" s="194">
        <f>'Datos comparativos'!Y767</f>
        <v>1</v>
      </c>
      <c r="AN380" s="194" t="str">
        <f>'Datos comparativos'!Z767</f>
        <v>n/a</v>
      </c>
      <c r="AO380" s="194" t="str">
        <f>'Datos comparativos'!AA767</f>
        <v>n/a</v>
      </c>
      <c r="AP380" s="334">
        <f>'Datos comparativos'!AB767</f>
        <v>1</v>
      </c>
      <c r="AQ380" s="194">
        <f>'Datos comparativos'!AC767</f>
        <v>1</v>
      </c>
      <c r="AR380" s="194">
        <f>'Datos comparativos'!AD767</f>
        <v>1</v>
      </c>
      <c r="AS380" s="287">
        <f>'Datos comparativos'!AH767</f>
        <v>1</v>
      </c>
      <c r="AT380" s="287" t="str">
        <f>'Datos comparativos'!AI767</f>
        <v>n/a</v>
      </c>
      <c r="AU380" s="287">
        <f>'Datos comparativos'!AJ767</f>
        <v>1</v>
      </c>
      <c r="AV380" s="287">
        <f>'Datos comparativos'!AK767</f>
        <v>1</v>
      </c>
      <c r="AW380" s="287">
        <f>'Datos comparativos'!AL767</f>
        <v>1</v>
      </c>
      <c r="AX380" s="335" t="str">
        <f>'Datos comparativos'!AM767</f>
        <v>n/a</v>
      </c>
      <c r="AY380" s="194">
        <f>'Datos comparativos'!AO767</f>
        <v>1</v>
      </c>
      <c r="AZ380" s="194">
        <f>'Datos comparativos'!AP767</f>
        <v>1</v>
      </c>
      <c r="BA380" s="194">
        <f>'Datos comparativos'!AR767</f>
        <v>1</v>
      </c>
    </row>
    <row r="381" spans="27:53" ht="15.5" x14ac:dyDescent="0.25">
      <c r="AA381" s="512" t="s">
        <v>861</v>
      </c>
      <c r="AB381" s="333">
        <f>'Datos comparativos'!H768</f>
        <v>1</v>
      </c>
      <c r="AC381" s="194">
        <f>'Datos comparativos'!I768</f>
        <v>1</v>
      </c>
      <c r="AD381" s="194">
        <f>'Datos comparativos'!K768</f>
        <v>1</v>
      </c>
      <c r="AE381" s="194">
        <f>'Datos comparativos'!O768</f>
        <v>1</v>
      </c>
      <c r="AF381" s="194">
        <f>'Datos comparativos'!Q768</f>
        <v>1</v>
      </c>
      <c r="AG381" s="194" t="str">
        <f>'Datos comparativos'!R768</f>
        <v>n/a</v>
      </c>
      <c r="AH381" s="194">
        <f>'Datos comparativos'!S768</f>
        <v>1</v>
      </c>
      <c r="AI381" s="194">
        <f>'Datos comparativos'!T768</f>
        <v>1</v>
      </c>
      <c r="AJ381" s="194">
        <f>'Datos comparativos'!V768</f>
        <v>1</v>
      </c>
      <c r="AK381" s="194">
        <f>'Datos comparativos'!W768</f>
        <v>1</v>
      </c>
      <c r="AL381" s="194">
        <f>'Datos comparativos'!X768</f>
        <v>1</v>
      </c>
      <c r="AM381" s="194">
        <f>'Datos comparativos'!Y768</f>
        <v>1</v>
      </c>
      <c r="AN381" s="194" t="str">
        <f>'Datos comparativos'!Z768</f>
        <v>n/a</v>
      </c>
      <c r="AO381" s="194">
        <f>'Datos comparativos'!AA768</f>
        <v>1</v>
      </c>
      <c r="AP381" s="334">
        <f>'Datos comparativos'!AB768</f>
        <v>0.83333333333333337</v>
      </c>
      <c r="AQ381" s="194">
        <f>'Datos comparativos'!AC768</f>
        <v>1</v>
      </c>
      <c r="AR381" s="194">
        <f>'Datos comparativos'!AD768</f>
        <v>1</v>
      </c>
      <c r="AS381" s="287">
        <f>'Datos comparativos'!AH768</f>
        <v>1</v>
      </c>
      <c r="AT381" s="287" t="str">
        <f>'Datos comparativos'!AI768</f>
        <v>n/a</v>
      </c>
      <c r="AU381" s="287">
        <f>'Datos comparativos'!AJ768</f>
        <v>1</v>
      </c>
      <c r="AV381" s="287">
        <f>'Datos comparativos'!AK768</f>
        <v>1</v>
      </c>
      <c r="AW381" s="287">
        <f>'Datos comparativos'!AL768</f>
        <v>1</v>
      </c>
      <c r="AX381" s="335" t="str">
        <f>'Datos comparativos'!AM768</f>
        <v>n/a</v>
      </c>
      <c r="AY381" s="194">
        <f>'Datos comparativos'!AO768</f>
        <v>1</v>
      </c>
      <c r="AZ381" s="194">
        <f>'Datos comparativos'!AP768</f>
        <v>1</v>
      </c>
      <c r="BA381" s="194">
        <f>'Datos comparativos'!AR768</f>
        <v>1</v>
      </c>
    </row>
    <row r="399" spans="4:52" ht="15.5" x14ac:dyDescent="0.25">
      <c r="AB399" s="1088"/>
      <c r="AC399" s="1089"/>
      <c r="AD399" s="1089"/>
      <c r="AE399" s="1089"/>
      <c r="AF399" s="1089"/>
      <c r="AG399" s="1089"/>
      <c r="AH399" s="1089"/>
      <c r="AI399" s="1089"/>
      <c r="AJ399" s="1089"/>
      <c r="AK399" s="1089"/>
      <c r="AL399" s="1089"/>
      <c r="AM399" s="1089"/>
      <c r="AN399" s="1089"/>
      <c r="AO399" s="1091"/>
      <c r="AP399" s="1089"/>
      <c r="AQ399" s="1089"/>
      <c r="AR399" s="1089"/>
      <c r="AS399" s="1089"/>
      <c r="AT399" s="1089"/>
      <c r="AU399" s="1089"/>
      <c r="AV399" s="1089"/>
      <c r="AW399" s="1091"/>
      <c r="AX399" s="1089"/>
      <c r="AY399" s="1089"/>
      <c r="AZ399" s="1089"/>
    </row>
    <row r="400" spans="4:52" ht="32.25" hidden="1" customHeight="1" x14ac:dyDescent="0.25">
      <c r="D400" s="1539" t="s">
        <v>354</v>
      </c>
      <c r="E400" s="1539"/>
      <c r="F400" s="1539"/>
      <c r="G400" s="1539"/>
      <c r="H400" s="1539"/>
      <c r="I400" s="1539"/>
      <c r="J400" s="1539"/>
      <c r="K400" s="1539"/>
      <c r="L400" s="1539"/>
      <c r="M400" s="1539"/>
      <c r="N400" s="1539"/>
      <c r="O400" s="1539"/>
      <c r="P400" s="1539"/>
      <c r="Q400" s="1539"/>
      <c r="R400" s="1539"/>
      <c r="S400" s="1539"/>
      <c r="T400" s="1539"/>
      <c r="U400" s="1539"/>
      <c r="V400" s="1539"/>
      <c r="W400" s="1539"/>
      <c r="X400" s="1539"/>
    </row>
    <row r="401" spans="27:52" ht="13.5" hidden="1" customHeight="1" x14ac:dyDescent="0.25"/>
    <row r="402" spans="27:52" ht="14.5" hidden="1" customHeight="1" x14ac:dyDescent="0.25"/>
    <row r="403" spans="27:52" ht="56" hidden="1" customHeight="1" x14ac:dyDescent="0.25"/>
    <row r="404" spans="27:52" ht="15.5" hidden="1" customHeight="1" x14ac:dyDescent="0.25">
      <c r="AA404" s="512" t="s">
        <v>703</v>
      </c>
      <c r="AB404" s="333">
        <f>'Datos comparativos'!H772</f>
        <v>1</v>
      </c>
      <c r="AC404" s="194">
        <f>'Datos comparativos'!I772</f>
        <v>0.625</v>
      </c>
      <c r="AD404" s="194">
        <f>'Datos comparativos'!K772</f>
        <v>0.75</v>
      </c>
      <c r="AE404" s="194">
        <f>'Datos comparativos'!O772</f>
        <v>1</v>
      </c>
      <c r="AF404" s="194">
        <f>'Datos comparativos'!Q772</f>
        <v>1</v>
      </c>
      <c r="AG404" s="194">
        <f>'Datos comparativos'!R772</f>
        <v>1</v>
      </c>
      <c r="AH404" s="194">
        <f>'Datos comparativos'!S772</f>
        <v>1</v>
      </c>
      <c r="AI404" s="194">
        <f>'Datos comparativos'!T772</f>
        <v>1</v>
      </c>
      <c r="AJ404" s="194">
        <f>'Datos comparativos'!V772</f>
        <v>0.75</v>
      </c>
      <c r="AK404" s="194">
        <f>'Datos comparativos'!W772</f>
        <v>1</v>
      </c>
      <c r="AL404" s="194" t="str">
        <f>'Datos comparativos'!X772</f>
        <v>n/a</v>
      </c>
      <c r="AM404" s="194" t="str">
        <f>'Datos comparativos'!Y772</f>
        <v>n/a</v>
      </c>
      <c r="AN404" s="194" t="str">
        <f>'Datos comparativos'!Z772</f>
        <v>n/a</v>
      </c>
      <c r="AO404" s="334">
        <f>'Datos comparativos'!AB772</f>
        <v>1</v>
      </c>
      <c r="AP404" s="194">
        <f>'Datos comparativos'!AC772</f>
        <v>1</v>
      </c>
      <c r="AQ404" s="194">
        <f>'Datos comparativos'!AD772</f>
        <v>1</v>
      </c>
      <c r="AR404" s="287">
        <f>'Datos comparativos'!AH772</f>
        <v>1</v>
      </c>
      <c r="AS404" s="287">
        <f>'Datos comparativos'!AI772</f>
        <v>1</v>
      </c>
      <c r="AT404" s="287" t="str">
        <f>'Datos comparativos'!AJ772</f>
        <v>n/a</v>
      </c>
      <c r="AU404" s="287" t="str">
        <f>'Datos comparativos'!AK772</f>
        <v>n/a</v>
      </c>
      <c r="AV404" s="287" t="str">
        <f>'Datos comparativos'!AL772</f>
        <v>n/a</v>
      </c>
      <c r="AW404" s="335">
        <f>'Datos comparativos'!AM772</f>
        <v>0.625</v>
      </c>
      <c r="AX404" s="194">
        <f>'Datos comparativos'!AO772</f>
        <v>0.875</v>
      </c>
      <c r="AY404" s="194" t="str">
        <f>'Datos comparativos'!AP772</f>
        <v>n/a</v>
      </c>
      <c r="AZ404" s="194">
        <f>'Datos comparativos'!AR772</f>
        <v>1</v>
      </c>
    </row>
    <row r="405" spans="27:52" ht="15.5" hidden="1" customHeight="1" x14ac:dyDescent="0.25">
      <c r="AA405" s="512" t="s">
        <v>714</v>
      </c>
      <c r="AB405" s="333">
        <f>'Datos comparativos'!H773</f>
        <v>1</v>
      </c>
      <c r="AC405" s="194">
        <f>'Datos comparativos'!I773</f>
        <v>0.5</v>
      </c>
      <c r="AD405" s="194">
        <f>'Datos comparativos'!K773</f>
        <v>0.375</v>
      </c>
      <c r="AE405" s="194">
        <f>'Datos comparativos'!O773</f>
        <v>1</v>
      </c>
      <c r="AF405" s="194">
        <f>'Datos comparativos'!Q773</f>
        <v>1</v>
      </c>
      <c r="AG405" s="194">
        <f>'Datos comparativos'!R773</f>
        <v>1</v>
      </c>
      <c r="AH405" s="194">
        <f>'Datos comparativos'!S773</f>
        <v>0.625</v>
      </c>
      <c r="AI405" s="194">
        <f>'Datos comparativos'!T773</f>
        <v>1</v>
      </c>
      <c r="AJ405" s="194">
        <f>'Datos comparativos'!V773</f>
        <v>0.875</v>
      </c>
      <c r="AK405" s="194">
        <f>'Datos comparativos'!W773</f>
        <v>0.875</v>
      </c>
      <c r="AL405" s="194" t="str">
        <f>'Datos comparativos'!X773</f>
        <v>n/a</v>
      </c>
      <c r="AM405" s="194" t="str">
        <f>'Datos comparativos'!Y773</f>
        <v>n/a</v>
      </c>
      <c r="AN405" s="194" t="str">
        <f>'Datos comparativos'!Z773</f>
        <v>n/a</v>
      </c>
      <c r="AO405" s="334">
        <f>'Datos comparativos'!AB773</f>
        <v>0.875</v>
      </c>
      <c r="AP405" s="194">
        <f>'Datos comparativos'!AC773</f>
        <v>0.75</v>
      </c>
      <c r="AQ405" s="194">
        <f>'Datos comparativos'!AD773</f>
        <v>1</v>
      </c>
      <c r="AR405" s="287">
        <f>'Datos comparativos'!AH773</f>
        <v>1</v>
      </c>
      <c r="AS405" s="287">
        <f>'Datos comparativos'!AI773</f>
        <v>0.5</v>
      </c>
      <c r="AT405" s="287" t="str">
        <f>'Datos comparativos'!AJ773</f>
        <v>n/a</v>
      </c>
      <c r="AU405" s="287" t="str">
        <f>'Datos comparativos'!AK773</f>
        <v>n/a</v>
      </c>
      <c r="AV405" s="287" t="str">
        <f>'Datos comparativos'!AL773</f>
        <v>n/a</v>
      </c>
      <c r="AW405" s="335">
        <f>'Datos comparativos'!AM773</f>
        <v>0.375</v>
      </c>
      <c r="AX405" s="194">
        <f>'Datos comparativos'!AO773</f>
        <v>1</v>
      </c>
      <c r="AY405" s="194" t="str">
        <f>'Datos comparativos'!AP773</f>
        <v>n/a</v>
      </c>
      <c r="AZ405" s="194">
        <f>'Datos comparativos'!AR773</f>
        <v>0.875</v>
      </c>
    </row>
    <row r="406" spans="27:52" ht="15.5" hidden="1" customHeight="1" x14ac:dyDescent="0.25">
      <c r="AA406" s="512" t="s">
        <v>716</v>
      </c>
      <c r="AB406" s="333">
        <f>'Datos comparativos'!H774</f>
        <v>0.75</v>
      </c>
      <c r="AC406" s="194">
        <f>'Datos comparativos'!I774</f>
        <v>0.5</v>
      </c>
      <c r="AD406" s="194">
        <f>'Datos comparativos'!K774</f>
        <v>0.375</v>
      </c>
      <c r="AE406" s="194">
        <f>'Datos comparativos'!O774</f>
        <v>1</v>
      </c>
      <c r="AF406" s="194">
        <f>'Datos comparativos'!Q774</f>
        <v>0.5</v>
      </c>
      <c r="AG406" s="194">
        <f>'Datos comparativos'!R774</f>
        <v>1</v>
      </c>
      <c r="AH406" s="194">
        <f>'Datos comparativos'!S774</f>
        <v>0.875</v>
      </c>
      <c r="AI406" s="194">
        <f>'Datos comparativos'!T774</f>
        <v>1</v>
      </c>
      <c r="AJ406" s="194">
        <f>'Datos comparativos'!V774</f>
        <v>1</v>
      </c>
      <c r="AK406" s="194">
        <f>'Datos comparativos'!W774</f>
        <v>1</v>
      </c>
      <c r="AL406" s="194" t="str">
        <f>'Datos comparativos'!X774</f>
        <v>n/a</v>
      </c>
      <c r="AM406" s="194" t="str">
        <f>'Datos comparativos'!Y774</f>
        <v>n/a</v>
      </c>
      <c r="AN406" s="194" t="str">
        <f>'Datos comparativos'!Z774</f>
        <v>n/a</v>
      </c>
      <c r="AO406" s="334">
        <f>'Datos comparativos'!AB774</f>
        <v>0.75</v>
      </c>
      <c r="AP406" s="194">
        <f>'Datos comparativos'!AC774</f>
        <v>1</v>
      </c>
      <c r="AQ406" s="194">
        <f>'Datos comparativos'!AD774</f>
        <v>1</v>
      </c>
      <c r="AR406" s="287">
        <f>'Datos comparativos'!AH774</f>
        <v>1</v>
      </c>
      <c r="AS406" s="287">
        <f>'Datos comparativos'!AI774</f>
        <v>1</v>
      </c>
      <c r="AT406" s="287" t="str">
        <f>'Datos comparativos'!AJ774</f>
        <v>n/a</v>
      </c>
      <c r="AU406" s="287" t="str">
        <f>'Datos comparativos'!AK774</f>
        <v>n/a</v>
      </c>
      <c r="AV406" s="287" t="str">
        <f>'Datos comparativos'!AL774</f>
        <v>n/a</v>
      </c>
      <c r="AW406" s="335">
        <f>'Datos comparativos'!AM774</f>
        <v>0.875</v>
      </c>
      <c r="AX406" s="194">
        <f>'Datos comparativos'!AO774</f>
        <v>1</v>
      </c>
      <c r="AY406" s="194" t="str">
        <f>'Datos comparativos'!AP774</f>
        <v>n/a</v>
      </c>
      <c r="AZ406" s="194">
        <f>'Datos comparativos'!AR774</f>
        <v>0.625</v>
      </c>
    </row>
    <row r="407" spans="27:52" ht="15.5" hidden="1" customHeight="1" x14ac:dyDescent="0.25">
      <c r="AA407" s="512" t="s">
        <v>718</v>
      </c>
      <c r="AB407" s="333">
        <f>'Datos comparativos'!H775</f>
        <v>0.5</v>
      </c>
      <c r="AC407" s="194">
        <f>'Datos comparativos'!I775</f>
        <v>0.5</v>
      </c>
      <c r="AD407" s="194">
        <f>'Datos comparativos'!K775</f>
        <v>0.5</v>
      </c>
      <c r="AE407" s="194">
        <f>'Datos comparativos'!O775</f>
        <v>0.75</v>
      </c>
      <c r="AF407" s="194">
        <f>'Datos comparativos'!Q775</f>
        <v>0.5</v>
      </c>
      <c r="AG407" s="194">
        <f>'Datos comparativos'!R775</f>
        <v>0.375</v>
      </c>
      <c r="AH407" s="194">
        <f>'Datos comparativos'!S775</f>
        <v>0.5</v>
      </c>
      <c r="AI407" s="194">
        <f>'Datos comparativos'!T775</f>
        <v>0.75</v>
      </c>
      <c r="AJ407" s="194">
        <f>'Datos comparativos'!V775</f>
        <v>0.5</v>
      </c>
      <c r="AK407" s="194">
        <f>'Datos comparativos'!W775</f>
        <v>1</v>
      </c>
      <c r="AL407" s="194" t="str">
        <f>'Datos comparativos'!X775</f>
        <v>n/a</v>
      </c>
      <c r="AM407" s="194" t="str">
        <f>'Datos comparativos'!Y775</f>
        <v>n/a</v>
      </c>
      <c r="AN407" s="194" t="str">
        <f>'Datos comparativos'!Z775</f>
        <v>n/a</v>
      </c>
      <c r="AO407" s="334">
        <f>'Datos comparativos'!AB775</f>
        <v>0.75</v>
      </c>
      <c r="AP407" s="194">
        <f>'Datos comparativos'!AC775</f>
        <v>0.875</v>
      </c>
      <c r="AQ407" s="194">
        <f>'Datos comparativos'!AD775</f>
        <v>0.75</v>
      </c>
      <c r="AR407" s="287">
        <f>'Datos comparativos'!AH775</f>
        <v>1</v>
      </c>
      <c r="AS407" s="287">
        <f>'Datos comparativos'!AI775</f>
        <v>1</v>
      </c>
      <c r="AT407" s="287" t="str">
        <f>'Datos comparativos'!AJ775</f>
        <v>n/a</v>
      </c>
      <c r="AU407" s="287" t="str">
        <f>'Datos comparativos'!AK775</f>
        <v>n/a</v>
      </c>
      <c r="AV407" s="287" t="str">
        <f>'Datos comparativos'!AL775</f>
        <v>n/a</v>
      </c>
      <c r="AW407" s="335">
        <f>'Datos comparativos'!AM775</f>
        <v>1</v>
      </c>
      <c r="AX407" s="194">
        <f>'Datos comparativos'!AO775</f>
        <v>0.75</v>
      </c>
      <c r="AY407" s="194" t="str">
        <f>'Datos comparativos'!AP775</f>
        <v>n/a</v>
      </c>
      <c r="AZ407" s="194">
        <f>'Datos comparativos'!AR775</f>
        <v>1</v>
      </c>
    </row>
    <row r="408" spans="27:52" ht="15.5" hidden="1" customHeight="1" x14ac:dyDescent="0.25">
      <c r="AA408" s="512" t="s">
        <v>719</v>
      </c>
      <c r="AB408" s="333">
        <f>'Datos comparativos'!H776</f>
        <v>0.625</v>
      </c>
      <c r="AC408" s="194">
        <f>'Datos comparativos'!I776</f>
        <v>0.5</v>
      </c>
      <c r="AD408" s="194">
        <f>'Datos comparativos'!K776</f>
        <v>0.625</v>
      </c>
      <c r="AE408" s="194">
        <f>'Datos comparativos'!O776</f>
        <v>0.75</v>
      </c>
      <c r="AF408" s="194">
        <f>'Datos comparativos'!Q776</f>
        <v>0.5</v>
      </c>
      <c r="AG408" s="194">
        <f>'Datos comparativos'!R776</f>
        <v>0.625</v>
      </c>
      <c r="AH408" s="194">
        <f>'Datos comparativos'!S776</f>
        <v>0.625</v>
      </c>
      <c r="AI408" s="194">
        <f>'Datos comparativos'!T776</f>
        <v>0.625</v>
      </c>
      <c r="AJ408" s="194">
        <f>'Datos comparativos'!V776</f>
        <v>0.625</v>
      </c>
      <c r="AK408" s="194">
        <f>'Datos comparativos'!W776</f>
        <v>1</v>
      </c>
      <c r="AL408" s="194" t="str">
        <f>'Datos comparativos'!X776</f>
        <v>n/a</v>
      </c>
      <c r="AM408" s="194" t="str">
        <f>'Datos comparativos'!Y776</f>
        <v>n/a</v>
      </c>
      <c r="AN408" s="194" t="str">
        <f>'Datos comparativos'!Z776</f>
        <v>n/a</v>
      </c>
      <c r="AO408" s="334">
        <f>'Datos comparativos'!AB776</f>
        <v>0.75</v>
      </c>
      <c r="AP408" s="194">
        <f>'Datos comparativos'!AC776</f>
        <v>1</v>
      </c>
      <c r="AQ408" s="194">
        <f>'Datos comparativos'!AD776</f>
        <v>0.5</v>
      </c>
      <c r="AR408" s="287">
        <f>'Datos comparativos'!AH776</f>
        <v>0.875</v>
      </c>
      <c r="AS408" s="287">
        <f>'Datos comparativos'!AI776</f>
        <v>0.875</v>
      </c>
      <c r="AT408" s="287" t="str">
        <f>'Datos comparativos'!AJ776</f>
        <v>n/a</v>
      </c>
      <c r="AU408" s="287" t="str">
        <f>'Datos comparativos'!AK776</f>
        <v>n/a</v>
      </c>
      <c r="AV408" s="287" t="str">
        <f>'Datos comparativos'!AL776</f>
        <v>n/a</v>
      </c>
      <c r="AW408" s="335">
        <f>'Datos comparativos'!AM776</f>
        <v>1</v>
      </c>
      <c r="AX408" s="194">
        <f>'Datos comparativos'!AO776</f>
        <v>0.625</v>
      </c>
      <c r="AY408" s="194" t="str">
        <f>'Datos comparativos'!AP776</f>
        <v>n/a</v>
      </c>
      <c r="AZ408" s="194">
        <f>'Datos comparativos'!AR776</f>
        <v>0.625</v>
      </c>
    </row>
    <row r="409" spans="27:52" ht="15.5" hidden="1" customHeight="1" x14ac:dyDescent="0.25">
      <c r="AA409" s="512" t="s">
        <v>726</v>
      </c>
      <c r="AB409" s="333">
        <f>'Datos comparativos'!H777</f>
        <v>1</v>
      </c>
      <c r="AC409" s="194">
        <f>'Datos comparativos'!I777</f>
        <v>1</v>
      </c>
      <c r="AD409" s="194">
        <f>'Datos comparativos'!K777</f>
        <v>0.75</v>
      </c>
      <c r="AE409" s="194">
        <f>'Datos comparativos'!O777</f>
        <v>1</v>
      </c>
      <c r="AF409" s="194">
        <f>'Datos comparativos'!Q777</f>
        <v>1</v>
      </c>
      <c r="AG409" s="194">
        <f>'Datos comparativos'!R777</f>
        <v>1</v>
      </c>
      <c r="AH409" s="194">
        <f>'Datos comparativos'!S777</f>
        <v>0.75</v>
      </c>
      <c r="AI409" s="194">
        <f>'Datos comparativos'!T777</f>
        <v>0.75</v>
      </c>
      <c r="AJ409" s="194">
        <f>'Datos comparativos'!V777</f>
        <v>0.875</v>
      </c>
      <c r="AK409" s="194">
        <f>'Datos comparativos'!W777</f>
        <v>1</v>
      </c>
      <c r="AL409" s="194" t="str">
        <f>'Datos comparativos'!X777</f>
        <v>n/a</v>
      </c>
      <c r="AM409" s="194" t="str">
        <f>'Datos comparativos'!Y777</f>
        <v>n/a</v>
      </c>
      <c r="AN409" s="194" t="str">
        <f>'Datos comparativos'!Z777</f>
        <v>n/a</v>
      </c>
      <c r="AO409" s="334">
        <f>'Datos comparativos'!AB777</f>
        <v>1</v>
      </c>
      <c r="AP409" s="194">
        <f>'Datos comparativos'!AC777</f>
        <v>1</v>
      </c>
      <c r="AQ409" s="194">
        <f>'Datos comparativos'!AD777</f>
        <v>0.625</v>
      </c>
      <c r="AR409" s="287">
        <f>'Datos comparativos'!AH777</f>
        <v>1</v>
      </c>
      <c r="AS409" s="287">
        <f>'Datos comparativos'!AI777</f>
        <v>0.875</v>
      </c>
      <c r="AT409" s="287" t="str">
        <f>'Datos comparativos'!AJ777</f>
        <v>n/a</v>
      </c>
      <c r="AU409" s="287" t="str">
        <f>'Datos comparativos'!AK777</f>
        <v>n/a</v>
      </c>
      <c r="AV409" s="287" t="str">
        <f>'Datos comparativos'!AL777</f>
        <v>n/a</v>
      </c>
      <c r="AW409" s="335">
        <f>'Datos comparativos'!AM777</f>
        <v>0.625</v>
      </c>
      <c r="AX409" s="194">
        <f>'Datos comparativos'!AO777</f>
        <v>1</v>
      </c>
      <c r="AY409" s="194" t="str">
        <f>'Datos comparativos'!AP777</f>
        <v>n/a</v>
      </c>
      <c r="AZ409" s="194">
        <f>'Datos comparativos'!AR777</f>
        <v>1</v>
      </c>
    </row>
    <row r="410" spans="27:52" ht="15.5" hidden="1" customHeight="1" x14ac:dyDescent="0.25">
      <c r="AA410" s="512" t="s">
        <v>731</v>
      </c>
      <c r="AB410" s="333">
        <f>'Datos comparativos'!H778</f>
        <v>0.875</v>
      </c>
      <c r="AC410" s="194">
        <f>'Datos comparativos'!I778</f>
        <v>0.625</v>
      </c>
      <c r="AD410" s="194">
        <f>'Datos comparativos'!K778</f>
        <v>0.875</v>
      </c>
      <c r="AE410" s="194">
        <f>'Datos comparativos'!O778</f>
        <v>1</v>
      </c>
      <c r="AF410" s="194">
        <f>'Datos comparativos'!Q778</f>
        <v>0.875</v>
      </c>
      <c r="AG410" s="194">
        <f>'Datos comparativos'!R778</f>
        <v>0.625</v>
      </c>
      <c r="AH410" s="194">
        <f>'Datos comparativos'!S778</f>
        <v>0.625</v>
      </c>
      <c r="AI410" s="194">
        <f>'Datos comparativos'!T778</f>
        <v>0.75</v>
      </c>
      <c r="AJ410" s="194">
        <f>'Datos comparativos'!V778</f>
        <v>0.875</v>
      </c>
      <c r="AK410" s="194">
        <f>'Datos comparativos'!W778</f>
        <v>1</v>
      </c>
      <c r="AL410" s="194" t="str">
        <f>'Datos comparativos'!X778</f>
        <v>n/a</v>
      </c>
      <c r="AM410" s="194" t="str">
        <f>'Datos comparativos'!Y778</f>
        <v>n/a</v>
      </c>
      <c r="AN410" s="194" t="str">
        <f>'Datos comparativos'!Z778</f>
        <v>n/a</v>
      </c>
      <c r="AO410" s="334">
        <f>'Datos comparativos'!AB778</f>
        <v>1</v>
      </c>
      <c r="AP410" s="194">
        <f>'Datos comparativos'!AC778</f>
        <v>1</v>
      </c>
      <c r="AQ410" s="194">
        <f>'Datos comparativos'!AD778</f>
        <v>0.5</v>
      </c>
      <c r="AR410" s="287">
        <f>'Datos comparativos'!AH778</f>
        <v>0.5</v>
      </c>
      <c r="AS410" s="287">
        <f>'Datos comparativos'!AI778</f>
        <v>0.75</v>
      </c>
      <c r="AT410" s="287" t="str">
        <f>'Datos comparativos'!AJ778</f>
        <v>n/a</v>
      </c>
      <c r="AU410" s="287" t="str">
        <f>'Datos comparativos'!AK778</f>
        <v>n/a</v>
      </c>
      <c r="AV410" s="287" t="str">
        <f>'Datos comparativos'!AL778</f>
        <v>n/a</v>
      </c>
      <c r="AW410" s="335">
        <f>'Datos comparativos'!AM778</f>
        <v>0.75</v>
      </c>
      <c r="AX410" s="194">
        <f>'Datos comparativos'!AO778</f>
        <v>0.625</v>
      </c>
      <c r="AY410" s="194" t="str">
        <f>'Datos comparativos'!AP778</f>
        <v>n/a</v>
      </c>
      <c r="AZ410" s="194">
        <f>'Datos comparativos'!AR778</f>
        <v>0.75</v>
      </c>
    </row>
    <row r="411" spans="27:52" ht="15.5" hidden="1" customHeight="1" x14ac:dyDescent="0.25">
      <c r="AA411" s="512" t="s">
        <v>734</v>
      </c>
      <c r="AB411" s="333">
        <f>'Datos comparativos'!H779</f>
        <v>0.875</v>
      </c>
      <c r="AC411" s="194">
        <f>'Datos comparativos'!I779</f>
        <v>0.375</v>
      </c>
      <c r="AD411" s="194">
        <f>'Datos comparativos'!K779</f>
        <v>0.5</v>
      </c>
      <c r="AE411" s="194">
        <f>'Datos comparativos'!O779</f>
        <v>1</v>
      </c>
      <c r="AF411" s="194">
        <f>'Datos comparativos'!Q779</f>
        <v>1</v>
      </c>
      <c r="AG411" s="194">
        <f>'Datos comparativos'!R779</f>
        <v>1</v>
      </c>
      <c r="AH411" s="194">
        <f>'Datos comparativos'!S779</f>
        <v>0.875</v>
      </c>
      <c r="AI411" s="194">
        <f>'Datos comparativos'!T779</f>
        <v>0.75</v>
      </c>
      <c r="AJ411" s="194">
        <f>'Datos comparativos'!V779</f>
        <v>0.875</v>
      </c>
      <c r="AK411" s="194">
        <f>'Datos comparativos'!W779</f>
        <v>0.75</v>
      </c>
      <c r="AL411" s="194" t="str">
        <f>'Datos comparativos'!X779</f>
        <v>n/a</v>
      </c>
      <c r="AM411" s="194" t="str">
        <f>'Datos comparativos'!Y779</f>
        <v>n/a</v>
      </c>
      <c r="AN411" s="194" t="str">
        <f>'Datos comparativos'!Z779</f>
        <v>n/a</v>
      </c>
      <c r="AO411" s="334">
        <f>'Datos comparativos'!AB779</f>
        <v>0.75</v>
      </c>
      <c r="AP411" s="194">
        <f>'Datos comparativos'!AC779</f>
        <v>0.875</v>
      </c>
      <c r="AQ411" s="194">
        <f>'Datos comparativos'!AD779</f>
        <v>0.5</v>
      </c>
      <c r="AR411" s="287">
        <f>'Datos comparativos'!AH779</f>
        <v>0.5</v>
      </c>
      <c r="AS411" s="287">
        <f>'Datos comparativos'!AI779</f>
        <v>0.5</v>
      </c>
      <c r="AT411" s="287" t="str">
        <f>'Datos comparativos'!AJ779</f>
        <v>n/a</v>
      </c>
      <c r="AU411" s="287" t="str">
        <f>'Datos comparativos'!AK779</f>
        <v>n/a</v>
      </c>
      <c r="AV411" s="287" t="str">
        <f>'Datos comparativos'!AL779</f>
        <v>n/a</v>
      </c>
      <c r="AW411" s="335">
        <f>'Datos comparativos'!AM779</f>
        <v>0.75</v>
      </c>
      <c r="AX411" s="194">
        <f>'Datos comparativos'!AO779</f>
        <v>0.5</v>
      </c>
      <c r="AY411" s="194" t="str">
        <f>'Datos comparativos'!AP779</f>
        <v>n/a</v>
      </c>
      <c r="AZ411" s="194">
        <f>'Datos comparativos'!AR779</f>
        <v>0.625</v>
      </c>
    </row>
    <row r="412" spans="27:52" ht="15.5" hidden="1" customHeight="1" x14ac:dyDescent="0.25">
      <c r="AA412" s="512" t="s">
        <v>735</v>
      </c>
      <c r="AB412" s="333">
        <f>'Datos comparativos'!H780</f>
        <v>0.75</v>
      </c>
      <c r="AC412" s="194">
        <f>'Datos comparativos'!I780</f>
        <v>0.75</v>
      </c>
      <c r="AD412" s="194">
        <f>'Datos comparativos'!K780</f>
        <v>0.5</v>
      </c>
      <c r="AE412" s="194">
        <f>'Datos comparativos'!O780</f>
        <v>0.75</v>
      </c>
      <c r="AF412" s="194">
        <f>'Datos comparativos'!Q780</f>
        <v>0.75</v>
      </c>
      <c r="AG412" s="194">
        <f>'Datos comparativos'!R780</f>
        <v>0.5</v>
      </c>
      <c r="AH412" s="194">
        <f>'Datos comparativos'!S780</f>
        <v>0.75</v>
      </c>
      <c r="AI412" s="194">
        <f>'Datos comparativos'!T780</f>
        <v>1</v>
      </c>
      <c r="AJ412" s="194">
        <f>'Datos comparativos'!V780</f>
        <v>0.625</v>
      </c>
      <c r="AK412" s="194">
        <f>'Datos comparativos'!W780</f>
        <v>1</v>
      </c>
      <c r="AL412" s="194" t="str">
        <f>'Datos comparativos'!X780</f>
        <v>n/a</v>
      </c>
      <c r="AM412" s="194" t="str">
        <f>'Datos comparativos'!Y780</f>
        <v>n/a</v>
      </c>
      <c r="AN412" s="194" t="str">
        <f>'Datos comparativos'!Z780</f>
        <v>n/a</v>
      </c>
      <c r="AO412" s="334">
        <f>'Datos comparativos'!AB780</f>
        <v>0.5</v>
      </c>
      <c r="AP412" s="194">
        <f>'Datos comparativos'!AC780</f>
        <v>0.75</v>
      </c>
      <c r="AQ412" s="194">
        <f>'Datos comparativos'!AD780</f>
        <v>0.75</v>
      </c>
      <c r="AR412" s="287">
        <f>'Datos comparativos'!AH780</f>
        <v>0.875</v>
      </c>
      <c r="AS412" s="287">
        <f>'Datos comparativos'!AI780</f>
        <v>0.5</v>
      </c>
      <c r="AT412" s="287" t="str">
        <f>'Datos comparativos'!AJ780</f>
        <v>n/a</v>
      </c>
      <c r="AU412" s="287" t="str">
        <f>'Datos comparativos'!AK780</f>
        <v>n/a</v>
      </c>
      <c r="AV412" s="287" t="str">
        <f>'Datos comparativos'!AL780</f>
        <v>n/a</v>
      </c>
      <c r="AW412" s="335">
        <f>'Datos comparativos'!AM780</f>
        <v>0.5</v>
      </c>
      <c r="AX412" s="194">
        <f>'Datos comparativos'!AO780</f>
        <v>0.5</v>
      </c>
      <c r="AY412" s="194" t="str">
        <f>'Datos comparativos'!AP780</f>
        <v>n/a</v>
      </c>
      <c r="AZ412" s="194">
        <f>'Datos comparativos'!AR780</f>
        <v>0.5</v>
      </c>
    </row>
    <row r="413" spans="27:52" ht="15.5" hidden="1" customHeight="1" x14ac:dyDescent="0.25">
      <c r="AA413" s="512" t="s">
        <v>736</v>
      </c>
      <c r="AB413" s="333">
        <f>'Datos comparativos'!H781</f>
        <v>1</v>
      </c>
      <c r="AC413" s="194">
        <f>'Datos comparativos'!I781</f>
        <v>0.625</v>
      </c>
      <c r="AD413" s="194">
        <f>'Datos comparativos'!K781</f>
        <v>0.625</v>
      </c>
      <c r="AE413" s="194">
        <f>'Datos comparativos'!O781</f>
        <v>1</v>
      </c>
      <c r="AF413" s="194">
        <f>'Datos comparativos'!Q781</f>
        <v>0.875</v>
      </c>
      <c r="AG413" s="194">
        <f>'Datos comparativos'!R781</f>
        <v>0.625</v>
      </c>
      <c r="AH413" s="194">
        <f>'Datos comparativos'!S781</f>
        <v>0.5</v>
      </c>
      <c r="AI413" s="194">
        <f>'Datos comparativos'!T781</f>
        <v>0.875</v>
      </c>
      <c r="AJ413" s="194">
        <f>'Datos comparativos'!V781</f>
        <v>0.5</v>
      </c>
      <c r="AK413" s="194">
        <f>'Datos comparativos'!W781</f>
        <v>1</v>
      </c>
      <c r="AL413" s="194" t="str">
        <f>'Datos comparativos'!X781</f>
        <v>n/a</v>
      </c>
      <c r="AM413" s="194" t="str">
        <f>'Datos comparativos'!Y781</f>
        <v>n/a</v>
      </c>
      <c r="AN413" s="194" t="str">
        <f>'Datos comparativos'!Z781</f>
        <v>n/a</v>
      </c>
      <c r="AO413" s="334">
        <f>'Datos comparativos'!AB781</f>
        <v>0.75</v>
      </c>
      <c r="AP413" s="194">
        <f>'Datos comparativos'!AC781</f>
        <v>0.625</v>
      </c>
      <c r="AQ413" s="194">
        <f>'Datos comparativos'!AD781</f>
        <v>0.5</v>
      </c>
      <c r="AR413" s="287">
        <f>'Datos comparativos'!AH781</f>
        <v>0.875</v>
      </c>
      <c r="AS413" s="287">
        <f>'Datos comparativos'!AI781</f>
        <v>0.75</v>
      </c>
      <c r="AT413" s="287" t="str">
        <f>'Datos comparativos'!AJ781</f>
        <v>n/a</v>
      </c>
      <c r="AU413" s="287" t="str">
        <f>'Datos comparativos'!AK781</f>
        <v>n/a</v>
      </c>
      <c r="AV413" s="287" t="str">
        <f>'Datos comparativos'!AL781</f>
        <v>n/a</v>
      </c>
      <c r="AW413" s="335">
        <f>'Datos comparativos'!AM781</f>
        <v>0.375</v>
      </c>
      <c r="AX413" s="194">
        <f>'Datos comparativos'!AO781</f>
        <v>0.375</v>
      </c>
      <c r="AY413" s="194" t="str">
        <f>'Datos comparativos'!AP781</f>
        <v>n/a</v>
      </c>
      <c r="AZ413" s="194">
        <f>'Datos comparativos'!AR781</f>
        <v>0.5</v>
      </c>
    </row>
    <row r="414" spans="27:52" ht="15.5" hidden="1" customHeight="1" x14ac:dyDescent="0.25">
      <c r="AA414" s="512" t="s">
        <v>738</v>
      </c>
      <c r="AB414" s="333">
        <f>'Datos comparativos'!H782</f>
        <v>1</v>
      </c>
      <c r="AC414" s="194">
        <f>'Datos comparativos'!I782</f>
        <v>0.75</v>
      </c>
      <c r="AD414" s="194">
        <f>'Datos comparativos'!K782</f>
        <v>0.75</v>
      </c>
      <c r="AE414" s="194">
        <f>'Datos comparativos'!O782</f>
        <v>0.75</v>
      </c>
      <c r="AF414" s="194">
        <f>'Datos comparativos'!Q782</f>
        <v>0.75</v>
      </c>
      <c r="AG414" s="194">
        <f>'Datos comparativos'!R782</f>
        <v>0.5</v>
      </c>
      <c r="AH414" s="194">
        <f>'Datos comparativos'!S782</f>
        <v>1</v>
      </c>
      <c r="AI414" s="194">
        <f>'Datos comparativos'!T782</f>
        <v>0.625</v>
      </c>
      <c r="AJ414" s="194">
        <f>'Datos comparativos'!V782</f>
        <v>1</v>
      </c>
      <c r="AK414" s="194">
        <f>'Datos comparativos'!W782</f>
        <v>1</v>
      </c>
      <c r="AL414" s="194" t="str">
        <f>'Datos comparativos'!X782</f>
        <v>n/a</v>
      </c>
      <c r="AM414" s="194" t="str">
        <f>'Datos comparativos'!Y782</f>
        <v>n/a</v>
      </c>
      <c r="AN414" s="194" t="str">
        <f>'Datos comparativos'!Z782</f>
        <v>n/a</v>
      </c>
      <c r="AO414" s="334">
        <f>'Datos comparativos'!AB782</f>
        <v>1</v>
      </c>
      <c r="AP414" s="194">
        <f>'Datos comparativos'!AC782</f>
        <v>0.875</v>
      </c>
      <c r="AQ414" s="194">
        <f>'Datos comparativos'!AD782</f>
        <v>0.875</v>
      </c>
      <c r="AR414" s="287">
        <f>'Datos comparativos'!AH782</f>
        <v>0.875</v>
      </c>
      <c r="AS414" s="287">
        <f>'Datos comparativos'!AI782</f>
        <v>1</v>
      </c>
      <c r="AT414" s="287" t="str">
        <f>'Datos comparativos'!AJ782</f>
        <v>n/a</v>
      </c>
      <c r="AU414" s="287" t="str">
        <f>'Datos comparativos'!AK782</f>
        <v>n/a</v>
      </c>
      <c r="AV414" s="287" t="str">
        <f>'Datos comparativos'!AL782</f>
        <v>n/a</v>
      </c>
      <c r="AW414" s="335">
        <f>'Datos comparativos'!AM782</f>
        <v>1</v>
      </c>
      <c r="AX414" s="194">
        <f>'Datos comparativos'!AO782</f>
        <v>0.875</v>
      </c>
      <c r="AY414" s="194" t="str">
        <f>'Datos comparativos'!AP782</f>
        <v>n/a</v>
      </c>
      <c r="AZ414" s="194">
        <f>'Datos comparativos'!AR782</f>
        <v>0.75</v>
      </c>
    </row>
    <row r="415" spans="27:52" ht="15.5" hidden="1" customHeight="1" x14ac:dyDescent="0.25">
      <c r="AA415" s="512" t="s">
        <v>743</v>
      </c>
      <c r="AB415" s="333">
        <f>'Datos comparativos'!H783</f>
        <v>0.875</v>
      </c>
      <c r="AC415" s="194">
        <f>'Datos comparativos'!I783</f>
        <v>0.875</v>
      </c>
      <c r="AD415" s="194">
        <f>'Datos comparativos'!K783</f>
        <v>0.5</v>
      </c>
      <c r="AE415" s="194">
        <f>'Datos comparativos'!O783</f>
        <v>0.875</v>
      </c>
      <c r="AF415" s="194">
        <f>'Datos comparativos'!Q783</f>
        <v>0.625</v>
      </c>
      <c r="AG415" s="194">
        <f>'Datos comparativos'!R783</f>
        <v>0.5</v>
      </c>
      <c r="AH415" s="194">
        <f>'Datos comparativos'!S783</f>
        <v>0.75</v>
      </c>
      <c r="AI415" s="194">
        <f>'Datos comparativos'!T783</f>
        <v>0.75</v>
      </c>
      <c r="AJ415" s="194">
        <f>'Datos comparativos'!V783</f>
        <v>0.625</v>
      </c>
      <c r="AK415" s="194">
        <f>'Datos comparativos'!W783</f>
        <v>0.875</v>
      </c>
      <c r="AL415" s="194" t="str">
        <f>'Datos comparativos'!X783</f>
        <v>n/a</v>
      </c>
      <c r="AM415" s="194" t="str">
        <f>'Datos comparativos'!Y783</f>
        <v>n/a</v>
      </c>
      <c r="AN415" s="194" t="str">
        <f>'Datos comparativos'!Z783</f>
        <v>n/a</v>
      </c>
      <c r="AO415" s="334">
        <f>'Datos comparativos'!AB783</f>
        <v>0.625</v>
      </c>
      <c r="AP415" s="194">
        <f>'Datos comparativos'!AC783</f>
        <v>0.625</v>
      </c>
      <c r="AQ415" s="194">
        <f>'Datos comparativos'!AD783</f>
        <v>0.625</v>
      </c>
      <c r="AR415" s="287">
        <f>'Datos comparativos'!AH783</f>
        <v>0.75</v>
      </c>
      <c r="AS415" s="287">
        <f>'Datos comparativos'!AI783</f>
        <v>0.75</v>
      </c>
      <c r="AT415" s="287">
        <f>'Datos comparativos'!AJ783</f>
        <v>0.625</v>
      </c>
      <c r="AU415" s="287" t="str">
        <f>'Datos comparativos'!AK783</f>
        <v>n/a</v>
      </c>
      <c r="AV415" s="287" t="str">
        <f>'Datos comparativos'!AL783</f>
        <v>n/a</v>
      </c>
      <c r="AW415" s="335">
        <f>'Datos comparativos'!AM783</f>
        <v>0.75</v>
      </c>
      <c r="AX415" s="194">
        <f>'Datos comparativos'!AO783</f>
        <v>1</v>
      </c>
      <c r="AY415" s="194" t="str">
        <f>'Datos comparativos'!AP783</f>
        <v>n/a</v>
      </c>
      <c r="AZ415" s="194">
        <f>'Datos comparativos'!AR783</f>
        <v>0.625</v>
      </c>
    </row>
    <row r="416" spans="27:52" ht="15.5" hidden="1" customHeight="1" x14ac:dyDescent="0.25">
      <c r="AA416" s="512" t="s">
        <v>745</v>
      </c>
      <c r="AB416" s="333">
        <f>'Datos comparativos'!H784</f>
        <v>0.75</v>
      </c>
      <c r="AC416" s="194">
        <f>'Datos comparativos'!I784</f>
        <v>0.875</v>
      </c>
      <c r="AD416" s="194">
        <f>'Datos comparativos'!K784</f>
        <v>0.375</v>
      </c>
      <c r="AE416" s="194">
        <f>'Datos comparativos'!O784</f>
        <v>0.875</v>
      </c>
      <c r="AF416" s="194">
        <f>'Datos comparativos'!Q784</f>
        <v>0.75</v>
      </c>
      <c r="AG416" s="194">
        <f>'Datos comparativos'!R784</f>
        <v>0.75</v>
      </c>
      <c r="AH416" s="194">
        <f>'Datos comparativos'!S784</f>
        <v>0.75</v>
      </c>
      <c r="AI416" s="194">
        <f>'Datos comparativos'!T784</f>
        <v>0.625</v>
      </c>
      <c r="AJ416" s="194">
        <f>'Datos comparativos'!V784</f>
        <v>0.5</v>
      </c>
      <c r="AK416" s="194">
        <f>'Datos comparativos'!W784</f>
        <v>0.75</v>
      </c>
      <c r="AL416" s="194" t="str">
        <f>'Datos comparativos'!X784</f>
        <v>n/a</v>
      </c>
      <c r="AM416" s="194" t="str">
        <f>'Datos comparativos'!Y784</f>
        <v>n/a</v>
      </c>
      <c r="AN416" s="194" t="str">
        <f>'Datos comparativos'!Z784</f>
        <v>n/a</v>
      </c>
      <c r="AO416" s="334">
        <f>'Datos comparativos'!AB784</f>
        <v>0.875</v>
      </c>
      <c r="AP416" s="194">
        <f>'Datos comparativos'!AC784</f>
        <v>1</v>
      </c>
      <c r="AQ416" s="194">
        <f>'Datos comparativos'!AD784</f>
        <v>0.625</v>
      </c>
      <c r="AR416" s="287">
        <f>'Datos comparativos'!AH784</f>
        <v>0.625</v>
      </c>
      <c r="AS416" s="287">
        <f>'Datos comparativos'!AI784</f>
        <v>0.625</v>
      </c>
      <c r="AT416" s="287">
        <f>'Datos comparativos'!AJ784</f>
        <v>0.875</v>
      </c>
      <c r="AU416" s="287" t="str">
        <f>'Datos comparativos'!AK784</f>
        <v>n/a</v>
      </c>
      <c r="AV416" s="287" t="str">
        <f>'Datos comparativos'!AL784</f>
        <v>n/a</v>
      </c>
      <c r="AW416" s="335">
        <f>'Datos comparativos'!AM784</f>
        <v>0.625</v>
      </c>
      <c r="AX416" s="194">
        <f>'Datos comparativos'!AO784</f>
        <v>0.75</v>
      </c>
      <c r="AY416" s="194" t="str">
        <f>'Datos comparativos'!AP784</f>
        <v>n/a</v>
      </c>
      <c r="AZ416" s="194">
        <f>'Datos comparativos'!AR784</f>
        <v>0.625</v>
      </c>
    </row>
    <row r="417" spans="27:52" ht="15.5" hidden="1" customHeight="1" x14ac:dyDescent="0.25">
      <c r="AA417" s="512" t="s">
        <v>747</v>
      </c>
      <c r="AB417" s="333">
        <f>'Datos comparativos'!H785</f>
        <v>0.875</v>
      </c>
      <c r="AC417" s="194">
        <f>'Datos comparativos'!I785</f>
        <v>0.875</v>
      </c>
      <c r="AD417" s="194">
        <f>'Datos comparativos'!K785</f>
        <v>0.5</v>
      </c>
      <c r="AE417" s="194">
        <f>'Datos comparativos'!O785</f>
        <v>0.875</v>
      </c>
      <c r="AF417" s="194">
        <f>'Datos comparativos'!Q785</f>
        <v>0.5</v>
      </c>
      <c r="AG417" s="194">
        <f>'Datos comparativos'!R785</f>
        <v>0.5</v>
      </c>
      <c r="AH417" s="194">
        <f>'Datos comparativos'!S785</f>
        <v>0.875</v>
      </c>
      <c r="AI417" s="194">
        <f>'Datos comparativos'!T785</f>
        <v>0.5</v>
      </c>
      <c r="AJ417" s="194">
        <f>'Datos comparativos'!V785</f>
        <v>0.875</v>
      </c>
      <c r="AK417" s="194">
        <f>'Datos comparativos'!W785</f>
        <v>0.625</v>
      </c>
      <c r="AL417" s="194" t="str">
        <f>'Datos comparativos'!X785</f>
        <v>n/a</v>
      </c>
      <c r="AM417" s="194" t="str">
        <f>'Datos comparativos'!Y785</f>
        <v>n/a</v>
      </c>
      <c r="AN417" s="194" t="str">
        <f>'Datos comparativos'!Z785</f>
        <v>n/a</v>
      </c>
      <c r="AO417" s="334">
        <f>'Datos comparativos'!AB785</f>
        <v>1</v>
      </c>
      <c r="AP417" s="194">
        <f>'Datos comparativos'!AC785</f>
        <v>0.625</v>
      </c>
      <c r="AQ417" s="194">
        <f>'Datos comparativos'!AD785</f>
        <v>1</v>
      </c>
      <c r="AR417" s="287">
        <f>'Datos comparativos'!AH785</f>
        <v>1</v>
      </c>
      <c r="AS417" s="287">
        <f>'Datos comparativos'!AI785</f>
        <v>0.75</v>
      </c>
      <c r="AT417" s="287">
        <f>'Datos comparativos'!AJ785</f>
        <v>1</v>
      </c>
      <c r="AU417" s="287" t="str">
        <f>'Datos comparativos'!AK785</f>
        <v>n/a</v>
      </c>
      <c r="AV417" s="287" t="str">
        <f>'Datos comparativos'!AL785</f>
        <v>n/a</v>
      </c>
      <c r="AW417" s="335">
        <f>'Datos comparativos'!AM785</f>
        <v>0.625</v>
      </c>
      <c r="AX417" s="194">
        <f>'Datos comparativos'!AO785</f>
        <v>1</v>
      </c>
      <c r="AY417" s="194" t="str">
        <f>'Datos comparativos'!AP785</f>
        <v>n/a</v>
      </c>
      <c r="AZ417" s="194">
        <f>'Datos comparativos'!AR785</f>
        <v>0.75</v>
      </c>
    </row>
    <row r="418" spans="27:52" ht="15.5" hidden="1" customHeight="1" x14ac:dyDescent="0.25">
      <c r="AA418" s="512" t="s">
        <v>760</v>
      </c>
      <c r="AB418" s="333">
        <f>'Datos comparativos'!H786</f>
        <v>1</v>
      </c>
      <c r="AC418" s="194">
        <f>'Datos comparativos'!I786</f>
        <v>0.375</v>
      </c>
      <c r="AD418" s="194">
        <f>'Datos comparativos'!K786</f>
        <v>0.5</v>
      </c>
      <c r="AE418" s="194">
        <f>'Datos comparativos'!O786</f>
        <v>1</v>
      </c>
      <c r="AF418" s="194">
        <f>'Datos comparativos'!Q786</f>
        <v>0.875</v>
      </c>
      <c r="AG418" s="194">
        <f>'Datos comparativos'!R786</f>
        <v>0.5</v>
      </c>
      <c r="AH418" s="194">
        <f>'Datos comparativos'!S786</f>
        <v>0.625</v>
      </c>
      <c r="AI418" s="194">
        <f>'Datos comparativos'!T786</f>
        <v>0.625</v>
      </c>
      <c r="AJ418" s="194">
        <f>'Datos comparativos'!V786</f>
        <v>0.625</v>
      </c>
      <c r="AK418" s="194">
        <f>'Datos comparativos'!W786</f>
        <v>0.875</v>
      </c>
      <c r="AL418" s="194" t="str">
        <f>'Datos comparativos'!X786</f>
        <v>n/a</v>
      </c>
      <c r="AM418" s="194" t="str">
        <f>'Datos comparativos'!Y786</f>
        <v>n/a</v>
      </c>
      <c r="AN418" s="194" t="str">
        <f>'Datos comparativos'!Z786</f>
        <v>n/a</v>
      </c>
      <c r="AO418" s="334">
        <f>'Datos comparativos'!AB786</f>
        <v>0.625</v>
      </c>
      <c r="AP418" s="194">
        <f>'Datos comparativos'!AC786</f>
        <v>0.5</v>
      </c>
      <c r="AQ418" s="194">
        <f>'Datos comparativos'!AD786</f>
        <v>0.5</v>
      </c>
      <c r="AR418" s="287">
        <f>'Datos comparativos'!AH786</f>
        <v>0.875</v>
      </c>
      <c r="AS418" s="287">
        <f>'Datos comparativos'!AI786</f>
        <v>0.5</v>
      </c>
      <c r="AT418" s="287">
        <f>'Datos comparativos'!AJ786</f>
        <v>0.625</v>
      </c>
      <c r="AU418" s="287" t="str">
        <f>'Datos comparativos'!AK786</f>
        <v>n/a</v>
      </c>
      <c r="AV418" s="287" t="str">
        <f>'Datos comparativos'!AL786</f>
        <v>n/a</v>
      </c>
      <c r="AW418" s="335">
        <f>'Datos comparativos'!AM786</f>
        <v>0.625</v>
      </c>
      <c r="AX418" s="194">
        <f>'Datos comparativos'!AO786</f>
        <v>0.625</v>
      </c>
      <c r="AY418" s="194" t="str">
        <f>'Datos comparativos'!AP786</f>
        <v>n/a</v>
      </c>
      <c r="AZ418" s="194">
        <f>'Datos comparativos'!AR786</f>
        <v>0.5</v>
      </c>
    </row>
    <row r="419" spans="27:52" ht="15.5" hidden="1" customHeight="1" x14ac:dyDescent="0.25">
      <c r="AA419" s="512" t="s">
        <v>763</v>
      </c>
      <c r="AB419" s="333">
        <f>'Datos comparativos'!H787</f>
        <v>1</v>
      </c>
      <c r="AC419" s="194">
        <f>'Datos comparativos'!I787</f>
        <v>1</v>
      </c>
      <c r="AD419" s="194">
        <f>'Datos comparativos'!K787</f>
        <v>0.75</v>
      </c>
      <c r="AE419" s="194">
        <f>'Datos comparativos'!O787</f>
        <v>0.875</v>
      </c>
      <c r="AF419" s="194">
        <f>'Datos comparativos'!Q787</f>
        <v>0.5</v>
      </c>
      <c r="AG419" s="194">
        <f>'Datos comparativos'!R787</f>
        <v>0.875</v>
      </c>
      <c r="AH419" s="194">
        <f>'Datos comparativos'!S787</f>
        <v>0.875</v>
      </c>
      <c r="AI419" s="194">
        <f>'Datos comparativos'!T787</f>
        <v>0.75</v>
      </c>
      <c r="AJ419" s="194">
        <f>'Datos comparativos'!V787</f>
        <v>0.875</v>
      </c>
      <c r="AK419" s="194">
        <f>'Datos comparativos'!W787</f>
        <v>1</v>
      </c>
      <c r="AL419" s="194" t="str">
        <f>'Datos comparativos'!X787</f>
        <v>n/a</v>
      </c>
      <c r="AM419" s="194" t="str">
        <f>'Datos comparativos'!Y787</f>
        <v>n/a</v>
      </c>
      <c r="AN419" s="194" t="str">
        <f>'Datos comparativos'!Z787</f>
        <v>n/a</v>
      </c>
      <c r="AO419" s="334">
        <f>'Datos comparativos'!AB787</f>
        <v>0.75</v>
      </c>
      <c r="AP419" s="194">
        <f>'Datos comparativos'!AC787</f>
        <v>0.875</v>
      </c>
      <c r="AQ419" s="194">
        <f>'Datos comparativos'!AD787</f>
        <v>0.5</v>
      </c>
      <c r="AR419" s="287">
        <f>'Datos comparativos'!AH787</f>
        <v>0.75</v>
      </c>
      <c r="AS419" s="287">
        <f>'Datos comparativos'!AI787</f>
        <v>1</v>
      </c>
      <c r="AT419" s="287">
        <f>'Datos comparativos'!AJ787</f>
        <v>0.5</v>
      </c>
      <c r="AU419" s="287" t="str">
        <f>'Datos comparativos'!AK787</f>
        <v>n/a</v>
      </c>
      <c r="AV419" s="287" t="str">
        <f>'Datos comparativos'!AL787</f>
        <v>n/a</v>
      </c>
      <c r="AW419" s="335">
        <f>'Datos comparativos'!AM787</f>
        <v>0.75</v>
      </c>
      <c r="AX419" s="194">
        <f>'Datos comparativos'!AO787</f>
        <v>0.875</v>
      </c>
      <c r="AY419" s="194" t="str">
        <f>'Datos comparativos'!AP787</f>
        <v>n/a</v>
      </c>
      <c r="AZ419" s="194">
        <f>'Datos comparativos'!AR787</f>
        <v>0.5</v>
      </c>
    </row>
    <row r="420" spans="27:52" ht="15.5" hidden="1" customHeight="1" x14ac:dyDescent="0.25">
      <c r="AA420" s="512" t="s">
        <v>771</v>
      </c>
      <c r="AB420" s="333">
        <f>'Datos comparativos'!H788</f>
        <v>1</v>
      </c>
      <c r="AC420" s="194">
        <f>'Datos comparativos'!I788</f>
        <v>0.75</v>
      </c>
      <c r="AD420" s="194">
        <f>'Datos comparativos'!K788</f>
        <v>0.375</v>
      </c>
      <c r="AE420" s="194">
        <f>'Datos comparativos'!O788</f>
        <v>0.875</v>
      </c>
      <c r="AF420" s="194">
        <f>'Datos comparativos'!Q788</f>
        <v>0.625</v>
      </c>
      <c r="AG420" s="194">
        <f>'Datos comparativos'!R788</f>
        <v>0.625</v>
      </c>
      <c r="AH420" s="194">
        <f>'Datos comparativos'!S788</f>
        <v>0.75</v>
      </c>
      <c r="AI420" s="194">
        <f>'Datos comparativos'!T788</f>
        <v>0.875</v>
      </c>
      <c r="AJ420" s="194">
        <f>'Datos comparativos'!V788</f>
        <v>0.75</v>
      </c>
      <c r="AK420" s="194">
        <f>'Datos comparativos'!W788</f>
        <v>0.875</v>
      </c>
      <c r="AL420" s="194">
        <f>'Datos comparativos'!X788</f>
        <v>1</v>
      </c>
      <c r="AM420" s="194" t="str">
        <f>'Datos comparativos'!Y788</f>
        <v>n/a</v>
      </c>
      <c r="AN420" s="194" t="str">
        <f>'Datos comparativos'!Z788</f>
        <v>n/a</v>
      </c>
      <c r="AO420" s="334">
        <f>'Datos comparativos'!AB788</f>
        <v>0.625</v>
      </c>
      <c r="AP420" s="194">
        <f>'Datos comparativos'!AC788</f>
        <v>0.75</v>
      </c>
      <c r="AQ420" s="194">
        <f>'Datos comparativos'!AD788</f>
        <v>0.75</v>
      </c>
      <c r="AR420" s="287">
        <f>'Datos comparativos'!AH788</f>
        <v>0.625</v>
      </c>
      <c r="AS420" s="287">
        <f>'Datos comparativos'!AI788</f>
        <v>0.625</v>
      </c>
      <c r="AT420" s="287">
        <f>'Datos comparativos'!AJ788</f>
        <v>0.5</v>
      </c>
      <c r="AU420" s="287" t="str">
        <f>'Datos comparativos'!AK788</f>
        <v>n/a</v>
      </c>
      <c r="AV420" s="287" t="str">
        <f>'Datos comparativos'!AL788</f>
        <v>n/a</v>
      </c>
      <c r="AW420" s="335">
        <f>'Datos comparativos'!AM788</f>
        <v>0.625</v>
      </c>
      <c r="AX420" s="194">
        <f>'Datos comparativos'!AO788</f>
        <v>0.75</v>
      </c>
      <c r="AY420" s="194" t="str">
        <f>'Datos comparativos'!AP788</f>
        <v>n/a</v>
      </c>
      <c r="AZ420" s="194">
        <f>'Datos comparativos'!AR788</f>
        <v>0.625</v>
      </c>
    </row>
    <row r="421" spans="27:52" ht="13" hidden="1" customHeight="1" x14ac:dyDescent="0.25">
      <c r="AB421" s="333">
        <f>'Datos comparativos'!H789</f>
        <v>0.75</v>
      </c>
      <c r="AC421" s="194">
        <f>'Datos comparativos'!I789</f>
        <v>1</v>
      </c>
      <c r="AD421" s="194">
        <f>'Datos comparativos'!K789</f>
        <v>0.875</v>
      </c>
      <c r="AE421" s="194">
        <f>'Datos comparativos'!O789</f>
        <v>0.75</v>
      </c>
      <c r="AF421" s="194">
        <f>'Datos comparativos'!Q789</f>
        <v>0.75</v>
      </c>
      <c r="AG421" s="194">
        <f>'Datos comparativos'!R789</f>
        <v>0.75</v>
      </c>
      <c r="AH421" s="194">
        <f>'Datos comparativos'!S789</f>
        <v>0.625</v>
      </c>
      <c r="AI421" s="194">
        <f>'Datos comparativos'!T789</f>
        <v>0.75</v>
      </c>
      <c r="AJ421" s="194">
        <f>'Datos comparativos'!V789</f>
        <v>0.625</v>
      </c>
      <c r="AK421" s="194">
        <f>'Datos comparativos'!W789</f>
        <v>0.625</v>
      </c>
      <c r="AL421" s="194">
        <f>'Datos comparativos'!X789</f>
        <v>0.625</v>
      </c>
      <c r="AM421" s="194" t="str">
        <f>'Datos comparativos'!Y789</f>
        <v>n/a</v>
      </c>
      <c r="AN421" s="194" t="str">
        <f>'Datos comparativos'!Z789</f>
        <v>n/a</v>
      </c>
      <c r="AO421" s="334">
        <f>'Datos comparativos'!AB789</f>
        <v>1</v>
      </c>
      <c r="AP421" s="194">
        <f>'Datos comparativos'!AC789</f>
        <v>0.75</v>
      </c>
      <c r="AQ421" s="194">
        <f>'Datos comparativos'!AD789</f>
        <v>0.875</v>
      </c>
      <c r="AR421" s="287">
        <f>'Datos comparativos'!AH789</f>
        <v>0.75</v>
      </c>
      <c r="AS421" s="287">
        <f>'Datos comparativos'!AI789</f>
        <v>1</v>
      </c>
      <c r="AT421" s="287">
        <f>'Datos comparativos'!AJ789</f>
        <v>0.625</v>
      </c>
      <c r="AU421" s="287" t="str">
        <f>'Datos comparativos'!AK789</f>
        <v>n/a</v>
      </c>
      <c r="AV421" s="287" t="str">
        <f>'Datos comparativos'!AL789</f>
        <v>n/a</v>
      </c>
      <c r="AW421" s="335">
        <f>'Datos comparativos'!AM789</f>
        <v>0.75</v>
      </c>
      <c r="AX421" s="194">
        <f>'Datos comparativos'!AO789</f>
        <v>0.75</v>
      </c>
      <c r="AY421" s="194" t="str">
        <f>'Datos comparativos'!AP789</f>
        <v>n/a</v>
      </c>
      <c r="AZ421" s="194">
        <f>'Datos comparativos'!AR789</f>
        <v>0.625</v>
      </c>
    </row>
    <row r="422" spans="27:52" ht="13" hidden="1" customHeight="1" x14ac:dyDescent="0.25">
      <c r="AB422" s="333">
        <f>'Datos comparativos'!H790</f>
        <v>0.75</v>
      </c>
      <c r="AC422" s="194">
        <f>'Datos comparativos'!I790</f>
        <v>0.875</v>
      </c>
      <c r="AD422" s="194">
        <f>'Datos comparativos'!K790</f>
        <v>0.75</v>
      </c>
      <c r="AE422" s="194">
        <f>'Datos comparativos'!O790</f>
        <v>0.875</v>
      </c>
      <c r="AF422" s="194">
        <f>'Datos comparativos'!Q790</f>
        <v>0.875</v>
      </c>
      <c r="AG422" s="194">
        <f>'Datos comparativos'!R790</f>
        <v>0.75</v>
      </c>
      <c r="AH422" s="194">
        <f>'Datos comparativos'!S790</f>
        <v>0.875</v>
      </c>
      <c r="AI422" s="194">
        <f>'Datos comparativos'!T790</f>
        <v>0.75</v>
      </c>
      <c r="AJ422" s="194">
        <f>'Datos comparativos'!V790</f>
        <v>0.625</v>
      </c>
      <c r="AK422" s="194">
        <f>'Datos comparativos'!W790</f>
        <v>0.875</v>
      </c>
      <c r="AL422" s="194">
        <f>'Datos comparativos'!X790</f>
        <v>0.625</v>
      </c>
      <c r="AM422" s="194" t="str">
        <f>'Datos comparativos'!Y790</f>
        <v>n/a</v>
      </c>
      <c r="AN422" s="194" t="str">
        <f>'Datos comparativos'!Z790</f>
        <v>n/a</v>
      </c>
      <c r="AO422" s="334">
        <f>'Datos comparativos'!AB790</f>
        <v>1</v>
      </c>
      <c r="AP422" s="194">
        <f>'Datos comparativos'!AC790</f>
        <v>0.875</v>
      </c>
      <c r="AQ422" s="194">
        <f>'Datos comparativos'!AD790</f>
        <v>0.75</v>
      </c>
      <c r="AR422" s="287">
        <f>'Datos comparativos'!AH790</f>
        <v>0.5</v>
      </c>
      <c r="AS422" s="287">
        <f>'Datos comparativos'!AI790</f>
        <v>0.75</v>
      </c>
      <c r="AT422" s="287">
        <f>'Datos comparativos'!AJ790</f>
        <v>0.75</v>
      </c>
      <c r="AU422" s="287">
        <f>'Datos comparativos'!AK790</f>
        <v>0.75</v>
      </c>
      <c r="AV422" s="287" t="str">
        <f>'Datos comparativos'!AL790</f>
        <v>n/a</v>
      </c>
      <c r="AW422" s="335">
        <f>'Datos comparativos'!AM790</f>
        <v>0.75</v>
      </c>
      <c r="AX422" s="194">
        <f>'Datos comparativos'!AO790</f>
        <v>0.625</v>
      </c>
      <c r="AY422" s="194" t="str">
        <f>'Datos comparativos'!AP790</f>
        <v>n/a</v>
      </c>
      <c r="AZ422" s="194">
        <f>'Datos comparativos'!AR790</f>
        <v>0.875</v>
      </c>
    </row>
    <row r="423" spans="27:52" ht="13" hidden="1" customHeight="1" x14ac:dyDescent="0.25">
      <c r="AB423" s="333">
        <f>'Datos comparativos'!H791</f>
        <v>1</v>
      </c>
      <c r="AC423" s="194">
        <f>'Datos comparativos'!I791</f>
        <v>1</v>
      </c>
      <c r="AD423" s="194">
        <f>'Datos comparativos'!K791</f>
        <v>0.375</v>
      </c>
      <c r="AE423" s="194">
        <f>'Datos comparativos'!O791</f>
        <v>0.5</v>
      </c>
      <c r="AF423" s="194">
        <f>'Datos comparativos'!Q791</f>
        <v>0.625</v>
      </c>
      <c r="AG423" s="194">
        <f>'Datos comparativos'!R791</f>
        <v>0.375</v>
      </c>
      <c r="AH423" s="194">
        <f>'Datos comparativos'!S791</f>
        <v>0.75</v>
      </c>
      <c r="AI423" s="194">
        <f>'Datos comparativos'!T791</f>
        <v>0.625</v>
      </c>
      <c r="AJ423" s="194">
        <f>'Datos comparativos'!V791</f>
        <v>0.625</v>
      </c>
      <c r="AK423" s="194">
        <f>'Datos comparativos'!W791</f>
        <v>0.875</v>
      </c>
      <c r="AL423" s="194">
        <f>'Datos comparativos'!X791</f>
        <v>1</v>
      </c>
      <c r="AM423" s="194" t="str">
        <f>'Datos comparativos'!Y791</f>
        <v>n/a</v>
      </c>
      <c r="AN423" s="194" t="str">
        <f>'Datos comparativos'!Z791</f>
        <v>n/a</v>
      </c>
      <c r="AO423" s="334">
        <f>'Datos comparativos'!AB791</f>
        <v>0.75</v>
      </c>
      <c r="AP423" s="194">
        <f>'Datos comparativos'!AC791</f>
        <v>0.875</v>
      </c>
      <c r="AQ423" s="194">
        <f>'Datos comparativos'!AD791</f>
        <v>0.875</v>
      </c>
      <c r="AR423" s="287">
        <f>'Datos comparativos'!AH791</f>
        <v>0.875</v>
      </c>
      <c r="AS423" s="287">
        <f>'Datos comparativos'!AI791</f>
        <v>1</v>
      </c>
      <c r="AT423" s="287">
        <f>'Datos comparativos'!AJ791</f>
        <v>0.875</v>
      </c>
      <c r="AU423" s="287">
        <f>'Datos comparativos'!AK791</f>
        <v>0.875</v>
      </c>
      <c r="AV423" s="287" t="str">
        <f>'Datos comparativos'!AL791</f>
        <v>n/a</v>
      </c>
      <c r="AW423" s="335">
        <f>'Datos comparativos'!AM791</f>
        <v>0.5</v>
      </c>
      <c r="AX423" s="194">
        <f>'Datos comparativos'!AO791</f>
        <v>0.75</v>
      </c>
      <c r="AY423" s="194" t="str">
        <f>'Datos comparativos'!AP791</f>
        <v>n/a</v>
      </c>
      <c r="AZ423" s="194">
        <f>'Datos comparativos'!AR791</f>
        <v>0.875</v>
      </c>
    </row>
    <row r="424" spans="27:52" ht="13" hidden="1" customHeight="1" x14ac:dyDescent="0.25">
      <c r="AB424" s="333">
        <f>'Datos comparativos'!H792</f>
        <v>0.875</v>
      </c>
      <c r="AC424" s="194">
        <f>'Datos comparativos'!I792</f>
        <v>0.875</v>
      </c>
      <c r="AD424" s="194">
        <f>'Datos comparativos'!K792</f>
        <v>0.625</v>
      </c>
      <c r="AE424" s="194">
        <f>'Datos comparativos'!O792</f>
        <v>0.75</v>
      </c>
      <c r="AF424" s="194">
        <f>'Datos comparativos'!Q792</f>
        <v>0.875</v>
      </c>
      <c r="AG424" s="194">
        <f>'Datos comparativos'!R792</f>
        <v>0.625</v>
      </c>
      <c r="AH424" s="194">
        <f>'Datos comparativos'!S792</f>
        <v>0.75</v>
      </c>
      <c r="AI424" s="194">
        <f>'Datos comparativos'!T792</f>
        <v>0.875</v>
      </c>
      <c r="AJ424" s="194">
        <f>'Datos comparativos'!V792</f>
        <v>0.75</v>
      </c>
      <c r="AK424" s="194">
        <f>'Datos comparativos'!W792</f>
        <v>0.75</v>
      </c>
      <c r="AL424" s="194">
        <f>'Datos comparativos'!X792</f>
        <v>0.875</v>
      </c>
      <c r="AM424" s="194" t="str">
        <f>'Datos comparativos'!Y792</f>
        <v>n/a</v>
      </c>
      <c r="AN424" s="194" t="str">
        <f>'Datos comparativos'!Z792</f>
        <v>n/a</v>
      </c>
      <c r="AO424" s="334">
        <f>'Datos comparativos'!AB792</f>
        <v>0.875</v>
      </c>
      <c r="AP424" s="194">
        <f>'Datos comparativos'!AC792</f>
        <v>0.625</v>
      </c>
      <c r="AQ424" s="194">
        <f>'Datos comparativos'!AD792</f>
        <v>0.75</v>
      </c>
      <c r="AR424" s="287">
        <f>'Datos comparativos'!AH792</f>
        <v>0.875</v>
      </c>
      <c r="AS424" s="287">
        <f>'Datos comparativos'!AI792</f>
        <v>1</v>
      </c>
      <c r="AT424" s="287">
        <f>'Datos comparativos'!AJ792</f>
        <v>0.75</v>
      </c>
      <c r="AU424" s="287">
        <f>'Datos comparativos'!AK792</f>
        <v>0.75</v>
      </c>
      <c r="AV424" s="287" t="str">
        <f>'Datos comparativos'!AL792</f>
        <v>n/a</v>
      </c>
      <c r="AW424" s="335">
        <f>'Datos comparativos'!AM792</f>
        <v>0.75</v>
      </c>
      <c r="AX424" s="194">
        <f>'Datos comparativos'!AO792</f>
        <v>0.875</v>
      </c>
      <c r="AY424" s="194" t="str">
        <f>'Datos comparativos'!AP792</f>
        <v>n/a</v>
      </c>
      <c r="AZ424" s="194">
        <f>'Datos comparativos'!AR792</f>
        <v>1</v>
      </c>
    </row>
    <row r="425" spans="27:52" ht="13" hidden="1" customHeight="1" x14ac:dyDescent="0.25">
      <c r="AB425" s="333">
        <f>'Datos comparativos'!H793</f>
        <v>1</v>
      </c>
      <c r="AC425" s="194">
        <f>'Datos comparativos'!I793</f>
        <v>1</v>
      </c>
      <c r="AD425" s="194">
        <f>'Datos comparativos'!K793</f>
        <v>0.5</v>
      </c>
      <c r="AE425" s="194">
        <f>'Datos comparativos'!O793</f>
        <v>0.75</v>
      </c>
      <c r="AF425" s="194">
        <f>'Datos comparativos'!Q793</f>
        <v>0.375</v>
      </c>
      <c r="AG425" s="194">
        <f>'Datos comparativos'!R793</f>
        <v>0.625</v>
      </c>
      <c r="AH425" s="194">
        <f>'Datos comparativos'!S793</f>
        <v>0.875</v>
      </c>
      <c r="AI425" s="194">
        <f>'Datos comparativos'!T793</f>
        <v>0.875</v>
      </c>
      <c r="AJ425" s="194">
        <f>'Datos comparativos'!V793</f>
        <v>0.5</v>
      </c>
      <c r="AK425" s="194">
        <f>'Datos comparativos'!W793</f>
        <v>0.875</v>
      </c>
      <c r="AL425" s="194">
        <f>'Datos comparativos'!X793</f>
        <v>0.75</v>
      </c>
      <c r="AM425" s="194" t="str">
        <f>'Datos comparativos'!Y793</f>
        <v>n/a</v>
      </c>
      <c r="AN425" s="194" t="str">
        <f>'Datos comparativos'!Z793</f>
        <v>n/a</v>
      </c>
      <c r="AO425" s="334">
        <f>'Datos comparativos'!AB793</f>
        <v>0.75</v>
      </c>
      <c r="AP425" s="194">
        <f>'Datos comparativos'!AC793</f>
        <v>0.75</v>
      </c>
      <c r="AQ425" s="194">
        <f>'Datos comparativos'!AD793</f>
        <v>0.625</v>
      </c>
      <c r="AR425" s="287">
        <f>'Datos comparativos'!AH793</f>
        <v>0.5</v>
      </c>
      <c r="AS425" s="287">
        <f>'Datos comparativos'!AI793</f>
        <v>0.75</v>
      </c>
      <c r="AT425" s="287">
        <f>'Datos comparativos'!AJ793</f>
        <v>0.625</v>
      </c>
      <c r="AU425" s="287">
        <f>'Datos comparativos'!AK793</f>
        <v>0.5</v>
      </c>
      <c r="AV425" s="287" t="str">
        <f>'Datos comparativos'!AL793</f>
        <v>n/a</v>
      </c>
      <c r="AW425" s="335">
        <f>'Datos comparativos'!AM793</f>
        <v>0.875</v>
      </c>
      <c r="AX425" s="194">
        <f>'Datos comparativos'!AO793</f>
        <v>0.75</v>
      </c>
      <c r="AY425" s="194" t="str">
        <f>'Datos comparativos'!AP793</f>
        <v>n/a</v>
      </c>
      <c r="AZ425" s="194">
        <f>'Datos comparativos'!AR793</f>
        <v>0.875</v>
      </c>
    </row>
    <row r="426" spans="27:52" ht="13" hidden="1" customHeight="1" x14ac:dyDescent="0.25">
      <c r="AB426" s="333">
        <f>'Datos comparativos'!H794</f>
        <v>1</v>
      </c>
      <c r="AC426" s="194">
        <f>'Datos comparativos'!I794</f>
        <v>0.625</v>
      </c>
      <c r="AD426" s="194">
        <f>'Datos comparativos'!K794</f>
        <v>0.625</v>
      </c>
      <c r="AE426" s="194">
        <f>'Datos comparativos'!O794</f>
        <v>0.625</v>
      </c>
      <c r="AF426" s="194">
        <f>'Datos comparativos'!Q794</f>
        <v>0.5</v>
      </c>
      <c r="AG426" s="194">
        <f>'Datos comparativos'!R794</f>
        <v>0.375</v>
      </c>
      <c r="AH426" s="194">
        <f>'Datos comparativos'!S794</f>
        <v>0.75</v>
      </c>
      <c r="AI426" s="194">
        <f>'Datos comparativos'!T794</f>
        <v>0.625</v>
      </c>
      <c r="AJ426" s="194">
        <f>'Datos comparativos'!V794</f>
        <v>0.625</v>
      </c>
      <c r="AK426" s="194">
        <f>'Datos comparativos'!W794</f>
        <v>0.5</v>
      </c>
      <c r="AL426" s="194">
        <f>'Datos comparativos'!X794</f>
        <v>0.875</v>
      </c>
      <c r="AM426" s="194" t="str">
        <f>'Datos comparativos'!Y794</f>
        <v>n/a</v>
      </c>
      <c r="AN426" s="194" t="str">
        <f>'Datos comparativos'!Z794</f>
        <v>n/a</v>
      </c>
      <c r="AO426" s="334">
        <f>'Datos comparativos'!AB794</f>
        <v>0.75</v>
      </c>
      <c r="AP426" s="194">
        <f>'Datos comparativos'!AC794</f>
        <v>0.5</v>
      </c>
      <c r="AQ426" s="194">
        <f>'Datos comparativos'!AD794</f>
        <v>0.625</v>
      </c>
      <c r="AR426" s="287">
        <f>'Datos comparativos'!AH794</f>
        <v>0.5</v>
      </c>
      <c r="AS426" s="287">
        <f>'Datos comparativos'!AI794</f>
        <v>1</v>
      </c>
      <c r="AT426" s="287">
        <f>'Datos comparativos'!AJ794</f>
        <v>0.625</v>
      </c>
      <c r="AU426" s="287">
        <f>'Datos comparativos'!AK794</f>
        <v>0.75</v>
      </c>
      <c r="AV426" s="287" t="str">
        <f>'Datos comparativos'!AL794</f>
        <v>n/a</v>
      </c>
      <c r="AW426" s="335">
        <f>'Datos comparativos'!AM794</f>
        <v>0.75</v>
      </c>
      <c r="AX426" s="194">
        <f>'Datos comparativos'!AO794</f>
        <v>0.5</v>
      </c>
      <c r="AY426" s="194" t="str">
        <f>'Datos comparativos'!AP794</f>
        <v>n/a</v>
      </c>
      <c r="AZ426" s="194">
        <f>'Datos comparativos'!AR794</f>
        <v>0.625</v>
      </c>
    </row>
    <row r="427" spans="27:52" ht="13" hidden="1" customHeight="1" x14ac:dyDescent="0.25">
      <c r="AB427" s="333">
        <f>'Datos comparativos'!H795</f>
        <v>0.75</v>
      </c>
      <c r="AC427" s="194">
        <f>'Datos comparativos'!I795</f>
        <v>0.875</v>
      </c>
      <c r="AD427" s="194">
        <f>'Datos comparativos'!K795</f>
        <v>0.625</v>
      </c>
      <c r="AE427" s="194">
        <f>'Datos comparativos'!O795</f>
        <v>0.75</v>
      </c>
      <c r="AF427" s="194">
        <f>'Datos comparativos'!Q795</f>
        <v>0.75</v>
      </c>
      <c r="AG427" s="194">
        <f>'Datos comparativos'!R795</f>
        <v>0.25</v>
      </c>
      <c r="AH427" s="194">
        <f>'Datos comparativos'!S795</f>
        <v>0.5</v>
      </c>
      <c r="AI427" s="194">
        <f>'Datos comparativos'!T795</f>
        <v>0.75</v>
      </c>
      <c r="AJ427" s="194">
        <f>'Datos comparativos'!V795</f>
        <v>0.875</v>
      </c>
      <c r="AK427" s="194">
        <f>'Datos comparativos'!W795</f>
        <v>0.875</v>
      </c>
      <c r="AL427" s="194">
        <f>'Datos comparativos'!X795</f>
        <v>0.75</v>
      </c>
      <c r="AM427" s="194" t="str">
        <f>'Datos comparativos'!Y795</f>
        <v>n/a</v>
      </c>
      <c r="AN427" s="194" t="str">
        <f>'Datos comparativos'!Z795</f>
        <v>n/a</v>
      </c>
      <c r="AO427" s="334">
        <f>'Datos comparativos'!AB795</f>
        <v>0.375</v>
      </c>
      <c r="AP427" s="194">
        <f>'Datos comparativos'!AC795</f>
        <v>0.625</v>
      </c>
      <c r="AQ427" s="194">
        <f>'Datos comparativos'!AD795</f>
        <v>0.5</v>
      </c>
      <c r="AR427" s="287">
        <f>'Datos comparativos'!AH795</f>
        <v>0.5</v>
      </c>
      <c r="AS427" s="287">
        <f>'Datos comparativos'!AI795</f>
        <v>0.75</v>
      </c>
      <c r="AT427" s="287">
        <f>'Datos comparativos'!AJ795</f>
        <v>1</v>
      </c>
      <c r="AU427" s="287">
        <f>'Datos comparativos'!AK795</f>
        <v>1</v>
      </c>
      <c r="AV427" s="287" t="str">
        <f>'Datos comparativos'!AL795</f>
        <v>n/a</v>
      </c>
      <c r="AW427" s="335">
        <f>'Datos comparativos'!AM795</f>
        <v>0.625</v>
      </c>
      <c r="AX427" s="194">
        <f>'Datos comparativos'!AO795</f>
        <v>0.5</v>
      </c>
      <c r="AY427" s="194" t="str">
        <f>'Datos comparativos'!AP795</f>
        <v>n/a</v>
      </c>
      <c r="AZ427" s="194">
        <f>'Datos comparativos'!AR795</f>
        <v>0.5</v>
      </c>
    </row>
    <row r="428" spans="27:52" ht="13" hidden="1" customHeight="1" x14ac:dyDescent="0.25">
      <c r="AB428" s="333">
        <f>'Datos comparativos'!H796</f>
        <v>0.875</v>
      </c>
      <c r="AC428" s="194">
        <f>'Datos comparativos'!I796</f>
        <v>0.75</v>
      </c>
      <c r="AD428" s="194">
        <f>'Datos comparativos'!K796</f>
        <v>0.5</v>
      </c>
      <c r="AE428" s="194">
        <f>'Datos comparativos'!O796</f>
        <v>0.875</v>
      </c>
      <c r="AF428" s="194">
        <f>'Datos comparativos'!Q796</f>
        <v>0.5</v>
      </c>
      <c r="AG428" s="194">
        <f>'Datos comparativos'!R796</f>
        <v>0.5</v>
      </c>
      <c r="AH428" s="194">
        <f>'Datos comparativos'!S796</f>
        <v>1</v>
      </c>
      <c r="AI428" s="194">
        <f>'Datos comparativos'!T796</f>
        <v>0.875</v>
      </c>
      <c r="AJ428" s="194">
        <f>'Datos comparativos'!V796</f>
        <v>0.875</v>
      </c>
      <c r="AK428" s="194">
        <f>'Datos comparativos'!W796</f>
        <v>1</v>
      </c>
      <c r="AL428" s="194">
        <f>'Datos comparativos'!X796</f>
        <v>0.625</v>
      </c>
      <c r="AM428" s="194" t="str">
        <f>'Datos comparativos'!Y796</f>
        <v>n/a</v>
      </c>
      <c r="AN428" s="194" t="str">
        <f>'Datos comparativos'!Z796</f>
        <v>n/a</v>
      </c>
      <c r="AO428" s="334">
        <f>'Datos comparativos'!AB796</f>
        <v>0.75</v>
      </c>
      <c r="AP428" s="194">
        <f>'Datos comparativos'!AC796</f>
        <v>0.5</v>
      </c>
      <c r="AQ428" s="194">
        <f>'Datos comparativos'!AD796</f>
        <v>0.5</v>
      </c>
      <c r="AR428" s="287">
        <f>'Datos comparativos'!AH796</f>
        <v>0.625</v>
      </c>
      <c r="AS428" s="287">
        <f>'Datos comparativos'!AI796</f>
        <v>0.75</v>
      </c>
      <c r="AT428" s="287">
        <f>'Datos comparativos'!AJ796</f>
        <v>0.875</v>
      </c>
      <c r="AU428" s="287">
        <f>'Datos comparativos'!AK796</f>
        <v>0.875</v>
      </c>
      <c r="AV428" s="287" t="str">
        <f>'Datos comparativos'!AL796</f>
        <v>n/a</v>
      </c>
      <c r="AW428" s="335">
        <f>'Datos comparativos'!AM796</f>
        <v>0.625</v>
      </c>
      <c r="AX428" s="194">
        <f>'Datos comparativos'!AO796</f>
        <v>0.875</v>
      </c>
      <c r="AY428" s="194" t="str">
        <f>'Datos comparativos'!AP796</f>
        <v>n/a</v>
      </c>
      <c r="AZ428" s="194">
        <f>'Datos comparativos'!AR796</f>
        <v>0.625</v>
      </c>
    </row>
    <row r="429" spans="27:52" ht="13" hidden="1" customHeight="1" x14ac:dyDescent="0.25">
      <c r="AB429" s="333">
        <f>'Datos comparativos'!H797</f>
        <v>0.75</v>
      </c>
      <c r="AC429" s="194">
        <f>'Datos comparativos'!I797</f>
        <v>0.625</v>
      </c>
      <c r="AD429" s="194">
        <f>'Datos comparativos'!K797</f>
        <v>0.5</v>
      </c>
      <c r="AE429" s="194">
        <f>'Datos comparativos'!O797</f>
        <v>0.875</v>
      </c>
      <c r="AF429" s="194">
        <f>'Datos comparativos'!Q797</f>
        <v>0.375</v>
      </c>
      <c r="AG429" s="194">
        <f>'Datos comparativos'!R797</f>
        <v>0.5</v>
      </c>
      <c r="AH429" s="194">
        <f>'Datos comparativos'!S797</f>
        <v>0.75</v>
      </c>
      <c r="AI429" s="194">
        <f>'Datos comparativos'!T797</f>
        <v>0.625</v>
      </c>
      <c r="AJ429" s="194">
        <f>'Datos comparativos'!V797</f>
        <v>0.5</v>
      </c>
      <c r="AK429" s="194">
        <f>'Datos comparativos'!W797</f>
        <v>0.625</v>
      </c>
      <c r="AL429" s="194">
        <f>'Datos comparativos'!X797</f>
        <v>0.75</v>
      </c>
      <c r="AM429" s="194" t="str">
        <f>'Datos comparativos'!Y797</f>
        <v>n/a</v>
      </c>
      <c r="AN429" s="194" t="str">
        <f>'Datos comparativos'!Z797</f>
        <v>n/a</v>
      </c>
      <c r="AO429" s="334">
        <f>'Datos comparativos'!AB797</f>
        <v>0.375</v>
      </c>
      <c r="AP429" s="194">
        <f>'Datos comparativos'!AC797</f>
        <v>0.5</v>
      </c>
      <c r="AQ429" s="194">
        <f>'Datos comparativos'!AD797</f>
        <v>0.375</v>
      </c>
      <c r="AR429" s="287">
        <f>'Datos comparativos'!AH797</f>
        <v>0.375</v>
      </c>
      <c r="AS429" s="287">
        <f>'Datos comparativos'!AI797</f>
        <v>0.375</v>
      </c>
      <c r="AT429" s="287">
        <f>'Datos comparativos'!AJ797</f>
        <v>0.5</v>
      </c>
      <c r="AU429" s="287">
        <f>'Datos comparativos'!AK797</f>
        <v>0.75</v>
      </c>
      <c r="AV429" s="287" t="str">
        <f>'Datos comparativos'!AL797</f>
        <v>n/a</v>
      </c>
      <c r="AW429" s="335">
        <f>'Datos comparativos'!AM797</f>
        <v>0.5</v>
      </c>
      <c r="AX429" s="194">
        <f>'Datos comparativos'!AO797</f>
        <v>0.75</v>
      </c>
      <c r="AY429" s="194" t="str">
        <f>'Datos comparativos'!AP797</f>
        <v>n/a</v>
      </c>
      <c r="AZ429" s="194">
        <f>'Datos comparativos'!AR797</f>
        <v>0.625</v>
      </c>
    </row>
    <row r="430" spans="27:52" ht="13" hidden="1" customHeight="1" x14ac:dyDescent="0.25">
      <c r="AB430" s="333">
        <f>'Datos comparativos'!H798</f>
        <v>0.5</v>
      </c>
      <c r="AC430" s="194">
        <f>'Datos comparativos'!I798</f>
        <v>0.5</v>
      </c>
      <c r="AD430" s="194">
        <f>'Datos comparativos'!K798</f>
        <v>0.375</v>
      </c>
      <c r="AE430" s="194">
        <f>'Datos comparativos'!O798</f>
        <v>0.5</v>
      </c>
      <c r="AF430" s="194">
        <f>'Datos comparativos'!Q798</f>
        <v>0.625</v>
      </c>
      <c r="AG430" s="194">
        <f>'Datos comparativos'!R798</f>
        <v>0.5</v>
      </c>
      <c r="AH430" s="194">
        <f>'Datos comparativos'!S798</f>
        <v>0.5</v>
      </c>
      <c r="AI430" s="194">
        <f>'Datos comparativos'!T798</f>
        <v>0.375</v>
      </c>
      <c r="AJ430" s="194">
        <f>'Datos comparativos'!V798</f>
        <v>0.5</v>
      </c>
      <c r="AK430" s="194">
        <f>'Datos comparativos'!W798</f>
        <v>0.375</v>
      </c>
      <c r="AL430" s="194">
        <f>'Datos comparativos'!X798</f>
        <v>0.5</v>
      </c>
      <c r="AM430" s="194" t="str">
        <f>'Datos comparativos'!Y798</f>
        <v>n/a</v>
      </c>
      <c r="AN430" s="194" t="str">
        <f>'Datos comparativos'!Z798</f>
        <v>n/a</v>
      </c>
      <c r="AO430" s="334">
        <f>'Datos comparativos'!AB798</f>
        <v>0.75</v>
      </c>
      <c r="AP430" s="194">
        <f>'Datos comparativos'!AC798</f>
        <v>0.5</v>
      </c>
      <c r="AQ430" s="194">
        <f>'Datos comparativos'!AD798</f>
        <v>0.625</v>
      </c>
      <c r="AR430" s="287">
        <f>'Datos comparativos'!AH798</f>
        <v>0.5</v>
      </c>
      <c r="AS430" s="287">
        <f>'Datos comparativos'!AI798</f>
        <v>1</v>
      </c>
      <c r="AT430" s="287">
        <f>'Datos comparativos'!AJ798</f>
        <v>0.5</v>
      </c>
      <c r="AU430" s="287">
        <f>'Datos comparativos'!AK798</f>
        <v>0.625</v>
      </c>
      <c r="AV430" s="287" t="str">
        <f>'Datos comparativos'!AL798</f>
        <v>n/a</v>
      </c>
      <c r="AW430" s="335">
        <f>'Datos comparativos'!AM798</f>
        <v>0.75</v>
      </c>
      <c r="AX430" s="194">
        <f>'Datos comparativos'!AO798</f>
        <v>0.875</v>
      </c>
      <c r="AY430" s="194" t="str">
        <f>'Datos comparativos'!AP798</f>
        <v>n/a</v>
      </c>
      <c r="AZ430" s="194">
        <f>'Datos comparativos'!AR798</f>
        <v>0.875</v>
      </c>
    </row>
    <row r="431" spans="27:52" ht="13" hidden="1" customHeight="1" x14ac:dyDescent="0.25">
      <c r="AB431" s="333">
        <f>'Datos comparativos'!H799</f>
        <v>0.75</v>
      </c>
      <c r="AC431" s="194">
        <f>'Datos comparativos'!I799</f>
        <v>0.5</v>
      </c>
      <c r="AD431" s="194">
        <f>'Datos comparativos'!K799</f>
        <v>0.375</v>
      </c>
      <c r="AE431" s="194">
        <f>'Datos comparativos'!O799</f>
        <v>0.625</v>
      </c>
      <c r="AF431" s="194">
        <f>'Datos comparativos'!Q799</f>
        <v>0.375</v>
      </c>
      <c r="AG431" s="194">
        <f>'Datos comparativos'!R799</f>
        <v>0.5</v>
      </c>
      <c r="AH431" s="194">
        <f>'Datos comparativos'!S799</f>
        <v>0.75</v>
      </c>
      <c r="AI431" s="194">
        <f>'Datos comparativos'!T799</f>
        <v>0.25</v>
      </c>
      <c r="AJ431" s="194">
        <f>'Datos comparativos'!V799</f>
        <v>0.375</v>
      </c>
      <c r="AK431" s="194">
        <f>'Datos comparativos'!W799</f>
        <v>0.5</v>
      </c>
      <c r="AL431" s="194">
        <f>'Datos comparativos'!X799</f>
        <v>0.625</v>
      </c>
      <c r="AM431" s="194" t="str">
        <f>'Datos comparativos'!Y799</f>
        <v>n/a</v>
      </c>
      <c r="AN431" s="194" t="str">
        <f>'Datos comparativos'!Z799</f>
        <v>n/a</v>
      </c>
      <c r="AO431" s="334">
        <f>'Datos comparativos'!AB799</f>
        <v>0.625</v>
      </c>
      <c r="AP431" s="194">
        <f>'Datos comparativos'!AC799</f>
        <v>0.5</v>
      </c>
      <c r="AQ431" s="194">
        <f>'Datos comparativos'!AD799</f>
        <v>0.5</v>
      </c>
      <c r="AR431" s="287">
        <f>'Datos comparativos'!AH799</f>
        <v>0.375</v>
      </c>
      <c r="AS431" s="287">
        <f>'Datos comparativos'!AI799</f>
        <v>0.875</v>
      </c>
      <c r="AT431" s="287">
        <f>'Datos comparativos'!AJ799</f>
        <v>0.75</v>
      </c>
      <c r="AU431" s="287">
        <f>'Datos comparativos'!AK799</f>
        <v>0.75</v>
      </c>
      <c r="AV431" s="287" t="str">
        <f>'Datos comparativos'!AL799</f>
        <v>n/a</v>
      </c>
      <c r="AW431" s="335">
        <f>'Datos comparativos'!AM799</f>
        <v>0.875</v>
      </c>
      <c r="AX431" s="194">
        <f>'Datos comparativos'!AO799</f>
        <v>0.75</v>
      </c>
      <c r="AY431" s="194" t="str">
        <f>'Datos comparativos'!AP799</f>
        <v>n/a</v>
      </c>
      <c r="AZ431" s="194">
        <f>'Datos comparativos'!AR799</f>
        <v>0.5</v>
      </c>
    </row>
    <row r="432" spans="27:52" ht="13" hidden="1" customHeight="1" x14ac:dyDescent="0.25">
      <c r="AB432" s="333" t="str">
        <f>'Datos comparativos'!H800</f>
        <v>n/a</v>
      </c>
      <c r="AC432" s="194" t="str">
        <f>'Datos comparativos'!I800</f>
        <v>n/a</v>
      </c>
      <c r="AD432" s="194" t="str">
        <f>'Datos comparativos'!K800</f>
        <v>n/a</v>
      </c>
      <c r="AE432" s="194" t="str">
        <f>'Datos comparativos'!O800</f>
        <v>n/a</v>
      </c>
      <c r="AF432" s="194" t="str">
        <f>'Datos comparativos'!Q800</f>
        <v>n/a</v>
      </c>
      <c r="AG432" s="194" t="str">
        <f>'Datos comparativos'!R800</f>
        <v>n/a</v>
      </c>
      <c r="AH432" s="194" t="str">
        <f>'Datos comparativos'!S800</f>
        <v>n/a</v>
      </c>
      <c r="AI432" s="194" t="str">
        <f>'Datos comparativos'!T800</f>
        <v>n/a</v>
      </c>
      <c r="AJ432" s="194" t="str">
        <f>'Datos comparativos'!V800</f>
        <v>n/a</v>
      </c>
      <c r="AK432" s="194" t="str">
        <f>'Datos comparativos'!W800</f>
        <v>n/a</v>
      </c>
      <c r="AL432" s="194" t="str">
        <f>'Datos comparativos'!X800</f>
        <v>n/a</v>
      </c>
      <c r="AM432" s="194" t="str">
        <f>'Datos comparativos'!Y800</f>
        <v>n/a</v>
      </c>
      <c r="AN432" s="194" t="str">
        <f>'Datos comparativos'!Z800</f>
        <v>n/a</v>
      </c>
      <c r="AO432" s="334">
        <f>'Datos comparativos'!AB800</f>
        <v>0.5</v>
      </c>
      <c r="AP432" s="194">
        <f>'Datos comparativos'!AC800</f>
        <v>0.5</v>
      </c>
      <c r="AQ432" s="194">
        <f>'Datos comparativos'!AD800</f>
        <v>0.375</v>
      </c>
      <c r="AR432" s="287">
        <f>'Datos comparativos'!AH800</f>
        <v>0.5</v>
      </c>
      <c r="AS432" s="287">
        <f>'Datos comparativos'!AI800</f>
        <v>0.5</v>
      </c>
      <c r="AT432" s="287">
        <f>'Datos comparativos'!AJ800</f>
        <v>0.5</v>
      </c>
      <c r="AU432" s="287">
        <f>'Datos comparativos'!AK800</f>
        <v>0.5</v>
      </c>
      <c r="AV432" s="287" t="str">
        <f>'Datos comparativos'!AL800</f>
        <v>n/a</v>
      </c>
      <c r="AW432" s="335">
        <f>'Datos comparativos'!AM800</f>
        <v>0.625</v>
      </c>
      <c r="AX432" s="194">
        <f>'Datos comparativos'!AO800</f>
        <v>0.625</v>
      </c>
      <c r="AY432" s="194">
        <f>'Datos comparativos'!AP800</f>
        <v>0.75</v>
      </c>
      <c r="AZ432" s="194">
        <f>'Datos comparativos'!AR800</f>
        <v>0.625</v>
      </c>
    </row>
    <row r="433" spans="27:52" ht="13" hidden="1" customHeight="1" x14ac:dyDescent="0.25">
      <c r="AB433" s="333">
        <f>'Datos comparativos'!H801</f>
        <v>0.25</v>
      </c>
      <c r="AC433" s="194">
        <f>'Datos comparativos'!I801</f>
        <v>0.375</v>
      </c>
      <c r="AD433" s="194">
        <f>'Datos comparativos'!K801</f>
        <v>0.375</v>
      </c>
      <c r="AE433" s="194">
        <f>'Datos comparativos'!O801</f>
        <v>0.375</v>
      </c>
      <c r="AF433" s="194">
        <f>'Datos comparativos'!Q801</f>
        <v>0.625</v>
      </c>
      <c r="AG433" s="194">
        <f>'Datos comparativos'!R801</f>
        <v>0.375</v>
      </c>
      <c r="AH433" s="194">
        <f>'Datos comparativos'!S801</f>
        <v>0.25</v>
      </c>
      <c r="AI433" s="194">
        <f>'Datos comparativos'!T801</f>
        <v>0.375</v>
      </c>
      <c r="AJ433" s="194">
        <f>'Datos comparativos'!V801</f>
        <v>0.625</v>
      </c>
      <c r="AK433" s="194">
        <f>'Datos comparativos'!W801</f>
        <v>0.375</v>
      </c>
      <c r="AL433" s="194">
        <f>'Datos comparativos'!X801</f>
        <v>0.375</v>
      </c>
      <c r="AM433" s="194" t="str">
        <f>'Datos comparativos'!Y801</f>
        <v>n/a</v>
      </c>
      <c r="AN433" s="194" t="str">
        <f>'Datos comparativos'!Z801</f>
        <v>n/a</v>
      </c>
      <c r="AO433" s="334">
        <f>'Datos comparativos'!AB801</f>
        <v>0.625</v>
      </c>
      <c r="AP433" s="194">
        <f>'Datos comparativos'!AC801</f>
        <v>0.75</v>
      </c>
      <c r="AQ433" s="194">
        <f>'Datos comparativos'!AD801</f>
        <v>0.625</v>
      </c>
      <c r="AR433" s="287">
        <f>'Datos comparativos'!AH801</f>
        <v>0.5</v>
      </c>
      <c r="AS433" s="287">
        <f>'Datos comparativos'!AI801</f>
        <v>0.75</v>
      </c>
      <c r="AT433" s="287">
        <f>'Datos comparativos'!AJ801</f>
        <v>0.5</v>
      </c>
      <c r="AU433" s="287">
        <f>'Datos comparativos'!AK801</f>
        <v>0.375</v>
      </c>
      <c r="AV433" s="287">
        <f>'Datos comparativos'!AL801</f>
        <v>0.625</v>
      </c>
      <c r="AW433" s="335">
        <f>'Datos comparativos'!AM801</f>
        <v>0.625</v>
      </c>
      <c r="AX433" s="194">
        <f>'Datos comparativos'!AO801</f>
        <v>0.5</v>
      </c>
      <c r="AY433" s="194">
        <f>'Datos comparativos'!AP801</f>
        <v>0.75</v>
      </c>
      <c r="AZ433" s="194">
        <f>'Datos comparativos'!AR801</f>
        <v>0.625</v>
      </c>
    </row>
    <row r="434" spans="27:52" ht="13" hidden="1" customHeight="1" x14ac:dyDescent="0.25">
      <c r="AB434" s="333" t="str">
        <f>'Datos comparativos'!H802</f>
        <v>n/a</v>
      </c>
      <c r="AC434" s="194" t="str">
        <f>'Datos comparativos'!I802</f>
        <v>n/a</v>
      </c>
      <c r="AD434" s="194" t="str">
        <f>'Datos comparativos'!K802</f>
        <v>n/a</v>
      </c>
      <c r="AE434" s="194" t="str">
        <f>'Datos comparativos'!O802</f>
        <v>n/a</v>
      </c>
      <c r="AF434" s="194" t="str">
        <f>'Datos comparativos'!Q802</f>
        <v>n/a</v>
      </c>
      <c r="AG434" s="194" t="str">
        <f>'Datos comparativos'!R802</f>
        <v>n/a</v>
      </c>
      <c r="AH434" s="194" t="str">
        <f>'Datos comparativos'!S802</f>
        <v>n/a</v>
      </c>
      <c r="AI434" s="194" t="str">
        <f>'Datos comparativos'!T802</f>
        <v>n/a</v>
      </c>
      <c r="AJ434" s="194" t="str">
        <f>'Datos comparativos'!V802</f>
        <v>n/a</v>
      </c>
      <c r="AK434" s="194" t="str">
        <f>'Datos comparativos'!W802</f>
        <v>n/a</v>
      </c>
      <c r="AL434" s="194" t="str">
        <f>'Datos comparativos'!X802</f>
        <v>n/a</v>
      </c>
      <c r="AM434" s="194" t="str">
        <f>'Datos comparativos'!Y802</f>
        <v>n/a</v>
      </c>
      <c r="AN434" s="194" t="str">
        <f>'Datos comparativos'!Z802</f>
        <v>n/a</v>
      </c>
      <c r="AO434" s="334" t="str">
        <f>'Datos comparativos'!AB802</f>
        <v>n/a</v>
      </c>
      <c r="AP434" s="194" t="str">
        <f>'Datos comparativos'!AC802</f>
        <v>n/a</v>
      </c>
      <c r="AQ434" s="194" t="str">
        <f>'Datos comparativos'!AD802</f>
        <v>n/a</v>
      </c>
      <c r="AR434" s="287" t="str">
        <f>'Datos comparativos'!AH802</f>
        <v>n/a</v>
      </c>
      <c r="AS434" s="287" t="str">
        <f>'Datos comparativos'!AI802</f>
        <v>n/a</v>
      </c>
      <c r="AT434" s="287" t="str">
        <f>'Datos comparativos'!AJ802</f>
        <v>n/a</v>
      </c>
      <c r="AU434" s="287" t="str">
        <f>'Datos comparativos'!AK802</f>
        <v>n/a</v>
      </c>
      <c r="AV434" s="287" t="str">
        <f>'Datos comparativos'!AL802</f>
        <v>n/a</v>
      </c>
      <c r="AW434" s="335" t="str">
        <f>'Datos comparativos'!AM802</f>
        <v>n/a</v>
      </c>
      <c r="AX434" s="194" t="str">
        <f>'Datos comparativos'!AO802</f>
        <v>n/a</v>
      </c>
      <c r="AY434" s="194" t="str">
        <f>'Datos comparativos'!AP802</f>
        <v>n/a</v>
      </c>
      <c r="AZ434" s="194" t="str">
        <f>'Datos comparativos'!AR802</f>
        <v>n/a</v>
      </c>
    </row>
    <row r="435" spans="27:52" ht="13" hidden="1" customHeight="1" x14ac:dyDescent="0.25">
      <c r="AB435" s="333" t="str">
        <f>'Datos comparativos'!H803</f>
        <v>n/a</v>
      </c>
      <c r="AC435" s="194" t="str">
        <f>'Datos comparativos'!I803</f>
        <v>n/a</v>
      </c>
      <c r="AD435" s="194" t="str">
        <f>'Datos comparativos'!K803</f>
        <v>n/a</v>
      </c>
      <c r="AE435" s="194" t="str">
        <f>'Datos comparativos'!O803</f>
        <v>n/a</v>
      </c>
      <c r="AF435" s="194" t="str">
        <f>'Datos comparativos'!Q803</f>
        <v>n/a</v>
      </c>
      <c r="AG435" s="194" t="str">
        <f>'Datos comparativos'!R803</f>
        <v>n/a</v>
      </c>
      <c r="AH435" s="194" t="str">
        <f>'Datos comparativos'!S803</f>
        <v>n/a</v>
      </c>
      <c r="AI435" s="194" t="str">
        <f>'Datos comparativos'!T803</f>
        <v>n/a</v>
      </c>
      <c r="AJ435" s="194" t="str">
        <f>'Datos comparativos'!V803</f>
        <v>n/a</v>
      </c>
      <c r="AK435" s="194" t="str">
        <f>'Datos comparativos'!W803</f>
        <v>n/a</v>
      </c>
      <c r="AL435" s="194" t="str">
        <f>'Datos comparativos'!X803</f>
        <v>n/a</v>
      </c>
      <c r="AM435" s="194" t="str">
        <f>'Datos comparativos'!Y803</f>
        <v>n/a</v>
      </c>
      <c r="AN435" s="194" t="str">
        <f>'Datos comparativos'!Z803</f>
        <v>n/a</v>
      </c>
      <c r="AO435" s="334" t="str">
        <f>'Datos comparativos'!AB803</f>
        <v>n/a</v>
      </c>
      <c r="AP435" s="194" t="str">
        <f>'Datos comparativos'!AC803</f>
        <v>n/a</v>
      </c>
      <c r="AQ435" s="194" t="str">
        <f>'Datos comparativos'!AD803</f>
        <v>n/a</v>
      </c>
      <c r="AR435" s="287" t="str">
        <f>'Datos comparativos'!AH803</f>
        <v>n/a</v>
      </c>
      <c r="AS435" s="287" t="str">
        <f>'Datos comparativos'!AI803</f>
        <v>n/a</v>
      </c>
      <c r="AT435" s="287" t="str">
        <f>'Datos comparativos'!AJ803</f>
        <v>n/a</v>
      </c>
      <c r="AU435" s="287" t="str">
        <f>'Datos comparativos'!AK803</f>
        <v>n/a</v>
      </c>
      <c r="AV435" s="287" t="str">
        <f>'Datos comparativos'!AL803</f>
        <v>n/a</v>
      </c>
      <c r="AW435" s="335" t="str">
        <f>'Datos comparativos'!AM803</f>
        <v>n/a</v>
      </c>
      <c r="AX435" s="194" t="str">
        <f>'Datos comparativos'!AO803</f>
        <v>n/a</v>
      </c>
      <c r="AY435" s="194" t="str">
        <f>'Datos comparativos'!AP803</f>
        <v>n/a</v>
      </c>
      <c r="AZ435" s="194" t="str">
        <f>'Datos comparativos'!AR803</f>
        <v>n/a</v>
      </c>
    </row>
    <row r="436" spans="27:52" ht="13" hidden="1" customHeight="1" x14ac:dyDescent="0.25">
      <c r="AB436" s="333">
        <f>'Datos comparativos'!H804</f>
        <v>0</v>
      </c>
      <c r="AC436" s="194">
        <f>'Datos comparativos'!I804</f>
        <v>0</v>
      </c>
      <c r="AD436" s="194">
        <f>'Datos comparativos'!K804</f>
        <v>0</v>
      </c>
      <c r="AE436" s="194">
        <f>'Datos comparativos'!O804</f>
        <v>0</v>
      </c>
      <c r="AF436" s="194">
        <f>'Datos comparativos'!Q804</f>
        <v>0</v>
      </c>
      <c r="AG436" s="194">
        <f>'Datos comparativos'!R804</f>
        <v>0</v>
      </c>
      <c r="AH436" s="194">
        <f>'Datos comparativos'!S804</f>
        <v>0</v>
      </c>
      <c r="AI436" s="194">
        <f>'Datos comparativos'!T804</f>
        <v>0</v>
      </c>
      <c r="AJ436" s="194">
        <f>'Datos comparativos'!V804</f>
        <v>0</v>
      </c>
      <c r="AK436" s="194">
        <f>'Datos comparativos'!W804</f>
        <v>0</v>
      </c>
      <c r="AL436" s="194">
        <f>'Datos comparativos'!X804</f>
        <v>0</v>
      </c>
      <c r="AM436" s="194">
        <f>'Datos comparativos'!Y804</f>
        <v>0</v>
      </c>
      <c r="AN436" s="194">
        <f>'Datos comparativos'!Z804</f>
        <v>0</v>
      </c>
      <c r="AO436" s="334">
        <f>'Datos comparativos'!AB804</f>
        <v>0</v>
      </c>
      <c r="AP436" s="194">
        <f>'Datos comparativos'!AC804</f>
        <v>0</v>
      </c>
      <c r="AQ436" s="194">
        <f>'Datos comparativos'!AD804</f>
        <v>0</v>
      </c>
      <c r="AR436" s="287">
        <f>'Datos comparativos'!AH804</f>
        <v>0</v>
      </c>
      <c r="AS436" s="287">
        <f>'Datos comparativos'!AI804</f>
        <v>0</v>
      </c>
      <c r="AT436" s="287">
        <f>'Datos comparativos'!AJ804</f>
        <v>0</v>
      </c>
      <c r="AU436" s="287">
        <f>'Datos comparativos'!AK804</f>
        <v>0</v>
      </c>
      <c r="AV436" s="287">
        <f>'Datos comparativos'!AL804</f>
        <v>0</v>
      </c>
      <c r="AW436" s="335">
        <f>'Datos comparativos'!AM804</f>
        <v>0</v>
      </c>
      <c r="AX436" s="194">
        <f>'Datos comparativos'!AO804</f>
        <v>0</v>
      </c>
      <c r="AY436" s="194">
        <f>'Datos comparativos'!AP804</f>
        <v>0</v>
      </c>
      <c r="AZ436" s="194">
        <f>'Datos comparativos'!AR804</f>
        <v>0</v>
      </c>
    </row>
    <row r="437" spans="27:52" ht="13" hidden="1" customHeight="1" x14ac:dyDescent="0.25">
      <c r="AB437" s="333" t="str">
        <f>'Datos comparativos'!H805</f>
        <v>n/a</v>
      </c>
      <c r="AC437" s="194" t="str">
        <f>'Datos comparativos'!I805</f>
        <v>n/a</v>
      </c>
      <c r="AD437" s="194" t="str">
        <f>'Datos comparativos'!K805</f>
        <v>n/a</v>
      </c>
      <c r="AE437" s="194" t="str">
        <f>'Datos comparativos'!O805</f>
        <v>n/a</v>
      </c>
      <c r="AF437" s="194" t="str">
        <f>'Datos comparativos'!Q805</f>
        <v>n/a</v>
      </c>
      <c r="AG437" s="194" t="str">
        <f>'Datos comparativos'!R805</f>
        <v>n/a</v>
      </c>
      <c r="AH437" s="194" t="str">
        <f>'Datos comparativos'!S805</f>
        <v>n/a</v>
      </c>
      <c r="AI437" s="194" t="str">
        <f>'Datos comparativos'!T805</f>
        <v>n/a</v>
      </c>
      <c r="AJ437" s="194" t="str">
        <f>'Datos comparativos'!V805</f>
        <v>n/a</v>
      </c>
      <c r="AK437" s="194" t="str">
        <f>'Datos comparativos'!W805</f>
        <v>n/a</v>
      </c>
      <c r="AL437" s="194" t="str">
        <f>'Datos comparativos'!X805</f>
        <v>n/a</v>
      </c>
      <c r="AM437" s="194" t="str">
        <f>'Datos comparativos'!Y805</f>
        <v>n/a</v>
      </c>
      <c r="AN437" s="194" t="str">
        <f>'Datos comparativos'!Z805</f>
        <v>n/a</v>
      </c>
      <c r="AO437" s="334" t="str">
        <f>'Datos comparativos'!AB805</f>
        <v>n/a</v>
      </c>
      <c r="AP437" s="194" t="str">
        <f>'Datos comparativos'!AC805</f>
        <v>n/a</v>
      </c>
      <c r="AQ437" s="194" t="str">
        <f>'Datos comparativos'!AD805</f>
        <v>n/a</v>
      </c>
      <c r="AR437" s="287" t="str">
        <f>'Datos comparativos'!AH805</f>
        <v>n/a</v>
      </c>
      <c r="AS437" s="287" t="str">
        <f>'Datos comparativos'!AI805</f>
        <v>n/a</v>
      </c>
      <c r="AT437" s="287" t="str">
        <f>'Datos comparativos'!AJ805</f>
        <v>n/a</v>
      </c>
      <c r="AU437" s="287" t="str">
        <f>'Datos comparativos'!AK805</f>
        <v>n/a</v>
      </c>
      <c r="AV437" s="287" t="str">
        <f>'Datos comparativos'!AL805</f>
        <v>n/a</v>
      </c>
      <c r="AW437" s="335" t="str">
        <f>'Datos comparativos'!AM805</f>
        <v>n/a</v>
      </c>
      <c r="AX437" s="194" t="str">
        <f>'Datos comparativos'!AO805</f>
        <v>n/a</v>
      </c>
      <c r="AY437" s="194" t="str">
        <f>'Datos comparativos'!AP805</f>
        <v>n/a</v>
      </c>
      <c r="AZ437" s="194" t="str">
        <f>'Datos comparativos'!AR805</f>
        <v>n/a</v>
      </c>
    </row>
    <row r="438" spans="27:52" ht="13" hidden="1" customHeight="1" x14ac:dyDescent="0.25">
      <c r="AB438" s="333">
        <f>'Datos comparativos'!H806</f>
        <v>0</v>
      </c>
      <c r="AC438" s="194">
        <f>'Datos comparativos'!I806</f>
        <v>0</v>
      </c>
      <c r="AD438" s="194">
        <f>'Datos comparativos'!K806</f>
        <v>0</v>
      </c>
      <c r="AE438" s="194">
        <f>'Datos comparativos'!O806</f>
        <v>0</v>
      </c>
      <c r="AF438" s="194">
        <f>'Datos comparativos'!Q806</f>
        <v>0</v>
      </c>
      <c r="AG438" s="194">
        <f>'Datos comparativos'!R806</f>
        <v>0</v>
      </c>
      <c r="AH438" s="194">
        <f>'Datos comparativos'!S806</f>
        <v>0</v>
      </c>
      <c r="AI438" s="194">
        <f>'Datos comparativos'!T806</f>
        <v>0</v>
      </c>
      <c r="AJ438" s="194">
        <f>'Datos comparativos'!V806</f>
        <v>0</v>
      </c>
      <c r="AK438" s="194">
        <f>'Datos comparativos'!W806</f>
        <v>0</v>
      </c>
      <c r="AL438" s="194">
        <f>'Datos comparativos'!X806</f>
        <v>0</v>
      </c>
      <c r="AM438" s="194">
        <f>'Datos comparativos'!Y806</f>
        <v>0</v>
      </c>
      <c r="AN438" s="194">
        <f>'Datos comparativos'!Z806</f>
        <v>0</v>
      </c>
      <c r="AO438" s="334">
        <f>'Datos comparativos'!AB806</f>
        <v>0</v>
      </c>
      <c r="AP438" s="194">
        <f>'Datos comparativos'!AC806</f>
        <v>0</v>
      </c>
      <c r="AQ438" s="194">
        <f>'Datos comparativos'!AD806</f>
        <v>0</v>
      </c>
      <c r="AR438" s="287">
        <f>'Datos comparativos'!AH806</f>
        <v>0</v>
      </c>
      <c r="AS438" s="287">
        <f>'Datos comparativos'!AI806</f>
        <v>0</v>
      </c>
      <c r="AT438" s="287">
        <f>'Datos comparativos'!AJ806</f>
        <v>0</v>
      </c>
      <c r="AU438" s="287">
        <f>'Datos comparativos'!AK806</f>
        <v>0</v>
      </c>
      <c r="AV438" s="287">
        <f>'Datos comparativos'!AL806</f>
        <v>0</v>
      </c>
      <c r="AW438" s="335">
        <f>'Datos comparativos'!AM806</f>
        <v>0</v>
      </c>
      <c r="AX438" s="194">
        <f>'Datos comparativos'!AO806</f>
        <v>0</v>
      </c>
      <c r="AY438" s="194">
        <f>'Datos comparativos'!AP806</f>
        <v>0</v>
      </c>
      <c r="AZ438" s="194" t="str">
        <f>'Datos comparativos'!AR806</f>
        <v xml:space="preserve"> </v>
      </c>
    </row>
    <row r="439" spans="27:52" ht="15.5" hidden="1" x14ac:dyDescent="0.25">
      <c r="AA439" s="48" t="s">
        <v>819</v>
      </c>
      <c r="AB439" s="333">
        <f>'Datos comparativos'!H807</f>
        <v>0</v>
      </c>
      <c r="AC439" s="194">
        <f>'Datos comparativos'!I807</f>
        <v>0</v>
      </c>
      <c r="AD439" s="194">
        <f>'Datos comparativos'!K807</f>
        <v>0</v>
      </c>
      <c r="AE439" s="194">
        <f>'Datos comparativos'!O807</f>
        <v>0</v>
      </c>
      <c r="AF439" s="194">
        <f>'Datos comparativos'!Q807</f>
        <v>0</v>
      </c>
      <c r="AG439" s="194">
        <f>'Datos comparativos'!R807</f>
        <v>0</v>
      </c>
      <c r="AH439" s="194">
        <f>'Datos comparativos'!S807</f>
        <v>0</v>
      </c>
      <c r="AI439" s="194">
        <f>'Datos comparativos'!T807</f>
        <v>0</v>
      </c>
      <c r="AJ439" s="194">
        <f>'Datos comparativos'!V807</f>
        <v>0</v>
      </c>
      <c r="AK439" s="194">
        <f>'Datos comparativos'!W807</f>
        <v>0</v>
      </c>
      <c r="AL439" s="194">
        <f>'Datos comparativos'!X807</f>
        <v>0</v>
      </c>
      <c r="AM439" s="194">
        <f>'Datos comparativos'!Y807</f>
        <v>0</v>
      </c>
      <c r="AN439" s="194">
        <f>'Datos comparativos'!Z807</f>
        <v>0</v>
      </c>
      <c r="AO439" s="334">
        <f>'Datos comparativos'!AB807</f>
        <v>0</v>
      </c>
      <c r="AP439" s="194">
        <f>'Datos comparativos'!AC807</f>
        <v>0</v>
      </c>
      <c r="AQ439" s="194">
        <f>'Datos comparativos'!AD807</f>
        <v>0</v>
      </c>
      <c r="AR439" s="287">
        <f>'Datos comparativos'!AH807</f>
        <v>0</v>
      </c>
      <c r="AS439" s="287">
        <f>'Datos comparativos'!AI807</f>
        <v>0</v>
      </c>
      <c r="AT439" s="287">
        <f>'Datos comparativos'!AJ807</f>
        <v>0</v>
      </c>
      <c r="AU439" s="287">
        <f>'Datos comparativos'!AK807</f>
        <v>0</v>
      </c>
      <c r="AV439" s="287">
        <f>'Datos comparativos'!AL807</f>
        <v>0</v>
      </c>
      <c r="AW439" s="335">
        <f>'Datos comparativos'!AM807</f>
        <v>0</v>
      </c>
      <c r="AX439" s="194">
        <f>'Datos comparativos'!AO807</f>
        <v>0</v>
      </c>
      <c r="AY439" s="194">
        <f>'Datos comparativos'!AP807</f>
        <v>0</v>
      </c>
      <c r="AZ439" s="194">
        <f>'Datos comparativos'!AR807</f>
        <v>0</v>
      </c>
    </row>
  </sheetData>
  <mergeCells count="34">
    <mergeCell ref="D400:X400"/>
    <mergeCell ref="AB152:AH152"/>
    <mergeCell ref="D328:X328"/>
    <mergeCell ref="D350:X350"/>
    <mergeCell ref="D253:X253"/>
    <mergeCell ref="D290:X290"/>
    <mergeCell ref="AB181:AO181"/>
    <mergeCell ref="AB220:AO220"/>
    <mergeCell ref="AB257:AO257"/>
    <mergeCell ref="AB295:AO295"/>
    <mergeCell ref="AB332:AO332"/>
    <mergeCell ref="AX355:BA355"/>
    <mergeCell ref="AB44:AH44"/>
    <mergeCell ref="AX181:BA181"/>
    <mergeCell ref="AX220:BA220"/>
    <mergeCell ref="AX257:BA257"/>
    <mergeCell ref="AX295:BA295"/>
    <mergeCell ref="AX332:BA332"/>
    <mergeCell ref="AB78:AH78"/>
    <mergeCell ref="AB115:AH115"/>
    <mergeCell ref="AP181:AW181"/>
    <mergeCell ref="AP220:AW220"/>
    <mergeCell ref="AP257:AW257"/>
    <mergeCell ref="AP295:AW295"/>
    <mergeCell ref="AP332:AW332"/>
    <mergeCell ref="AB355:AO355"/>
    <mergeCell ref="AP355:AW355"/>
    <mergeCell ref="D6:X6"/>
    <mergeCell ref="D177:X177"/>
    <mergeCell ref="D214:X214"/>
    <mergeCell ref="D40:X40"/>
    <mergeCell ref="D148:X148"/>
    <mergeCell ref="D75:X75"/>
    <mergeCell ref="D112:X112"/>
  </mergeCells>
  <phoneticPr fontId="75" type="noConversion"/>
  <conditionalFormatting sqref="AB404:AZ439 AB399:AZ399 AB9:AE32 AB80:AI103 AB117:AI140 AB183:BA207 AB222:BA246 AB259:BA283 AB297:BA321 AB334:BA334 AB357:BA381">
    <cfRule type="cellIs" dxfId="165" priority="58" operator="between">
      <formula>0</formula>
      <formula>0.75</formula>
    </cfRule>
  </conditionalFormatting>
  <conditionalFormatting sqref="AB46:AI69">
    <cfRule type="cellIs" dxfId="164" priority="2" operator="between">
      <formula>0</formula>
      <formula>0.75</formula>
    </cfRule>
  </conditionalFormatting>
  <conditionalFormatting sqref="AB154:AB161 AF154:AH161">
    <cfRule type="cellIs" dxfId="163" priority="43" operator="between">
      <formula>0</formula>
      <formula>0.75</formula>
    </cfRule>
  </conditionalFormatting>
  <conditionalFormatting sqref="AC154:AE162">
    <cfRule type="cellIs" dxfId="162" priority="41" operator="between">
      <formula>0</formula>
      <formula>0.75</formula>
    </cfRule>
  </conditionalFormatting>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Q807"/>
  <sheetViews>
    <sheetView showGridLines="0" zoomScale="60" zoomScaleNormal="60" workbookViewId="0">
      <pane ySplit="7" topLeftCell="A113" activePane="bottomLeft" state="frozen"/>
      <selection activeCell="N489" sqref="N489"/>
      <selection pane="bottomLeft" activeCell="G118" sqref="G118:G223"/>
    </sheetView>
  </sheetViews>
  <sheetFormatPr baseColWidth="10" defaultColWidth="11.453125" defaultRowHeight="13" x14ac:dyDescent="0.25"/>
  <cols>
    <col min="1" max="2" width="0.81640625" style="48" customWidth="1"/>
    <col min="3" max="3" width="0.54296875" style="48" customWidth="1"/>
    <col min="4" max="4" width="8.453125" style="200" customWidth="1"/>
    <col min="5" max="5" width="16.1796875" style="48" customWidth="1"/>
    <col min="6" max="6" width="1.1796875" style="201" customWidth="1"/>
    <col min="7" max="7" width="45.453125" style="48" customWidth="1"/>
    <col min="8" max="20" width="10" style="48" customWidth="1"/>
    <col min="21" max="21" width="10" style="48" hidden="1" customWidth="1"/>
    <col min="22" max="42" width="10" style="48" customWidth="1"/>
    <col min="43" max="43" width="7.54296875" style="48" customWidth="1"/>
    <col min="44" max="44" width="9.81640625" style="971" customWidth="1"/>
    <col min="45" max="45" width="12.1796875" style="971" customWidth="1"/>
    <col min="46" max="46" width="12.1796875" style="48" customWidth="1"/>
    <col min="47" max="47" width="10" style="48" hidden="1" customWidth="1"/>
    <col min="48" max="48" width="9.54296875" style="48" hidden="1" customWidth="1"/>
    <col min="49" max="49" width="10.81640625" style="48" hidden="1" customWidth="1"/>
    <col min="50" max="50" width="11.54296875" style="48" hidden="1" customWidth="1"/>
    <col min="51" max="51" width="10.1796875" style="48" hidden="1" customWidth="1"/>
    <col min="52" max="52" width="1" style="118" customWidth="1"/>
    <col min="53" max="53" width="10.81640625" style="48" customWidth="1"/>
    <col min="54" max="57" width="10" style="48" customWidth="1"/>
    <col min="58" max="69" width="11.453125" style="147"/>
    <col min="70" max="16384" width="11.453125" style="48"/>
  </cols>
  <sheetData>
    <row r="1" spans="1:57" s="147" customFormat="1" x14ac:dyDescent="0.25">
      <c r="A1" s="144"/>
      <c r="B1" s="144"/>
      <c r="C1" s="144"/>
      <c r="D1" s="145"/>
      <c r="E1" s="144"/>
      <c r="F1" s="118"/>
      <c r="G1" s="146"/>
      <c r="H1" s="144"/>
      <c r="I1" s="144"/>
      <c r="J1" s="144"/>
      <c r="K1" s="144"/>
      <c r="L1" s="144"/>
      <c r="M1" s="144"/>
      <c r="N1" s="144"/>
      <c r="O1" s="144"/>
      <c r="P1" s="144"/>
      <c r="Q1" s="144"/>
      <c r="R1" s="144"/>
      <c r="S1" s="144"/>
      <c r="T1" s="144"/>
      <c r="U1" s="144"/>
      <c r="V1" s="144"/>
      <c r="W1" s="144"/>
      <c r="X1" s="144"/>
      <c r="Y1" s="144"/>
      <c r="Z1" s="144"/>
      <c r="AA1" s="144"/>
      <c r="AB1" s="144"/>
      <c r="AC1" s="144"/>
      <c r="AD1" s="144"/>
      <c r="AE1" s="144"/>
      <c r="AF1" s="144"/>
      <c r="AG1" s="144"/>
      <c r="AH1" s="144"/>
      <c r="AI1" s="144"/>
      <c r="AJ1" s="144"/>
      <c r="AK1" s="144"/>
      <c r="AL1" s="144"/>
      <c r="AM1" s="144"/>
      <c r="AN1" s="144"/>
      <c r="AO1" s="144"/>
      <c r="AP1" s="144"/>
      <c r="AQ1" s="144"/>
      <c r="AR1" s="958"/>
      <c r="AS1" s="958"/>
      <c r="AT1" s="144"/>
      <c r="AU1" s="144"/>
      <c r="AV1" s="144"/>
      <c r="AW1" s="144"/>
      <c r="AX1" s="144"/>
      <c r="AY1" s="144"/>
      <c r="AZ1" s="118"/>
      <c r="BA1" s="144"/>
      <c r="BB1" s="144"/>
      <c r="BC1" s="144"/>
      <c r="BD1" s="144"/>
      <c r="BE1" s="144"/>
    </row>
    <row r="2" spans="1:57" s="147" customFormat="1" ht="28" x14ac:dyDescent="0.25">
      <c r="A2" s="148"/>
      <c r="B2" s="148"/>
      <c r="C2" s="148"/>
      <c r="D2" s="148"/>
      <c r="E2" s="148"/>
      <c r="F2" s="118"/>
      <c r="G2" s="149" t="s">
        <v>840</v>
      </c>
      <c r="H2" s="148"/>
      <c r="I2" s="148"/>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959"/>
      <c r="AS2" s="959"/>
      <c r="AT2" s="148"/>
      <c r="AU2" s="148"/>
      <c r="AV2" s="148"/>
      <c r="AW2" s="148"/>
      <c r="AX2" s="148"/>
      <c r="AY2" s="148"/>
      <c r="AZ2" s="118"/>
      <c r="BA2" s="148"/>
      <c r="BB2" s="148"/>
      <c r="BC2" s="148"/>
      <c r="BD2" s="148"/>
      <c r="BE2" s="148"/>
    </row>
    <row r="3" spans="1:57" s="147" customFormat="1" ht="25" x14ac:dyDescent="0.25">
      <c r="A3" s="144"/>
      <c r="B3" s="144"/>
      <c r="C3" s="144"/>
      <c r="D3" s="145"/>
      <c r="E3" s="144"/>
      <c r="F3" s="118"/>
      <c r="G3" s="150" t="s">
        <v>169</v>
      </c>
      <c r="H3" s="144"/>
      <c r="I3" s="144"/>
      <c r="J3" s="144"/>
      <c r="K3" s="144"/>
      <c r="L3" s="72"/>
      <c r="M3" s="144"/>
      <c r="N3" s="144"/>
      <c r="O3" s="144"/>
      <c r="P3" s="144"/>
      <c r="AR3" s="960"/>
      <c r="AS3" s="960"/>
    </row>
    <row r="4" spans="1:57" s="147" customFormat="1" ht="13.5" thickBot="1" x14ac:dyDescent="0.3">
      <c r="A4" s="144"/>
      <c r="B4" s="144"/>
      <c r="C4" s="144"/>
      <c r="D4" s="145"/>
      <c r="E4" s="144"/>
      <c r="F4" s="118"/>
      <c r="G4" s="146"/>
      <c r="H4" s="144"/>
      <c r="I4" s="144"/>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958"/>
      <c r="AS4" s="958"/>
      <c r="AT4" s="144"/>
      <c r="AU4" s="144"/>
      <c r="AV4" s="144"/>
      <c r="AW4" s="144"/>
      <c r="AX4" s="144"/>
      <c r="AY4" s="144"/>
      <c r="AZ4" s="118"/>
      <c r="BA4" s="144"/>
      <c r="BB4" s="144"/>
      <c r="BC4" s="144"/>
      <c r="BD4" s="144"/>
      <c r="BE4" s="144"/>
    </row>
    <row r="5" spans="1:57" ht="30" customHeight="1" thickBot="1" x14ac:dyDescent="0.45">
      <c r="A5" s="151"/>
      <c r="B5" s="151"/>
      <c r="C5" s="151"/>
      <c r="D5" s="152"/>
      <c r="E5" s="151"/>
      <c r="F5" s="153"/>
      <c r="G5" s="147"/>
      <c r="H5" s="1584" t="s">
        <v>7</v>
      </c>
      <c r="I5" s="1569"/>
      <c r="J5" s="1569"/>
      <c r="K5" s="1569"/>
      <c r="L5" s="1569"/>
      <c r="M5" s="1569"/>
      <c r="N5" s="1569"/>
      <c r="O5" s="1569"/>
      <c r="P5" s="1569"/>
      <c r="Q5" s="1569"/>
      <c r="R5" s="1569"/>
      <c r="S5" s="1569"/>
      <c r="T5" s="1569"/>
      <c r="U5" s="1569"/>
      <c r="V5" s="1569"/>
      <c r="W5" s="1569"/>
      <c r="X5" s="1569"/>
      <c r="Y5" s="1569"/>
      <c r="Z5" s="1569"/>
      <c r="AA5" s="1580"/>
      <c r="AB5" s="1568" t="s">
        <v>8</v>
      </c>
      <c r="AC5" s="1569"/>
      <c r="AD5" s="1569"/>
      <c r="AE5" s="1569"/>
      <c r="AF5" s="1569"/>
      <c r="AG5" s="1569"/>
      <c r="AH5" s="1569"/>
      <c r="AI5" s="1569"/>
      <c r="AJ5" s="1569"/>
      <c r="AK5" s="1569"/>
      <c r="AL5" s="1580"/>
      <c r="AM5" s="1568" t="s">
        <v>80</v>
      </c>
      <c r="AN5" s="1569"/>
      <c r="AO5" s="1569"/>
      <c r="AP5" s="1569"/>
      <c r="AQ5" s="1569"/>
      <c r="AR5" s="1569"/>
      <c r="AS5" s="983" t="s">
        <v>783</v>
      </c>
      <c r="AT5" s="956" t="s">
        <v>784</v>
      </c>
      <c r="AU5" s="1585" t="s">
        <v>342</v>
      </c>
      <c r="AV5" s="1585"/>
      <c r="AW5" s="1585"/>
      <c r="AX5" s="1585"/>
      <c r="AY5" s="1585"/>
      <c r="AZ5" s="153"/>
      <c r="BA5" s="1586" t="s">
        <v>98</v>
      </c>
      <c r="BB5" s="1587"/>
      <c r="BC5" s="1587"/>
      <c r="BD5" s="1587"/>
      <c r="BE5" s="1587"/>
    </row>
    <row r="6" spans="1:57" s="161" customFormat="1" ht="6" customHeight="1" x14ac:dyDescent="0.4">
      <c r="A6" s="155"/>
      <c r="B6" s="155"/>
      <c r="C6" s="155"/>
      <c r="D6" s="156"/>
      <c r="E6" s="157"/>
      <c r="F6" s="154"/>
      <c r="G6" s="72"/>
      <c r="H6" s="158"/>
      <c r="I6" s="158"/>
      <c r="J6" s="158"/>
      <c r="K6" s="158"/>
      <c r="L6" s="158"/>
      <c r="M6" s="158"/>
      <c r="N6" s="158"/>
      <c r="O6" s="158"/>
      <c r="P6" s="158"/>
      <c r="Q6" s="158"/>
      <c r="R6" s="158"/>
      <c r="S6" s="158"/>
      <c r="T6" s="159"/>
      <c r="U6" s="159"/>
      <c r="V6" s="159"/>
      <c r="W6" s="159"/>
      <c r="X6" s="159"/>
      <c r="Y6" s="159"/>
      <c r="Z6" s="159"/>
      <c r="AA6" s="159"/>
      <c r="AB6" s="158"/>
      <c r="AC6" s="158"/>
      <c r="AD6" s="158"/>
      <c r="AE6" s="158"/>
      <c r="AF6" s="158"/>
      <c r="AG6" s="158"/>
      <c r="AH6" s="204"/>
      <c r="AI6" s="204"/>
      <c r="AJ6" s="204"/>
      <c r="AK6" s="204"/>
      <c r="AL6" s="204"/>
      <c r="AM6" s="160"/>
      <c r="AN6" s="160"/>
      <c r="AO6" s="160"/>
      <c r="AP6" s="160"/>
      <c r="AQ6" s="160"/>
      <c r="AR6" s="961"/>
      <c r="AS6" s="961"/>
      <c r="AT6" s="160"/>
      <c r="AU6" s="160"/>
      <c r="AV6" s="160"/>
      <c r="AW6" s="160"/>
      <c r="AX6" s="160"/>
      <c r="AY6" s="160"/>
      <c r="AZ6" s="118"/>
      <c r="BA6" s="155"/>
      <c r="BB6" s="155"/>
      <c r="BC6" s="155"/>
      <c r="BD6" s="155"/>
      <c r="BE6" s="155"/>
    </row>
    <row r="7" spans="1:57" ht="168" customHeight="1" x14ac:dyDescent="0.25">
      <c r="A7" s="162"/>
      <c r="B7" s="162"/>
      <c r="C7" s="162"/>
      <c r="D7" s="163" t="s">
        <v>143</v>
      </c>
      <c r="E7" s="164" t="s">
        <v>144</v>
      </c>
      <c r="F7" s="165"/>
      <c r="G7" s="166" t="s">
        <v>100</v>
      </c>
      <c r="H7" s="167" t="s">
        <v>88</v>
      </c>
      <c r="I7" s="167" t="s">
        <v>817</v>
      </c>
      <c r="J7" s="167" t="s">
        <v>102</v>
      </c>
      <c r="K7" s="167" t="s">
        <v>3</v>
      </c>
      <c r="L7" s="167" t="s">
        <v>4</v>
      </c>
      <c r="M7" s="167" t="s">
        <v>125</v>
      </c>
      <c r="N7" s="167" t="s">
        <v>89</v>
      </c>
      <c r="O7" s="167" t="s">
        <v>101</v>
      </c>
      <c r="P7" s="167" t="s">
        <v>126</v>
      </c>
      <c r="Q7" s="167" t="s">
        <v>90</v>
      </c>
      <c r="R7" s="167" t="s">
        <v>6</v>
      </c>
      <c r="S7" s="167" t="s">
        <v>145</v>
      </c>
      <c r="T7" s="167" t="s">
        <v>266</v>
      </c>
      <c r="U7" s="167" t="s">
        <v>146</v>
      </c>
      <c r="V7" s="167" t="s">
        <v>304</v>
      </c>
      <c r="W7" s="167" t="s">
        <v>319</v>
      </c>
      <c r="X7" s="167" t="s">
        <v>717</v>
      </c>
      <c r="Y7" s="167" t="s">
        <v>789</v>
      </c>
      <c r="Z7" s="167" t="s">
        <v>792</v>
      </c>
      <c r="AA7" s="167" t="s">
        <v>847</v>
      </c>
      <c r="AB7" s="167" t="s">
        <v>0</v>
      </c>
      <c r="AC7" s="167" t="s">
        <v>147</v>
      </c>
      <c r="AD7" s="167" t="s">
        <v>1</v>
      </c>
      <c r="AE7" s="167" t="s">
        <v>2</v>
      </c>
      <c r="AF7" s="167" t="s">
        <v>148</v>
      </c>
      <c r="AG7" s="167" t="s">
        <v>149</v>
      </c>
      <c r="AH7" s="250" t="s">
        <v>791</v>
      </c>
      <c r="AI7" s="433" t="s">
        <v>330</v>
      </c>
      <c r="AJ7" s="433" t="s">
        <v>676</v>
      </c>
      <c r="AK7" s="433" t="s">
        <v>720</v>
      </c>
      <c r="AL7" s="433" t="s">
        <v>762</v>
      </c>
      <c r="AM7" s="167" t="s">
        <v>150</v>
      </c>
      <c r="AN7" s="203" t="s">
        <v>151</v>
      </c>
      <c r="AO7" s="203" t="s">
        <v>316</v>
      </c>
      <c r="AP7" s="203" t="s">
        <v>761</v>
      </c>
      <c r="AQ7" s="203" t="s">
        <v>5</v>
      </c>
      <c r="AR7" s="962" t="s">
        <v>329</v>
      </c>
      <c r="AS7" s="972" t="s">
        <v>779</v>
      </c>
      <c r="AT7" s="973" t="s">
        <v>780</v>
      </c>
      <c r="AU7" s="957" t="s">
        <v>344</v>
      </c>
      <c r="AV7" s="203" t="s">
        <v>345</v>
      </c>
      <c r="AW7" s="203" t="s">
        <v>346</v>
      </c>
      <c r="AX7" s="203" t="s">
        <v>347</v>
      </c>
      <c r="AY7" s="203" t="s">
        <v>348</v>
      </c>
      <c r="BA7" s="168" t="s">
        <v>61</v>
      </c>
      <c r="BB7" s="169" t="s">
        <v>62</v>
      </c>
      <c r="BC7" s="169" t="s">
        <v>63</v>
      </c>
      <c r="BD7" s="170" t="s">
        <v>337</v>
      </c>
      <c r="BE7" s="170" t="s">
        <v>342</v>
      </c>
    </row>
    <row r="8" spans="1:57" s="147" customFormat="1" ht="6" customHeight="1" x14ac:dyDescent="0.25">
      <c r="A8" s="171"/>
      <c r="B8" s="171"/>
      <c r="C8" s="171"/>
      <c r="D8" s="172"/>
      <c r="E8" s="173"/>
      <c r="F8" s="174"/>
      <c r="G8" s="175"/>
      <c r="H8" s="176"/>
      <c r="I8" s="176"/>
      <c r="J8" s="176"/>
      <c r="K8" s="176"/>
      <c r="L8" s="176"/>
      <c r="M8" s="176"/>
      <c r="N8" s="176"/>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252"/>
      <c r="AN8" s="176"/>
      <c r="AO8" s="176"/>
      <c r="AP8" s="176"/>
      <c r="AQ8" s="176"/>
      <c r="AR8" s="963"/>
      <c r="AS8" s="963"/>
      <c r="AT8" s="176"/>
      <c r="AU8" s="176"/>
      <c r="AV8" s="176"/>
      <c r="AW8" s="176"/>
      <c r="AX8" s="176"/>
      <c r="AY8" s="176"/>
      <c r="AZ8" s="118"/>
      <c r="BA8" s="177"/>
      <c r="BB8" s="177"/>
      <c r="BC8" s="177"/>
      <c r="BD8" s="177"/>
      <c r="BE8" s="177"/>
    </row>
    <row r="9" spans="1:57" ht="35.25" customHeight="1" x14ac:dyDescent="0.25">
      <c r="A9" s="144"/>
      <c r="B9" s="144"/>
      <c r="C9" s="144"/>
      <c r="D9" s="178">
        <v>2016</v>
      </c>
      <c r="E9" s="179" t="s">
        <v>152</v>
      </c>
      <c r="F9" s="165"/>
      <c r="G9" s="1570" t="s">
        <v>98</v>
      </c>
      <c r="H9" s="180">
        <v>0.89312499999999995</v>
      </c>
      <c r="I9" s="181">
        <v>0.55108465608465618</v>
      </c>
      <c r="J9" s="181">
        <v>0.77333333333333343</v>
      </c>
      <c r="K9" s="181">
        <v>0.59196428571428572</v>
      </c>
      <c r="L9" s="181">
        <v>0.73425925925925939</v>
      </c>
      <c r="M9" s="181">
        <v>0.60005291005290995</v>
      </c>
      <c r="N9" s="181">
        <v>0.48333333333333328</v>
      </c>
      <c r="O9" s="181" t="s">
        <v>84</v>
      </c>
      <c r="P9" s="181">
        <v>0.75944444444444448</v>
      </c>
      <c r="Q9" s="181">
        <v>0.53574074074074085</v>
      </c>
      <c r="R9" s="181">
        <v>0.68571428571428572</v>
      </c>
      <c r="S9" s="181">
        <v>0.60624999999999996</v>
      </c>
      <c r="T9" s="181" t="s">
        <v>84</v>
      </c>
      <c r="U9" s="182">
        <v>0.54074074074074074</v>
      </c>
      <c r="V9" s="181" t="s">
        <v>84</v>
      </c>
      <c r="W9" s="181" t="s">
        <v>84</v>
      </c>
      <c r="X9" s="716" t="s">
        <v>84</v>
      </c>
      <c r="Y9" s="870" t="s">
        <v>84</v>
      </c>
      <c r="Z9" s="870" t="s">
        <v>84</v>
      </c>
      <c r="AA9" s="870" t="s">
        <v>84</v>
      </c>
      <c r="AB9" s="226">
        <v>0.76230158730158737</v>
      </c>
      <c r="AC9" s="181">
        <v>0.71230158730158732</v>
      </c>
      <c r="AD9" s="181">
        <v>0.8305555555555556</v>
      </c>
      <c r="AE9" s="181">
        <v>0.72074074074074079</v>
      </c>
      <c r="AF9" s="181">
        <v>0.6157407407407407</v>
      </c>
      <c r="AG9" s="181">
        <v>0.33425925925925926</v>
      </c>
      <c r="AH9" s="181" t="s">
        <v>84</v>
      </c>
      <c r="AI9" s="181" t="s">
        <v>84</v>
      </c>
      <c r="AJ9" s="716" t="s">
        <v>84</v>
      </c>
      <c r="AK9" s="716" t="s">
        <v>84</v>
      </c>
      <c r="AL9" s="870" t="s">
        <v>84</v>
      </c>
      <c r="AM9" s="253">
        <v>0.5033333333333333</v>
      </c>
      <c r="AN9" s="181">
        <v>0.6984126984126986</v>
      </c>
      <c r="AO9" s="181" t="s">
        <v>84</v>
      </c>
      <c r="AP9" s="716" t="s">
        <v>84</v>
      </c>
      <c r="AQ9" s="181">
        <v>0.38203124999999999</v>
      </c>
      <c r="AR9" s="964" t="s">
        <v>84</v>
      </c>
      <c r="AS9" s="964" t="s">
        <v>84</v>
      </c>
      <c r="AT9" s="974" t="s">
        <v>84</v>
      </c>
      <c r="AU9" s="181" t="s">
        <v>84</v>
      </c>
      <c r="AV9" s="601" t="s">
        <v>84</v>
      </c>
      <c r="AW9" s="181" t="s">
        <v>84</v>
      </c>
      <c r="AX9" s="603" t="s">
        <v>84</v>
      </c>
      <c r="AY9" s="603" t="s">
        <v>84</v>
      </c>
      <c r="BA9" s="223">
        <v>0.64625358245149922</v>
      </c>
      <c r="BB9" s="224">
        <v>0.66264991181657851</v>
      </c>
      <c r="BC9" s="224">
        <v>0.52792576058201057</v>
      </c>
      <c r="BD9" s="225">
        <v>0.61227641828336277</v>
      </c>
      <c r="BE9" s="225" t="s">
        <v>84</v>
      </c>
    </row>
    <row r="10" spans="1:57" ht="35.25" customHeight="1" x14ac:dyDescent="0.25">
      <c r="A10" s="144"/>
      <c r="B10" s="144"/>
      <c r="C10" s="144"/>
      <c r="D10" s="1548">
        <v>2017</v>
      </c>
      <c r="E10" s="202" t="s">
        <v>153</v>
      </c>
      <c r="F10" s="165"/>
      <c r="G10" s="1571"/>
      <c r="H10" s="219">
        <v>0.76555555555555566</v>
      </c>
      <c r="I10" s="183">
        <v>0.87395833333333328</v>
      </c>
      <c r="J10" s="183">
        <v>0.78</v>
      </c>
      <c r="K10" s="183">
        <v>0.4</v>
      </c>
      <c r="L10" s="183">
        <v>0.85624999999999996</v>
      </c>
      <c r="M10" s="183">
        <v>0.8305555555555556</v>
      </c>
      <c r="N10" s="183">
        <v>0.66666666666666674</v>
      </c>
      <c r="O10" s="183" t="s">
        <v>84</v>
      </c>
      <c r="P10" s="183">
        <v>0.85520833333333335</v>
      </c>
      <c r="Q10" s="183">
        <v>0.77062499999999989</v>
      </c>
      <c r="R10" s="183">
        <v>0.63611111111111107</v>
      </c>
      <c r="S10" s="183">
        <v>0.9027777777777779</v>
      </c>
      <c r="T10" s="183" t="s">
        <v>84</v>
      </c>
      <c r="U10" s="184">
        <v>1</v>
      </c>
      <c r="V10" s="183" t="s">
        <v>84</v>
      </c>
      <c r="W10" s="183" t="s">
        <v>84</v>
      </c>
      <c r="X10" s="183" t="s">
        <v>84</v>
      </c>
      <c r="Y10" s="183" t="s">
        <v>84</v>
      </c>
      <c r="Z10" s="183" t="s">
        <v>84</v>
      </c>
      <c r="AA10" s="183" t="s">
        <v>84</v>
      </c>
      <c r="AB10" s="185">
        <v>0.37666666666666665</v>
      </c>
      <c r="AC10" s="183">
        <v>0.76082010582010584</v>
      </c>
      <c r="AD10" s="183">
        <v>0.82962962962962972</v>
      </c>
      <c r="AE10" s="183">
        <v>0.59129629629629621</v>
      </c>
      <c r="AF10" s="183">
        <v>0.83444444444444454</v>
      </c>
      <c r="AG10" s="183">
        <v>0.43944444444444447</v>
      </c>
      <c r="AH10" s="183" t="s">
        <v>84</v>
      </c>
      <c r="AI10" s="183" t="s">
        <v>84</v>
      </c>
      <c r="AJ10" s="183" t="s">
        <v>84</v>
      </c>
      <c r="AK10" s="183" t="s">
        <v>84</v>
      </c>
      <c r="AL10" s="183" t="s">
        <v>84</v>
      </c>
      <c r="AM10" s="185">
        <v>0.83174603174603179</v>
      </c>
      <c r="AN10" s="183">
        <v>0.49854497354497357</v>
      </c>
      <c r="AO10" s="183" t="s">
        <v>84</v>
      </c>
      <c r="AP10" s="183" t="s">
        <v>84</v>
      </c>
      <c r="AQ10" s="183">
        <v>0.65555555555555556</v>
      </c>
      <c r="AR10" s="965" t="s">
        <v>84</v>
      </c>
      <c r="AS10" s="965" t="s">
        <v>84</v>
      </c>
      <c r="AT10" s="975" t="s">
        <v>84</v>
      </c>
      <c r="AU10" s="183" t="s">
        <v>84</v>
      </c>
      <c r="AV10" s="183" t="s">
        <v>84</v>
      </c>
      <c r="AW10" s="183" t="s">
        <v>84</v>
      </c>
      <c r="AX10" s="604" t="s">
        <v>84</v>
      </c>
      <c r="AY10" s="604" t="s">
        <v>84</v>
      </c>
      <c r="AZ10" s="189"/>
      <c r="BA10" s="220">
        <v>0.77814236111111124</v>
      </c>
      <c r="BB10" s="187">
        <v>0.63871693121693129</v>
      </c>
      <c r="BC10" s="187">
        <v>0.66194885361552036</v>
      </c>
      <c r="BD10" s="188">
        <v>0.6929360486478543</v>
      </c>
      <c r="BE10" s="188" t="s">
        <v>84</v>
      </c>
    </row>
    <row r="11" spans="1:57" ht="35.25" customHeight="1" x14ac:dyDescent="0.25">
      <c r="A11" s="144"/>
      <c r="B11" s="144"/>
      <c r="C11" s="144"/>
      <c r="D11" s="1551"/>
      <c r="E11" s="202" t="s">
        <v>154</v>
      </c>
      <c r="F11" s="165"/>
      <c r="G11" s="1571"/>
      <c r="H11" s="221">
        <v>0.75145833333333334</v>
      </c>
      <c r="I11" s="186">
        <v>0.70952380952380956</v>
      </c>
      <c r="J11" s="186">
        <v>0.75833333333333341</v>
      </c>
      <c r="K11" s="186">
        <v>0.61446428571428569</v>
      </c>
      <c r="L11" s="186">
        <v>0.61283068783068784</v>
      </c>
      <c r="M11" s="186">
        <v>0.64571428571428569</v>
      </c>
      <c r="N11" s="186">
        <v>0.43481481481481482</v>
      </c>
      <c r="O11" s="186">
        <v>0.58333333333333326</v>
      </c>
      <c r="P11" s="186">
        <v>0.56777777777777783</v>
      </c>
      <c r="Q11" s="186">
        <v>0.58648148148148149</v>
      </c>
      <c r="R11" s="186">
        <v>0.71759259259259267</v>
      </c>
      <c r="S11" s="186">
        <v>0.7433035714285714</v>
      </c>
      <c r="T11" s="186" t="s">
        <v>84</v>
      </c>
      <c r="U11" s="205" t="s">
        <v>84</v>
      </c>
      <c r="V11" s="186" t="s">
        <v>84</v>
      </c>
      <c r="W11" s="186" t="s">
        <v>84</v>
      </c>
      <c r="X11" s="186" t="s">
        <v>84</v>
      </c>
      <c r="Y11" s="186" t="s">
        <v>84</v>
      </c>
      <c r="Z11" s="186" t="s">
        <v>84</v>
      </c>
      <c r="AA11" s="186" t="s">
        <v>84</v>
      </c>
      <c r="AB11" s="206">
        <v>0.62611111111111117</v>
      </c>
      <c r="AC11" s="186">
        <v>0.64444444444444449</v>
      </c>
      <c r="AD11" s="186">
        <v>0.57907407407407407</v>
      </c>
      <c r="AE11" s="186">
        <v>0.77674603174603174</v>
      </c>
      <c r="AF11" s="186">
        <v>0.63333333333333341</v>
      </c>
      <c r="AG11" s="186">
        <v>0.83444444444444454</v>
      </c>
      <c r="AH11" s="186" t="s">
        <v>84</v>
      </c>
      <c r="AI11" s="186" t="s">
        <v>84</v>
      </c>
      <c r="AJ11" s="186" t="s">
        <v>84</v>
      </c>
      <c r="AK11" s="186" t="s">
        <v>84</v>
      </c>
      <c r="AL11" s="186" t="s">
        <v>84</v>
      </c>
      <c r="AM11" s="206">
        <v>0.76666666666666672</v>
      </c>
      <c r="AN11" s="186">
        <v>0.63055555555555565</v>
      </c>
      <c r="AO11" s="186" t="s">
        <v>84</v>
      </c>
      <c r="AP11" s="186" t="s">
        <v>84</v>
      </c>
      <c r="AQ11" s="186">
        <v>0.55000000000000016</v>
      </c>
      <c r="AR11" s="966" t="s">
        <v>84</v>
      </c>
      <c r="AS11" s="966" t="s">
        <v>84</v>
      </c>
      <c r="AT11" s="976" t="s">
        <v>84</v>
      </c>
      <c r="AU11" s="186" t="s">
        <v>84</v>
      </c>
      <c r="AV11" s="186" t="s">
        <v>84</v>
      </c>
      <c r="AW11" s="186" t="s">
        <v>84</v>
      </c>
      <c r="AX11" s="605" t="s">
        <v>84</v>
      </c>
      <c r="AY11" s="605" t="s">
        <v>84</v>
      </c>
      <c r="BA11" s="222">
        <v>0.6438023589065256</v>
      </c>
      <c r="BB11" s="207">
        <v>0.68235890652557318</v>
      </c>
      <c r="BC11" s="207">
        <v>0.64907407407407414</v>
      </c>
      <c r="BD11" s="208">
        <v>0.65841177983539101</v>
      </c>
      <c r="BE11" s="208" t="s">
        <v>84</v>
      </c>
    </row>
    <row r="12" spans="1:57" ht="35.25" customHeight="1" x14ac:dyDescent="0.25">
      <c r="A12" s="144"/>
      <c r="B12" s="144"/>
      <c r="C12" s="144"/>
      <c r="D12" s="1551"/>
      <c r="E12" s="202" t="s">
        <v>155</v>
      </c>
      <c r="F12" s="165"/>
      <c r="G12" s="1571"/>
      <c r="H12" s="219">
        <v>0.80277777777777781</v>
      </c>
      <c r="I12" s="183">
        <v>0.80555555555555558</v>
      </c>
      <c r="J12" s="183">
        <v>0.58875</v>
      </c>
      <c r="K12" s="183">
        <v>0.70791666666666664</v>
      </c>
      <c r="L12" s="183">
        <v>0.72187500000000004</v>
      </c>
      <c r="M12" s="183">
        <v>0.80185185185185193</v>
      </c>
      <c r="N12" s="183">
        <v>0.84074074074074068</v>
      </c>
      <c r="O12" s="183">
        <v>0.63708333333333333</v>
      </c>
      <c r="P12" s="183">
        <v>0.69333333333333336</v>
      </c>
      <c r="Q12" s="183">
        <v>0.59351851851851856</v>
      </c>
      <c r="R12" s="183">
        <v>0.38571428571428579</v>
      </c>
      <c r="S12" s="183">
        <v>0.6166666666666667</v>
      </c>
      <c r="T12" s="183" t="s">
        <v>84</v>
      </c>
      <c r="U12" s="184" t="s">
        <v>84</v>
      </c>
      <c r="V12" s="183" t="s">
        <v>84</v>
      </c>
      <c r="W12" s="183" t="s">
        <v>84</v>
      </c>
      <c r="X12" s="183" t="s">
        <v>84</v>
      </c>
      <c r="Y12" s="183" t="s">
        <v>84</v>
      </c>
      <c r="Z12" s="183" t="s">
        <v>84</v>
      </c>
      <c r="AA12" s="183" t="s">
        <v>84</v>
      </c>
      <c r="AB12" s="185">
        <v>0.60944444444444446</v>
      </c>
      <c r="AC12" s="183">
        <v>0.84182539682539692</v>
      </c>
      <c r="AD12" s="183">
        <v>0.81174603174603188</v>
      </c>
      <c r="AE12" s="183">
        <v>0.31592592592592594</v>
      </c>
      <c r="AF12" s="183">
        <v>0.78626984126984123</v>
      </c>
      <c r="AG12" s="183">
        <v>0.8305555555555556</v>
      </c>
      <c r="AH12" s="183" t="s">
        <v>84</v>
      </c>
      <c r="AI12" s="183" t="s">
        <v>84</v>
      </c>
      <c r="AJ12" s="183" t="s">
        <v>84</v>
      </c>
      <c r="AK12" s="183" t="s">
        <v>84</v>
      </c>
      <c r="AL12" s="183" t="s">
        <v>84</v>
      </c>
      <c r="AM12" s="185">
        <v>0.86388888888888893</v>
      </c>
      <c r="AN12" s="183">
        <v>0.5101851851851853</v>
      </c>
      <c r="AO12" s="183" t="s">
        <v>84</v>
      </c>
      <c r="AP12" s="183" t="s">
        <v>84</v>
      </c>
      <c r="AQ12" s="183">
        <v>0.45</v>
      </c>
      <c r="AR12" s="965" t="s">
        <v>84</v>
      </c>
      <c r="AS12" s="965" t="s">
        <v>84</v>
      </c>
      <c r="AT12" s="975" t="s">
        <v>84</v>
      </c>
      <c r="AU12" s="183" t="s">
        <v>84</v>
      </c>
      <c r="AV12" s="183" t="s">
        <v>84</v>
      </c>
      <c r="AW12" s="183" t="s">
        <v>84</v>
      </c>
      <c r="AX12" s="604" t="s">
        <v>84</v>
      </c>
      <c r="AY12" s="604" t="s">
        <v>84</v>
      </c>
      <c r="AZ12" s="189"/>
      <c r="BA12" s="220">
        <v>0.68298197751322753</v>
      </c>
      <c r="BB12" s="187">
        <v>0.69929453262786601</v>
      </c>
      <c r="BC12" s="187">
        <v>0.60802469135802473</v>
      </c>
      <c r="BD12" s="188">
        <v>0.66343373383303939</v>
      </c>
      <c r="BE12" s="188" t="s">
        <v>84</v>
      </c>
    </row>
    <row r="13" spans="1:57" ht="35.25" customHeight="1" x14ac:dyDescent="0.25">
      <c r="A13" s="144"/>
      <c r="B13" s="144"/>
      <c r="C13" s="144"/>
      <c r="D13" s="1551"/>
      <c r="E13" s="202" t="s">
        <v>167</v>
      </c>
      <c r="F13" s="165"/>
      <c r="G13" s="1571"/>
      <c r="H13" s="221">
        <v>0.70925925925925937</v>
      </c>
      <c r="I13" s="186">
        <v>0.73518518518518527</v>
      </c>
      <c r="J13" s="186">
        <v>0.92777777777777792</v>
      </c>
      <c r="K13" s="186">
        <v>0.46636904761904774</v>
      </c>
      <c r="L13" s="186">
        <v>0.8</v>
      </c>
      <c r="M13" s="186">
        <v>0.77500000000000002</v>
      </c>
      <c r="N13" s="186">
        <v>0.73333333333333339</v>
      </c>
      <c r="O13" s="186">
        <v>0.70833333333333337</v>
      </c>
      <c r="P13" s="186">
        <v>0.78756613756613758</v>
      </c>
      <c r="Q13" s="186">
        <v>0.6351851851851853</v>
      </c>
      <c r="R13" s="186">
        <v>0.64722222222222225</v>
      </c>
      <c r="S13" s="186">
        <v>0.90000000000000013</v>
      </c>
      <c r="T13" s="186" t="s">
        <v>84</v>
      </c>
      <c r="U13" s="205" t="s">
        <v>84</v>
      </c>
      <c r="V13" s="186" t="s">
        <v>84</v>
      </c>
      <c r="W13" s="186" t="s">
        <v>84</v>
      </c>
      <c r="X13" s="186" t="s">
        <v>84</v>
      </c>
      <c r="Y13" s="186" t="s">
        <v>84</v>
      </c>
      <c r="Z13" s="186" t="s">
        <v>84</v>
      </c>
      <c r="AA13" s="186" t="s">
        <v>84</v>
      </c>
      <c r="AB13" s="206">
        <v>0.74444444444444458</v>
      </c>
      <c r="AC13" s="186">
        <v>0.73822751322751334</v>
      </c>
      <c r="AD13" s="186">
        <v>0.8055555555555558</v>
      </c>
      <c r="AE13" s="186">
        <v>0.72037037037037044</v>
      </c>
      <c r="AF13" s="186">
        <v>0.85250000000000004</v>
      </c>
      <c r="AG13" s="186">
        <v>0.92037037037037051</v>
      </c>
      <c r="AH13" s="186">
        <v>0.67222222222222228</v>
      </c>
      <c r="AI13" s="186" t="s">
        <v>84</v>
      </c>
      <c r="AJ13" s="186" t="s">
        <v>84</v>
      </c>
      <c r="AK13" s="186" t="s">
        <v>84</v>
      </c>
      <c r="AL13" s="186" t="s">
        <v>84</v>
      </c>
      <c r="AM13" s="206">
        <v>0.66851851851851862</v>
      </c>
      <c r="AN13" s="186">
        <v>0.68833333333333335</v>
      </c>
      <c r="AO13" s="186" t="s">
        <v>84</v>
      </c>
      <c r="AP13" s="186" t="s">
        <v>84</v>
      </c>
      <c r="AQ13" s="186" t="s">
        <v>84</v>
      </c>
      <c r="AR13" s="966" t="s">
        <v>84</v>
      </c>
      <c r="AS13" s="966" t="s">
        <v>84</v>
      </c>
      <c r="AT13" s="976" t="s">
        <v>84</v>
      </c>
      <c r="AU13" s="186" t="s">
        <v>84</v>
      </c>
      <c r="AV13" s="186" t="s">
        <v>84</v>
      </c>
      <c r="AW13" s="186" t="s">
        <v>84</v>
      </c>
      <c r="AX13" s="605" t="s">
        <v>84</v>
      </c>
      <c r="AY13" s="605" t="s">
        <v>84</v>
      </c>
      <c r="BA13" s="222">
        <v>0.73543595679012341</v>
      </c>
      <c r="BB13" s="207">
        <v>0.79691137566137582</v>
      </c>
      <c r="BC13" s="207">
        <v>0.6763580246913582</v>
      </c>
      <c r="BD13" s="208">
        <v>0.73623511904761918</v>
      </c>
      <c r="BE13" s="208" t="s">
        <v>84</v>
      </c>
    </row>
    <row r="14" spans="1:57" ht="35.25" customHeight="1" x14ac:dyDescent="0.25">
      <c r="A14" s="144"/>
      <c r="B14" s="144"/>
      <c r="C14" s="144"/>
      <c r="D14" s="1551"/>
      <c r="E14" s="202" t="s">
        <v>168</v>
      </c>
      <c r="F14" s="165"/>
      <c r="G14" s="1571"/>
      <c r="H14" s="219">
        <v>0.93888888888888899</v>
      </c>
      <c r="I14" s="183">
        <v>0.80185185185185204</v>
      </c>
      <c r="J14" s="183">
        <v>0.75555555555555565</v>
      </c>
      <c r="K14" s="183">
        <v>0.875925925925926</v>
      </c>
      <c r="L14" s="183">
        <v>0.88148148148148153</v>
      </c>
      <c r="M14" s="183">
        <v>0.77407407407407425</v>
      </c>
      <c r="N14" s="183">
        <v>0.86388888888888893</v>
      </c>
      <c r="O14" s="183">
        <v>0.76203703703703718</v>
      </c>
      <c r="P14" s="183">
        <v>0.71857142857142864</v>
      </c>
      <c r="Q14" s="183">
        <v>0.85000000000000009</v>
      </c>
      <c r="R14" s="183">
        <v>0.80925925925925934</v>
      </c>
      <c r="S14" s="183">
        <v>0.67962962962962969</v>
      </c>
      <c r="T14" s="183" t="s">
        <v>84</v>
      </c>
      <c r="U14" s="184" t="s">
        <v>84</v>
      </c>
      <c r="V14" s="183" t="s">
        <v>84</v>
      </c>
      <c r="W14" s="183" t="s">
        <v>84</v>
      </c>
      <c r="X14" s="183" t="s">
        <v>84</v>
      </c>
      <c r="Y14" s="183" t="s">
        <v>84</v>
      </c>
      <c r="Z14" s="183" t="s">
        <v>84</v>
      </c>
      <c r="AA14" s="183" t="s">
        <v>84</v>
      </c>
      <c r="AB14" s="185">
        <v>0.56166666666666676</v>
      </c>
      <c r="AC14" s="183">
        <v>0.84722222222222232</v>
      </c>
      <c r="AD14" s="183">
        <v>0.96111111111111125</v>
      </c>
      <c r="AE14" s="183">
        <v>0.79999999999999993</v>
      </c>
      <c r="AF14" s="183">
        <v>0.90925925925925932</v>
      </c>
      <c r="AG14" s="183">
        <v>0.875925925925926</v>
      </c>
      <c r="AH14" s="183">
        <v>0.32410714285714287</v>
      </c>
      <c r="AI14" s="183" t="s">
        <v>84</v>
      </c>
      <c r="AJ14" s="183" t="s">
        <v>84</v>
      </c>
      <c r="AK14" s="183" t="s">
        <v>84</v>
      </c>
      <c r="AL14" s="183" t="s">
        <v>84</v>
      </c>
      <c r="AM14" s="185">
        <v>0.78216666666666668</v>
      </c>
      <c r="AN14" s="183">
        <v>0.68222222222222229</v>
      </c>
      <c r="AO14" s="183" t="s">
        <v>84</v>
      </c>
      <c r="AP14" s="183" t="s">
        <v>84</v>
      </c>
      <c r="AQ14" s="183" t="s">
        <v>84</v>
      </c>
      <c r="AR14" s="965" t="s">
        <v>84</v>
      </c>
      <c r="AS14" s="965" t="s">
        <v>84</v>
      </c>
      <c r="AT14" s="975" t="s">
        <v>84</v>
      </c>
      <c r="AU14" s="183" t="s">
        <v>84</v>
      </c>
      <c r="AV14" s="183" t="s">
        <v>84</v>
      </c>
      <c r="AW14" s="183" t="s">
        <v>84</v>
      </c>
      <c r="AX14" s="604" t="s">
        <v>84</v>
      </c>
      <c r="AY14" s="604" t="s">
        <v>84</v>
      </c>
      <c r="AZ14" s="189"/>
      <c r="BA14" s="220">
        <v>0.80926366843033526</v>
      </c>
      <c r="BB14" s="187">
        <v>0.82586419753086415</v>
      </c>
      <c r="BC14" s="187">
        <v>0.73219444444444448</v>
      </c>
      <c r="BD14" s="188">
        <v>0.78910743680188133</v>
      </c>
      <c r="BE14" s="188" t="s">
        <v>84</v>
      </c>
    </row>
    <row r="15" spans="1:57" ht="35.25" customHeight="1" x14ac:dyDescent="0.25">
      <c r="A15" s="144"/>
      <c r="B15" s="144"/>
      <c r="C15" s="144"/>
      <c r="D15" s="1551"/>
      <c r="E15" s="234" t="s">
        <v>241</v>
      </c>
      <c r="F15" s="165"/>
      <c r="G15" s="1571"/>
      <c r="H15" s="235">
        <v>0.86944444444444446</v>
      </c>
      <c r="I15" s="189">
        <v>0.86111111111111116</v>
      </c>
      <c r="J15" s="189">
        <v>0.97777777777777786</v>
      </c>
      <c r="K15" s="189">
        <v>0.91851851851851851</v>
      </c>
      <c r="L15" s="189">
        <v>0.85634920634920642</v>
      </c>
      <c r="M15" s="189">
        <v>0.96666666666666679</v>
      </c>
      <c r="N15" s="189">
        <v>0.94444444444444453</v>
      </c>
      <c r="O15" s="189">
        <v>0.67301587301587307</v>
      </c>
      <c r="P15" s="189">
        <v>0.90740740740740744</v>
      </c>
      <c r="Q15" s="189">
        <v>0.73386243386243388</v>
      </c>
      <c r="R15" s="189">
        <v>0.88214285714285712</v>
      </c>
      <c r="S15" s="189">
        <v>0.87645502645502649</v>
      </c>
      <c r="T15" s="189" t="s">
        <v>84</v>
      </c>
      <c r="U15" s="236" t="s">
        <v>84</v>
      </c>
      <c r="V15" s="189" t="s">
        <v>84</v>
      </c>
      <c r="W15" s="189" t="s">
        <v>84</v>
      </c>
      <c r="X15" s="189" t="s">
        <v>84</v>
      </c>
      <c r="Y15" s="189" t="s">
        <v>84</v>
      </c>
      <c r="Z15" s="189" t="s">
        <v>84</v>
      </c>
      <c r="AA15" s="189" t="s">
        <v>84</v>
      </c>
      <c r="AB15" s="237">
        <v>0.64773809523809522</v>
      </c>
      <c r="AC15" s="189">
        <v>0.95185185185185184</v>
      </c>
      <c r="AD15" s="189">
        <v>0.87187499999999996</v>
      </c>
      <c r="AE15" s="189">
        <v>0.74007936507936511</v>
      </c>
      <c r="AF15" s="189">
        <v>0.89563492063492067</v>
      </c>
      <c r="AG15" s="189">
        <v>0.7866402116402117</v>
      </c>
      <c r="AH15" s="189">
        <v>0.72857142857142865</v>
      </c>
      <c r="AI15" s="189" t="s">
        <v>84</v>
      </c>
      <c r="AJ15" s="189" t="s">
        <v>84</v>
      </c>
      <c r="AK15" s="189" t="s">
        <v>84</v>
      </c>
      <c r="AL15" s="189" t="s">
        <v>84</v>
      </c>
      <c r="AM15" s="237">
        <v>0.79103835978835979</v>
      </c>
      <c r="AN15" s="189">
        <v>0.83249999999999991</v>
      </c>
      <c r="AO15" s="189" t="s">
        <v>84</v>
      </c>
      <c r="AP15" s="189" t="s">
        <v>84</v>
      </c>
      <c r="AQ15" s="189" t="s">
        <v>84</v>
      </c>
      <c r="AR15" s="967" t="s">
        <v>84</v>
      </c>
      <c r="AS15" s="967" t="s">
        <v>84</v>
      </c>
      <c r="AT15" s="977" t="s">
        <v>84</v>
      </c>
      <c r="AU15" s="189" t="s">
        <v>84</v>
      </c>
      <c r="AV15" s="189" t="s">
        <v>84</v>
      </c>
      <c r="AW15" s="189" t="s">
        <v>84</v>
      </c>
      <c r="AX15" s="506" t="s">
        <v>84</v>
      </c>
      <c r="AY15" s="506" t="s">
        <v>84</v>
      </c>
      <c r="AZ15" s="189"/>
      <c r="BA15" s="238">
        <v>0.87226631393298071</v>
      </c>
      <c r="BB15" s="239">
        <v>0.80319869614512474</v>
      </c>
      <c r="BC15" s="239">
        <v>0.81176917989417985</v>
      </c>
      <c r="BD15" s="240">
        <v>0.82907806332409517</v>
      </c>
      <c r="BE15" s="240" t="s">
        <v>84</v>
      </c>
    </row>
    <row r="16" spans="1:57" ht="35.25" customHeight="1" x14ac:dyDescent="0.25">
      <c r="A16" s="144"/>
      <c r="B16" s="144"/>
      <c r="C16" s="144"/>
      <c r="D16" s="1551"/>
      <c r="E16" s="234" t="s">
        <v>246</v>
      </c>
      <c r="F16" s="165"/>
      <c r="G16" s="1571"/>
      <c r="H16" s="219">
        <v>0.73425925925925939</v>
      </c>
      <c r="I16" s="183">
        <v>0.79249999999999998</v>
      </c>
      <c r="J16" s="183">
        <v>0.69166666666666665</v>
      </c>
      <c r="K16" s="183">
        <v>0.94930555555555574</v>
      </c>
      <c r="L16" s="183">
        <v>0.90674603174603186</v>
      </c>
      <c r="M16" s="183">
        <v>0.63880952380952383</v>
      </c>
      <c r="N16" s="183">
        <v>0.79236111111111129</v>
      </c>
      <c r="O16" s="183">
        <v>0.88749999999999996</v>
      </c>
      <c r="P16" s="183">
        <v>0.87407407407407411</v>
      </c>
      <c r="Q16" s="183">
        <v>0.82387566137566148</v>
      </c>
      <c r="R16" s="183">
        <v>0.78134920634920646</v>
      </c>
      <c r="S16" s="183">
        <v>0.79560185185185184</v>
      </c>
      <c r="T16" s="183" t="s">
        <v>84</v>
      </c>
      <c r="U16" s="184" t="s">
        <v>84</v>
      </c>
      <c r="V16" s="183" t="s">
        <v>84</v>
      </c>
      <c r="W16" s="183" t="s">
        <v>84</v>
      </c>
      <c r="X16" s="183" t="s">
        <v>84</v>
      </c>
      <c r="Y16" s="183" t="s">
        <v>84</v>
      </c>
      <c r="Z16" s="183" t="s">
        <v>84</v>
      </c>
      <c r="AA16" s="183" t="s">
        <v>84</v>
      </c>
      <c r="AB16" s="185">
        <v>0.71226851851851858</v>
      </c>
      <c r="AC16" s="183">
        <v>0.90249999999999997</v>
      </c>
      <c r="AD16" s="183">
        <v>0.80925925925925934</v>
      </c>
      <c r="AE16" s="183">
        <v>0.91388888888888897</v>
      </c>
      <c r="AF16" s="183">
        <v>0.92500000000000016</v>
      </c>
      <c r="AG16" s="183">
        <v>0.8683333333333334</v>
      </c>
      <c r="AH16" s="183">
        <v>0.64722222222222225</v>
      </c>
      <c r="AI16" s="183" t="s">
        <v>84</v>
      </c>
      <c r="AJ16" s="183" t="s">
        <v>84</v>
      </c>
      <c r="AK16" s="183" t="s">
        <v>84</v>
      </c>
      <c r="AL16" s="183" t="s">
        <v>84</v>
      </c>
      <c r="AM16" s="185">
        <v>0.95937500000000009</v>
      </c>
      <c r="AN16" s="183">
        <v>0.59375</v>
      </c>
      <c r="AO16" s="183" t="s">
        <v>84</v>
      </c>
      <c r="AP16" s="183" t="s">
        <v>84</v>
      </c>
      <c r="AQ16" s="183" t="s">
        <v>84</v>
      </c>
      <c r="AR16" s="965" t="s">
        <v>84</v>
      </c>
      <c r="AS16" s="965" t="s">
        <v>84</v>
      </c>
      <c r="AT16" s="975" t="s">
        <v>84</v>
      </c>
      <c r="AU16" s="183" t="s">
        <v>84</v>
      </c>
      <c r="AV16" s="183" t="s">
        <v>84</v>
      </c>
      <c r="AW16" s="183" t="s">
        <v>84</v>
      </c>
      <c r="AX16" s="604" t="s">
        <v>84</v>
      </c>
      <c r="AY16" s="604" t="s">
        <v>84</v>
      </c>
      <c r="AZ16" s="189"/>
      <c r="BA16" s="220">
        <v>0.80567074514991199</v>
      </c>
      <c r="BB16" s="187">
        <v>0.8254960317460317</v>
      </c>
      <c r="BC16" s="187">
        <v>0.77656250000000004</v>
      </c>
      <c r="BD16" s="188">
        <v>0.80257642563198128</v>
      </c>
      <c r="BE16" s="188" t="s">
        <v>84</v>
      </c>
    </row>
    <row r="17" spans="1:57" ht="35.25" customHeight="1" x14ac:dyDescent="0.25">
      <c r="A17" s="144"/>
      <c r="B17" s="144"/>
      <c r="C17" s="144"/>
      <c r="D17" s="1551"/>
      <c r="E17" s="234" t="s">
        <v>248</v>
      </c>
      <c r="F17" s="165"/>
      <c r="G17" s="1571"/>
      <c r="H17" s="255">
        <v>0.92777777777777781</v>
      </c>
      <c r="I17" s="189">
        <v>0.78888888888888897</v>
      </c>
      <c r="J17" s="189">
        <v>0.87296296296296294</v>
      </c>
      <c r="K17" s="189">
        <v>0.82777777777777783</v>
      </c>
      <c r="L17" s="189">
        <v>0.84499999999999997</v>
      </c>
      <c r="M17" s="189">
        <v>0.81458333333333344</v>
      </c>
      <c r="N17" s="189">
        <v>0.72500000000000009</v>
      </c>
      <c r="O17" s="189">
        <v>0.73240740740740751</v>
      </c>
      <c r="P17" s="189">
        <v>0.85740740740740751</v>
      </c>
      <c r="Q17" s="189">
        <v>0.77083333333333326</v>
      </c>
      <c r="R17" s="189">
        <v>0.8666666666666667</v>
      </c>
      <c r="S17" s="189">
        <v>0.9555555555555556</v>
      </c>
      <c r="T17" s="189" t="s">
        <v>84</v>
      </c>
      <c r="U17" s="236" t="s">
        <v>84</v>
      </c>
      <c r="V17" s="189" t="s">
        <v>84</v>
      </c>
      <c r="W17" s="189" t="s">
        <v>84</v>
      </c>
      <c r="X17" s="189" t="s">
        <v>84</v>
      </c>
      <c r="Y17" s="189" t="s">
        <v>84</v>
      </c>
      <c r="Z17" s="189" t="s">
        <v>84</v>
      </c>
      <c r="AA17" s="189" t="s">
        <v>84</v>
      </c>
      <c r="AB17" s="237">
        <v>0</v>
      </c>
      <c r="AC17" s="189">
        <v>0.83379629629629637</v>
      </c>
      <c r="AD17" s="189">
        <v>0.88333333333333341</v>
      </c>
      <c r="AE17" s="189">
        <v>0.98518518518518527</v>
      </c>
      <c r="AF17" s="189">
        <v>0.82625000000000015</v>
      </c>
      <c r="AG17" s="189">
        <v>0.80324074074074081</v>
      </c>
      <c r="AH17" s="189">
        <v>0.750925925925926</v>
      </c>
      <c r="AI17" s="189" t="s">
        <v>84</v>
      </c>
      <c r="AJ17" s="189" t="s">
        <v>84</v>
      </c>
      <c r="AK17" s="189" t="s">
        <v>84</v>
      </c>
      <c r="AL17" s="189" t="s">
        <v>84</v>
      </c>
      <c r="AM17" s="237">
        <v>0.78680555555555554</v>
      </c>
      <c r="AN17" s="189">
        <v>0.80499999999999994</v>
      </c>
      <c r="AO17" s="189" t="s">
        <v>84</v>
      </c>
      <c r="AP17" s="189" t="s">
        <v>84</v>
      </c>
      <c r="AQ17" s="189" t="s">
        <v>84</v>
      </c>
      <c r="AR17" s="967" t="s">
        <v>84</v>
      </c>
      <c r="AS17" s="967" t="s">
        <v>84</v>
      </c>
      <c r="AT17" s="977" t="s">
        <v>84</v>
      </c>
      <c r="AU17" s="189" t="s">
        <v>84</v>
      </c>
      <c r="AV17" s="189" t="s">
        <v>84</v>
      </c>
      <c r="AW17" s="189" t="s">
        <v>84</v>
      </c>
      <c r="AX17" s="506" t="s">
        <v>84</v>
      </c>
      <c r="AY17" s="506" t="s">
        <v>84</v>
      </c>
      <c r="AZ17" s="189"/>
      <c r="BA17" s="238">
        <v>0.83207175925925947</v>
      </c>
      <c r="BB17" s="239">
        <v>0.72610449735449734</v>
      </c>
      <c r="BC17" s="239">
        <v>0.79590277777777774</v>
      </c>
      <c r="BD17" s="240">
        <v>0.78469301146384485</v>
      </c>
      <c r="BE17" s="240" t="s">
        <v>84</v>
      </c>
    </row>
    <row r="18" spans="1:57" ht="35.25" customHeight="1" x14ac:dyDescent="0.25">
      <c r="A18" s="144"/>
      <c r="B18" s="144"/>
      <c r="C18" s="144"/>
      <c r="D18" s="1551"/>
      <c r="E18" s="234" t="s">
        <v>257</v>
      </c>
      <c r="F18" s="165"/>
      <c r="G18" s="1572"/>
      <c r="H18" s="264">
        <v>0.72638888888888897</v>
      </c>
      <c r="I18" s="183">
        <v>0.64888888888888907</v>
      </c>
      <c r="J18" s="183">
        <v>0.55950000000000011</v>
      </c>
      <c r="K18" s="183">
        <v>0.81111111111111123</v>
      </c>
      <c r="L18" s="183">
        <v>0.94097222222222232</v>
      </c>
      <c r="M18" s="183">
        <v>0.69444444444444453</v>
      </c>
      <c r="N18" s="183">
        <v>0.75611111111111118</v>
      </c>
      <c r="O18" s="183">
        <v>0.76137566137566148</v>
      </c>
      <c r="P18" s="183">
        <v>0.91693121693121693</v>
      </c>
      <c r="Q18" s="183">
        <v>0.66574074074074086</v>
      </c>
      <c r="R18" s="183">
        <v>0.67499999999999993</v>
      </c>
      <c r="S18" s="183">
        <v>0.81388888888888911</v>
      </c>
      <c r="T18" s="183" t="s">
        <v>84</v>
      </c>
      <c r="U18" s="184" t="s">
        <v>84</v>
      </c>
      <c r="V18" s="183" t="s">
        <v>84</v>
      </c>
      <c r="W18" s="183" t="s">
        <v>84</v>
      </c>
      <c r="X18" s="183" t="s">
        <v>84</v>
      </c>
      <c r="Y18" s="183" t="s">
        <v>84</v>
      </c>
      <c r="Z18" s="183" t="s">
        <v>84</v>
      </c>
      <c r="AA18" s="183" t="s">
        <v>84</v>
      </c>
      <c r="AB18" s="185">
        <v>0.45462962962962961</v>
      </c>
      <c r="AC18" s="183">
        <v>0.85499999999999998</v>
      </c>
      <c r="AD18" s="183">
        <v>1</v>
      </c>
      <c r="AE18" s="183">
        <v>0.93666666666666676</v>
      </c>
      <c r="AF18" s="183">
        <v>0.98888888888888893</v>
      </c>
      <c r="AG18" s="183">
        <v>0.82333333333333336</v>
      </c>
      <c r="AH18" s="183">
        <v>0.71666666666666679</v>
      </c>
      <c r="AI18" s="183" t="s">
        <v>84</v>
      </c>
      <c r="AJ18" s="183" t="s">
        <v>84</v>
      </c>
      <c r="AK18" s="183" t="s">
        <v>84</v>
      </c>
      <c r="AL18" s="183" t="s">
        <v>84</v>
      </c>
      <c r="AM18" s="185">
        <v>0.99499999999999988</v>
      </c>
      <c r="AN18" s="183">
        <v>0.82666666666666666</v>
      </c>
      <c r="AO18" s="183" t="s">
        <v>84</v>
      </c>
      <c r="AP18" s="183" t="s">
        <v>84</v>
      </c>
      <c r="AQ18" s="183" t="s">
        <v>84</v>
      </c>
      <c r="AR18" s="965" t="s">
        <v>84</v>
      </c>
      <c r="AS18" s="965" t="s">
        <v>84</v>
      </c>
      <c r="AT18" s="975" t="s">
        <v>84</v>
      </c>
      <c r="AU18" s="183" t="s">
        <v>84</v>
      </c>
      <c r="AV18" s="183" t="s">
        <v>84</v>
      </c>
      <c r="AW18" s="183" t="s">
        <v>84</v>
      </c>
      <c r="AX18" s="604" t="s">
        <v>84</v>
      </c>
      <c r="AY18" s="604" t="s">
        <v>84</v>
      </c>
      <c r="AZ18" s="189"/>
      <c r="BA18" s="266">
        <v>0.74752943121693127</v>
      </c>
      <c r="BB18" s="187">
        <v>0.825026455026455</v>
      </c>
      <c r="BC18" s="187">
        <v>0.91083333333333327</v>
      </c>
      <c r="BD18" s="188">
        <v>0.82779640652557307</v>
      </c>
      <c r="BE18" s="188" t="s">
        <v>84</v>
      </c>
    </row>
    <row r="19" spans="1:57" ht="35.25" customHeight="1" x14ac:dyDescent="0.25">
      <c r="A19" s="144"/>
      <c r="B19" s="144"/>
      <c r="C19" s="144"/>
      <c r="D19" s="1551"/>
      <c r="E19" s="234" t="s">
        <v>267</v>
      </c>
      <c r="F19" s="165"/>
      <c r="G19" s="1572"/>
      <c r="H19" s="268">
        <v>0.75250000000000006</v>
      </c>
      <c r="I19" s="186">
        <v>0.89166666666666672</v>
      </c>
      <c r="J19" s="186">
        <v>0.91388888888888886</v>
      </c>
      <c r="K19" s="186">
        <v>0.80839285714285691</v>
      </c>
      <c r="L19" s="186">
        <v>0.91944444444444451</v>
      </c>
      <c r="M19" s="186">
        <v>0.90026455026455032</v>
      </c>
      <c r="N19" s="186">
        <v>0.97222222222222221</v>
      </c>
      <c r="O19" s="186">
        <v>0.77896825396825409</v>
      </c>
      <c r="P19" s="186">
        <v>0.88134920634920644</v>
      </c>
      <c r="Q19" s="186">
        <v>0.80952380952380965</v>
      </c>
      <c r="R19" s="186">
        <v>0.77182539682539686</v>
      </c>
      <c r="S19" s="186">
        <v>0.85740740740740751</v>
      </c>
      <c r="T19" s="186">
        <v>0.93333333333333346</v>
      </c>
      <c r="U19" s="205" t="s">
        <v>84</v>
      </c>
      <c r="V19" s="186" t="s">
        <v>84</v>
      </c>
      <c r="W19" s="186" t="s">
        <v>84</v>
      </c>
      <c r="X19" s="186" t="s">
        <v>84</v>
      </c>
      <c r="Y19" s="186" t="s">
        <v>84</v>
      </c>
      <c r="Z19" s="186" t="s">
        <v>84</v>
      </c>
      <c r="AA19" s="186" t="s">
        <v>84</v>
      </c>
      <c r="AB19" s="206">
        <v>0.56500000000000006</v>
      </c>
      <c r="AC19" s="186">
        <v>0.73359788359788358</v>
      </c>
      <c r="AD19" s="186">
        <v>0.95277777777777795</v>
      </c>
      <c r="AE19" s="186">
        <v>0.9850000000000001</v>
      </c>
      <c r="AF19" s="186">
        <v>0.91851851851851851</v>
      </c>
      <c r="AG19" s="186">
        <v>0.7601851851851853</v>
      </c>
      <c r="AH19" s="186">
        <v>0.56000000000000005</v>
      </c>
      <c r="AI19" s="186" t="s">
        <v>84</v>
      </c>
      <c r="AJ19" s="186" t="s">
        <v>84</v>
      </c>
      <c r="AK19" s="186" t="s">
        <v>84</v>
      </c>
      <c r="AL19" s="186" t="s">
        <v>84</v>
      </c>
      <c r="AM19" s="206">
        <v>0.88888888888888895</v>
      </c>
      <c r="AN19" s="186">
        <v>0.99249999999999994</v>
      </c>
      <c r="AO19" s="186" t="s">
        <v>84</v>
      </c>
      <c r="AP19" s="186" t="s">
        <v>84</v>
      </c>
      <c r="AQ19" s="186" t="s">
        <v>84</v>
      </c>
      <c r="AR19" s="966" t="s">
        <v>84</v>
      </c>
      <c r="AS19" s="966" t="s">
        <v>84</v>
      </c>
      <c r="AT19" s="976" t="s">
        <v>84</v>
      </c>
      <c r="AU19" s="186" t="s">
        <v>84</v>
      </c>
      <c r="AV19" s="186" t="s">
        <v>84</v>
      </c>
      <c r="AW19" s="186" t="s">
        <v>84</v>
      </c>
      <c r="AX19" s="605" t="s">
        <v>84</v>
      </c>
      <c r="AY19" s="605" t="s">
        <v>84</v>
      </c>
      <c r="AZ19" s="189"/>
      <c r="BA19" s="270">
        <v>0.86082977207977218</v>
      </c>
      <c r="BB19" s="207">
        <v>0.78215419501133787</v>
      </c>
      <c r="BC19" s="207">
        <v>0.9406944444444445</v>
      </c>
      <c r="BD19" s="208">
        <v>0.86122613717851815</v>
      </c>
      <c r="BE19" s="208" t="s">
        <v>84</v>
      </c>
    </row>
    <row r="20" spans="1:57" ht="35.25" customHeight="1" x14ac:dyDescent="0.25">
      <c r="A20" s="144"/>
      <c r="B20" s="144"/>
      <c r="C20" s="144"/>
      <c r="D20" s="1550"/>
      <c r="E20" s="234" t="s">
        <v>152</v>
      </c>
      <c r="F20" s="165"/>
      <c r="G20" s="1573"/>
      <c r="H20" s="271">
        <v>0.87063492063492065</v>
      </c>
      <c r="I20" s="183">
        <v>0.85277777777777786</v>
      </c>
      <c r="J20" s="183">
        <v>0.91296296296296298</v>
      </c>
      <c r="K20" s="183">
        <v>0.68425925925925934</v>
      </c>
      <c r="L20" s="183">
        <v>0.96</v>
      </c>
      <c r="M20" s="183">
        <v>0.9472222222222223</v>
      </c>
      <c r="N20" s="183">
        <v>0.85277777777777786</v>
      </c>
      <c r="O20" s="183">
        <v>0.73253968253968249</v>
      </c>
      <c r="P20" s="183">
        <v>0.81583333333333341</v>
      </c>
      <c r="Q20" s="183">
        <v>0.83571428571428574</v>
      </c>
      <c r="R20" s="183">
        <v>0.80277777777777781</v>
      </c>
      <c r="S20" s="183">
        <v>0.76111111111111118</v>
      </c>
      <c r="T20" s="183">
        <v>0.80304232804232811</v>
      </c>
      <c r="U20" s="184" t="s">
        <v>84</v>
      </c>
      <c r="V20" s="183" t="s">
        <v>84</v>
      </c>
      <c r="W20" s="183" t="s">
        <v>84</v>
      </c>
      <c r="X20" s="183" t="s">
        <v>84</v>
      </c>
      <c r="Y20" s="183" t="s">
        <v>84</v>
      </c>
      <c r="Z20" s="183" t="s">
        <v>84</v>
      </c>
      <c r="AA20" s="183" t="s">
        <v>84</v>
      </c>
      <c r="AB20" s="185">
        <v>0.57000000000000006</v>
      </c>
      <c r="AC20" s="183">
        <v>0.83888888888888902</v>
      </c>
      <c r="AD20" s="183">
        <v>0.86574074074074081</v>
      </c>
      <c r="AE20" s="183">
        <v>0.94166666666666676</v>
      </c>
      <c r="AF20" s="183">
        <v>0.71541666666666659</v>
      </c>
      <c r="AG20" s="183">
        <v>0.9555555555555556</v>
      </c>
      <c r="AH20" s="183">
        <v>0.7685185185185186</v>
      </c>
      <c r="AI20" s="183" t="s">
        <v>84</v>
      </c>
      <c r="AJ20" s="183" t="s">
        <v>84</v>
      </c>
      <c r="AK20" s="183" t="s">
        <v>84</v>
      </c>
      <c r="AL20" s="183" t="s">
        <v>84</v>
      </c>
      <c r="AM20" s="185">
        <v>0.55166666666666675</v>
      </c>
      <c r="AN20" s="183">
        <v>0.90790343915343918</v>
      </c>
      <c r="AO20" s="183" t="s">
        <v>84</v>
      </c>
      <c r="AP20" s="183" t="s">
        <v>84</v>
      </c>
      <c r="AQ20" s="183" t="s">
        <v>84</v>
      </c>
      <c r="AR20" s="965" t="s">
        <v>84</v>
      </c>
      <c r="AS20" s="965" t="s">
        <v>84</v>
      </c>
      <c r="AT20" s="975" t="s">
        <v>84</v>
      </c>
      <c r="AU20" s="183" t="s">
        <v>84</v>
      </c>
      <c r="AV20" s="183" t="s">
        <v>84</v>
      </c>
      <c r="AW20" s="183" t="s">
        <v>84</v>
      </c>
      <c r="AX20" s="604" t="s">
        <v>84</v>
      </c>
      <c r="AY20" s="604" t="s">
        <v>84</v>
      </c>
      <c r="AZ20" s="189"/>
      <c r="BA20" s="272">
        <v>0.8332041107041106</v>
      </c>
      <c r="BB20" s="187">
        <v>0.8079695767195767</v>
      </c>
      <c r="BC20" s="187">
        <v>0.72978505291005291</v>
      </c>
      <c r="BD20" s="188">
        <v>0.7903195801112467</v>
      </c>
      <c r="BE20" s="188" t="s">
        <v>84</v>
      </c>
    </row>
    <row r="21" spans="1:57" ht="35.25" customHeight="1" x14ac:dyDescent="0.25">
      <c r="A21" s="144"/>
      <c r="B21" s="144"/>
      <c r="C21" s="144"/>
      <c r="D21" s="1548">
        <v>2018</v>
      </c>
      <c r="E21" s="234" t="s">
        <v>153</v>
      </c>
      <c r="F21" s="165"/>
      <c r="G21" s="1572"/>
      <c r="H21" s="268">
        <v>0.56021825396825398</v>
      </c>
      <c r="I21" s="186">
        <v>0.75972222222222241</v>
      </c>
      <c r="J21" s="186">
        <v>0.59484126984126984</v>
      </c>
      <c r="K21" s="186">
        <v>0.44166666666666665</v>
      </c>
      <c r="L21" s="186">
        <v>0.8035714285714286</v>
      </c>
      <c r="M21" s="186">
        <v>0.79563492063492069</v>
      </c>
      <c r="N21" s="186">
        <v>0.5541666666666667</v>
      </c>
      <c r="O21" s="186">
        <v>0.70119047619047625</v>
      </c>
      <c r="P21" s="186">
        <v>0.79027777777777786</v>
      </c>
      <c r="Q21" s="186">
        <v>0.91071428571428581</v>
      </c>
      <c r="R21" s="186">
        <v>0.81018518518518523</v>
      </c>
      <c r="S21" s="186">
        <v>0.74722222222222234</v>
      </c>
      <c r="T21" s="186">
        <v>0.98749999999999993</v>
      </c>
      <c r="U21" s="205" t="s">
        <v>84</v>
      </c>
      <c r="V21" s="186" t="s">
        <v>84</v>
      </c>
      <c r="W21" s="186" t="s">
        <v>84</v>
      </c>
      <c r="X21" s="186" t="s">
        <v>84</v>
      </c>
      <c r="Y21" s="186" t="s">
        <v>84</v>
      </c>
      <c r="Z21" s="186" t="s">
        <v>84</v>
      </c>
      <c r="AA21" s="186" t="s">
        <v>84</v>
      </c>
      <c r="AB21" s="206">
        <v>0.66574074074074074</v>
      </c>
      <c r="AC21" s="186">
        <v>0.9325</v>
      </c>
      <c r="AD21" s="186">
        <v>0.8847222222222223</v>
      </c>
      <c r="AE21" s="186">
        <v>0.93888888888888899</v>
      </c>
      <c r="AF21" s="186">
        <v>0.69518518518518524</v>
      </c>
      <c r="AG21" s="186">
        <v>0.85437499999999988</v>
      </c>
      <c r="AH21" s="186">
        <v>0.76504629629629639</v>
      </c>
      <c r="AI21" s="186" t="s">
        <v>84</v>
      </c>
      <c r="AJ21" s="186" t="s">
        <v>84</v>
      </c>
      <c r="AK21" s="186" t="s">
        <v>84</v>
      </c>
      <c r="AL21" s="186" t="s">
        <v>84</v>
      </c>
      <c r="AM21" s="206">
        <v>0.74513888888888902</v>
      </c>
      <c r="AN21" s="186">
        <v>0.90607142857142864</v>
      </c>
      <c r="AO21" s="186" t="s">
        <v>84</v>
      </c>
      <c r="AP21" s="186" t="s">
        <v>84</v>
      </c>
      <c r="AQ21" s="186" t="s">
        <v>84</v>
      </c>
      <c r="AR21" s="966" t="s">
        <v>84</v>
      </c>
      <c r="AS21" s="966" t="s">
        <v>84</v>
      </c>
      <c r="AT21" s="976" t="s">
        <v>84</v>
      </c>
      <c r="AU21" s="186" t="s">
        <v>84</v>
      </c>
      <c r="AV21" s="186" t="s">
        <v>84</v>
      </c>
      <c r="AW21" s="186" t="s">
        <v>84</v>
      </c>
      <c r="AX21" s="605" t="s">
        <v>84</v>
      </c>
      <c r="AY21" s="605" t="s">
        <v>84</v>
      </c>
      <c r="AZ21" s="189"/>
      <c r="BA21" s="270">
        <v>0.72745472120472132</v>
      </c>
      <c r="BB21" s="207">
        <v>0.81949404761904776</v>
      </c>
      <c r="BC21" s="207">
        <v>0.82560515873015883</v>
      </c>
      <c r="BD21" s="208">
        <v>0.79085130918464264</v>
      </c>
      <c r="BE21" s="208" t="s">
        <v>84</v>
      </c>
    </row>
    <row r="22" spans="1:57" ht="35.25" customHeight="1" x14ac:dyDescent="0.25">
      <c r="A22" s="144"/>
      <c r="B22" s="144"/>
      <c r="C22" s="144"/>
      <c r="D22" s="1552"/>
      <c r="E22" s="234" t="s">
        <v>154</v>
      </c>
      <c r="F22" s="165"/>
      <c r="G22" s="1573"/>
      <c r="H22" s="271">
        <v>0.72132936507936518</v>
      </c>
      <c r="I22" s="183">
        <v>0.72271825396825407</v>
      </c>
      <c r="J22" s="183">
        <v>0.6972222222222223</v>
      </c>
      <c r="K22" s="183">
        <v>0.86597222222222225</v>
      </c>
      <c r="L22" s="183">
        <v>0.95</v>
      </c>
      <c r="M22" s="183">
        <v>0.85604166666666659</v>
      </c>
      <c r="N22" s="183">
        <v>0.80347222222222237</v>
      </c>
      <c r="O22" s="183">
        <v>0.85277777777777786</v>
      </c>
      <c r="P22" s="183">
        <v>0.85833333333333339</v>
      </c>
      <c r="Q22" s="183">
        <v>0.87222222222222234</v>
      </c>
      <c r="R22" s="183">
        <v>0.58833333333333337</v>
      </c>
      <c r="S22" s="183">
        <v>0.60674603174603181</v>
      </c>
      <c r="T22" s="183">
        <v>0.87777777777777777</v>
      </c>
      <c r="U22" s="184" t="s">
        <v>84</v>
      </c>
      <c r="V22" s="183" t="s">
        <v>84</v>
      </c>
      <c r="W22" s="183" t="s">
        <v>84</v>
      </c>
      <c r="X22" s="183" t="s">
        <v>84</v>
      </c>
      <c r="Y22" s="183" t="s">
        <v>84</v>
      </c>
      <c r="Z22" s="183" t="s">
        <v>84</v>
      </c>
      <c r="AA22" s="183" t="s">
        <v>84</v>
      </c>
      <c r="AB22" s="185">
        <v>0.74589947089947095</v>
      </c>
      <c r="AC22" s="183">
        <v>0.72923280423280423</v>
      </c>
      <c r="AD22" s="183">
        <v>0.98263888888888895</v>
      </c>
      <c r="AE22" s="183">
        <v>0.84074074074074079</v>
      </c>
      <c r="AF22" s="183">
        <v>0.92777777777777781</v>
      </c>
      <c r="AG22" s="183">
        <v>0.90277777777777779</v>
      </c>
      <c r="AH22" s="183">
        <v>0.75425925925925941</v>
      </c>
      <c r="AI22" s="183" t="s">
        <v>84</v>
      </c>
      <c r="AJ22" s="183" t="s">
        <v>84</v>
      </c>
      <c r="AK22" s="183" t="s">
        <v>84</v>
      </c>
      <c r="AL22" s="183" t="s">
        <v>84</v>
      </c>
      <c r="AM22" s="185">
        <v>0.78587962962962965</v>
      </c>
      <c r="AN22" s="183">
        <v>0.91712962962962963</v>
      </c>
      <c r="AO22" s="183" t="s">
        <v>84</v>
      </c>
      <c r="AP22" s="183" t="s">
        <v>84</v>
      </c>
      <c r="AQ22" s="183" t="s">
        <v>84</v>
      </c>
      <c r="AR22" s="965" t="s">
        <v>84</v>
      </c>
      <c r="AS22" s="965" t="s">
        <v>84</v>
      </c>
      <c r="AT22" s="975" t="s">
        <v>84</v>
      </c>
      <c r="AU22" s="183" t="s">
        <v>84</v>
      </c>
      <c r="AV22" s="183" t="s">
        <v>84</v>
      </c>
      <c r="AW22" s="183" t="s">
        <v>84</v>
      </c>
      <c r="AX22" s="604" t="s">
        <v>84</v>
      </c>
      <c r="AY22" s="604" t="s">
        <v>84</v>
      </c>
      <c r="AZ22" s="189"/>
      <c r="BA22" s="272">
        <v>0.79022664835164835</v>
      </c>
      <c r="BB22" s="187">
        <v>0.84047524565381715</v>
      </c>
      <c r="BC22" s="187">
        <v>0.85150462962962958</v>
      </c>
      <c r="BD22" s="188">
        <v>0.82740217454503162</v>
      </c>
      <c r="BE22" s="188" t="s">
        <v>84</v>
      </c>
    </row>
    <row r="23" spans="1:57" ht="35.25" customHeight="1" x14ac:dyDescent="0.25">
      <c r="A23" s="144"/>
      <c r="B23" s="144"/>
      <c r="C23" s="144"/>
      <c r="D23" s="1552"/>
      <c r="E23" s="234" t="s">
        <v>155</v>
      </c>
      <c r="F23" s="165"/>
      <c r="G23" s="1572"/>
      <c r="H23" s="268">
        <v>0.64214285714285713</v>
      </c>
      <c r="I23" s="186">
        <v>0.82063492063492061</v>
      </c>
      <c r="J23" s="186">
        <v>0.79444444444444451</v>
      </c>
      <c r="K23" s="186">
        <v>0.83587962962962969</v>
      </c>
      <c r="L23" s="186">
        <v>0.88888888888888895</v>
      </c>
      <c r="M23" s="186">
        <v>0.85000000000000009</v>
      </c>
      <c r="N23" s="186">
        <v>0.80555555555555558</v>
      </c>
      <c r="O23" s="186">
        <v>0.87539682539682551</v>
      </c>
      <c r="P23" s="186">
        <v>0.96388888888888902</v>
      </c>
      <c r="Q23" s="186">
        <v>0.75899470899470911</v>
      </c>
      <c r="R23" s="186">
        <v>0.79027777777777786</v>
      </c>
      <c r="S23" s="186">
        <v>0.77062499999999989</v>
      </c>
      <c r="T23" s="186">
        <v>0.90396825396825409</v>
      </c>
      <c r="U23" s="205" t="s">
        <v>84</v>
      </c>
      <c r="V23" s="186" t="s">
        <v>84</v>
      </c>
      <c r="W23" s="186" t="s">
        <v>84</v>
      </c>
      <c r="X23" s="186" t="s">
        <v>84</v>
      </c>
      <c r="Y23" s="186" t="s">
        <v>84</v>
      </c>
      <c r="Z23" s="186" t="s">
        <v>84</v>
      </c>
      <c r="AA23" s="186" t="s">
        <v>84</v>
      </c>
      <c r="AB23" s="206">
        <v>0.62430555555555567</v>
      </c>
      <c r="AC23" s="186">
        <v>0.70189814814814822</v>
      </c>
      <c r="AD23" s="186">
        <v>0.9472222222222223</v>
      </c>
      <c r="AE23" s="186">
        <v>0.98611111111111116</v>
      </c>
      <c r="AF23" s="186">
        <v>0.92222222222222239</v>
      </c>
      <c r="AG23" s="186">
        <v>0.84351851851851856</v>
      </c>
      <c r="AH23" s="186">
        <v>0.83129629629629642</v>
      </c>
      <c r="AI23" s="186" t="s">
        <v>84</v>
      </c>
      <c r="AJ23" s="186" t="s">
        <v>84</v>
      </c>
      <c r="AK23" s="186" t="s">
        <v>84</v>
      </c>
      <c r="AL23" s="186" t="s">
        <v>84</v>
      </c>
      <c r="AM23" s="206">
        <v>0.83333333333333348</v>
      </c>
      <c r="AN23" s="186">
        <v>0.79007936507936516</v>
      </c>
      <c r="AO23" s="186" t="s">
        <v>84</v>
      </c>
      <c r="AP23" s="186" t="s">
        <v>84</v>
      </c>
      <c r="AQ23" s="186" t="s">
        <v>84</v>
      </c>
      <c r="AR23" s="966" t="s">
        <v>84</v>
      </c>
      <c r="AS23" s="966" t="s">
        <v>84</v>
      </c>
      <c r="AT23" s="976" t="s">
        <v>84</v>
      </c>
      <c r="AU23" s="186" t="s">
        <v>84</v>
      </c>
      <c r="AV23" s="186" t="s">
        <v>84</v>
      </c>
      <c r="AW23" s="186" t="s">
        <v>84</v>
      </c>
      <c r="AX23" s="605" t="s">
        <v>84</v>
      </c>
      <c r="AY23" s="605" t="s">
        <v>84</v>
      </c>
      <c r="AZ23" s="189"/>
      <c r="BA23" s="270">
        <v>0.82313059625559626</v>
      </c>
      <c r="BB23" s="207">
        <v>0.83665343915343926</v>
      </c>
      <c r="BC23" s="207">
        <v>0.81170634920634932</v>
      </c>
      <c r="BD23" s="208">
        <v>0.82383012820512824</v>
      </c>
      <c r="BE23" s="208" t="s">
        <v>84</v>
      </c>
    </row>
    <row r="24" spans="1:57" ht="35.25" customHeight="1" x14ac:dyDescent="0.25">
      <c r="A24" s="144"/>
      <c r="B24" s="144"/>
      <c r="C24" s="144"/>
      <c r="D24" s="1552"/>
      <c r="E24" s="234" t="s">
        <v>303</v>
      </c>
      <c r="F24" s="165"/>
      <c r="G24" s="1573"/>
      <c r="H24" s="271">
        <v>0.82986111111111116</v>
      </c>
      <c r="I24" s="183">
        <v>0.65654761904761916</v>
      </c>
      <c r="J24" s="183">
        <v>0.53424768518518528</v>
      </c>
      <c r="K24" s="183">
        <v>0.84652777777777788</v>
      </c>
      <c r="L24" s="183">
        <v>0.76244212962962976</v>
      </c>
      <c r="M24" s="183">
        <v>0.80291666666666672</v>
      </c>
      <c r="N24" s="183">
        <v>0.90625000000000022</v>
      </c>
      <c r="O24" s="183">
        <v>0.8254687500000002</v>
      </c>
      <c r="P24" s="183">
        <v>0.85113260582010597</v>
      </c>
      <c r="Q24" s="183">
        <v>0.8016782407407409</v>
      </c>
      <c r="R24" s="183">
        <v>0.83380456349206356</v>
      </c>
      <c r="S24" s="183">
        <v>0.81666666666666687</v>
      </c>
      <c r="T24" s="183">
        <v>0.97656250000000011</v>
      </c>
      <c r="U24" s="184" t="s">
        <v>84</v>
      </c>
      <c r="V24" s="183" t="s">
        <v>84</v>
      </c>
      <c r="W24" s="183" t="s">
        <v>84</v>
      </c>
      <c r="X24" s="183" t="s">
        <v>84</v>
      </c>
      <c r="Y24" s="183" t="s">
        <v>84</v>
      </c>
      <c r="Z24" s="183" t="s">
        <v>84</v>
      </c>
      <c r="AA24" s="183" t="s">
        <v>84</v>
      </c>
      <c r="AB24" s="185">
        <v>0.56666666666666676</v>
      </c>
      <c r="AC24" s="183">
        <v>0.69375000000000009</v>
      </c>
      <c r="AD24" s="183">
        <v>0.69821428571428579</v>
      </c>
      <c r="AE24" s="183">
        <v>0.80625000000000013</v>
      </c>
      <c r="AF24" s="183">
        <v>0.67094907407407423</v>
      </c>
      <c r="AG24" s="183">
        <v>0.88310185185185186</v>
      </c>
      <c r="AH24" s="183">
        <v>0.76435185185185195</v>
      </c>
      <c r="AI24" s="183" t="s">
        <v>84</v>
      </c>
      <c r="AJ24" s="183" t="s">
        <v>84</v>
      </c>
      <c r="AK24" s="183" t="s">
        <v>84</v>
      </c>
      <c r="AL24" s="183" t="s">
        <v>84</v>
      </c>
      <c r="AM24" s="185">
        <v>0.7182291666666667</v>
      </c>
      <c r="AN24" s="183">
        <v>0.87858796296296304</v>
      </c>
      <c r="AO24" s="183" t="s">
        <v>84</v>
      </c>
      <c r="AP24" s="183" t="s">
        <v>84</v>
      </c>
      <c r="AQ24" s="183" t="s">
        <v>84</v>
      </c>
      <c r="AR24" s="965" t="s">
        <v>84</v>
      </c>
      <c r="AS24" s="965" t="s">
        <v>84</v>
      </c>
      <c r="AT24" s="975" t="s">
        <v>84</v>
      </c>
      <c r="AU24" s="183" t="s">
        <v>84</v>
      </c>
      <c r="AV24" s="183" t="s">
        <v>84</v>
      </c>
      <c r="AW24" s="183" t="s">
        <v>84</v>
      </c>
      <c r="AX24" s="604" t="s">
        <v>84</v>
      </c>
      <c r="AY24" s="604" t="s">
        <v>84</v>
      </c>
      <c r="AZ24" s="189"/>
      <c r="BA24" s="272">
        <v>0.80339279354904369</v>
      </c>
      <c r="BB24" s="187">
        <v>0.72618339002267585</v>
      </c>
      <c r="BC24" s="187">
        <v>0.79840856481481493</v>
      </c>
      <c r="BD24" s="188">
        <v>0.77599491612884497</v>
      </c>
      <c r="BE24" s="188" t="s">
        <v>84</v>
      </c>
    </row>
    <row r="25" spans="1:57" ht="35.25" customHeight="1" x14ac:dyDescent="0.25">
      <c r="A25" s="144"/>
      <c r="B25" s="144"/>
      <c r="C25" s="144"/>
      <c r="D25" s="1552"/>
      <c r="E25" s="234" t="s">
        <v>167</v>
      </c>
      <c r="F25" s="165"/>
      <c r="G25" s="1573"/>
      <c r="H25" s="268">
        <v>0.85329861111111116</v>
      </c>
      <c r="I25" s="186">
        <v>0.84837962962962976</v>
      </c>
      <c r="J25" s="186">
        <v>0.79791666666666672</v>
      </c>
      <c r="K25" s="186">
        <v>0.94444444444444464</v>
      </c>
      <c r="L25" s="186">
        <v>0.92708333333333348</v>
      </c>
      <c r="M25" s="186">
        <v>0.88888888888888906</v>
      </c>
      <c r="N25" s="186">
        <v>0.87847222222222232</v>
      </c>
      <c r="O25" s="186">
        <v>0.78101851851851856</v>
      </c>
      <c r="P25" s="186">
        <v>0.890625</v>
      </c>
      <c r="Q25" s="186">
        <v>0.93263888888888902</v>
      </c>
      <c r="R25" s="186">
        <v>0.68640873015873016</v>
      </c>
      <c r="S25" s="186">
        <v>0.95138888888888895</v>
      </c>
      <c r="T25" s="186">
        <v>0.92013888888888895</v>
      </c>
      <c r="U25" s="205" t="s">
        <v>84</v>
      </c>
      <c r="V25" s="186" t="s">
        <v>84</v>
      </c>
      <c r="W25" s="186" t="s">
        <v>84</v>
      </c>
      <c r="X25" s="186" t="s">
        <v>84</v>
      </c>
      <c r="Y25" s="186" t="s">
        <v>84</v>
      </c>
      <c r="Z25" s="186" t="s">
        <v>84</v>
      </c>
      <c r="AA25" s="186" t="s">
        <v>84</v>
      </c>
      <c r="AB25" s="206">
        <v>0.85381944444444446</v>
      </c>
      <c r="AC25" s="186">
        <v>0.94791666666666674</v>
      </c>
      <c r="AD25" s="186">
        <v>1</v>
      </c>
      <c r="AE25" s="186">
        <v>1</v>
      </c>
      <c r="AF25" s="186">
        <v>0.98437500000000011</v>
      </c>
      <c r="AG25" s="186">
        <v>0.97777777777777786</v>
      </c>
      <c r="AH25" s="186">
        <v>0.80165343915343923</v>
      </c>
      <c r="AI25" s="186" t="s">
        <v>84</v>
      </c>
      <c r="AJ25" s="186" t="s">
        <v>84</v>
      </c>
      <c r="AK25" s="186" t="s">
        <v>84</v>
      </c>
      <c r="AL25" s="186" t="s">
        <v>84</v>
      </c>
      <c r="AM25" s="206">
        <v>1</v>
      </c>
      <c r="AN25" s="186">
        <v>0.68736111111111131</v>
      </c>
      <c r="AO25" s="186" t="s">
        <v>84</v>
      </c>
      <c r="AP25" s="186" t="s">
        <v>84</v>
      </c>
      <c r="AQ25" s="186" t="s">
        <v>84</v>
      </c>
      <c r="AR25" s="966" t="s">
        <v>84</v>
      </c>
      <c r="AS25" s="966" t="s">
        <v>84</v>
      </c>
      <c r="AT25" s="976" t="s">
        <v>84</v>
      </c>
      <c r="AU25" s="186" t="s">
        <v>84</v>
      </c>
      <c r="AV25" s="186" t="s">
        <v>84</v>
      </c>
      <c r="AW25" s="186" t="s">
        <v>84</v>
      </c>
      <c r="AX25" s="605" t="s">
        <v>84</v>
      </c>
      <c r="AY25" s="605" t="s">
        <v>84</v>
      </c>
      <c r="AZ25" s="189"/>
      <c r="BA25" s="270">
        <v>0.86928482397232409</v>
      </c>
      <c r="BB25" s="207">
        <v>0.93793461829176117</v>
      </c>
      <c r="BC25" s="207">
        <v>0.84368055555555566</v>
      </c>
      <c r="BD25" s="208">
        <v>0.88363333260654697</v>
      </c>
      <c r="BE25" s="208" t="s">
        <v>84</v>
      </c>
    </row>
    <row r="26" spans="1:57" ht="35.25" customHeight="1" x14ac:dyDescent="0.25">
      <c r="A26" s="144"/>
      <c r="B26" s="144"/>
      <c r="C26" s="144"/>
      <c r="D26" s="1552"/>
      <c r="E26" s="234" t="s">
        <v>168</v>
      </c>
      <c r="F26" s="165"/>
      <c r="G26" s="1572"/>
      <c r="H26" s="264">
        <v>0.88611111111111118</v>
      </c>
      <c r="I26" s="183">
        <v>0.86944444444444458</v>
      </c>
      <c r="J26" s="183">
        <v>0.88055555555555565</v>
      </c>
      <c r="K26" s="183">
        <v>0.97499999999999987</v>
      </c>
      <c r="L26" s="183">
        <v>0.79444444444444451</v>
      </c>
      <c r="M26" s="183">
        <v>0.74444444444444458</v>
      </c>
      <c r="N26" s="183">
        <v>0.79611111111111121</v>
      </c>
      <c r="O26" s="183">
        <v>0.81166666666666676</v>
      </c>
      <c r="P26" s="183">
        <v>0.87777777777777788</v>
      </c>
      <c r="Q26" s="183">
        <v>0.88611111111111118</v>
      </c>
      <c r="R26" s="183">
        <v>0.85055555555555562</v>
      </c>
      <c r="S26" s="183">
        <v>0.98750000000000004</v>
      </c>
      <c r="T26" s="183">
        <v>0.92607142857142843</v>
      </c>
      <c r="U26" s="183" t="s">
        <v>84</v>
      </c>
      <c r="V26" s="183">
        <v>0.92722222222222228</v>
      </c>
      <c r="W26" s="183" t="s">
        <v>84</v>
      </c>
      <c r="X26" s="183" t="s">
        <v>84</v>
      </c>
      <c r="Y26" s="183" t="s">
        <v>84</v>
      </c>
      <c r="Z26" s="183" t="s">
        <v>84</v>
      </c>
      <c r="AA26" s="183" t="s">
        <v>84</v>
      </c>
      <c r="AB26" s="185">
        <v>0.89277777777777789</v>
      </c>
      <c r="AC26" s="183">
        <v>0.98750000000000004</v>
      </c>
      <c r="AD26" s="183">
        <v>0.82685185185185184</v>
      </c>
      <c r="AE26" s="183">
        <v>0.96888888888888891</v>
      </c>
      <c r="AF26" s="183">
        <v>0.89722222222222225</v>
      </c>
      <c r="AG26" s="183">
        <v>0.87888888888888905</v>
      </c>
      <c r="AH26" s="183">
        <v>0.9538888888888889</v>
      </c>
      <c r="AI26" s="183" t="s">
        <v>84</v>
      </c>
      <c r="AJ26" s="183" t="s">
        <v>84</v>
      </c>
      <c r="AK26" s="183" t="s">
        <v>84</v>
      </c>
      <c r="AL26" s="183" t="s">
        <v>84</v>
      </c>
      <c r="AM26" s="185">
        <v>0.59034391534391539</v>
      </c>
      <c r="AN26" s="183">
        <v>0.85222222222222233</v>
      </c>
      <c r="AO26" s="183" t="s">
        <v>84</v>
      </c>
      <c r="AP26" s="183" t="s">
        <v>84</v>
      </c>
      <c r="AQ26" s="183" t="s">
        <v>84</v>
      </c>
      <c r="AR26" s="965" t="s">
        <v>84</v>
      </c>
      <c r="AS26" s="965" t="s">
        <v>84</v>
      </c>
      <c r="AT26" s="975" t="s">
        <v>84</v>
      </c>
      <c r="AU26" s="183" t="s">
        <v>84</v>
      </c>
      <c r="AV26" s="183" t="s">
        <v>84</v>
      </c>
      <c r="AW26" s="183" t="s">
        <v>84</v>
      </c>
      <c r="AX26" s="604" t="s">
        <v>84</v>
      </c>
      <c r="AY26" s="604" t="s">
        <v>84</v>
      </c>
      <c r="AZ26" s="189"/>
      <c r="BA26" s="266">
        <v>0.87235827664399113</v>
      </c>
      <c r="BB26" s="187">
        <v>0.91514550264550265</v>
      </c>
      <c r="BC26" s="187">
        <v>0.72128306878306891</v>
      </c>
      <c r="BD26" s="188">
        <v>0.83626228269085434</v>
      </c>
      <c r="BE26" s="188" t="s">
        <v>84</v>
      </c>
    </row>
    <row r="27" spans="1:57" ht="35.25" customHeight="1" x14ac:dyDescent="0.25">
      <c r="A27" s="144"/>
      <c r="B27" s="144"/>
      <c r="C27" s="144"/>
      <c r="D27" s="1552"/>
      <c r="E27" s="234" t="s">
        <v>241</v>
      </c>
      <c r="F27" s="165"/>
      <c r="G27" s="1572"/>
      <c r="H27" s="268">
        <v>0.64851851851851849</v>
      </c>
      <c r="I27" s="186">
        <v>0.85650000000000004</v>
      </c>
      <c r="J27" s="186">
        <v>0.80833333333333346</v>
      </c>
      <c r="K27" s="186">
        <v>0.84611111111111126</v>
      </c>
      <c r="L27" s="186">
        <v>0.93611111111111123</v>
      </c>
      <c r="M27" s="186">
        <v>0.9111111111111112</v>
      </c>
      <c r="N27" s="186">
        <v>0.95000000000000007</v>
      </c>
      <c r="O27" s="186">
        <v>0.85404761904761906</v>
      </c>
      <c r="P27" s="186">
        <v>0.98666666666666669</v>
      </c>
      <c r="Q27" s="186">
        <v>0.68014285714285716</v>
      </c>
      <c r="R27" s="186">
        <v>0.82071428571428573</v>
      </c>
      <c r="S27" s="186">
        <v>0.93722222222222229</v>
      </c>
      <c r="T27" s="186">
        <v>0.93055555555555558</v>
      </c>
      <c r="U27" s="186" t="s">
        <v>84</v>
      </c>
      <c r="V27" s="186">
        <v>0.95111111111111113</v>
      </c>
      <c r="W27" s="186" t="s">
        <v>84</v>
      </c>
      <c r="X27" s="186" t="s">
        <v>84</v>
      </c>
      <c r="Y27" s="186" t="s">
        <v>84</v>
      </c>
      <c r="Z27" s="186" t="s">
        <v>84</v>
      </c>
      <c r="AA27" s="186" t="s">
        <v>84</v>
      </c>
      <c r="AB27" s="206">
        <v>0.90833333333333344</v>
      </c>
      <c r="AC27" s="186">
        <v>0.90000000000000013</v>
      </c>
      <c r="AD27" s="186">
        <v>0.74796296296296305</v>
      </c>
      <c r="AE27" s="186">
        <v>0.70444444444444443</v>
      </c>
      <c r="AF27" s="186">
        <v>0.59833333333333338</v>
      </c>
      <c r="AG27" s="186">
        <v>0.89236111111111116</v>
      </c>
      <c r="AH27" s="186">
        <v>0.8122222222222224</v>
      </c>
      <c r="AI27" s="186" t="s">
        <v>84</v>
      </c>
      <c r="AJ27" s="186" t="s">
        <v>84</v>
      </c>
      <c r="AK27" s="186" t="s">
        <v>84</v>
      </c>
      <c r="AL27" s="186" t="s">
        <v>84</v>
      </c>
      <c r="AM27" s="206">
        <v>0.72460317460317469</v>
      </c>
      <c r="AN27" s="186">
        <v>0.79722222222222228</v>
      </c>
      <c r="AO27" s="186" t="s">
        <v>84</v>
      </c>
      <c r="AP27" s="186" t="s">
        <v>84</v>
      </c>
      <c r="AQ27" s="186" t="s">
        <v>84</v>
      </c>
      <c r="AR27" s="966" t="s">
        <v>84</v>
      </c>
      <c r="AS27" s="966" t="s">
        <v>84</v>
      </c>
      <c r="AT27" s="976" t="s">
        <v>84</v>
      </c>
      <c r="AU27" s="186" t="s">
        <v>84</v>
      </c>
      <c r="AV27" s="186" t="s">
        <v>84</v>
      </c>
      <c r="AW27" s="186" t="s">
        <v>84</v>
      </c>
      <c r="AX27" s="605" t="s">
        <v>84</v>
      </c>
      <c r="AY27" s="605" t="s">
        <v>84</v>
      </c>
      <c r="AZ27" s="189"/>
      <c r="BA27" s="270">
        <v>0.86551039304610733</v>
      </c>
      <c r="BB27" s="207">
        <v>0.79480820105820105</v>
      </c>
      <c r="BC27" s="207">
        <v>0.76091269841269848</v>
      </c>
      <c r="BD27" s="208">
        <v>0.80707709750566892</v>
      </c>
      <c r="BE27" s="208" t="s">
        <v>84</v>
      </c>
    </row>
    <row r="28" spans="1:57" ht="35.25" customHeight="1" x14ac:dyDescent="0.25">
      <c r="A28" s="144"/>
      <c r="B28" s="144"/>
      <c r="C28" s="144"/>
      <c r="D28" s="1552"/>
      <c r="E28" s="234" t="s">
        <v>246</v>
      </c>
      <c r="F28" s="165"/>
      <c r="G28" s="1573"/>
      <c r="H28" s="271">
        <v>0.76830687830687838</v>
      </c>
      <c r="I28" s="183">
        <v>0.75810185185185186</v>
      </c>
      <c r="J28" s="183">
        <v>0.85740740740740751</v>
      </c>
      <c r="K28" s="183">
        <v>0.9111111111111112</v>
      </c>
      <c r="L28" s="183">
        <v>0.89500000000000002</v>
      </c>
      <c r="M28" s="183">
        <v>0.89500000000000002</v>
      </c>
      <c r="N28" s="183">
        <v>0.88833333333333342</v>
      </c>
      <c r="O28" s="183">
        <v>0.71267195767195768</v>
      </c>
      <c r="P28" s="183">
        <v>0.88703703703703718</v>
      </c>
      <c r="Q28" s="183">
        <v>0.84814814814814821</v>
      </c>
      <c r="R28" s="183">
        <v>0.82250000000000001</v>
      </c>
      <c r="S28" s="183">
        <v>0.82083333333333341</v>
      </c>
      <c r="T28" s="183">
        <v>0.64735449735449735</v>
      </c>
      <c r="U28" s="183" t="s">
        <v>84</v>
      </c>
      <c r="V28" s="183">
        <v>0.94166666666666676</v>
      </c>
      <c r="W28" s="183" t="s">
        <v>84</v>
      </c>
      <c r="X28" s="183" t="s">
        <v>84</v>
      </c>
      <c r="Y28" s="183" t="s">
        <v>84</v>
      </c>
      <c r="Z28" s="183" t="s">
        <v>84</v>
      </c>
      <c r="AA28" s="183" t="s">
        <v>84</v>
      </c>
      <c r="AB28" s="185">
        <v>0.76574074074074083</v>
      </c>
      <c r="AC28" s="183">
        <v>0.87222222222222234</v>
      </c>
      <c r="AD28" s="183">
        <v>0.75126984126984131</v>
      </c>
      <c r="AE28" s="183">
        <v>0.90000000000000013</v>
      </c>
      <c r="AF28" s="183">
        <v>0.79462962962962969</v>
      </c>
      <c r="AG28" s="183">
        <v>0.75703703703703706</v>
      </c>
      <c r="AH28" s="183">
        <v>0.75944444444444459</v>
      </c>
      <c r="AI28" s="183" t="s">
        <v>84</v>
      </c>
      <c r="AJ28" s="183" t="s">
        <v>84</v>
      </c>
      <c r="AK28" s="183" t="s">
        <v>84</v>
      </c>
      <c r="AL28" s="183" t="s">
        <v>84</v>
      </c>
      <c r="AM28" s="185">
        <v>0.76574074074074072</v>
      </c>
      <c r="AN28" s="183">
        <v>0.87777777777777777</v>
      </c>
      <c r="AO28" s="183">
        <v>0.61468253968253972</v>
      </c>
      <c r="AP28" s="183" t="s">
        <v>84</v>
      </c>
      <c r="AQ28" s="183" t="s">
        <v>84</v>
      </c>
      <c r="AR28" s="965" t="s">
        <v>84</v>
      </c>
      <c r="AS28" s="965" t="s">
        <v>84</v>
      </c>
      <c r="AT28" s="975" t="s">
        <v>84</v>
      </c>
      <c r="AU28" s="183" t="s">
        <v>84</v>
      </c>
      <c r="AV28" s="183" t="s">
        <v>84</v>
      </c>
      <c r="AW28" s="183" t="s">
        <v>84</v>
      </c>
      <c r="AX28" s="604" t="s">
        <v>84</v>
      </c>
      <c r="AY28" s="604" t="s">
        <v>84</v>
      </c>
      <c r="AZ28" s="189"/>
      <c r="BA28" s="272">
        <v>0.832390873015873</v>
      </c>
      <c r="BB28" s="187">
        <v>0.80004913076341666</v>
      </c>
      <c r="BC28" s="187">
        <v>0.7527336860670194</v>
      </c>
      <c r="BD28" s="188">
        <v>0.79505789661543635</v>
      </c>
      <c r="BE28" s="188" t="s">
        <v>84</v>
      </c>
    </row>
    <row r="29" spans="1:57" ht="35.25" customHeight="1" x14ac:dyDescent="0.25">
      <c r="A29" s="144"/>
      <c r="B29" s="144"/>
      <c r="C29" s="144"/>
      <c r="D29" s="1552"/>
      <c r="E29" s="234" t="s">
        <v>248</v>
      </c>
      <c r="F29" s="165"/>
      <c r="G29" s="1574"/>
      <c r="H29" s="340">
        <v>0.75533333333333341</v>
      </c>
      <c r="I29" s="186">
        <v>0.87388888888888894</v>
      </c>
      <c r="J29" s="186">
        <v>0.88500000000000001</v>
      </c>
      <c r="K29" s="186">
        <v>0.75277777777777788</v>
      </c>
      <c r="L29" s="186" t="s">
        <v>84</v>
      </c>
      <c r="M29" s="186">
        <v>0.80092592592592593</v>
      </c>
      <c r="N29" s="186">
        <v>0.818888888888889</v>
      </c>
      <c r="O29" s="186">
        <v>0.92500000000000004</v>
      </c>
      <c r="P29" s="186">
        <v>0.87777777777777788</v>
      </c>
      <c r="Q29" s="186">
        <v>0.78193121693121703</v>
      </c>
      <c r="R29" s="186">
        <v>0.86555555555555563</v>
      </c>
      <c r="S29" s="186">
        <v>0.9522222222222223</v>
      </c>
      <c r="T29" s="186">
        <v>0.96722222222222232</v>
      </c>
      <c r="U29" s="186" t="s">
        <v>84</v>
      </c>
      <c r="V29" s="186">
        <v>0.90149999999999997</v>
      </c>
      <c r="W29" s="186" t="s">
        <v>84</v>
      </c>
      <c r="X29" s="186" t="s">
        <v>84</v>
      </c>
      <c r="Y29" s="186" t="s">
        <v>84</v>
      </c>
      <c r="Z29" s="186" t="s">
        <v>84</v>
      </c>
      <c r="AA29" s="186" t="s">
        <v>84</v>
      </c>
      <c r="AB29" s="206">
        <v>0.68518518518518523</v>
      </c>
      <c r="AC29" s="186">
        <v>0.73958333333333337</v>
      </c>
      <c r="AD29" s="186">
        <v>0.67500000000000004</v>
      </c>
      <c r="AE29" s="186" t="s">
        <v>84</v>
      </c>
      <c r="AF29" s="186">
        <v>0.82074074074074077</v>
      </c>
      <c r="AG29" s="186" t="s">
        <v>84</v>
      </c>
      <c r="AH29" s="186">
        <v>0.82777777777777783</v>
      </c>
      <c r="AI29" s="186" t="s">
        <v>84</v>
      </c>
      <c r="AJ29" s="186" t="s">
        <v>84</v>
      </c>
      <c r="AK29" s="186" t="s">
        <v>84</v>
      </c>
      <c r="AL29" s="186" t="s">
        <v>84</v>
      </c>
      <c r="AM29" s="206">
        <v>0.73174603174603181</v>
      </c>
      <c r="AN29" s="186">
        <v>0.91018518518518543</v>
      </c>
      <c r="AO29" s="186">
        <v>0.71111111111111114</v>
      </c>
      <c r="AP29" s="186" t="s">
        <v>84</v>
      </c>
      <c r="AQ29" s="186" t="s">
        <v>84</v>
      </c>
      <c r="AR29" s="966" t="s">
        <v>84</v>
      </c>
      <c r="AS29" s="966" t="s">
        <v>84</v>
      </c>
      <c r="AT29" s="976" t="s">
        <v>84</v>
      </c>
      <c r="AU29" s="186" t="s">
        <v>84</v>
      </c>
      <c r="AV29" s="186" t="s">
        <v>84</v>
      </c>
      <c r="AW29" s="186" t="s">
        <v>84</v>
      </c>
      <c r="AX29" s="605" t="s">
        <v>84</v>
      </c>
      <c r="AY29" s="605" t="s">
        <v>84</v>
      </c>
      <c r="AZ29" s="189"/>
      <c r="BA29" s="341">
        <v>0.85830952380952386</v>
      </c>
      <c r="BB29" s="207">
        <v>0.74965740740740749</v>
      </c>
      <c r="BC29" s="207">
        <v>0.78434744268077605</v>
      </c>
      <c r="BD29" s="208">
        <v>0.79743812463256913</v>
      </c>
      <c r="BE29" s="208" t="s">
        <v>84</v>
      </c>
    </row>
    <row r="30" spans="1:57" ht="35.25" customHeight="1" x14ac:dyDescent="0.25">
      <c r="A30" s="144"/>
      <c r="B30" s="144"/>
      <c r="C30" s="144"/>
      <c r="D30" s="1552"/>
      <c r="E30" s="234" t="s">
        <v>257</v>
      </c>
      <c r="F30" s="165"/>
      <c r="G30" s="1574"/>
      <c r="H30" s="344">
        <v>0.81701058201058196</v>
      </c>
      <c r="I30" s="183">
        <v>0.73796296296296304</v>
      </c>
      <c r="J30" s="183">
        <v>0.86944444444444446</v>
      </c>
      <c r="K30" s="183">
        <v>0.80555555555555558</v>
      </c>
      <c r="L30" s="183" t="s">
        <v>84</v>
      </c>
      <c r="M30" s="183">
        <v>0.93819444444444455</v>
      </c>
      <c r="N30" s="183">
        <v>0.82291666666666674</v>
      </c>
      <c r="O30" s="183">
        <v>0.73518518518518516</v>
      </c>
      <c r="P30" s="183">
        <v>0.85000000000000009</v>
      </c>
      <c r="Q30" s="183">
        <v>0.68611111111111123</v>
      </c>
      <c r="R30" s="183">
        <v>0.86499999999999999</v>
      </c>
      <c r="S30" s="183">
        <v>0.78400000000000003</v>
      </c>
      <c r="T30" s="183">
        <v>0.85833333333333339</v>
      </c>
      <c r="U30" s="183" t="s">
        <v>84</v>
      </c>
      <c r="V30" s="183">
        <v>0.84611111111111115</v>
      </c>
      <c r="W30" s="183" t="s">
        <v>84</v>
      </c>
      <c r="X30" s="183" t="s">
        <v>84</v>
      </c>
      <c r="Y30" s="183" t="s">
        <v>84</v>
      </c>
      <c r="Z30" s="183" t="s">
        <v>84</v>
      </c>
      <c r="AA30" s="183" t="s">
        <v>84</v>
      </c>
      <c r="AB30" s="185">
        <v>0.91055555555555556</v>
      </c>
      <c r="AC30" s="183">
        <v>0.9522222222222223</v>
      </c>
      <c r="AD30" s="183">
        <v>0.9094444444444445</v>
      </c>
      <c r="AE30" s="183" t="s">
        <v>84</v>
      </c>
      <c r="AF30" s="183" t="s">
        <v>84</v>
      </c>
      <c r="AG30" s="183" t="s">
        <v>84</v>
      </c>
      <c r="AH30" s="183">
        <v>0.80507936507936506</v>
      </c>
      <c r="AI30" s="183" t="s">
        <v>84</v>
      </c>
      <c r="AJ30" s="183" t="s">
        <v>84</v>
      </c>
      <c r="AK30" s="183" t="s">
        <v>84</v>
      </c>
      <c r="AL30" s="183" t="s">
        <v>84</v>
      </c>
      <c r="AM30" s="185">
        <v>0.75330687830687826</v>
      </c>
      <c r="AN30" s="183">
        <v>0.7416666666666667</v>
      </c>
      <c r="AO30" s="183">
        <v>0.81250000000000011</v>
      </c>
      <c r="AP30" s="183" t="s">
        <v>84</v>
      </c>
      <c r="AQ30" s="183" t="s">
        <v>84</v>
      </c>
      <c r="AR30" s="965" t="s">
        <v>84</v>
      </c>
      <c r="AS30" s="965" t="s">
        <v>84</v>
      </c>
      <c r="AT30" s="975" t="s">
        <v>84</v>
      </c>
      <c r="AU30" s="183" t="s">
        <v>84</v>
      </c>
      <c r="AV30" s="183" t="s">
        <v>84</v>
      </c>
      <c r="AW30" s="183" t="s">
        <v>84</v>
      </c>
      <c r="AX30" s="604" t="s">
        <v>84</v>
      </c>
      <c r="AY30" s="604" t="s">
        <v>84</v>
      </c>
      <c r="AZ30" s="189"/>
      <c r="BA30" s="345">
        <v>0.81660195360195376</v>
      </c>
      <c r="BB30" s="187">
        <v>0.8943253968253968</v>
      </c>
      <c r="BC30" s="187">
        <v>0.76915784832451495</v>
      </c>
      <c r="BD30" s="188">
        <v>0.82669506625062184</v>
      </c>
      <c r="BE30" s="188" t="s">
        <v>84</v>
      </c>
    </row>
    <row r="31" spans="1:57" ht="35.25" customHeight="1" x14ac:dyDescent="0.25">
      <c r="A31" s="144"/>
      <c r="B31" s="144"/>
      <c r="C31" s="144"/>
      <c r="D31" s="1552"/>
      <c r="E31" s="234" t="s">
        <v>267</v>
      </c>
      <c r="F31" s="165"/>
      <c r="G31" s="1574"/>
      <c r="H31" s="340">
        <v>0.88888888888888895</v>
      </c>
      <c r="I31" s="186">
        <v>0.8222222222222223</v>
      </c>
      <c r="J31" s="186">
        <v>0.875</v>
      </c>
      <c r="K31" s="186">
        <v>0.83666666666666667</v>
      </c>
      <c r="L31" s="186" t="s">
        <v>84</v>
      </c>
      <c r="M31" s="186">
        <v>0.86499999999999999</v>
      </c>
      <c r="N31" s="186">
        <v>0.92333333333333334</v>
      </c>
      <c r="O31" s="186">
        <v>0.86357142857142866</v>
      </c>
      <c r="P31" s="186">
        <v>0.85000000000000009</v>
      </c>
      <c r="Q31" s="186">
        <v>0.76777777777777778</v>
      </c>
      <c r="R31" s="186">
        <v>0.9455555555555557</v>
      </c>
      <c r="S31" s="186">
        <v>0.88574074074074072</v>
      </c>
      <c r="T31" s="186">
        <v>0.93444444444444452</v>
      </c>
      <c r="U31" s="186" t="s">
        <v>84</v>
      </c>
      <c r="V31" s="186">
        <v>0.91388888888888897</v>
      </c>
      <c r="W31" s="186" t="s">
        <v>84</v>
      </c>
      <c r="X31" s="186" t="s">
        <v>84</v>
      </c>
      <c r="Y31" s="186" t="s">
        <v>84</v>
      </c>
      <c r="Z31" s="186" t="s">
        <v>84</v>
      </c>
      <c r="AA31" s="186" t="s">
        <v>84</v>
      </c>
      <c r="AB31" s="206">
        <v>0.7877777777777778</v>
      </c>
      <c r="AC31" s="186">
        <v>0.84444444444444455</v>
      </c>
      <c r="AD31" s="186">
        <v>0.88222222222222224</v>
      </c>
      <c r="AE31" s="186" t="s">
        <v>84</v>
      </c>
      <c r="AF31" s="186" t="s">
        <v>84</v>
      </c>
      <c r="AG31" s="186" t="s">
        <v>84</v>
      </c>
      <c r="AH31" s="186">
        <v>0.79841269841269846</v>
      </c>
      <c r="AI31" s="186" t="s">
        <v>84</v>
      </c>
      <c r="AJ31" s="186" t="s">
        <v>84</v>
      </c>
      <c r="AK31" s="186" t="s">
        <v>84</v>
      </c>
      <c r="AL31" s="186" t="s">
        <v>84</v>
      </c>
      <c r="AM31" s="206">
        <v>0.72777777777777786</v>
      </c>
      <c r="AN31" s="186">
        <v>0.7575925925925926</v>
      </c>
      <c r="AO31" s="186">
        <v>0.95347222222222228</v>
      </c>
      <c r="AP31" s="186" t="s">
        <v>84</v>
      </c>
      <c r="AQ31" s="186" t="s">
        <v>84</v>
      </c>
      <c r="AR31" s="966" t="s">
        <v>84</v>
      </c>
      <c r="AS31" s="966" t="s">
        <v>84</v>
      </c>
      <c r="AT31" s="976" t="s">
        <v>84</v>
      </c>
      <c r="AU31" s="186" t="s">
        <v>84</v>
      </c>
      <c r="AV31" s="186" t="s">
        <v>84</v>
      </c>
      <c r="AW31" s="186" t="s">
        <v>84</v>
      </c>
      <c r="AX31" s="605" t="s">
        <v>84</v>
      </c>
      <c r="AY31" s="605" t="s">
        <v>84</v>
      </c>
      <c r="AZ31" s="189"/>
      <c r="BA31" s="341">
        <v>0.87477614977614992</v>
      </c>
      <c r="BB31" s="207">
        <v>0.82821428571428579</v>
      </c>
      <c r="BC31" s="207">
        <v>0.81294753086419769</v>
      </c>
      <c r="BD31" s="208">
        <v>0.83864598878487773</v>
      </c>
      <c r="BE31" s="208" t="s">
        <v>84</v>
      </c>
    </row>
    <row r="32" spans="1:57" ht="35.25" customHeight="1" x14ac:dyDescent="0.25">
      <c r="A32" s="144"/>
      <c r="B32" s="144"/>
      <c r="C32" s="144"/>
      <c r="D32" s="1552"/>
      <c r="E32" s="234" t="s">
        <v>152</v>
      </c>
      <c r="F32" s="165"/>
      <c r="G32" s="1574"/>
      <c r="H32" s="344">
        <v>0.75</v>
      </c>
      <c r="I32" s="183">
        <v>0.88174603174603183</v>
      </c>
      <c r="J32" s="183">
        <v>0.89250000000000007</v>
      </c>
      <c r="K32" s="183">
        <v>0.84666666666666679</v>
      </c>
      <c r="L32" s="183" t="s">
        <v>84</v>
      </c>
      <c r="M32" s="183">
        <v>0.8</v>
      </c>
      <c r="N32" s="183">
        <v>0.9555555555555556</v>
      </c>
      <c r="O32" s="183">
        <v>0.7678571428571429</v>
      </c>
      <c r="P32" s="183">
        <v>0.75500000000000012</v>
      </c>
      <c r="Q32" s="183">
        <v>0.83085317460317465</v>
      </c>
      <c r="R32" s="183">
        <v>0.94444444444444453</v>
      </c>
      <c r="S32" s="183">
        <v>0.88174603174603183</v>
      </c>
      <c r="T32" s="183">
        <v>1</v>
      </c>
      <c r="U32" s="183" t="s">
        <v>84</v>
      </c>
      <c r="V32" s="183">
        <v>0.82500000000000007</v>
      </c>
      <c r="W32" s="183" t="s">
        <v>84</v>
      </c>
      <c r="X32" s="183" t="s">
        <v>84</v>
      </c>
      <c r="Y32" s="183" t="s">
        <v>84</v>
      </c>
      <c r="Z32" s="183" t="s">
        <v>84</v>
      </c>
      <c r="AA32" s="183" t="s">
        <v>84</v>
      </c>
      <c r="AB32" s="185">
        <v>0.79507936507936527</v>
      </c>
      <c r="AC32" s="183">
        <v>0.7307407407407408</v>
      </c>
      <c r="AD32" s="183">
        <v>0.72833333333333339</v>
      </c>
      <c r="AE32" s="183" t="s">
        <v>84</v>
      </c>
      <c r="AF32" s="183" t="s">
        <v>84</v>
      </c>
      <c r="AG32" s="183" t="s">
        <v>84</v>
      </c>
      <c r="AH32" s="183">
        <v>0.90166666666666673</v>
      </c>
      <c r="AI32" s="183" t="s">
        <v>84</v>
      </c>
      <c r="AJ32" s="183" t="s">
        <v>84</v>
      </c>
      <c r="AK32" s="183" t="s">
        <v>84</v>
      </c>
      <c r="AL32" s="183" t="s">
        <v>84</v>
      </c>
      <c r="AM32" s="185">
        <v>0.75256613756613766</v>
      </c>
      <c r="AN32" s="183">
        <v>0.79674603174603187</v>
      </c>
      <c r="AO32" s="183">
        <v>0.75000000000000011</v>
      </c>
      <c r="AP32" s="183" t="s">
        <v>84</v>
      </c>
      <c r="AQ32" s="183" t="s">
        <v>84</v>
      </c>
      <c r="AR32" s="965" t="s">
        <v>84</v>
      </c>
      <c r="AS32" s="965" t="s">
        <v>84</v>
      </c>
      <c r="AT32" s="975" t="s">
        <v>84</v>
      </c>
      <c r="AU32" s="183" t="s">
        <v>84</v>
      </c>
      <c r="AV32" s="183" t="s">
        <v>84</v>
      </c>
      <c r="AW32" s="183" t="s">
        <v>84</v>
      </c>
      <c r="AX32" s="604" t="s">
        <v>84</v>
      </c>
      <c r="AY32" s="604" t="s">
        <v>84</v>
      </c>
      <c r="AZ32" s="189"/>
      <c r="BA32" s="345">
        <v>0.85625915750915749</v>
      </c>
      <c r="BB32" s="187">
        <v>0.78895502645502658</v>
      </c>
      <c r="BC32" s="187">
        <v>0.76643738977072318</v>
      </c>
      <c r="BD32" s="188">
        <v>0.80388385791163575</v>
      </c>
      <c r="BE32" s="188" t="s">
        <v>84</v>
      </c>
    </row>
    <row r="33" spans="1:57" ht="35.25" customHeight="1" x14ac:dyDescent="0.25">
      <c r="A33" s="144"/>
      <c r="B33" s="144"/>
      <c r="C33" s="144"/>
      <c r="D33" s="1548">
        <v>2019</v>
      </c>
      <c r="E33" s="234" t="s">
        <v>153</v>
      </c>
      <c r="F33" s="165"/>
      <c r="G33" s="1574"/>
      <c r="H33" s="342">
        <v>0.84444444444444455</v>
      </c>
      <c r="I33" s="189">
        <v>0.88277777777777788</v>
      </c>
      <c r="J33" s="189">
        <v>0.74166666666666681</v>
      </c>
      <c r="K33" s="189">
        <v>0.79232142857142851</v>
      </c>
      <c r="L33" s="189" t="s">
        <v>84</v>
      </c>
      <c r="M33" s="189">
        <v>0.73981481481481493</v>
      </c>
      <c r="N33" s="189">
        <v>0.89444444444444449</v>
      </c>
      <c r="O33" s="189">
        <v>0.8666666666666667</v>
      </c>
      <c r="P33" s="189">
        <v>0.80605158730158732</v>
      </c>
      <c r="Q33" s="189">
        <v>0.80515873015873018</v>
      </c>
      <c r="R33" s="189">
        <v>0.79722222222222239</v>
      </c>
      <c r="S33" s="189">
        <v>0.82777777777777783</v>
      </c>
      <c r="T33" s="189">
        <v>0.85499999999999998</v>
      </c>
      <c r="U33" s="189" t="s">
        <v>84</v>
      </c>
      <c r="V33" s="189">
        <v>0.85277777777777786</v>
      </c>
      <c r="W33" s="189">
        <v>0.78750000000000009</v>
      </c>
      <c r="X33" s="189" t="s">
        <v>84</v>
      </c>
      <c r="Y33" s="189" t="s">
        <v>84</v>
      </c>
      <c r="Z33" s="189" t="s">
        <v>84</v>
      </c>
      <c r="AA33" s="189" t="s">
        <v>84</v>
      </c>
      <c r="AB33" s="237">
        <v>0.92796296296296299</v>
      </c>
      <c r="AC33" s="189">
        <v>0.72277777777777785</v>
      </c>
      <c r="AD33" s="189">
        <v>0.84722222222222232</v>
      </c>
      <c r="AE33" s="189" t="s">
        <v>84</v>
      </c>
      <c r="AF33" s="189" t="s">
        <v>84</v>
      </c>
      <c r="AG33" s="189" t="s">
        <v>84</v>
      </c>
      <c r="AH33" s="189">
        <v>0.74767195767195771</v>
      </c>
      <c r="AI33" s="189">
        <v>0.78083333333333349</v>
      </c>
      <c r="AJ33" s="189" t="s">
        <v>84</v>
      </c>
      <c r="AK33" s="189" t="s">
        <v>84</v>
      </c>
      <c r="AL33" s="189" t="s">
        <v>84</v>
      </c>
      <c r="AM33" s="237">
        <v>0.6972222222222223</v>
      </c>
      <c r="AN33" s="189">
        <v>0.68574074074074076</v>
      </c>
      <c r="AO33" s="189">
        <v>0.81018518518518534</v>
      </c>
      <c r="AP33" s="189" t="s">
        <v>84</v>
      </c>
      <c r="AQ33" s="189" t="s">
        <v>84</v>
      </c>
      <c r="AR33" s="967" t="s">
        <v>84</v>
      </c>
      <c r="AS33" s="967" t="s">
        <v>84</v>
      </c>
      <c r="AT33" s="977" t="s">
        <v>84</v>
      </c>
      <c r="AU33" s="189" t="s">
        <v>84</v>
      </c>
      <c r="AV33" s="189" t="s">
        <v>84</v>
      </c>
      <c r="AW33" s="189" t="s">
        <v>84</v>
      </c>
      <c r="AX33" s="506" t="s">
        <v>84</v>
      </c>
      <c r="AY33" s="506" t="s">
        <v>84</v>
      </c>
      <c r="AZ33" s="189"/>
      <c r="BA33" s="343">
        <v>0.82097316704459566</v>
      </c>
      <c r="BB33" s="239">
        <v>0.80529365079365078</v>
      </c>
      <c r="BC33" s="239">
        <v>0.73104938271604958</v>
      </c>
      <c r="BD33" s="240">
        <v>0.78577206685143197</v>
      </c>
      <c r="BE33" s="240" t="s">
        <v>84</v>
      </c>
    </row>
    <row r="34" spans="1:57" ht="35.25" customHeight="1" x14ac:dyDescent="0.25">
      <c r="A34" s="144"/>
      <c r="B34" s="144"/>
      <c r="C34" s="144"/>
      <c r="D34" s="1549"/>
      <c r="E34" s="234" t="s">
        <v>154</v>
      </c>
      <c r="F34" s="165"/>
      <c r="G34" s="1574"/>
      <c r="H34" s="344">
        <v>0.85396825396825404</v>
      </c>
      <c r="I34" s="183">
        <v>0.80997619047619041</v>
      </c>
      <c r="J34" s="183">
        <v>0.87222222222222223</v>
      </c>
      <c r="K34" s="183">
        <v>0.9127777777777778</v>
      </c>
      <c r="L34" s="183" t="s">
        <v>84</v>
      </c>
      <c r="M34" s="183">
        <v>0.90388888888888907</v>
      </c>
      <c r="N34" s="183">
        <v>0.98888888888888893</v>
      </c>
      <c r="O34" s="183">
        <v>0.73587962962962972</v>
      </c>
      <c r="P34" s="183">
        <v>0.89925925925925931</v>
      </c>
      <c r="Q34" s="183">
        <v>0.7777777777777779</v>
      </c>
      <c r="R34" s="183">
        <v>0.88730158730158737</v>
      </c>
      <c r="S34" s="183">
        <v>0.85759259259259268</v>
      </c>
      <c r="T34" s="183">
        <v>0.68055555555555547</v>
      </c>
      <c r="U34" s="183" t="s">
        <v>84</v>
      </c>
      <c r="V34" s="183">
        <v>0.85722222222222233</v>
      </c>
      <c r="W34" s="183">
        <v>0.85699999999999998</v>
      </c>
      <c r="X34" s="183" t="s">
        <v>84</v>
      </c>
      <c r="Y34" s="183" t="s">
        <v>84</v>
      </c>
      <c r="Z34" s="183" t="s">
        <v>84</v>
      </c>
      <c r="AA34" s="183" t="s">
        <v>84</v>
      </c>
      <c r="AB34" s="185">
        <v>0.83333333333333348</v>
      </c>
      <c r="AC34" s="183">
        <v>0.79537037037037051</v>
      </c>
      <c r="AD34" s="183">
        <v>0.68333333333333324</v>
      </c>
      <c r="AE34" s="183" t="s">
        <v>84</v>
      </c>
      <c r="AF34" s="183" t="s">
        <v>84</v>
      </c>
      <c r="AG34" s="183" t="s">
        <v>84</v>
      </c>
      <c r="AH34" s="183">
        <v>0.79629629629629639</v>
      </c>
      <c r="AI34" s="183">
        <v>0.66851851851851851</v>
      </c>
      <c r="AJ34" s="183" t="s">
        <v>84</v>
      </c>
      <c r="AK34" s="183" t="s">
        <v>84</v>
      </c>
      <c r="AL34" s="183" t="s">
        <v>84</v>
      </c>
      <c r="AM34" s="185">
        <v>0.7200793650793651</v>
      </c>
      <c r="AN34" s="183">
        <v>0.82592592592592595</v>
      </c>
      <c r="AO34" s="183">
        <v>0.81180555555555567</v>
      </c>
      <c r="AP34" s="183" t="s">
        <v>84</v>
      </c>
      <c r="AQ34" s="183" t="s">
        <v>84</v>
      </c>
      <c r="AR34" s="965" t="s">
        <v>84</v>
      </c>
      <c r="AS34" s="965" t="s">
        <v>84</v>
      </c>
      <c r="AT34" s="975" t="s">
        <v>84</v>
      </c>
      <c r="AU34" s="183" t="s">
        <v>84</v>
      </c>
      <c r="AV34" s="183" t="s">
        <v>84</v>
      </c>
      <c r="AW34" s="183" t="s">
        <v>84</v>
      </c>
      <c r="AX34" s="604" t="s">
        <v>84</v>
      </c>
      <c r="AY34" s="604" t="s">
        <v>84</v>
      </c>
      <c r="AZ34" s="189"/>
      <c r="BA34" s="345">
        <v>0.84959363189720338</v>
      </c>
      <c r="BB34" s="187">
        <v>0.75537037037037036</v>
      </c>
      <c r="BC34" s="187">
        <v>0.78593694885361565</v>
      </c>
      <c r="BD34" s="188">
        <v>0.79696698370706309</v>
      </c>
      <c r="BE34" s="188" t="s">
        <v>84</v>
      </c>
    </row>
    <row r="35" spans="1:57" ht="35.25" customHeight="1" x14ac:dyDescent="0.25">
      <c r="A35" s="144"/>
      <c r="B35" s="144"/>
      <c r="C35" s="144"/>
      <c r="D35" s="1549"/>
      <c r="E35" s="234" t="s">
        <v>155</v>
      </c>
      <c r="F35" s="165"/>
      <c r="G35" s="1574"/>
      <c r="H35" s="342">
        <v>0.8337500000000001</v>
      </c>
      <c r="I35" s="189">
        <v>0.81097222222222221</v>
      </c>
      <c r="J35" s="189">
        <v>0.91215277777777781</v>
      </c>
      <c r="K35" s="189">
        <v>0.93981481481481477</v>
      </c>
      <c r="L35" s="189" t="s">
        <v>84</v>
      </c>
      <c r="M35" s="189">
        <v>0.77574074074074084</v>
      </c>
      <c r="N35" s="189">
        <v>0.82546296296296306</v>
      </c>
      <c r="O35" s="189">
        <v>0.76541666666666675</v>
      </c>
      <c r="P35" s="189">
        <v>0.75430555555555567</v>
      </c>
      <c r="Q35" s="189">
        <v>0.73648809523809511</v>
      </c>
      <c r="R35" s="189">
        <v>0.81006944444444451</v>
      </c>
      <c r="S35" s="189">
        <v>0.88783333333333336</v>
      </c>
      <c r="T35" s="189">
        <v>0.90546296296296302</v>
      </c>
      <c r="U35" s="189" t="s">
        <v>84</v>
      </c>
      <c r="V35" s="189">
        <v>0.83466269841269847</v>
      </c>
      <c r="W35" s="189">
        <v>0.79015873015873028</v>
      </c>
      <c r="X35" s="189" t="s">
        <v>84</v>
      </c>
      <c r="Y35" s="189" t="s">
        <v>84</v>
      </c>
      <c r="Z35" s="189" t="s">
        <v>84</v>
      </c>
      <c r="AA35" s="189" t="s">
        <v>84</v>
      </c>
      <c r="AB35" s="237">
        <v>0.73022875816993482</v>
      </c>
      <c r="AC35" s="189">
        <v>0.70398965141612202</v>
      </c>
      <c r="AD35" s="189">
        <v>0.76446078431372555</v>
      </c>
      <c r="AE35" s="189" t="s">
        <v>84</v>
      </c>
      <c r="AF35" s="189" t="s">
        <v>84</v>
      </c>
      <c r="AG35" s="189" t="s">
        <v>84</v>
      </c>
      <c r="AH35" s="189">
        <v>0.51966845878136192</v>
      </c>
      <c r="AI35" s="189">
        <v>0.84289215686274521</v>
      </c>
      <c r="AJ35" s="189" t="s">
        <v>84</v>
      </c>
      <c r="AK35" s="189" t="s">
        <v>84</v>
      </c>
      <c r="AL35" s="189" t="s">
        <v>84</v>
      </c>
      <c r="AM35" s="237">
        <v>0.62211328976034863</v>
      </c>
      <c r="AN35" s="189">
        <v>0.92826797385620929</v>
      </c>
      <c r="AO35" s="189">
        <v>0.72510893246187369</v>
      </c>
      <c r="AP35" s="189" t="s">
        <v>84</v>
      </c>
      <c r="AQ35" s="189" t="s">
        <v>84</v>
      </c>
      <c r="AR35" s="967" t="s">
        <v>84</v>
      </c>
      <c r="AS35" s="967" t="s">
        <v>84</v>
      </c>
      <c r="AT35" s="977" t="s">
        <v>84</v>
      </c>
      <c r="AU35" s="189" t="s">
        <v>84</v>
      </c>
      <c r="AV35" s="189" t="s">
        <v>84</v>
      </c>
      <c r="AW35" s="189" t="s">
        <v>84</v>
      </c>
      <c r="AX35" s="506" t="s">
        <v>84</v>
      </c>
      <c r="AY35" s="506" t="s">
        <v>84</v>
      </c>
      <c r="AZ35" s="189"/>
      <c r="BA35" s="343">
        <v>0.82730650037792886</v>
      </c>
      <c r="BB35" s="239">
        <v>0.71224796190877782</v>
      </c>
      <c r="BC35" s="239">
        <v>0.75849673202614387</v>
      </c>
      <c r="BD35" s="240">
        <v>0.76601706477095011</v>
      </c>
      <c r="BE35" s="240" t="s">
        <v>84</v>
      </c>
    </row>
    <row r="36" spans="1:57" ht="35.25" customHeight="1" x14ac:dyDescent="0.25">
      <c r="A36" s="144"/>
      <c r="B36" s="144"/>
      <c r="C36" s="144"/>
      <c r="D36" s="1549"/>
      <c r="E36" s="234" t="s">
        <v>303</v>
      </c>
      <c r="F36" s="165"/>
      <c r="G36" s="1574"/>
      <c r="H36" s="344">
        <v>0.84556249999999999</v>
      </c>
      <c r="I36" s="183">
        <v>0.84387254901960795</v>
      </c>
      <c r="J36" s="183">
        <v>0.71884259259259253</v>
      </c>
      <c r="K36" s="183">
        <v>0.7950694444444445</v>
      </c>
      <c r="L36" s="183" t="s">
        <v>84</v>
      </c>
      <c r="M36" s="183">
        <v>0.88930555555555557</v>
      </c>
      <c r="N36" s="183">
        <v>0.95856150793650796</v>
      </c>
      <c r="O36" s="183">
        <v>0.87673611111111116</v>
      </c>
      <c r="P36" s="183">
        <v>0.89506944444444436</v>
      </c>
      <c r="Q36" s="183">
        <v>0.78548611111111111</v>
      </c>
      <c r="R36" s="183">
        <v>0.81356249999999997</v>
      </c>
      <c r="S36" s="183">
        <v>0.89979166666666677</v>
      </c>
      <c r="T36" s="183">
        <v>0.8963888888888889</v>
      </c>
      <c r="U36" s="183" t="s">
        <v>84</v>
      </c>
      <c r="V36" s="183">
        <v>0.8386111111111112</v>
      </c>
      <c r="W36" s="183">
        <v>0.81222222222222229</v>
      </c>
      <c r="X36" s="183" t="s">
        <v>84</v>
      </c>
      <c r="Y36" s="183" t="s">
        <v>84</v>
      </c>
      <c r="Z36" s="183" t="s">
        <v>84</v>
      </c>
      <c r="AA36" s="183" t="s">
        <v>84</v>
      </c>
      <c r="AB36" s="185">
        <v>0.92965686274509807</v>
      </c>
      <c r="AC36" s="183">
        <v>0.65420107607607614</v>
      </c>
      <c r="AD36" s="183">
        <v>0.78431372549019618</v>
      </c>
      <c r="AE36" s="183" t="s">
        <v>84</v>
      </c>
      <c r="AF36" s="183" t="s">
        <v>84</v>
      </c>
      <c r="AG36" s="183" t="s">
        <v>84</v>
      </c>
      <c r="AH36" s="183">
        <v>0.6103606630824373</v>
      </c>
      <c r="AI36" s="183">
        <v>0.57365740740740745</v>
      </c>
      <c r="AJ36" s="183" t="s">
        <v>84</v>
      </c>
      <c r="AK36" s="183" t="s">
        <v>84</v>
      </c>
      <c r="AL36" s="183" t="s">
        <v>84</v>
      </c>
      <c r="AM36" s="185">
        <v>0.71844070961718032</v>
      </c>
      <c r="AN36" s="183">
        <v>0.80101307189542492</v>
      </c>
      <c r="AO36" s="183">
        <v>0.7247549019607844</v>
      </c>
      <c r="AP36" s="183" t="s">
        <v>84</v>
      </c>
      <c r="AQ36" s="183" t="s">
        <v>84</v>
      </c>
      <c r="AR36" s="965" t="s">
        <v>84</v>
      </c>
      <c r="AS36" s="965" t="s">
        <v>84</v>
      </c>
      <c r="AT36" s="975" t="s">
        <v>84</v>
      </c>
      <c r="AU36" s="183" t="s">
        <v>84</v>
      </c>
      <c r="AV36" s="183" t="s">
        <v>84</v>
      </c>
      <c r="AW36" s="183" t="s">
        <v>84</v>
      </c>
      <c r="AX36" s="604" t="s">
        <v>84</v>
      </c>
      <c r="AY36" s="604" t="s">
        <v>84</v>
      </c>
      <c r="AZ36" s="189"/>
      <c r="BA36" s="345">
        <v>0.84779158607887617</v>
      </c>
      <c r="BB36" s="187">
        <v>0.71043794696024309</v>
      </c>
      <c r="BC36" s="187">
        <v>0.74806956115779644</v>
      </c>
      <c r="BD36" s="188">
        <v>0.7687663647323052</v>
      </c>
      <c r="BE36" s="188" t="s">
        <v>84</v>
      </c>
    </row>
    <row r="37" spans="1:57" ht="35.25" customHeight="1" x14ac:dyDescent="0.25">
      <c r="A37" s="144"/>
      <c r="B37" s="144"/>
      <c r="C37" s="144"/>
      <c r="D37" s="1549"/>
      <c r="E37" s="234" t="s">
        <v>167</v>
      </c>
      <c r="F37" s="165"/>
      <c r="G37" s="1574"/>
      <c r="H37" s="342">
        <v>0.82321428571428568</v>
      </c>
      <c r="I37" s="189">
        <v>0.92965277777777788</v>
      </c>
      <c r="J37" s="189">
        <v>0.73986111111111119</v>
      </c>
      <c r="K37" s="189">
        <v>0.71006944444444453</v>
      </c>
      <c r="L37" s="189" t="s">
        <v>84</v>
      </c>
      <c r="M37" s="189">
        <v>0.93194444444444446</v>
      </c>
      <c r="N37" s="189">
        <v>0.87784722222222222</v>
      </c>
      <c r="O37" s="189">
        <v>0.88910714285714287</v>
      </c>
      <c r="P37" s="189">
        <v>0.87965277777777784</v>
      </c>
      <c r="Q37" s="189">
        <v>0.76564583333333336</v>
      </c>
      <c r="R37" s="189">
        <v>0.78764880952380967</v>
      </c>
      <c r="S37" s="189">
        <v>0.66321321321321325</v>
      </c>
      <c r="T37" s="189">
        <v>0.72993055555555553</v>
      </c>
      <c r="U37" s="189" t="s">
        <v>84</v>
      </c>
      <c r="V37" s="189">
        <v>0.88127976190476187</v>
      </c>
      <c r="W37" s="189">
        <v>0.76632936507936511</v>
      </c>
      <c r="X37" s="189" t="s">
        <v>84</v>
      </c>
      <c r="Y37" s="189" t="s">
        <v>84</v>
      </c>
      <c r="Z37" s="189" t="s">
        <v>84</v>
      </c>
      <c r="AA37" s="189" t="s">
        <v>84</v>
      </c>
      <c r="AB37" s="237">
        <v>0.78322440087145984</v>
      </c>
      <c r="AC37" s="189">
        <v>0.5942577030812326</v>
      </c>
      <c r="AD37" s="189">
        <v>0.85887799564270173</v>
      </c>
      <c r="AE37" s="189" t="s">
        <v>84</v>
      </c>
      <c r="AF37" s="189" t="s">
        <v>84</v>
      </c>
      <c r="AG37" s="189" t="s">
        <v>84</v>
      </c>
      <c r="AH37" s="189">
        <v>0.75776209677419359</v>
      </c>
      <c r="AI37" s="189">
        <v>0.65784702769996894</v>
      </c>
      <c r="AJ37" s="189" t="s">
        <v>84</v>
      </c>
      <c r="AK37" s="189" t="s">
        <v>84</v>
      </c>
      <c r="AL37" s="189" t="s">
        <v>84</v>
      </c>
      <c r="AM37" s="237">
        <v>0.69837962962962963</v>
      </c>
      <c r="AN37" s="189">
        <v>0.65458333333333341</v>
      </c>
      <c r="AO37" s="189">
        <v>0.86354166666666665</v>
      </c>
      <c r="AP37" s="189" t="s">
        <v>84</v>
      </c>
      <c r="AQ37" s="189" t="s">
        <v>84</v>
      </c>
      <c r="AR37" s="967" t="s">
        <v>84</v>
      </c>
      <c r="AS37" s="967" t="s">
        <v>84</v>
      </c>
      <c r="AT37" s="977" t="s">
        <v>84</v>
      </c>
      <c r="AU37" s="189" t="s">
        <v>84</v>
      </c>
      <c r="AV37" s="189" t="s">
        <v>84</v>
      </c>
      <c r="AW37" s="189" t="s">
        <v>84</v>
      </c>
      <c r="AX37" s="506" t="s">
        <v>84</v>
      </c>
      <c r="AY37" s="506" t="s">
        <v>84</v>
      </c>
      <c r="AZ37" s="189"/>
      <c r="BA37" s="343">
        <v>0.81252833892566034</v>
      </c>
      <c r="BB37" s="239">
        <v>0.73039384481391134</v>
      </c>
      <c r="BC37" s="239">
        <v>0.7388348765432099</v>
      </c>
      <c r="BD37" s="240">
        <v>0.76058568676092719</v>
      </c>
      <c r="BE37" s="240" t="s">
        <v>84</v>
      </c>
    </row>
    <row r="38" spans="1:57" ht="35.25" customHeight="1" x14ac:dyDescent="0.25">
      <c r="A38" s="144"/>
      <c r="B38" s="144"/>
      <c r="C38" s="144"/>
      <c r="D38" s="1549"/>
      <c r="E38" s="234" t="s">
        <v>168</v>
      </c>
      <c r="F38" s="165"/>
      <c r="G38" s="1574"/>
      <c r="H38" s="344">
        <v>0.84057539682539684</v>
      </c>
      <c r="I38" s="183">
        <v>0.96666666666666679</v>
      </c>
      <c r="J38" s="183">
        <v>0.88490740740740748</v>
      </c>
      <c r="K38" s="183">
        <v>0.84008333333333329</v>
      </c>
      <c r="L38" s="183" t="s">
        <v>84</v>
      </c>
      <c r="M38" s="183">
        <v>0.94097222222222221</v>
      </c>
      <c r="N38" s="183">
        <v>0.80924603174603182</v>
      </c>
      <c r="O38" s="183">
        <v>0.90160714285714294</v>
      </c>
      <c r="P38" s="183">
        <v>0.94548611111111114</v>
      </c>
      <c r="Q38" s="183">
        <v>0.90238095238095239</v>
      </c>
      <c r="R38" s="183">
        <v>0.72536706349206359</v>
      </c>
      <c r="S38" s="183">
        <v>0.72555555555555562</v>
      </c>
      <c r="T38" s="183">
        <v>0.82794642857142853</v>
      </c>
      <c r="U38" s="183" t="s">
        <v>84</v>
      </c>
      <c r="V38" s="183">
        <v>0.77173611111111118</v>
      </c>
      <c r="W38" s="183">
        <v>0.82480158730158748</v>
      </c>
      <c r="X38" s="183" t="s">
        <v>84</v>
      </c>
      <c r="Y38" s="183" t="s">
        <v>84</v>
      </c>
      <c r="Z38" s="183" t="s">
        <v>84</v>
      </c>
      <c r="AA38" s="183" t="s">
        <v>84</v>
      </c>
      <c r="AB38" s="185">
        <v>0.79009803921568633</v>
      </c>
      <c r="AC38" s="183">
        <v>0.67513888888888896</v>
      </c>
      <c r="AD38" s="183">
        <v>0.89284313725490205</v>
      </c>
      <c r="AE38" s="183" t="s">
        <v>84</v>
      </c>
      <c r="AF38" s="183" t="s">
        <v>84</v>
      </c>
      <c r="AG38" s="183" t="s">
        <v>84</v>
      </c>
      <c r="AH38" s="183">
        <v>0.63180150196279228</v>
      </c>
      <c r="AI38" s="183">
        <v>0.82604032604032607</v>
      </c>
      <c r="AJ38" s="183" t="s">
        <v>84</v>
      </c>
      <c r="AK38" s="183" t="s">
        <v>84</v>
      </c>
      <c r="AL38" s="183" t="s">
        <v>84</v>
      </c>
      <c r="AM38" s="185">
        <v>0.82201388888888893</v>
      </c>
      <c r="AN38" s="183">
        <v>0.85435185185185192</v>
      </c>
      <c r="AO38" s="183">
        <v>0.93980158730158747</v>
      </c>
      <c r="AP38" s="183" t="s">
        <v>84</v>
      </c>
      <c r="AQ38" s="183" t="s">
        <v>84</v>
      </c>
      <c r="AR38" s="965" t="s">
        <v>84</v>
      </c>
      <c r="AS38" s="965" t="s">
        <v>84</v>
      </c>
      <c r="AT38" s="975" t="s">
        <v>84</v>
      </c>
      <c r="AU38" s="183" t="s">
        <v>84</v>
      </c>
      <c r="AV38" s="183" t="s">
        <v>84</v>
      </c>
      <c r="AW38" s="183" t="s">
        <v>84</v>
      </c>
      <c r="AX38" s="604" t="s">
        <v>84</v>
      </c>
      <c r="AY38" s="604" t="s">
        <v>84</v>
      </c>
      <c r="AZ38" s="189"/>
      <c r="BA38" s="345">
        <v>0.85052371504157231</v>
      </c>
      <c r="BB38" s="187">
        <v>0.7631843786725192</v>
      </c>
      <c r="BC38" s="187">
        <v>0.87205577601410944</v>
      </c>
      <c r="BD38" s="188">
        <v>0.82858795657606699</v>
      </c>
      <c r="BE38" s="188" t="s">
        <v>84</v>
      </c>
    </row>
    <row r="39" spans="1:57" ht="35.25" customHeight="1" x14ac:dyDescent="0.25">
      <c r="A39" s="144"/>
      <c r="B39" s="144"/>
      <c r="C39" s="144"/>
      <c r="D39" s="1549"/>
      <c r="E39" s="234" t="s">
        <v>241</v>
      </c>
      <c r="F39" s="165"/>
      <c r="G39" s="1574"/>
      <c r="H39" s="342">
        <v>0.97222222222222221</v>
      </c>
      <c r="I39" s="189">
        <v>0.89312500000000006</v>
      </c>
      <c r="J39" s="189">
        <v>0.79833333333333334</v>
      </c>
      <c r="K39" s="189">
        <v>0.99416666666666675</v>
      </c>
      <c r="L39" s="189" t="s">
        <v>84</v>
      </c>
      <c r="M39" s="189">
        <v>0.67707142857142866</v>
      </c>
      <c r="N39" s="189">
        <v>0.96111111111111114</v>
      </c>
      <c r="O39" s="189">
        <v>0.70892156862745104</v>
      </c>
      <c r="P39" s="189">
        <v>1</v>
      </c>
      <c r="Q39" s="189">
        <v>0.82194444444444448</v>
      </c>
      <c r="R39" s="189">
        <v>0.95369047619047631</v>
      </c>
      <c r="S39" s="189">
        <v>0.78597222222222229</v>
      </c>
      <c r="T39" s="189">
        <v>0.85793650793650789</v>
      </c>
      <c r="U39" s="189" t="s">
        <v>84</v>
      </c>
      <c r="V39" s="189">
        <v>0.86090277777777791</v>
      </c>
      <c r="W39" s="189">
        <v>0.95833333333333337</v>
      </c>
      <c r="X39" s="189" t="s">
        <v>84</v>
      </c>
      <c r="Y39" s="189" t="s">
        <v>84</v>
      </c>
      <c r="Z39" s="189" t="s">
        <v>84</v>
      </c>
      <c r="AA39" s="189" t="s">
        <v>84</v>
      </c>
      <c r="AB39" s="237">
        <v>0.69901960784313721</v>
      </c>
      <c r="AC39" s="189">
        <v>0.65122685185185192</v>
      </c>
      <c r="AD39" s="189">
        <v>0.81601307189542494</v>
      </c>
      <c r="AE39" s="189" t="s">
        <v>84</v>
      </c>
      <c r="AF39" s="189" t="s">
        <v>84</v>
      </c>
      <c r="AG39" s="189" t="s">
        <v>84</v>
      </c>
      <c r="AH39" s="189">
        <v>0.68037591162591171</v>
      </c>
      <c r="AI39" s="189">
        <v>0.74084150326797393</v>
      </c>
      <c r="AJ39" s="189" t="s">
        <v>84</v>
      </c>
      <c r="AK39" s="189" t="s">
        <v>84</v>
      </c>
      <c r="AL39" s="189" t="s">
        <v>84</v>
      </c>
      <c r="AM39" s="237">
        <v>0.74241071428571437</v>
      </c>
      <c r="AN39" s="189">
        <v>0.81194444444444447</v>
      </c>
      <c r="AO39" s="189">
        <v>0.77070436507936513</v>
      </c>
      <c r="AP39" s="189" t="s">
        <v>84</v>
      </c>
      <c r="AQ39" s="189" t="s">
        <v>84</v>
      </c>
      <c r="AR39" s="967" t="s">
        <v>84</v>
      </c>
      <c r="AS39" s="967" t="s">
        <v>84</v>
      </c>
      <c r="AT39" s="977" t="s">
        <v>84</v>
      </c>
      <c r="AU39" s="189" t="s">
        <v>84</v>
      </c>
      <c r="AV39" s="189" t="s">
        <v>84</v>
      </c>
      <c r="AW39" s="189" t="s">
        <v>84</v>
      </c>
      <c r="AX39" s="506" t="s">
        <v>84</v>
      </c>
      <c r="AY39" s="506" t="s">
        <v>84</v>
      </c>
      <c r="AZ39" s="189"/>
      <c r="BA39" s="343">
        <v>0.87455222088835527</v>
      </c>
      <c r="BB39" s="239">
        <v>0.71749538929685996</v>
      </c>
      <c r="BC39" s="239">
        <v>0.77501984126984136</v>
      </c>
      <c r="BD39" s="240">
        <v>0.78902248381835216</v>
      </c>
      <c r="BE39" s="240" t="s">
        <v>84</v>
      </c>
    </row>
    <row r="40" spans="1:57" ht="35.25" customHeight="1" x14ac:dyDescent="0.25">
      <c r="A40" s="144"/>
      <c r="B40" s="144"/>
      <c r="C40" s="144"/>
      <c r="D40" s="1549"/>
      <c r="E40" s="234" t="s">
        <v>246</v>
      </c>
      <c r="F40" s="165"/>
      <c r="G40" s="1574"/>
      <c r="H40" s="344">
        <v>0.88006944444444446</v>
      </c>
      <c r="I40" s="183">
        <v>0.8058333333333334</v>
      </c>
      <c r="J40" s="183">
        <v>0.94808333333333339</v>
      </c>
      <c r="K40" s="183">
        <v>0.91921921921921934</v>
      </c>
      <c r="L40" s="183" t="s">
        <v>84</v>
      </c>
      <c r="M40" s="183">
        <v>0.90285285285285299</v>
      </c>
      <c r="N40" s="183">
        <v>0.90527777777777785</v>
      </c>
      <c r="O40" s="183">
        <v>0.89924924924924943</v>
      </c>
      <c r="P40" s="183">
        <v>0.93333333333333335</v>
      </c>
      <c r="Q40" s="183">
        <v>0.91111111111111109</v>
      </c>
      <c r="R40" s="183">
        <v>0.8498809523809524</v>
      </c>
      <c r="S40" s="183">
        <v>0.83487103174603172</v>
      </c>
      <c r="T40" s="183">
        <v>0.81504629629629632</v>
      </c>
      <c r="U40" s="183" t="s">
        <v>84</v>
      </c>
      <c r="V40" s="183">
        <v>0.93284534534534536</v>
      </c>
      <c r="W40" s="183">
        <v>0.88055555555555554</v>
      </c>
      <c r="X40" s="183" t="s">
        <v>84</v>
      </c>
      <c r="Y40" s="183" t="s">
        <v>84</v>
      </c>
      <c r="Z40" s="183" t="s">
        <v>84</v>
      </c>
      <c r="AA40" s="183" t="s">
        <v>84</v>
      </c>
      <c r="AB40" s="185">
        <v>0.66411706349206368</v>
      </c>
      <c r="AC40" s="183">
        <v>0.7742824074074075</v>
      </c>
      <c r="AD40" s="183">
        <v>0.8305555555555556</v>
      </c>
      <c r="AE40" s="183" t="s">
        <v>84</v>
      </c>
      <c r="AF40" s="183" t="s">
        <v>84</v>
      </c>
      <c r="AG40" s="183" t="s">
        <v>84</v>
      </c>
      <c r="AH40" s="183">
        <v>0.70024509803921564</v>
      </c>
      <c r="AI40" s="183">
        <v>0.70383986928104592</v>
      </c>
      <c r="AJ40" s="183" t="s">
        <v>84</v>
      </c>
      <c r="AK40" s="183" t="s">
        <v>84</v>
      </c>
      <c r="AL40" s="183" t="s">
        <v>84</v>
      </c>
      <c r="AM40" s="185">
        <v>0.83562500000000006</v>
      </c>
      <c r="AN40" s="183">
        <v>0.6894675925925926</v>
      </c>
      <c r="AO40" s="183">
        <v>0.92694444444444457</v>
      </c>
      <c r="AP40" s="183" t="s">
        <v>84</v>
      </c>
      <c r="AQ40" s="183" t="s">
        <v>84</v>
      </c>
      <c r="AR40" s="965">
        <v>0.55071428571428571</v>
      </c>
      <c r="AS40" s="965" t="s">
        <v>84</v>
      </c>
      <c r="AT40" s="975" t="s">
        <v>84</v>
      </c>
      <c r="AU40" s="183" t="s">
        <v>84</v>
      </c>
      <c r="AV40" s="183" t="s">
        <v>84</v>
      </c>
      <c r="AW40" s="183" t="s">
        <v>84</v>
      </c>
      <c r="AX40" s="604" t="s">
        <v>84</v>
      </c>
      <c r="AY40" s="604" t="s">
        <v>84</v>
      </c>
      <c r="AZ40" s="189"/>
      <c r="BA40" s="345">
        <v>0.88701634542705976</v>
      </c>
      <c r="BB40" s="187">
        <v>0.73460799875505756</v>
      </c>
      <c r="BC40" s="187">
        <v>0.75068783068783074</v>
      </c>
      <c r="BD40" s="188">
        <v>0.79077072495664924</v>
      </c>
      <c r="BE40" s="188" t="s">
        <v>84</v>
      </c>
    </row>
    <row r="41" spans="1:57" ht="35.25" customHeight="1" x14ac:dyDescent="0.25">
      <c r="A41" s="144"/>
      <c r="B41" s="144"/>
      <c r="C41" s="144"/>
      <c r="D41" s="1549"/>
      <c r="E41" s="234" t="s">
        <v>248</v>
      </c>
      <c r="F41" s="165"/>
      <c r="G41" s="1574"/>
      <c r="H41" s="342">
        <v>0.90972222222222232</v>
      </c>
      <c r="I41" s="189">
        <v>0.88015873015873014</v>
      </c>
      <c r="J41" s="189">
        <v>0.96666666666666667</v>
      </c>
      <c r="K41" s="189">
        <v>0.98971471471471484</v>
      </c>
      <c r="L41" s="189" t="s">
        <v>84</v>
      </c>
      <c r="M41" s="189">
        <v>0.96263888888888893</v>
      </c>
      <c r="N41" s="189">
        <v>0.99444444444444446</v>
      </c>
      <c r="O41" s="189">
        <v>0.78238425925925925</v>
      </c>
      <c r="P41" s="189">
        <v>0.95090277777777776</v>
      </c>
      <c r="Q41" s="189">
        <v>0.89423611111111112</v>
      </c>
      <c r="R41" s="189">
        <v>0.98250000000000004</v>
      </c>
      <c r="S41" s="189">
        <v>0.87877976190476192</v>
      </c>
      <c r="T41" s="189">
        <v>0.9769444444444445</v>
      </c>
      <c r="U41" s="189" t="s">
        <v>84</v>
      </c>
      <c r="V41" s="189">
        <v>0.86527777777777781</v>
      </c>
      <c r="W41" s="189">
        <v>0.87622916666666673</v>
      </c>
      <c r="X41" s="189" t="s">
        <v>84</v>
      </c>
      <c r="Y41" s="189" t="s">
        <v>84</v>
      </c>
      <c r="Z41" s="189" t="s">
        <v>84</v>
      </c>
      <c r="AA41" s="189" t="s">
        <v>84</v>
      </c>
      <c r="AB41" s="237">
        <v>0.7192204301075269</v>
      </c>
      <c r="AC41" s="189">
        <v>0.69187500000000013</v>
      </c>
      <c r="AD41" s="189">
        <v>0.88951388888888894</v>
      </c>
      <c r="AE41" s="189" t="s">
        <v>84</v>
      </c>
      <c r="AF41" s="189" t="s">
        <v>84</v>
      </c>
      <c r="AG41" s="189" t="s">
        <v>84</v>
      </c>
      <c r="AH41" s="189">
        <v>0.71923611111111119</v>
      </c>
      <c r="AI41" s="189">
        <v>0.71866830065359488</v>
      </c>
      <c r="AJ41" s="189" t="s">
        <v>84</v>
      </c>
      <c r="AK41" s="189" t="s">
        <v>84</v>
      </c>
      <c r="AL41" s="189" t="s">
        <v>84</v>
      </c>
      <c r="AM41" s="237">
        <v>0.78112103174603176</v>
      </c>
      <c r="AN41" s="189">
        <v>0.91437500000000005</v>
      </c>
      <c r="AO41" s="189">
        <v>0.66952380952380952</v>
      </c>
      <c r="AP41" s="189" t="s">
        <v>84</v>
      </c>
      <c r="AQ41" s="189" t="s">
        <v>84</v>
      </c>
      <c r="AR41" s="967">
        <v>0.73067791005291016</v>
      </c>
      <c r="AS41" s="967" t="s">
        <v>84</v>
      </c>
      <c r="AT41" s="977" t="s">
        <v>84</v>
      </c>
      <c r="AU41" s="189" t="s">
        <v>84</v>
      </c>
      <c r="AV41" s="189" t="s">
        <v>84</v>
      </c>
      <c r="AW41" s="189" t="s">
        <v>84</v>
      </c>
      <c r="AX41" s="506" t="s">
        <v>84</v>
      </c>
      <c r="AY41" s="506" t="s">
        <v>84</v>
      </c>
      <c r="AZ41" s="189"/>
      <c r="BA41" s="343">
        <v>0.9221857118598189</v>
      </c>
      <c r="BB41" s="239">
        <v>0.74770274615222432</v>
      </c>
      <c r="BC41" s="239">
        <v>0.77392443783068798</v>
      </c>
      <c r="BD41" s="240">
        <v>0.81460429861424366</v>
      </c>
      <c r="BE41" s="240" t="s">
        <v>84</v>
      </c>
    </row>
    <row r="42" spans="1:57" ht="35.25" customHeight="1" x14ac:dyDescent="0.25">
      <c r="A42" s="144"/>
      <c r="B42" s="144"/>
      <c r="C42" s="144"/>
      <c r="D42" s="1549"/>
      <c r="E42" s="234" t="s">
        <v>257</v>
      </c>
      <c r="F42" s="165"/>
      <c r="G42" s="1574"/>
      <c r="H42" s="344">
        <v>0.8575694444444445</v>
      </c>
      <c r="I42" s="183">
        <v>0.90359879032258061</v>
      </c>
      <c r="J42" s="183">
        <v>0.76347222222222233</v>
      </c>
      <c r="K42" s="183">
        <v>0.93305555555555575</v>
      </c>
      <c r="L42" s="183" t="s">
        <v>84</v>
      </c>
      <c r="M42" s="183">
        <v>0.88979166666666676</v>
      </c>
      <c r="N42" s="183">
        <v>0.99444444444444458</v>
      </c>
      <c r="O42" s="183">
        <v>0.93013888888888907</v>
      </c>
      <c r="P42" s="183">
        <v>0.97222222222222221</v>
      </c>
      <c r="Q42" s="183">
        <v>0.93013888888888896</v>
      </c>
      <c r="R42" s="183">
        <v>0.83548611111111115</v>
      </c>
      <c r="S42" s="183">
        <v>0.97222222222222221</v>
      </c>
      <c r="T42" s="183">
        <v>1</v>
      </c>
      <c r="U42" s="183" t="s">
        <v>84</v>
      </c>
      <c r="V42" s="183">
        <v>0.94106250000000002</v>
      </c>
      <c r="W42" s="183">
        <v>0.96666666666666667</v>
      </c>
      <c r="X42" s="183" t="s">
        <v>84</v>
      </c>
      <c r="Y42" s="183" t="s">
        <v>84</v>
      </c>
      <c r="Z42" s="183" t="s">
        <v>84</v>
      </c>
      <c r="AA42" s="183" t="s">
        <v>84</v>
      </c>
      <c r="AB42" s="185">
        <v>0.82663913913913922</v>
      </c>
      <c r="AC42" s="183">
        <v>0.73802423747276702</v>
      </c>
      <c r="AD42" s="183">
        <v>0.87554466230936823</v>
      </c>
      <c r="AE42" s="183" t="s">
        <v>84</v>
      </c>
      <c r="AF42" s="183" t="s">
        <v>84</v>
      </c>
      <c r="AG42" s="183" t="s">
        <v>84</v>
      </c>
      <c r="AH42" s="183">
        <v>0.72217942732648621</v>
      </c>
      <c r="AI42" s="183">
        <v>0.95979166666666671</v>
      </c>
      <c r="AJ42" s="183" t="s">
        <v>84</v>
      </c>
      <c r="AK42" s="183" t="s">
        <v>84</v>
      </c>
      <c r="AL42" s="183" t="s">
        <v>84</v>
      </c>
      <c r="AM42" s="185">
        <v>0.72252976190476192</v>
      </c>
      <c r="AN42" s="183">
        <v>0.93174603174603166</v>
      </c>
      <c r="AO42" s="183">
        <v>0.82263071895424855</v>
      </c>
      <c r="AP42" s="183" t="s">
        <v>84</v>
      </c>
      <c r="AQ42" s="183" t="s">
        <v>84</v>
      </c>
      <c r="AR42" s="965">
        <v>0.91667229729729727</v>
      </c>
      <c r="AS42" s="965" t="s">
        <v>84</v>
      </c>
      <c r="AT42" s="975" t="s">
        <v>84</v>
      </c>
      <c r="AU42" s="183" t="s">
        <v>84</v>
      </c>
      <c r="AV42" s="183" t="s">
        <v>84</v>
      </c>
      <c r="AW42" s="183" t="s">
        <v>84</v>
      </c>
      <c r="AX42" s="604" t="s">
        <v>84</v>
      </c>
      <c r="AY42" s="604" t="s">
        <v>84</v>
      </c>
      <c r="AZ42" s="189"/>
      <c r="BA42" s="345">
        <v>0.92070497311827937</v>
      </c>
      <c r="BB42" s="187">
        <v>0.82443582658288539</v>
      </c>
      <c r="BC42" s="187">
        <v>0.84839470247558491</v>
      </c>
      <c r="BD42" s="188">
        <v>0.86451183405891652</v>
      </c>
      <c r="BE42" s="188" t="s">
        <v>84</v>
      </c>
    </row>
    <row r="43" spans="1:57" ht="35.25" customHeight="1" x14ac:dyDescent="0.25">
      <c r="A43" s="144"/>
      <c r="B43" s="144"/>
      <c r="C43" s="144"/>
      <c r="D43" s="1549"/>
      <c r="E43" s="234" t="s">
        <v>267</v>
      </c>
      <c r="F43" s="165"/>
      <c r="G43" s="1575"/>
      <c r="H43" s="492">
        <v>0.91944444444444451</v>
      </c>
      <c r="I43" s="189">
        <v>0.88131944444444454</v>
      </c>
      <c r="J43" s="189">
        <v>0.81562500000000004</v>
      </c>
      <c r="K43" s="189">
        <v>0.86909722222222241</v>
      </c>
      <c r="L43" s="189" t="s">
        <v>84</v>
      </c>
      <c r="M43" s="189">
        <v>0.7893055555555557</v>
      </c>
      <c r="N43" s="189">
        <v>0.93861111111111128</v>
      </c>
      <c r="O43" s="189">
        <v>0.97222222222222221</v>
      </c>
      <c r="P43" s="189">
        <v>0.64775910364145661</v>
      </c>
      <c r="Q43" s="189">
        <v>0.9375</v>
      </c>
      <c r="R43" s="189">
        <v>0.91111111111111109</v>
      </c>
      <c r="S43" s="189">
        <v>0.85006944444444454</v>
      </c>
      <c r="T43" s="189">
        <v>0.81090277777777786</v>
      </c>
      <c r="U43" s="189" t="s">
        <v>84</v>
      </c>
      <c r="V43" s="189">
        <v>0.73458333333333337</v>
      </c>
      <c r="W43" s="189">
        <v>0.90480480480480496</v>
      </c>
      <c r="X43" s="189" t="s">
        <v>84</v>
      </c>
      <c r="Y43" s="189" t="s">
        <v>84</v>
      </c>
      <c r="Z43" s="189" t="s">
        <v>84</v>
      </c>
      <c r="AA43" s="189" t="s">
        <v>84</v>
      </c>
      <c r="AB43" s="237">
        <v>0.6149509803921569</v>
      </c>
      <c r="AC43" s="189">
        <v>0.69618055555555569</v>
      </c>
      <c r="AD43" s="189">
        <v>0.85618055555555561</v>
      </c>
      <c r="AE43" s="189" t="s">
        <v>84</v>
      </c>
      <c r="AF43" s="189" t="s">
        <v>84</v>
      </c>
      <c r="AG43" s="189" t="s">
        <v>84</v>
      </c>
      <c r="AH43" s="189">
        <v>0.80722222222222217</v>
      </c>
      <c r="AI43" s="189">
        <v>0.87703703703703706</v>
      </c>
      <c r="AJ43" s="189" t="s">
        <v>84</v>
      </c>
      <c r="AK43" s="189" t="s">
        <v>84</v>
      </c>
      <c r="AL43" s="189" t="s">
        <v>84</v>
      </c>
      <c r="AM43" s="237">
        <v>0.76211640211640219</v>
      </c>
      <c r="AN43" s="189">
        <v>0.89249249249249263</v>
      </c>
      <c r="AO43" s="189">
        <v>0.78361486486486487</v>
      </c>
      <c r="AP43" s="189" t="s">
        <v>84</v>
      </c>
      <c r="AQ43" s="189" t="s">
        <v>84</v>
      </c>
      <c r="AR43" s="967">
        <v>0.80048611111111101</v>
      </c>
      <c r="AS43" s="967" t="s">
        <v>84</v>
      </c>
      <c r="AT43" s="977" t="s">
        <v>84</v>
      </c>
      <c r="AU43" s="189" t="s">
        <v>84</v>
      </c>
      <c r="AV43" s="189" t="s">
        <v>84</v>
      </c>
      <c r="AW43" s="189" t="s">
        <v>84</v>
      </c>
      <c r="AX43" s="506" t="s">
        <v>84</v>
      </c>
      <c r="AY43" s="506" t="s">
        <v>84</v>
      </c>
      <c r="AZ43" s="189"/>
      <c r="BA43" s="493">
        <v>0.85588254107949502</v>
      </c>
      <c r="BB43" s="239">
        <v>0.77031427015250542</v>
      </c>
      <c r="BC43" s="239">
        <v>0.80967746764621773</v>
      </c>
      <c r="BD43" s="240">
        <v>0.81195809295940613</v>
      </c>
      <c r="BE43" s="240" t="s">
        <v>84</v>
      </c>
    </row>
    <row r="44" spans="1:57" ht="35.25" customHeight="1" x14ac:dyDescent="0.25">
      <c r="A44" s="144"/>
      <c r="B44" s="144"/>
      <c r="C44" s="144"/>
      <c r="D44" s="1549"/>
      <c r="E44" s="234" t="s">
        <v>152</v>
      </c>
      <c r="F44" s="165"/>
      <c r="G44" s="1575"/>
      <c r="H44" s="495">
        <v>0.71847222222222229</v>
      </c>
      <c r="I44" s="183">
        <v>0.94798611111111108</v>
      </c>
      <c r="J44" s="183">
        <v>0.79333333333333345</v>
      </c>
      <c r="K44" s="183">
        <v>0.78666666666666674</v>
      </c>
      <c r="L44" s="183" t="s">
        <v>84</v>
      </c>
      <c r="M44" s="183">
        <v>0.99444444444444446</v>
      </c>
      <c r="N44" s="183">
        <v>0.98861111111111122</v>
      </c>
      <c r="O44" s="183">
        <v>0.97271825396825407</v>
      </c>
      <c r="P44" s="183">
        <v>0.90805555555555562</v>
      </c>
      <c r="Q44" s="183">
        <v>0.75613425925925926</v>
      </c>
      <c r="R44" s="183">
        <v>0.7881448412698413</v>
      </c>
      <c r="S44" s="183">
        <v>0.722311507936508</v>
      </c>
      <c r="T44" s="183">
        <v>0.89646825396825403</v>
      </c>
      <c r="U44" s="183" t="s">
        <v>84</v>
      </c>
      <c r="V44" s="183">
        <v>0.96666666666666667</v>
      </c>
      <c r="W44" s="183">
        <v>0.91993055555555558</v>
      </c>
      <c r="X44" s="183" t="s">
        <v>84</v>
      </c>
      <c r="Y44" s="183" t="s">
        <v>84</v>
      </c>
      <c r="Z44" s="183" t="s">
        <v>84</v>
      </c>
      <c r="AA44" s="183" t="s">
        <v>84</v>
      </c>
      <c r="AB44" s="185">
        <v>0.63051470588235292</v>
      </c>
      <c r="AC44" s="183">
        <v>0.77592592592592602</v>
      </c>
      <c r="AD44" s="183">
        <v>0.99444444444444446</v>
      </c>
      <c r="AE44" s="183" t="s">
        <v>84</v>
      </c>
      <c r="AF44" s="183" t="s">
        <v>84</v>
      </c>
      <c r="AG44" s="183" t="s">
        <v>84</v>
      </c>
      <c r="AH44" s="183">
        <v>0.68988095238095237</v>
      </c>
      <c r="AI44" s="183">
        <v>0.97986111111111118</v>
      </c>
      <c r="AJ44" s="183" t="s">
        <v>84</v>
      </c>
      <c r="AK44" s="183" t="s">
        <v>84</v>
      </c>
      <c r="AL44" s="183" t="s">
        <v>84</v>
      </c>
      <c r="AM44" s="185">
        <v>0.8880555555555556</v>
      </c>
      <c r="AN44" s="183">
        <v>0.82428053053053063</v>
      </c>
      <c r="AO44" s="183">
        <v>0.82541666666666669</v>
      </c>
      <c r="AP44" s="183" t="s">
        <v>84</v>
      </c>
      <c r="AQ44" s="183" t="s">
        <v>84</v>
      </c>
      <c r="AR44" s="965">
        <v>0.8493154761904762</v>
      </c>
      <c r="AS44" s="965" t="s">
        <v>84</v>
      </c>
      <c r="AT44" s="975" t="s">
        <v>84</v>
      </c>
      <c r="AU44" s="183" t="s">
        <v>84</v>
      </c>
      <c r="AV44" s="183" t="s">
        <v>84</v>
      </c>
      <c r="AW44" s="183" t="s">
        <v>84</v>
      </c>
      <c r="AX44" s="604" t="s">
        <v>84</v>
      </c>
      <c r="AY44" s="604" t="s">
        <v>84</v>
      </c>
      <c r="AZ44" s="189"/>
      <c r="BA44" s="494">
        <v>0.86856741307634178</v>
      </c>
      <c r="BB44" s="187">
        <v>0.81412542794895748</v>
      </c>
      <c r="BC44" s="187">
        <v>0.84676705723580725</v>
      </c>
      <c r="BD44" s="188">
        <v>0.84315329942036887</v>
      </c>
      <c r="BE44" s="188" t="s">
        <v>84</v>
      </c>
    </row>
    <row r="45" spans="1:57" ht="35.25" customHeight="1" x14ac:dyDescent="0.25">
      <c r="A45" s="144"/>
      <c r="B45" s="144"/>
      <c r="C45" s="144"/>
      <c r="D45" s="1548">
        <v>2020</v>
      </c>
      <c r="E45" s="234" t="s">
        <v>153</v>
      </c>
      <c r="F45" s="165"/>
      <c r="G45" s="1575"/>
      <c r="H45" s="492">
        <v>0.86356150793650799</v>
      </c>
      <c r="I45" s="189">
        <v>0.77751984126984142</v>
      </c>
      <c r="J45" s="189" t="s">
        <v>84</v>
      </c>
      <c r="K45" s="189">
        <v>0.99562500000000009</v>
      </c>
      <c r="L45" s="189" t="s">
        <v>84</v>
      </c>
      <c r="M45" s="189">
        <v>0.86118055555555562</v>
      </c>
      <c r="N45" s="189">
        <v>0.95097222222222233</v>
      </c>
      <c r="O45" s="189">
        <v>0.84905092592592601</v>
      </c>
      <c r="P45" s="189" t="s">
        <v>84</v>
      </c>
      <c r="Q45" s="189">
        <v>1</v>
      </c>
      <c r="R45" s="189">
        <v>0.71805555555555567</v>
      </c>
      <c r="S45" s="189">
        <v>0.7732837301587302</v>
      </c>
      <c r="T45" s="189">
        <v>0.94652777777777786</v>
      </c>
      <c r="U45" s="189" t="s">
        <v>84</v>
      </c>
      <c r="V45" s="189">
        <v>0.80476190476190479</v>
      </c>
      <c r="W45" s="189">
        <v>0.76426587301587301</v>
      </c>
      <c r="X45" s="189" t="s">
        <v>84</v>
      </c>
      <c r="Y45" s="189" t="s">
        <v>84</v>
      </c>
      <c r="Z45" s="189" t="s">
        <v>84</v>
      </c>
      <c r="AA45" s="189" t="s">
        <v>84</v>
      </c>
      <c r="AB45" s="237">
        <v>0.32211328976034859</v>
      </c>
      <c r="AC45" s="189">
        <v>0.84617374727668848</v>
      </c>
      <c r="AD45" s="189">
        <v>0.76673611111111117</v>
      </c>
      <c r="AE45" s="189" t="s">
        <v>84</v>
      </c>
      <c r="AF45" s="189" t="s">
        <v>84</v>
      </c>
      <c r="AG45" s="189" t="s">
        <v>84</v>
      </c>
      <c r="AH45" s="189">
        <v>0.78709325396825403</v>
      </c>
      <c r="AI45" s="189">
        <v>0.88872549019607849</v>
      </c>
      <c r="AJ45" s="189" t="s">
        <v>84</v>
      </c>
      <c r="AK45" s="189" t="s">
        <v>84</v>
      </c>
      <c r="AL45" s="189" t="s">
        <v>84</v>
      </c>
      <c r="AM45" s="237">
        <v>0.6679398148148149</v>
      </c>
      <c r="AN45" s="189">
        <v>0.85006944444444454</v>
      </c>
      <c r="AO45" s="189">
        <v>0.80648148148148158</v>
      </c>
      <c r="AP45" s="189" t="s">
        <v>84</v>
      </c>
      <c r="AQ45" s="189" t="s">
        <v>84</v>
      </c>
      <c r="AR45" s="967">
        <v>0.92027777777777786</v>
      </c>
      <c r="AS45" s="967" t="s">
        <v>84</v>
      </c>
      <c r="AT45" s="977" t="s">
        <v>84</v>
      </c>
      <c r="AU45" s="189" t="s">
        <v>84</v>
      </c>
      <c r="AV45" s="189" t="s">
        <v>84</v>
      </c>
      <c r="AW45" s="189" t="s">
        <v>84</v>
      </c>
      <c r="AX45" s="506" t="s">
        <v>84</v>
      </c>
      <c r="AY45" s="506" t="s">
        <v>84</v>
      </c>
      <c r="AZ45" s="189"/>
      <c r="BA45" s="493">
        <v>0.85873374118165791</v>
      </c>
      <c r="BB45" s="239">
        <v>0.72216837846249615</v>
      </c>
      <c r="BC45" s="239">
        <v>0.81119212962962972</v>
      </c>
      <c r="BD45" s="240">
        <v>0.79736474975792804</v>
      </c>
      <c r="BE45" s="240" t="s">
        <v>84</v>
      </c>
    </row>
    <row r="46" spans="1:57" ht="35.25" customHeight="1" x14ac:dyDescent="0.25">
      <c r="A46" s="144"/>
      <c r="B46" s="144"/>
      <c r="C46" s="144"/>
      <c r="D46" s="1549"/>
      <c r="E46" s="234" t="s">
        <v>154</v>
      </c>
      <c r="F46" s="165"/>
      <c r="G46" s="1575"/>
      <c r="H46" s="495">
        <v>0.92270833333333335</v>
      </c>
      <c r="I46" s="183">
        <v>0.871468253968254</v>
      </c>
      <c r="J46" s="183" t="s">
        <v>84</v>
      </c>
      <c r="K46" s="183">
        <v>0.98861111111111122</v>
      </c>
      <c r="L46" s="183" t="s">
        <v>84</v>
      </c>
      <c r="M46" s="183">
        <v>0.88812500000000005</v>
      </c>
      <c r="N46" s="183">
        <v>1</v>
      </c>
      <c r="O46" s="183">
        <v>0.94861111111111118</v>
      </c>
      <c r="P46" s="183" t="s">
        <v>84</v>
      </c>
      <c r="Q46" s="183">
        <v>0.99125000000000008</v>
      </c>
      <c r="R46" s="183">
        <v>0.96229166666666677</v>
      </c>
      <c r="S46" s="183">
        <v>0.92055555555555557</v>
      </c>
      <c r="T46" s="183">
        <v>0.92618055555555556</v>
      </c>
      <c r="U46" s="183" t="s">
        <v>84</v>
      </c>
      <c r="V46" s="183">
        <v>0.82694444444444437</v>
      </c>
      <c r="W46" s="183">
        <v>0.95396825396825402</v>
      </c>
      <c r="X46" s="183" t="s">
        <v>84</v>
      </c>
      <c r="Y46" s="183" t="s">
        <v>84</v>
      </c>
      <c r="Z46" s="183" t="s">
        <v>84</v>
      </c>
      <c r="AA46" s="183" t="s">
        <v>84</v>
      </c>
      <c r="AB46" s="185">
        <v>0.60098039215686283</v>
      </c>
      <c r="AC46" s="183">
        <v>0.8746990740740741</v>
      </c>
      <c r="AD46" s="183">
        <v>0.95952380952380956</v>
      </c>
      <c r="AE46" s="183" t="s">
        <v>84</v>
      </c>
      <c r="AF46" s="183" t="s">
        <v>84</v>
      </c>
      <c r="AG46" s="183" t="s">
        <v>84</v>
      </c>
      <c r="AH46" s="183">
        <v>0.58044642857142859</v>
      </c>
      <c r="AI46" s="183">
        <v>0.87750000000000006</v>
      </c>
      <c r="AJ46" s="183" t="s">
        <v>84</v>
      </c>
      <c r="AK46" s="183" t="s">
        <v>84</v>
      </c>
      <c r="AL46" s="183" t="s">
        <v>84</v>
      </c>
      <c r="AM46" s="185">
        <v>0.81122685185185184</v>
      </c>
      <c r="AN46" s="183">
        <v>0.94861111111111118</v>
      </c>
      <c r="AO46" s="183">
        <v>0.73845315904139452</v>
      </c>
      <c r="AP46" s="183" t="s">
        <v>84</v>
      </c>
      <c r="AQ46" s="183" t="s">
        <v>84</v>
      </c>
      <c r="AR46" s="965">
        <v>0.92465277777777788</v>
      </c>
      <c r="AS46" s="965" t="s">
        <v>84</v>
      </c>
      <c r="AT46" s="975" t="s">
        <v>84</v>
      </c>
      <c r="AU46" s="183">
        <v>0.79062500000000002</v>
      </c>
      <c r="AV46" s="183" t="s">
        <v>84</v>
      </c>
      <c r="AW46" s="183" t="s">
        <v>84</v>
      </c>
      <c r="AX46" s="604" t="s">
        <v>84</v>
      </c>
      <c r="AY46" s="604" t="s">
        <v>84</v>
      </c>
      <c r="AZ46" s="189"/>
      <c r="BA46" s="494">
        <v>0.93339285714285725</v>
      </c>
      <c r="BB46" s="187">
        <v>0.77862994086523496</v>
      </c>
      <c r="BC46" s="187">
        <v>0.85573597494553388</v>
      </c>
      <c r="BD46" s="188">
        <v>0.85591959098454196</v>
      </c>
      <c r="BE46" s="188">
        <v>0.70625000000000004</v>
      </c>
    </row>
    <row r="47" spans="1:57" ht="35.25" customHeight="1" x14ac:dyDescent="0.25">
      <c r="A47" s="144"/>
      <c r="B47" s="144"/>
      <c r="C47" s="144"/>
      <c r="D47" s="1549"/>
      <c r="E47" s="234" t="s">
        <v>155</v>
      </c>
      <c r="F47" s="165"/>
      <c r="G47" s="1575"/>
      <c r="H47" s="638">
        <v>0.77903769841269843</v>
      </c>
      <c r="I47" s="186">
        <v>0.77446428571428572</v>
      </c>
      <c r="J47" s="186" t="s">
        <v>84</v>
      </c>
      <c r="K47" s="186">
        <v>0.86951388888888892</v>
      </c>
      <c r="L47" s="186" t="s">
        <v>84</v>
      </c>
      <c r="M47" s="186" t="s">
        <v>84</v>
      </c>
      <c r="N47" s="186" t="s">
        <v>84</v>
      </c>
      <c r="O47" s="186">
        <v>0.9274404761904762</v>
      </c>
      <c r="P47" s="186" t="s">
        <v>84</v>
      </c>
      <c r="Q47" s="186">
        <v>0.84847222222222229</v>
      </c>
      <c r="R47" s="186">
        <v>0.7545688545688547</v>
      </c>
      <c r="S47" s="186">
        <v>0.71362612612612619</v>
      </c>
      <c r="T47" s="186">
        <v>0.72994047619047631</v>
      </c>
      <c r="U47" s="186" t="s">
        <v>84</v>
      </c>
      <c r="V47" s="186">
        <v>0.82757936507936514</v>
      </c>
      <c r="W47" s="186">
        <v>0.90527777777777785</v>
      </c>
      <c r="X47" s="186" t="s">
        <v>84</v>
      </c>
      <c r="Y47" s="186" t="s">
        <v>84</v>
      </c>
      <c r="Z47" s="186" t="s">
        <v>84</v>
      </c>
      <c r="AA47" s="186" t="s">
        <v>84</v>
      </c>
      <c r="AB47" s="206">
        <v>0.78885387488328673</v>
      </c>
      <c r="AC47" s="186">
        <v>0.79915343915343917</v>
      </c>
      <c r="AD47" s="186">
        <v>0.96666666666666667</v>
      </c>
      <c r="AE47" s="186" t="s">
        <v>84</v>
      </c>
      <c r="AF47" s="186" t="s">
        <v>84</v>
      </c>
      <c r="AG47" s="186" t="s">
        <v>84</v>
      </c>
      <c r="AH47" s="186">
        <v>0.94013888888888886</v>
      </c>
      <c r="AI47" s="186">
        <v>0.80148148148148168</v>
      </c>
      <c r="AJ47" s="186" t="s">
        <v>84</v>
      </c>
      <c r="AK47" s="186" t="s">
        <v>84</v>
      </c>
      <c r="AL47" s="186" t="s">
        <v>84</v>
      </c>
      <c r="AM47" s="206">
        <v>0.87152777777777779</v>
      </c>
      <c r="AN47" s="186" t="s">
        <v>84</v>
      </c>
      <c r="AO47" s="186">
        <v>0.92868055555555562</v>
      </c>
      <c r="AP47" s="186" t="s">
        <v>84</v>
      </c>
      <c r="AQ47" s="186" t="s">
        <v>84</v>
      </c>
      <c r="AR47" s="966">
        <v>0.88480158730158731</v>
      </c>
      <c r="AS47" s="966" t="s">
        <v>84</v>
      </c>
      <c r="AT47" s="976" t="s">
        <v>84</v>
      </c>
      <c r="AU47" s="186" t="s">
        <v>84</v>
      </c>
      <c r="AV47" s="186" t="s">
        <v>84</v>
      </c>
      <c r="AW47" s="186" t="s">
        <v>84</v>
      </c>
      <c r="AX47" s="605" t="s">
        <v>84</v>
      </c>
      <c r="AY47" s="605" t="s">
        <v>84</v>
      </c>
      <c r="AZ47" s="189"/>
      <c r="BA47" s="639">
        <v>0.81299211711711705</v>
      </c>
      <c r="BB47" s="207">
        <v>0.85925887021475267</v>
      </c>
      <c r="BC47" s="207">
        <v>0.89500330687830687</v>
      </c>
      <c r="BD47" s="208">
        <v>0.85575143140339216</v>
      </c>
      <c r="BE47" s="208">
        <v>0.83437499999999998</v>
      </c>
    </row>
    <row r="48" spans="1:57" ht="35.25" customHeight="1" x14ac:dyDescent="0.25">
      <c r="A48" s="144"/>
      <c r="B48" s="144"/>
      <c r="C48" s="144"/>
      <c r="D48" s="1549"/>
      <c r="E48" s="234" t="s">
        <v>241</v>
      </c>
      <c r="F48" s="165"/>
      <c r="G48" s="1575"/>
      <c r="H48" s="495">
        <v>0.99444444444444446</v>
      </c>
      <c r="I48" s="183">
        <v>0.96111111111111114</v>
      </c>
      <c r="J48" s="183" t="s">
        <v>84</v>
      </c>
      <c r="K48" s="183">
        <v>0.9161111111111111</v>
      </c>
      <c r="L48" s="183" t="s">
        <v>84</v>
      </c>
      <c r="M48" s="183" t="s">
        <v>84</v>
      </c>
      <c r="N48" s="183" t="s">
        <v>84</v>
      </c>
      <c r="O48" s="183">
        <v>0.81125000000000003</v>
      </c>
      <c r="P48" s="183" t="s">
        <v>84</v>
      </c>
      <c r="Q48" s="183">
        <v>1</v>
      </c>
      <c r="R48" s="183">
        <v>0.9548048048048049</v>
      </c>
      <c r="S48" s="183">
        <v>0.94285714285714295</v>
      </c>
      <c r="T48" s="183">
        <v>0.92222222222222228</v>
      </c>
      <c r="U48" s="183" t="s">
        <v>84</v>
      </c>
      <c r="V48" s="183">
        <v>0.78980158730158734</v>
      </c>
      <c r="W48" s="183">
        <v>1</v>
      </c>
      <c r="X48" s="183" t="s">
        <v>84</v>
      </c>
      <c r="Y48" s="183" t="s">
        <v>84</v>
      </c>
      <c r="Z48" s="183" t="s">
        <v>84</v>
      </c>
      <c r="AA48" s="183" t="s">
        <v>84</v>
      </c>
      <c r="AB48" s="185">
        <v>0.76971033533533539</v>
      </c>
      <c r="AC48" s="183">
        <v>0.82744047619047623</v>
      </c>
      <c r="AD48" s="183">
        <v>0.79388888888888898</v>
      </c>
      <c r="AE48" s="183" t="s">
        <v>84</v>
      </c>
      <c r="AF48" s="183" t="s">
        <v>84</v>
      </c>
      <c r="AG48" s="183" t="s">
        <v>84</v>
      </c>
      <c r="AH48" s="183">
        <v>0.77284722222222224</v>
      </c>
      <c r="AI48" s="183">
        <v>0.8255555555555556</v>
      </c>
      <c r="AJ48" s="183" t="s">
        <v>84</v>
      </c>
      <c r="AK48" s="183" t="s">
        <v>84</v>
      </c>
      <c r="AL48" s="183" t="s">
        <v>84</v>
      </c>
      <c r="AM48" s="185">
        <v>0.90388888888888896</v>
      </c>
      <c r="AN48" s="183" t="s">
        <v>84</v>
      </c>
      <c r="AO48" s="183">
        <v>0.70653769841269853</v>
      </c>
      <c r="AP48" s="183" t="s">
        <v>84</v>
      </c>
      <c r="AQ48" s="183" t="s">
        <v>84</v>
      </c>
      <c r="AR48" s="965">
        <v>0.80403769841269845</v>
      </c>
      <c r="AS48" s="965" t="s">
        <v>84</v>
      </c>
      <c r="AT48" s="975" t="s">
        <v>84</v>
      </c>
      <c r="AU48" s="183" t="s">
        <v>84</v>
      </c>
      <c r="AV48" s="183" t="s">
        <v>84</v>
      </c>
      <c r="AW48" s="183" t="s">
        <v>84</v>
      </c>
      <c r="AX48" s="604" t="s">
        <v>84</v>
      </c>
      <c r="AY48" s="604" t="s">
        <v>84</v>
      </c>
      <c r="AZ48" s="189"/>
      <c r="BA48" s="494">
        <v>0.92926024238524252</v>
      </c>
      <c r="BB48" s="187">
        <v>0.79788849563849573</v>
      </c>
      <c r="BC48" s="187">
        <v>0.80482142857142858</v>
      </c>
      <c r="BD48" s="188">
        <v>0.84399005553172224</v>
      </c>
      <c r="BE48" s="188" t="s">
        <v>84</v>
      </c>
    </row>
    <row r="49" spans="1:57" ht="35.25" customHeight="1" x14ac:dyDescent="0.25">
      <c r="A49" s="144"/>
      <c r="B49" s="144"/>
      <c r="C49" s="144"/>
      <c r="D49" s="1549"/>
      <c r="E49" s="234" t="s">
        <v>246</v>
      </c>
      <c r="F49" s="165"/>
      <c r="G49" s="1575"/>
      <c r="H49" s="638">
        <v>0.80925925925925923</v>
      </c>
      <c r="I49" s="186">
        <v>0.87314814814814801</v>
      </c>
      <c r="J49" s="186" t="s">
        <v>84</v>
      </c>
      <c r="K49" s="186">
        <v>0.74869047619047624</v>
      </c>
      <c r="L49" s="186" t="s">
        <v>84</v>
      </c>
      <c r="M49" s="186" t="s">
        <v>84</v>
      </c>
      <c r="N49" s="186" t="s">
        <v>84</v>
      </c>
      <c r="O49" s="186">
        <v>1</v>
      </c>
      <c r="P49" s="186" t="s">
        <v>84</v>
      </c>
      <c r="Q49" s="186">
        <v>0.93007936507936517</v>
      </c>
      <c r="R49" s="186">
        <v>0.77134813384813394</v>
      </c>
      <c r="S49" s="186">
        <v>0.85728228228228232</v>
      </c>
      <c r="T49" s="186">
        <v>0.90136574074074072</v>
      </c>
      <c r="U49" s="186" t="s">
        <v>84</v>
      </c>
      <c r="V49" s="186">
        <v>0.94166666666666665</v>
      </c>
      <c r="W49" s="186">
        <v>0.66521825396825407</v>
      </c>
      <c r="X49" s="186" t="s">
        <v>84</v>
      </c>
      <c r="Y49" s="186" t="s">
        <v>84</v>
      </c>
      <c r="Z49" s="186" t="s">
        <v>84</v>
      </c>
      <c r="AA49" s="186" t="s">
        <v>84</v>
      </c>
      <c r="AB49" s="206">
        <v>0.74619798369798374</v>
      </c>
      <c r="AC49" s="186">
        <v>0.5461111111111111</v>
      </c>
      <c r="AD49" s="186">
        <v>0.75611111111111118</v>
      </c>
      <c r="AE49" s="186" t="s">
        <v>84</v>
      </c>
      <c r="AF49" s="186" t="s">
        <v>84</v>
      </c>
      <c r="AG49" s="186" t="s">
        <v>84</v>
      </c>
      <c r="AH49" s="186">
        <v>0.92868055555555573</v>
      </c>
      <c r="AI49" s="186">
        <v>0.65168981481481492</v>
      </c>
      <c r="AJ49" s="186" t="s">
        <v>84</v>
      </c>
      <c r="AK49" s="186" t="s">
        <v>84</v>
      </c>
      <c r="AL49" s="186" t="s">
        <v>84</v>
      </c>
      <c r="AM49" s="206">
        <v>0.77230158730158738</v>
      </c>
      <c r="AN49" s="186" t="s">
        <v>84</v>
      </c>
      <c r="AO49" s="186">
        <v>0.70299603174603187</v>
      </c>
      <c r="AP49" s="186" t="s">
        <v>84</v>
      </c>
      <c r="AQ49" s="186" t="s">
        <v>84</v>
      </c>
      <c r="AR49" s="966">
        <v>0.81527777777777777</v>
      </c>
      <c r="AS49" s="966" t="s">
        <v>84</v>
      </c>
      <c r="AT49" s="976" t="s">
        <v>84</v>
      </c>
      <c r="AU49" s="186" t="s">
        <v>84</v>
      </c>
      <c r="AV49" s="186" t="s">
        <v>84</v>
      </c>
      <c r="AW49" s="186" t="s">
        <v>84</v>
      </c>
      <c r="AX49" s="605" t="s">
        <v>84</v>
      </c>
      <c r="AY49" s="605" t="s">
        <v>84</v>
      </c>
      <c r="AZ49" s="189"/>
      <c r="BA49" s="639">
        <v>0.84980583261833276</v>
      </c>
      <c r="BB49" s="207">
        <v>0.72575811525811529</v>
      </c>
      <c r="BC49" s="207">
        <v>0.7635251322751323</v>
      </c>
      <c r="BD49" s="208">
        <v>0.77969636005052678</v>
      </c>
      <c r="BE49" s="208" t="s">
        <v>84</v>
      </c>
    </row>
    <row r="50" spans="1:57" ht="35.25" customHeight="1" x14ac:dyDescent="0.25">
      <c r="A50" s="144"/>
      <c r="B50" s="144"/>
      <c r="C50" s="144"/>
      <c r="D50" s="1549"/>
      <c r="E50" s="234" t="s">
        <v>248</v>
      </c>
      <c r="F50" s="165"/>
      <c r="G50" s="1575"/>
      <c r="H50" s="495">
        <v>0.8132638888888889</v>
      </c>
      <c r="I50" s="183">
        <v>0.97499999999999998</v>
      </c>
      <c r="J50" s="183" t="s">
        <v>84</v>
      </c>
      <c r="K50" s="183">
        <v>0.81986111111111126</v>
      </c>
      <c r="L50" s="183" t="s">
        <v>84</v>
      </c>
      <c r="M50" s="183" t="s">
        <v>84</v>
      </c>
      <c r="N50" s="183" t="s">
        <v>84</v>
      </c>
      <c r="O50" s="183">
        <v>0.98750000000000004</v>
      </c>
      <c r="P50" s="183" t="s">
        <v>84</v>
      </c>
      <c r="Q50" s="183">
        <v>0.77736111111111117</v>
      </c>
      <c r="R50" s="183">
        <v>0.87312500000000004</v>
      </c>
      <c r="S50" s="183">
        <v>0.86430555555555566</v>
      </c>
      <c r="T50" s="183">
        <v>0.89888888888888896</v>
      </c>
      <c r="U50" s="183" t="s">
        <v>84</v>
      </c>
      <c r="V50" s="183">
        <v>0.97222222222222221</v>
      </c>
      <c r="W50" s="183">
        <v>0.87085648148148143</v>
      </c>
      <c r="X50" s="183" t="s">
        <v>84</v>
      </c>
      <c r="Y50" s="183" t="s">
        <v>84</v>
      </c>
      <c r="Z50" s="183" t="s">
        <v>84</v>
      </c>
      <c r="AA50" s="183" t="s">
        <v>84</v>
      </c>
      <c r="AB50" s="185">
        <v>0.91881944444444463</v>
      </c>
      <c r="AC50" s="183">
        <v>1</v>
      </c>
      <c r="AD50" s="183">
        <v>0.91111111111111109</v>
      </c>
      <c r="AE50" s="183" t="s">
        <v>84</v>
      </c>
      <c r="AF50" s="183" t="s">
        <v>84</v>
      </c>
      <c r="AG50" s="183" t="s">
        <v>84</v>
      </c>
      <c r="AH50" s="183">
        <v>0.98750000000000004</v>
      </c>
      <c r="AI50" s="183">
        <v>0.89841269841269844</v>
      </c>
      <c r="AJ50" s="183" t="s">
        <v>84</v>
      </c>
      <c r="AK50" s="183" t="s">
        <v>84</v>
      </c>
      <c r="AL50" s="183" t="s">
        <v>84</v>
      </c>
      <c r="AM50" s="185">
        <v>0.85909722222222229</v>
      </c>
      <c r="AN50" s="183" t="s">
        <v>84</v>
      </c>
      <c r="AO50" s="183">
        <v>0.80777777777777793</v>
      </c>
      <c r="AP50" s="183" t="s">
        <v>84</v>
      </c>
      <c r="AQ50" s="183" t="s">
        <v>84</v>
      </c>
      <c r="AR50" s="965">
        <v>0.94277777777777783</v>
      </c>
      <c r="AS50" s="965" t="s">
        <v>84</v>
      </c>
      <c r="AT50" s="975" t="s">
        <v>84</v>
      </c>
      <c r="AU50" s="186" t="s">
        <v>84</v>
      </c>
      <c r="AV50" s="186" t="s">
        <v>84</v>
      </c>
      <c r="AW50" s="186" t="s">
        <v>84</v>
      </c>
      <c r="AX50" s="605" t="s">
        <v>84</v>
      </c>
      <c r="AY50" s="605" t="s">
        <v>84</v>
      </c>
      <c r="AZ50" s="189"/>
      <c r="BA50" s="494">
        <v>0.88523842592592605</v>
      </c>
      <c r="BB50" s="187">
        <v>0.94316865079365098</v>
      </c>
      <c r="BC50" s="187">
        <v>0.86988425925925927</v>
      </c>
      <c r="BD50" s="188">
        <v>0.89943044532627869</v>
      </c>
      <c r="BE50" s="188" t="s">
        <v>84</v>
      </c>
    </row>
    <row r="51" spans="1:57" ht="35.25" customHeight="1" x14ac:dyDescent="0.25">
      <c r="A51" s="144"/>
      <c r="B51" s="144"/>
      <c r="C51" s="144"/>
      <c r="D51" s="1549"/>
      <c r="E51" s="234" t="s">
        <v>257</v>
      </c>
      <c r="F51" s="165"/>
      <c r="G51" s="1575"/>
      <c r="H51" s="638">
        <v>0.73063492063492075</v>
      </c>
      <c r="I51" s="186">
        <v>0.95791666666666675</v>
      </c>
      <c r="J51" s="186" t="s">
        <v>84</v>
      </c>
      <c r="K51" s="186">
        <v>0.66757936507936511</v>
      </c>
      <c r="L51" s="186" t="s">
        <v>84</v>
      </c>
      <c r="M51" s="186" t="s">
        <v>84</v>
      </c>
      <c r="N51" s="186" t="s">
        <v>84</v>
      </c>
      <c r="O51" s="186">
        <v>0.94813492063492077</v>
      </c>
      <c r="P51" s="186" t="s">
        <v>84</v>
      </c>
      <c r="Q51" s="186">
        <v>0.91875000000000007</v>
      </c>
      <c r="R51" s="186">
        <v>0.93888888888888888</v>
      </c>
      <c r="S51" s="186">
        <v>0.79800925925925925</v>
      </c>
      <c r="T51" s="186">
        <v>0.84742724867724872</v>
      </c>
      <c r="U51" s="186" t="s">
        <v>84</v>
      </c>
      <c r="V51" s="186">
        <v>0.70981559290382823</v>
      </c>
      <c r="W51" s="186">
        <v>1</v>
      </c>
      <c r="X51" s="186" t="s">
        <v>84</v>
      </c>
      <c r="Y51" s="186" t="s">
        <v>84</v>
      </c>
      <c r="Z51" s="186" t="s">
        <v>84</v>
      </c>
      <c r="AA51" s="186" t="s">
        <v>84</v>
      </c>
      <c r="AB51" s="206">
        <v>0.96666666666666667</v>
      </c>
      <c r="AC51" s="186">
        <v>0.89018518518518508</v>
      </c>
      <c r="AD51" s="186">
        <v>0.94277777777777783</v>
      </c>
      <c r="AE51" s="186" t="s">
        <v>84</v>
      </c>
      <c r="AF51" s="186" t="s">
        <v>84</v>
      </c>
      <c r="AG51" s="186" t="s">
        <v>84</v>
      </c>
      <c r="AH51" s="186">
        <v>1</v>
      </c>
      <c r="AI51" s="186">
        <v>0.78608796296296302</v>
      </c>
      <c r="AJ51" s="186" t="s">
        <v>84</v>
      </c>
      <c r="AK51" s="186" t="s">
        <v>84</v>
      </c>
      <c r="AL51" s="186" t="s">
        <v>84</v>
      </c>
      <c r="AM51" s="206">
        <v>0.96666666666666667</v>
      </c>
      <c r="AN51" s="186" t="s">
        <v>84</v>
      </c>
      <c r="AO51" s="186">
        <v>0.84719907407407413</v>
      </c>
      <c r="AP51" s="186" t="s">
        <v>84</v>
      </c>
      <c r="AQ51" s="186" t="s">
        <v>84</v>
      </c>
      <c r="AR51" s="966">
        <v>0.90180555555555564</v>
      </c>
      <c r="AS51" s="966" t="s">
        <v>84</v>
      </c>
      <c r="AT51" s="976" t="s">
        <v>84</v>
      </c>
      <c r="AU51" s="186" t="s">
        <v>84</v>
      </c>
      <c r="AV51" s="186" t="s">
        <v>84</v>
      </c>
      <c r="AW51" s="186" t="s">
        <v>84</v>
      </c>
      <c r="AX51" s="605" t="s">
        <v>84</v>
      </c>
      <c r="AY51" s="605" t="s">
        <v>84</v>
      </c>
      <c r="AZ51" s="189"/>
      <c r="BA51" s="639">
        <v>0.85171568627450989</v>
      </c>
      <c r="BB51" s="207">
        <v>0.9171435185185185</v>
      </c>
      <c r="BC51" s="207">
        <v>0.90522376543209881</v>
      </c>
      <c r="BD51" s="208">
        <v>0.89136099007504244</v>
      </c>
      <c r="BE51" s="208" t="s">
        <v>84</v>
      </c>
    </row>
    <row r="52" spans="1:57" ht="35.25" customHeight="1" x14ac:dyDescent="0.25">
      <c r="A52" s="144"/>
      <c r="B52" s="144"/>
      <c r="C52" s="144"/>
      <c r="D52" s="1549"/>
      <c r="E52" s="234" t="s">
        <v>267</v>
      </c>
      <c r="F52" s="165"/>
      <c r="G52" s="1575"/>
      <c r="H52" s="495">
        <v>0.93013888888888907</v>
      </c>
      <c r="I52" s="183">
        <v>0.79541666666666666</v>
      </c>
      <c r="J52" s="183" t="s">
        <v>84</v>
      </c>
      <c r="K52" s="183">
        <v>0.94611111111111112</v>
      </c>
      <c r="L52" s="183" t="s">
        <v>84</v>
      </c>
      <c r="M52" s="183" t="s">
        <v>84</v>
      </c>
      <c r="N52" s="183" t="s">
        <v>84</v>
      </c>
      <c r="O52" s="183">
        <v>0.9572222222222222</v>
      </c>
      <c r="P52" s="183" t="s">
        <v>84</v>
      </c>
      <c r="Q52" s="183">
        <v>0.85444444444444445</v>
      </c>
      <c r="R52" s="183">
        <v>0.8337500000000001</v>
      </c>
      <c r="S52" s="183">
        <v>0.91388888888888897</v>
      </c>
      <c r="T52" s="183">
        <v>0.84972222222222227</v>
      </c>
      <c r="U52" s="183" t="s">
        <v>84</v>
      </c>
      <c r="V52" s="183">
        <v>0.92407407407407427</v>
      </c>
      <c r="W52" s="183">
        <v>0.99444444444444446</v>
      </c>
      <c r="X52" s="183" t="s">
        <v>84</v>
      </c>
      <c r="Y52" s="183" t="s">
        <v>84</v>
      </c>
      <c r="Z52" s="183" t="s">
        <v>84</v>
      </c>
      <c r="AA52" s="183" t="s">
        <v>84</v>
      </c>
      <c r="AB52" s="185">
        <v>0.8376851851851852</v>
      </c>
      <c r="AC52" s="183">
        <v>0.75324074074074077</v>
      </c>
      <c r="AD52" s="183">
        <v>0.94173611111111122</v>
      </c>
      <c r="AE52" s="183" t="s">
        <v>84</v>
      </c>
      <c r="AF52" s="183" t="s">
        <v>84</v>
      </c>
      <c r="AG52" s="183" t="s">
        <v>84</v>
      </c>
      <c r="AH52" s="183">
        <v>0.78513071895424835</v>
      </c>
      <c r="AI52" s="183">
        <v>0.99444444444444446</v>
      </c>
      <c r="AJ52" s="183" t="s">
        <v>84</v>
      </c>
      <c r="AK52" s="183" t="s">
        <v>84</v>
      </c>
      <c r="AL52" s="183" t="s">
        <v>84</v>
      </c>
      <c r="AM52" s="185">
        <v>0.9572222222222222</v>
      </c>
      <c r="AN52" s="183" t="s">
        <v>84</v>
      </c>
      <c r="AO52" s="183">
        <v>0.90770833333333334</v>
      </c>
      <c r="AP52" s="183" t="s">
        <v>84</v>
      </c>
      <c r="AQ52" s="183" t="s">
        <v>84</v>
      </c>
      <c r="AR52" s="965">
        <v>0.84226726726726731</v>
      </c>
      <c r="AS52" s="965" t="s">
        <v>84</v>
      </c>
      <c r="AT52" s="975" t="s">
        <v>84</v>
      </c>
      <c r="AU52" s="186" t="s">
        <v>84</v>
      </c>
      <c r="AV52" s="186" t="s">
        <v>84</v>
      </c>
      <c r="AW52" s="186" t="s">
        <v>84</v>
      </c>
      <c r="AX52" s="605" t="s">
        <v>84</v>
      </c>
      <c r="AY52" s="605" t="s">
        <v>84</v>
      </c>
      <c r="AZ52" s="189"/>
      <c r="BA52" s="494">
        <v>0.89992129629629647</v>
      </c>
      <c r="BB52" s="187">
        <v>0.86244744008714602</v>
      </c>
      <c r="BC52" s="187">
        <v>0.90239927427427435</v>
      </c>
      <c r="BD52" s="188">
        <v>0.88825600355257228</v>
      </c>
      <c r="BE52" s="188" t="s">
        <v>84</v>
      </c>
    </row>
    <row r="53" spans="1:57" ht="35.25" customHeight="1" x14ac:dyDescent="0.25">
      <c r="A53" s="144"/>
      <c r="B53" s="144"/>
      <c r="C53" s="144"/>
      <c r="D53" s="1549"/>
      <c r="E53" s="234" t="s">
        <v>152</v>
      </c>
      <c r="F53" s="165"/>
      <c r="G53" s="1575"/>
      <c r="H53" s="638">
        <v>0.9636111111111112</v>
      </c>
      <c r="I53" s="186">
        <v>0.95091269841269843</v>
      </c>
      <c r="J53" s="186" t="s">
        <v>84</v>
      </c>
      <c r="K53" s="186">
        <v>0.97499999999999998</v>
      </c>
      <c r="L53" s="186" t="s">
        <v>84</v>
      </c>
      <c r="M53" s="186" t="s">
        <v>84</v>
      </c>
      <c r="N53" s="186" t="s">
        <v>84</v>
      </c>
      <c r="O53" s="186">
        <v>0.7548611111111112</v>
      </c>
      <c r="P53" s="186" t="s">
        <v>84</v>
      </c>
      <c r="Q53" s="186">
        <v>0.87327380952380951</v>
      </c>
      <c r="R53" s="186">
        <v>0.95674603174603179</v>
      </c>
      <c r="S53" s="186">
        <v>0.8945833333333334</v>
      </c>
      <c r="T53" s="186">
        <v>0.90916666666666679</v>
      </c>
      <c r="U53" s="186" t="s">
        <v>84</v>
      </c>
      <c r="V53" s="186">
        <v>0.89694444444444454</v>
      </c>
      <c r="W53" s="186">
        <v>0.96111111111111114</v>
      </c>
      <c r="X53" s="186" t="s">
        <v>84</v>
      </c>
      <c r="Y53" s="186" t="s">
        <v>84</v>
      </c>
      <c r="Z53" s="186" t="s">
        <v>84</v>
      </c>
      <c r="AA53" s="186" t="s">
        <v>84</v>
      </c>
      <c r="AB53" s="206">
        <v>0.97222222222222221</v>
      </c>
      <c r="AC53" s="186">
        <v>0.94930555555555562</v>
      </c>
      <c r="AD53" s="186">
        <v>0.90527777777777785</v>
      </c>
      <c r="AE53" s="186" t="s">
        <v>84</v>
      </c>
      <c r="AF53" s="186" t="s">
        <v>84</v>
      </c>
      <c r="AG53" s="186" t="s">
        <v>84</v>
      </c>
      <c r="AH53" s="186">
        <v>0.86875000000000013</v>
      </c>
      <c r="AI53" s="186">
        <v>0.96296296296296291</v>
      </c>
      <c r="AJ53" s="186" t="s">
        <v>84</v>
      </c>
      <c r="AK53" s="186" t="s">
        <v>84</v>
      </c>
      <c r="AL53" s="186" t="s">
        <v>84</v>
      </c>
      <c r="AM53" s="206">
        <v>0.91229166666666672</v>
      </c>
      <c r="AN53" s="186" t="s">
        <v>84</v>
      </c>
      <c r="AO53" s="186">
        <v>0.86479166666666674</v>
      </c>
      <c r="AP53" s="186" t="s">
        <v>84</v>
      </c>
      <c r="AQ53" s="186" t="s">
        <v>84</v>
      </c>
      <c r="AR53" s="966">
        <v>0.95513888888888898</v>
      </c>
      <c r="AS53" s="966" t="s">
        <v>84</v>
      </c>
      <c r="AT53" s="976" t="s">
        <v>84</v>
      </c>
      <c r="AU53" s="186" t="s">
        <v>84</v>
      </c>
      <c r="AV53" s="186" t="s">
        <v>84</v>
      </c>
      <c r="AW53" s="186" t="s">
        <v>84</v>
      </c>
      <c r="AX53" s="605" t="s">
        <v>84</v>
      </c>
      <c r="AY53" s="605" t="s">
        <v>84</v>
      </c>
      <c r="AZ53" s="189"/>
      <c r="BA53" s="639">
        <v>0.91362103174603182</v>
      </c>
      <c r="BB53" s="207">
        <v>0.9317037037037037</v>
      </c>
      <c r="BC53" s="207">
        <v>0.91074074074074085</v>
      </c>
      <c r="BD53" s="208">
        <v>0.91868849206349212</v>
      </c>
      <c r="BE53" s="208" t="s">
        <v>84</v>
      </c>
    </row>
    <row r="54" spans="1:57" ht="35.25" customHeight="1" x14ac:dyDescent="0.25">
      <c r="A54" s="144"/>
      <c r="B54" s="144"/>
      <c r="C54" s="144"/>
      <c r="D54" s="1548">
        <v>2021</v>
      </c>
      <c r="E54" s="234" t="s">
        <v>153</v>
      </c>
      <c r="F54" s="165"/>
      <c r="G54" s="1575"/>
      <c r="H54" s="495">
        <v>0.96069444444444452</v>
      </c>
      <c r="I54" s="183">
        <v>0.92708333333333337</v>
      </c>
      <c r="J54" s="183" t="s">
        <v>84</v>
      </c>
      <c r="K54" s="183">
        <v>0.91833333333333333</v>
      </c>
      <c r="L54" s="183" t="s">
        <v>84</v>
      </c>
      <c r="M54" s="183" t="s">
        <v>84</v>
      </c>
      <c r="N54" s="183" t="s">
        <v>84</v>
      </c>
      <c r="O54" s="183">
        <v>0.93729166666666663</v>
      </c>
      <c r="P54" s="183" t="s">
        <v>84</v>
      </c>
      <c r="Q54" s="183">
        <v>0.8354166666666667</v>
      </c>
      <c r="R54" s="183">
        <v>0.86013888888888901</v>
      </c>
      <c r="S54" s="183">
        <v>0.78518518518518521</v>
      </c>
      <c r="T54" s="183">
        <v>0.84722222222222221</v>
      </c>
      <c r="U54" s="183" t="s">
        <v>84</v>
      </c>
      <c r="V54" s="183">
        <v>0.94722222222222219</v>
      </c>
      <c r="W54" s="183">
        <v>0.97499999999999998</v>
      </c>
      <c r="X54" s="183" t="s">
        <v>84</v>
      </c>
      <c r="Y54" s="183" t="s">
        <v>84</v>
      </c>
      <c r="Z54" s="183" t="s">
        <v>84</v>
      </c>
      <c r="AA54" s="183" t="s">
        <v>84</v>
      </c>
      <c r="AB54" s="185">
        <v>0.93888888888888888</v>
      </c>
      <c r="AC54" s="183">
        <v>0.95091269841269843</v>
      </c>
      <c r="AD54" s="183">
        <v>0.82986111111111116</v>
      </c>
      <c r="AE54" s="183" t="s">
        <v>84</v>
      </c>
      <c r="AF54" s="183" t="s">
        <v>84</v>
      </c>
      <c r="AG54" s="183" t="s">
        <v>84</v>
      </c>
      <c r="AH54" s="183">
        <v>0.77569444444444458</v>
      </c>
      <c r="AI54" s="183">
        <v>0.88749999999999996</v>
      </c>
      <c r="AJ54" s="183" t="s">
        <v>84</v>
      </c>
      <c r="AK54" s="183" t="s">
        <v>84</v>
      </c>
      <c r="AL54" s="183" t="s">
        <v>84</v>
      </c>
      <c r="AM54" s="185">
        <v>0.8833333333333333</v>
      </c>
      <c r="AN54" s="183" t="s">
        <v>84</v>
      </c>
      <c r="AO54" s="183">
        <v>0.95166666666666666</v>
      </c>
      <c r="AP54" s="183" t="s">
        <v>84</v>
      </c>
      <c r="AQ54" s="183" t="s">
        <v>84</v>
      </c>
      <c r="AR54" s="965">
        <v>0.8798611111111112</v>
      </c>
      <c r="AS54" s="965" t="s">
        <v>84</v>
      </c>
      <c r="AT54" s="975" t="s">
        <v>84</v>
      </c>
      <c r="AU54" s="186" t="s">
        <v>84</v>
      </c>
      <c r="AV54" s="186" t="s">
        <v>84</v>
      </c>
      <c r="AW54" s="186" t="s">
        <v>84</v>
      </c>
      <c r="AX54" s="605" t="s">
        <v>84</v>
      </c>
      <c r="AY54" s="605" t="s">
        <v>84</v>
      </c>
      <c r="AZ54" s="189"/>
      <c r="BA54" s="345">
        <v>0.89935879629629623</v>
      </c>
      <c r="BB54" s="187">
        <v>0.87657142857142856</v>
      </c>
      <c r="BC54" s="187">
        <v>0.90495370370370376</v>
      </c>
      <c r="BD54" s="188">
        <v>0.89362797619047607</v>
      </c>
      <c r="BE54" s="188" t="s">
        <v>84</v>
      </c>
    </row>
    <row r="55" spans="1:57" ht="35.25" customHeight="1" x14ac:dyDescent="0.25">
      <c r="A55" s="144"/>
      <c r="B55" s="144"/>
      <c r="C55" s="144"/>
      <c r="D55" s="1549"/>
      <c r="E55" s="234" t="s">
        <v>154</v>
      </c>
      <c r="F55" s="165"/>
      <c r="G55" s="1575"/>
      <c r="H55" s="638">
        <v>0.9636111111111112</v>
      </c>
      <c r="I55" s="186">
        <v>0.96785714285714297</v>
      </c>
      <c r="J55" s="186" t="s">
        <v>84</v>
      </c>
      <c r="K55" s="186">
        <v>0.81513888888888886</v>
      </c>
      <c r="L55" s="186" t="s">
        <v>84</v>
      </c>
      <c r="M55" s="186" t="s">
        <v>84</v>
      </c>
      <c r="N55" s="186" t="s">
        <v>84</v>
      </c>
      <c r="O55" s="186">
        <v>0.97499999999999998</v>
      </c>
      <c r="P55" s="186" t="s">
        <v>84</v>
      </c>
      <c r="Q55" s="186">
        <v>0.94611111111111112</v>
      </c>
      <c r="R55" s="186">
        <v>0.88250000000000006</v>
      </c>
      <c r="S55" s="186">
        <v>0.92270833333333335</v>
      </c>
      <c r="T55" s="186">
        <v>0.92555555555555558</v>
      </c>
      <c r="U55" s="186" t="s">
        <v>84</v>
      </c>
      <c r="V55" s="186">
        <v>0.96083333333333343</v>
      </c>
      <c r="W55" s="186">
        <v>0.99444444444444446</v>
      </c>
      <c r="X55" s="186" t="s">
        <v>84</v>
      </c>
      <c r="Y55" s="186" t="s">
        <v>84</v>
      </c>
      <c r="Z55" s="186" t="s">
        <v>84</v>
      </c>
      <c r="AA55" s="186" t="s">
        <v>84</v>
      </c>
      <c r="AB55" s="206">
        <v>0.87887887887887906</v>
      </c>
      <c r="AC55" s="186">
        <v>0.74388888888888882</v>
      </c>
      <c r="AD55" s="186">
        <v>0.86597222222222225</v>
      </c>
      <c r="AE55" s="186" t="s">
        <v>84</v>
      </c>
      <c r="AF55" s="186" t="s">
        <v>84</v>
      </c>
      <c r="AG55" s="186" t="s">
        <v>84</v>
      </c>
      <c r="AH55" s="186">
        <v>0.92833333333333345</v>
      </c>
      <c r="AI55" s="186">
        <v>0.97222222222222221</v>
      </c>
      <c r="AJ55" s="186" t="s">
        <v>84</v>
      </c>
      <c r="AK55" s="186" t="s">
        <v>84</v>
      </c>
      <c r="AL55" s="186" t="s">
        <v>84</v>
      </c>
      <c r="AM55" s="206">
        <v>0.96666666666666667</v>
      </c>
      <c r="AN55" s="186" t="s">
        <v>84</v>
      </c>
      <c r="AO55" s="186">
        <v>0.96296296296296291</v>
      </c>
      <c r="AP55" s="186" t="s">
        <v>84</v>
      </c>
      <c r="AQ55" s="186" t="s">
        <v>84</v>
      </c>
      <c r="AR55" s="966">
        <v>0.85499999999999998</v>
      </c>
      <c r="AS55" s="966" t="s">
        <v>84</v>
      </c>
      <c r="AT55" s="976" t="s">
        <v>84</v>
      </c>
      <c r="AU55" s="186" t="s">
        <v>84</v>
      </c>
      <c r="AV55" s="186" t="s">
        <v>84</v>
      </c>
      <c r="AW55" s="186" t="s">
        <v>84</v>
      </c>
      <c r="AX55" s="605" t="s">
        <v>84</v>
      </c>
      <c r="AY55" s="605" t="s">
        <v>84</v>
      </c>
      <c r="AZ55" s="189"/>
      <c r="BA55" s="639">
        <v>0.93537599206349209</v>
      </c>
      <c r="BB55" s="207">
        <v>0.87785910910910925</v>
      </c>
      <c r="BC55" s="207">
        <v>0.92820987654320986</v>
      </c>
      <c r="BD55" s="208">
        <v>0.91381499257193699</v>
      </c>
      <c r="BE55" s="208" t="s">
        <v>84</v>
      </c>
    </row>
    <row r="56" spans="1:57" ht="35.25" customHeight="1" x14ac:dyDescent="0.25">
      <c r="A56" s="144"/>
      <c r="B56" s="144"/>
      <c r="C56" s="144"/>
      <c r="D56" s="1549"/>
      <c r="E56" s="234" t="s">
        <v>155</v>
      </c>
      <c r="F56" s="165"/>
      <c r="G56" s="1575"/>
      <c r="H56" s="495">
        <v>0.95048611111111114</v>
      </c>
      <c r="I56" s="183">
        <v>0.77188492063492065</v>
      </c>
      <c r="J56" s="183" t="s">
        <v>84</v>
      </c>
      <c r="K56" s="183">
        <v>0.92791666666666672</v>
      </c>
      <c r="L56" s="183" t="s">
        <v>84</v>
      </c>
      <c r="M56" s="183" t="s">
        <v>84</v>
      </c>
      <c r="N56" s="183" t="s">
        <v>84</v>
      </c>
      <c r="O56" s="183">
        <v>0.90486111111111112</v>
      </c>
      <c r="P56" s="183" t="s">
        <v>84</v>
      </c>
      <c r="Q56" s="183">
        <v>0.9490277777777778</v>
      </c>
      <c r="R56" s="183">
        <v>1</v>
      </c>
      <c r="S56" s="183">
        <v>0.95858796296296289</v>
      </c>
      <c r="T56" s="183">
        <v>0.97499999999999998</v>
      </c>
      <c r="U56" s="183" t="s">
        <v>84</v>
      </c>
      <c r="V56" s="183">
        <v>0.99444444444444446</v>
      </c>
      <c r="W56" s="183">
        <v>1</v>
      </c>
      <c r="X56" s="183" t="s">
        <v>84</v>
      </c>
      <c r="Y56" s="183" t="s">
        <v>84</v>
      </c>
      <c r="Z56" s="183" t="s">
        <v>84</v>
      </c>
      <c r="AA56" s="183" t="s">
        <v>84</v>
      </c>
      <c r="AB56" s="185">
        <v>0.9391964285714286</v>
      </c>
      <c r="AC56" s="183">
        <v>0.87187500000000007</v>
      </c>
      <c r="AD56" s="183">
        <v>0.87257936507936518</v>
      </c>
      <c r="AE56" s="183" t="s">
        <v>84</v>
      </c>
      <c r="AF56" s="183" t="s">
        <v>84</v>
      </c>
      <c r="AG56" s="183" t="s">
        <v>84</v>
      </c>
      <c r="AH56" s="183">
        <v>0.7958035714285715</v>
      </c>
      <c r="AI56" s="183">
        <v>0.86233796296296295</v>
      </c>
      <c r="AJ56" s="183" t="s">
        <v>84</v>
      </c>
      <c r="AK56" s="183" t="s">
        <v>84</v>
      </c>
      <c r="AL56" s="183" t="s">
        <v>84</v>
      </c>
      <c r="AM56" s="185">
        <v>0.88932870370370376</v>
      </c>
      <c r="AN56" s="183" t="s">
        <v>84</v>
      </c>
      <c r="AO56" s="183">
        <v>0.85319444444444448</v>
      </c>
      <c r="AP56" s="183" t="s">
        <v>84</v>
      </c>
      <c r="AQ56" s="183" t="s">
        <v>84</v>
      </c>
      <c r="AR56" s="965">
        <v>0.89534722222222229</v>
      </c>
      <c r="AS56" s="965" t="s">
        <v>84</v>
      </c>
      <c r="AT56" s="975" t="s">
        <v>84</v>
      </c>
      <c r="AU56" s="186" t="s">
        <v>84</v>
      </c>
      <c r="AV56" s="186" t="s">
        <v>84</v>
      </c>
      <c r="AW56" s="186" t="s">
        <v>84</v>
      </c>
      <c r="AX56" s="605" t="s">
        <v>84</v>
      </c>
      <c r="AY56" s="605" t="s">
        <v>84</v>
      </c>
      <c r="AZ56" s="189"/>
      <c r="BA56" s="494">
        <v>0.94322089947089949</v>
      </c>
      <c r="BB56" s="187">
        <v>0.86835846560846564</v>
      </c>
      <c r="BC56" s="187">
        <v>0.87929012345679014</v>
      </c>
      <c r="BD56" s="188">
        <v>0.89695649617871842</v>
      </c>
      <c r="BE56" s="188" t="s">
        <v>84</v>
      </c>
    </row>
    <row r="57" spans="1:57" ht="35.25" customHeight="1" x14ac:dyDescent="0.25">
      <c r="A57" s="144"/>
      <c r="B57" s="144"/>
      <c r="C57" s="144"/>
      <c r="D57" s="1549"/>
      <c r="E57" s="234" t="s">
        <v>303</v>
      </c>
      <c r="F57" s="165"/>
      <c r="G57" s="1575"/>
      <c r="H57" s="638">
        <v>0.95259259259259255</v>
      </c>
      <c r="I57" s="186">
        <v>0.95833333333333337</v>
      </c>
      <c r="J57" s="186" t="s">
        <v>84</v>
      </c>
      <c r="K57" s="186">
        <v>0.89746362433862448</v>
      </c>
      <c r="L57" s="186" t="s">
        <v>84</v>
      </c>
      <c r="M57" s="186" t="s">
        <v>84</v>
      </c>
      <c r="N57" s="186" t="s">
        <v>84</v>
      </c>
      <c r="O57" s="186">
        <v>0.89118055555555564</v>
      </c>
      <c r="P57" s="186" t="s">
        <v>84</v>
      </c>
      <c r="Q57" s="186">
        <v>0.94000992063492073</v>
      </c>
      <c r="R57" s="186">
        <v>0.91756944444444455</v>
      </c>
      <c r="S57" s="186">
        <v>0.93527777777777787</v>
      </c>
      <c r="T57" s="186">
        <v>0.96118055555555559</v>
      </c>
      <c r="U57" s="186" t="s">
        <v>84</v>
      </c>
      <c r="V57" s="186">
        <v>0.93847222222222226</v>
      </c>
      <c r="W57" s="186">
        <v>0.90055555555555566</v>
      </c>
      <c r="X57" s="186" t="s">
        <v>84</v>
      </c>
      <c r="Y57" s="186" t="s">
        <v>84</v>
      </c>
      <c r="Z57" s="186" t="s">
        <v>84</v>
      </c>
      <c r="AA57" s="186" t="s">
        <v>84</v>
      </c>
      <c r="AB57" s="206">
        <v>0.94256944444444457</v>
      </c>
      <c r="AC57" s="186">
        <v>0.80090277777777785</v>
      </c>
      <c r="AD57" s="186">
        <v>0.97444444444444445</v>
      </c>
      <c r="AE57" s="186" t="s">
        <v>84</v>
      </c>
      <c r="AF57" s="186" t="s">
        <v>84</v>
      </c>
      <c r="AG57" s="186" t="s">
        <v>84</v>
      </c>
      <c r="AH57" s="186">
        <v>0.82326388888888902</v>
      </c>
      <c r="AI57" s="186">
        <v>0.88333333333333341</v>
      </c>
      <c r="AJ57" s="186" t="s">
        <v>84</v>
      </c>
      <c r="AK57" s="186" t="s">
        <v>84</v>
      </c>
      <c r="AL57" s="186" t="s">
        <v>84</v>
      </c>
      <c r="AM57" s="206">
        <v>0.7572916666666667</v>
      </c>
      <c r="AN57" s="186" t="s">
        <v>84</v>
      </c>
      <c r="AO57" s="186">
        <v>0.88344907407407403</v>
      </c>
      <c r="AP57" s="186" t="s">
        <v>84</v>
      </c>
      <c r="AQ57" s="186" t="s">
        <v>84</v>
      </c>
      <c r="AR57" s="966">
        <v>0.96944444444444444</v>
      </c>
      <c r="AS57" s="966" t="s">
        <v>84</v>
      </c>
      <c r="AT57" s="976" t="s">
        <v>84</v>
      </c>
      <c r="AU57" s="186" t="s">
        <v>84</v>
      </c>
      <c r="AV57" s="186" t="s">
        <v>84</v>
      </c>
      <c r="AW57" s="186" t="s">
        <v>84</v>
      </c>
      <c r="AX57" s="605" t="s">
        <v>84</v>
      </c>
      <c r="AY57" s="605" t="s">
        <v>84</v>
      </c>
      <c r="AZ57" s="189"/>
      <c r="BA57" s="639">
        <v>0.92926355820105822</v>
      </c>
      <c r="BB57" s="207">
        <v>0.88490277777777793</v>
      </c>
      <c r="BC57" s="207">
        <v>0.8700617283950618</v>
      </c>
      <c r="BD57" s="208">
        <v>0.89474268812463265</v>
      </c>
      <c r="BE57" s="208" t="s">
        <v>84</v>
      </c>
    </row>
    <row r="58" spans="1:57" ht="35.25" customHeight="1" x14ac:dyDescent="0.25">
      <c r="A58" s="144"/>
      <c r="B58" s="144"/>
      <c r="C58" s="144"/>
      <c r="D58" s="1549"/>
      <c r="E58" s="234" t="s">
        <v>167</v>
      </c>
      <c r="F58" s="165"/>
      <c r="G58" s="1575"/>
      <c r="H58" s="495">
        <v>0.96638888888888896</v>
      </c>
      <c r="I58" s="183">
        <v>0.95833333333333337</v>
      </c>
      <c r="J58" s="183" t="s">
        <v>84</v>
      </c>
      <c r="K58" s="183">
        <v>0.87891203703703702</v>
      </c>
      <c r="L58" s="183" t="s">
        <v>84</v>
      </c>
      <c r="M58" s="183" t="s">
        <v>84</v>
      </c>
      <c r="N58" s="183" t="s">
        <v>84</v>
      </c>
      <c r="O58" s="183">
        <v>0.96296296296296291</v>
      </c>
      <c r="P58" s="183" t="s">
        <v>84</v>
      </c>
      <c r="Q58" s="183">
        <v>0.88777777777777778</v>
      </c>
      <c r="R58" s="183">
        <v>0.95840277777777783</v>
      </c>
      <c r="S58" s="183">
        <v>1</v>
      </c>
      <c r="T58" s="183">
        <v>0.99444444444444446</v>
      </c>
      <c r="U58" s="183" t="s">
        <v>84</v>
      </c>
      <c r="V58" s="183">
        <v>1</v>
      </c>
      <c r="W58" s="183">
        <v>1</v>
      </c>
      <c r="X58" s="183" t="s">
        <v>84</v>
      </c>
      <c r="Y58" s="183" t="s">
        <v>84</v>
      </c>
      <c r="Z58" s="183" t="s">
        <v>84</v>
      </c>
      <c r="AA58" s="183" t="s">
        <v>84</v>
      </c>
      <c r="AB58" s="185">
        <v>0.82041666666666679</v>
      </c>
      <c r="AC58" s="183">
        <v>0.85555555555555551</v>
      </c>
      <c r="AD58" s="183">
        <v>0.99444444444444446</v>
      </c>
      <c r="AE58" s="183" t="s">
        <v>84</v>
      </c>
      <c r="AF58" s="183" t="s">
        <v>84</v>
      </c>
      <c r="AG58" s="183" t="s">
        <v>84</v>
      </c>
      <c r="AH58" s="183">
        <v>0.96277777777777784</v>
      </c>
      <c r="AI58" s="183">
        <v>0.95740740740740737</v>
      </c>
      <c r="AJ58" s="183" t="s">
        <v>84</v>
      </c>
      <c r="AK58" s="183" t="s">
        <v>84</v>
      </c>
      <c r="AL58" s="183" t="s">
        <v>84</v>
      </c>
      <c r="AM58" s="185">
        <v>0.96666666666666667</v>
      </c>
      <c r="AN58" s="183" t="s">
        <v>84</v>
      </c>
      <c r="AO58" s="183">
        <v>0.99125000000000008</v>
      </c>
      <c r="AP58" s="183" t="s">
        <v>84</v>
      </c>
      <c r="AQ58" s="183" t="s">
        <v>84</v>
      </c>
      <c r="AR58" s="965">
        <v>0.92299603174603195</v>
      </c>
      <c r="AS58" s="965" t="s">
        <v>84</v>
      </c>
      <c r="AT58" s="975" t="s">
        <v>84</v>
      </c>
      <c r="AU58" s="186" t="s">
        <v>84</v>
      </c>
      <c r="AV58" s="186" t="s">
        <v>84</v>
      </c>
      <c r="AW58" s="186" t="s">
        <v>84</v>
      </c>
      <c r="AX58" s="605" t="s">
        <v>84</v>
      </c>
      <c r="AY58" s="605" t="s">
        <v>84</v>
      </c>
      <c r="AZ58" s="189"/>
      <c r="BA58" s="494">
        <v>0.96072222222222226</v>
      </c>
      <c r="BB58" s="187">
        <v>0.91812037037037031</v>
      </c>
      <c r="BC58" s="187">
        <v>0.96030423280423294</v>
      </c>
      <c r="BD58" s="188">
        <v>0.94638227513227513</v>
      </c>
      <c r="BE58" s="188" t="s">
        <v>84</v>
      </c>
    </row>
    <row r="59" spans="1:57" ht="35.25" customHeight="1" x14ac:dyDescent="0.25">
      <c r="A59" s="144"/>
      <c r="B59" s="144"/>
      <c r="C59" s="144"/>
      <c r="D59" s="1549"/>
      <c r="E59" s="234" t="s">
        <v>168</v>
      </c>
      <c r="F59" s="165"/>
      <c r="G59" s="1575"/>
      <c r="H59" s="638">
        <v>0.99416666666666675</v>
      </c>
      <c r="I59" s="186">
        <v>0.91645833333333337</v>
      </c>
      <c r="J59" s="186" t="s">
        <v>84</v>
      </c>
      <c r="K59" s="186">
        <v>0.93888888888888888</v>
      </c>
      <c r="L59" s="186" t="s">
        <v>84</v>
      </c>
      <c r="M59" s="186" t="s">
        <v>84</v>
      </c>
      <c r="N59" s="186" t="s">
        <v>84</v>
      </c>
      <c r="O59" s="186">
        <v>1</v>
      </c>
      <c r="P59" s="186" t="s">
        <v>84</v>
      </c>
      <c r="Q59" s="186">
        <v>0.91278769841269847</v>
      </c>
      <c r="R59" s="186">
        <v>0.92951388888888886</v>
      </c>
      <c r="S59" s="186">
        <v>0.98145833333333343</v>
      </c>
      <c r="T59" s="186">
        <v>0.85855158730158732</v>
      </c>
      <c r="U59" s="186" t="s">
        <v>84</v>
      </c>
      <c r="V59" s="186">
        <v>0.95377976190476199</v>
      </c>
      <c r="W59" s="186">
        <v>0.97499999999999998</v>
      </c>
      <c r="X59" s="186" t="s">
        <v>84</v>
      </c>
      <c r="Y59" s="186" t="s">
        <v>84</v>
      </c>
      <c r="Z59" s="186" t="s">
        <v>84</v>
      </c>
      <c r="AA59" s="186" t="s">
        <v>84</v>
      </c>
      <c r="AB59" s="206">
        <v>0.85006944444444454</v>
      </c>
      <c r="AC59" s="186">
        <v>0.80979166666666669</v>
      </c>
      <c r="AD59" s="186">
        <v>0.9667460317460318</v>
      </c>
      <c r="AE59" s="186" t="s">
        <v>84</v>
      </c>
      <c r="AF59" s="186" t="s">
        <v>84</v>
      </c>
      <c r="AG59" s="186" t="s">
        <v>84</v>
      </c>
      <c r="AH59" s="186">
        <v>0.98611111111111116</v>
      </c>
      <c r="AI59" s="186">
        <v>0.96673611111111124</v>
      </c>
      <c r="AJ59" s="186">
        <v>0.93313492063492065</v>
      </c>
      <c r="AK59" s="186" t="s">
        <v>84</v>
      </c>
      <c r="AL59" s="186" t="s">
        <v>84</v>
      </c>
      <c r="AM59" s="206">
        <v>1</v>
      </c>
      <c r="AN59" s="186" t="s">
        <v>84</v>
      </c>
      <c r="AO59" s="186">
        <v>0.88702380952380955</v>
      </c>
      <c r="AP59" s="186" t="s">
        <v>84</v>
      </c>
      <c r="AQ59" s="186" t="s">
        <v>84</v>
      </c>
      <c r="AR59" s="966">
        <v>0.93888888888888888</v>
      </c>
      <c r="AS59" s="966" t="s">
        <v>84</v>
      </c>
      <c r="AT59" s="976" t="s">
        <v>84</v>
      </c>
      <c r="AU59" s="186" t="s">
        <v>84</v>
      </c>
      <c r="AV59" s="186" t="s">
        <v>84</v>
      </c>
      <c r="AW59" s="186" t="s">
        <v>84</v>
      </c>
      <c r="AX59" s="605" t="s">
        <v>84</v>
      </c>
      <c r="AY59" s="605" t="s">
        <v>84</v>
      </c>
      <c r="AZ59" s="189"/>
      <c r="BA59" s="639">
        <v>0.94606051587301576</v>
      </c>
      <c r="BB59" s="207">
        <v>0.91876488095238107</v>
      </c>
      <c r="BC59" s="207">
        <v>0.9419708994708994</v>
      </c>
      <c r="BD59" s="208">
        <v>0.93559876543209874</v>
      </c>
      <c r="BE59" s="208" t="s">
        <v>84</v>
      </c>
    </row>
    <row r="60" spans="1:57" ht="35.25" customHeight="1" x14ac:dyDescent="0.25">
      <c r="A60" s="144"/>
      <c r="B60" s="144"/>
      <c r="C60" s="144"/>
      <c r="D60" s="1549"/>
      <c r="E60" s="234" t="s">
        <v>241</v>
      </c>
      <c r="F60" s="165"/>
      <c r="G60" s="1575"/>
      <c r="H60" s="495">
        <v>0.93583333333333341</v>
      </c>
      <c r="I60" s="183">
        <v>1</v>
      </c>
      <c r="J60" s="183" t="s">
        <v>84</v>
      </c>
      <c r="K60" s="183">
        <v>0.87027777777777782</v>
      </c>
      <c r="L60" s="183" t="s">
        <v>84</v>
      </c>
      <c r="M60" s="183" t="s">
        <v>84</v>
      </c>
      <c r="N60" s="183" t="s">
        <v>84</v>
      </c>
      <c r="O60" s="183">
        <v>0.95370370370370361</v>
      </c>
      <c r="P60" s="183" t="s">
        <v>84</v>
      </c>
      <c r="Q60" s="183">
        <v>0.99444444444444446</v>
      </c>
      <c r="R60" s="183">
        <v>0.94187500000000002</v>
      </c>
      <c r="S60" s="183">
        <v>0.93888888888888888</v>
      </c>
      <c r="T60" s="183">
        <v>0.89972222222222231</v>
      </c>
      <c r="U60" s="183" t="s">
        <v>84</v>
      </c>
      <c r="V60" s="183">
        <v>0.7867361111111113</v>
      </c>
      <c r="W60" s="183">
        <v>0.87194444444444452</v>
      </c>
      <c r="X60" s="183" t="s">
        <v>84</v>
      </c>
      <c r="Y60" s="183" t="s">
        <v>84</v>
      </c>
      <c r="Z60" s="183" t="s">
        <v>84</v>
      </c>
      <c r="AA60" s="183" t="s">
        <v>84</v>
      </c>
      <c r="AB60" s="185">
        <v>0.89861111111111125</v>
      </c>
      <c r="AC60" s="183">
        <v>0.9916666666666667</v>
      </c>
      <c r="AD60" s="183">
        <v>0.92833333333333334</v>
      </c>
      <c r="AE60" s="183" t="s">
        <v>84</v>
      </c>
      <c r="AF60" s="183" t="s">
        <v>84</v>
      </c>
      <c r="AG60" s="183" t="s">
        <v>84</v>
      </c>
      <c r="AH60" s="183">
        <v>0.99006944444444445</v>
      </c>
      <c r="AI60" s="183">
        <v>0.87141203703703707</v>
      </c>
      <c r="AJ60" s="183">
        <v>0.88173611111111105</v>
      </c>
      <c r="AK60" s="183" t="s">
        <v>84</v>
      </c>
      <c r="AL60" s="183" t="s">
        <v>84</v>
      </c>
      <c r="AM60" s="185">
        <v>0.91111111111111109</v>
      </c>
      <c r="AN60" s="183" t="s">
        <v>84</v>
      </c>
      <c r="AO60" s="183">
        <v>0.98730158730158735</v>
      </c>
      <c r="AP60" s="183" t="s">
        <v>84</v>
      </c>
      <c r="AQ60" s="183" t="s">
        <v>84</v>
      </c>
      <c r="AR60" s="965">
        <v>0.93174603174603177</v>
      </c>
      <c r="AS60" s="965" t="s">
        <v>84</v>
      </c>
      <c r="AT60" s="975" t="s">
        <v>84</v>
      </c>
      <c r="AU60" s="183" t="s">
        <v>84</v>
      </c>
      <c r="AV60" s="183" t="s">
        <v>84</v>
      </c>
      <c r="AW60" s="183" t="s">
        <v>84</v>
      </c>
      <c r="AX60" s="604" t="s">
        <v>84</v>
      </c>
      <c r="AY60" s="604" t="s">
        <v>84</v>
      </c>
      <c r="AZ60" s="189"/>
      <c r="BA60" s="494">
        <v>0.91934259259259277</v>
      </c>
      <c r="BB60" s="187">
        <v>0.92697145061728392</v>
      </c>
      <c r="BC60" s="187">
        <v>0.94338624338624333</v>
      </c>
      <c r="BD60" s="188">
        <v>0.92990009553204001</v>
      </c>
      <c r="BE60" s="188" t="s">
        <v>84</v>
      </c>
    </row>
    <row r="61" spans="1:57" ht="35.25" customHeight="1" x14ac:dyDescent="0.25">
      <c r="A61" s="144"/>
      <c r="B61" s="144"/>
      <c r="C61" s="144"/>
      <c r="D61" s="1549"/>
      <c r="E61" s="234" t="s">
        <v>246</v>
      </c>
      <c r="F61" s="165"/>
      <c r="G61" s="1575"/>
      <c r="H61" s="492">
        <v>0.84074074074074079</v>
      </c>
      <c r="I61" s="189">
        <v>0.98569444444444454</v>
      </c>
      <c r="J61" s="189" t="s">
        <v>84</v>
      </c>
      <c r="K61" s="189">
        <v>0.85284722222222231</v>
      </c>
      <c r="L61" s="189" t="s">
        <v>84</v>
      </c>
      <c r="M61" s="189" t="s">
        <v>84</v>
      </c>
      <c r="N61" s="189" t="s">
        <v>84</v>
      </c>
      <c r="O61" s="189">
        <v>0.90958333333333341</v>
      </c>
      <c r="P61" s="189" t="s">
        <v>84</v>
      </c>
      <c r="Q61" s="189">
        <v>0.79643518518518519</v>
      </c>
      <c r="R61" s="189">
        <v>0.88486111111111121</v>
      </c>
      <c r="S61" s="189">
        <v>0.9636111111111112</v>
      </c>
      <c r="T61" s="189">
        <v>0.94812500000000011</v>
      </c>
      <c r="U61" s="189" t="s">
        <v>84</v>
      </c>
      <c r="V61" s="189">
        <v>0.96666666666666667</v>
      </c>
      <c r="W61" s="189">
        <v>0.97499999999999998</v>
      </c>
      <c r="X61" s="189" t="s">
        <v>84</v>
      </c>
      <c r="Y61" s="189" t="s">
        <v>84</v>
      </c>
      <c r="Z61" s="189" t="s">
        <v>84</v>
      </c>
      <c r="AA61" s="189" t="s">
        <v>84</v>
      </c>
      <c r="AB61" s="237">
        <v>0.86851851851851858</v>
      </c>
      <c r="AC61" s="189">
        <v>0.95444444444444443</v>
      </c>
      <c r="AD61" s="189">
        <v>1</v>
      </c>
      <c r="AE61" s="189" t="s">
        <v>84</v>
      </c>
      <c r="AF61" s="189" t="s">
        <v>84</v>
      </c>
      <c r="AG61" s="189" t="s">
        <v>84</v>
      </c>
      <c r="AH61" s="189">
        <v>1</v>
      </c>
      <c r="AI61" s="189">
        <v>0.97069444444444453</v>
      </c>
      <c r="AJ61" s="189">
        <v>0.98174603174603181</v>
      </c>
      <c r="AK61" s="189" t="s">
        <v>84</v>
      </c>
      <c r="AL61" s="189" t="s">
        <v>84</v>
      </c>
      <c r="AM61" s="237">
        <v>0.99444444444444446</v>
      </c>
      <c r="AN61" s="189" t="s">
        <v>84</v>
      </c>
      <c r="AO61" s="189">
        <v>0.99444444444444446</v>
      </c>
      <c r="AP61" s="189" t="s">
        <v>84</v>
      </c>
      <c r="AQ61" s="189" t="s">
        <v>84</v>
      </c>
      <c r="AR61" s="967">
        <v>0.98027777777777791</v>
      </c>
      <c r="AS61" s="967" t="s">
        <v>84</v>
      </c>
      <c r="AT61" s="977" t="s">
        <v>84</v>
      </c>
      <c r="AU61" s="189" t="s">
        <v>84</v>
      </c>
      <c r="AV61" s="189" t="s">
        <v>84</v>
      </c>
      <c r="AW61" s="189" t="s">
        <v>84</v>
      </c>
      <c r="AX61" s="506" t="s">
        <v>84</v>
      </c>
      <c r="AY61" s="506" t="s">
        <v>84</v>
      </c>
      <c r="AZ61" s="189"/>
      <c r="BA61" s="493">
        <v>0.91235648148148152</v>
      </c>
      <c r="BB61" s="239">
        <v>0.96256723985890658</v>
      </c>
      <c r="BC61" s="239">
        <v>0.98972222222222228</v>
      </c>
      <c r="BD61" s="240">
        <v>0.95488198118753687</v>
      </c>
      <c r="BE61" s="240" t="s">
        <v>84</v>
      </c>
    </row>
    <row r="62" spans="1:57" ht="35.25" customHeight="1" x14ac:dyDescent="0.25">
      <c r="A62" s="144"/>
      <c r="B62" s="144"/>
      <c r="C62" s="144"/>
      <c r="D62" s="1549"/>
      <c r="E62" s="234" t="s">
        <v>248</v>
      </c>
      <c r="F62" s="165"/>
      <c r="G62" s="1574"/>
      <c r="H62" s="495">
        <v>0.93865260873580203</v>
      </c>
      <c r="I62" s="183">
        <v>0.89102124849939979</v>
      </c>
      <c r="J62" s="183" t="s">
        <v>84</v>
      </c>
      <c r="K62" s="183">
        <v>0.82924812030075201</v>
      </c>
      <c r="L62" s="183" t="s">
        <v>84</v>
      </c>
      <c r="M62" s="183" t="s">
        <v>84</v>
      </c>
      <c r="N62" s="183" t="s">
        <v>84</v>
      </c>
      <c r="O62" s="183">
        <v>0.88779166666666676</v>
      </c>
      <c r="P62" s="183" t="s">
        <v>84</v>
      </c>
      <c r="Q62" s="183">
        <v>0.91248159182701416</v>
      </c>
      <c r="R62" s="183">
        <v>0.91388577892695544</v>
      </c>
      <c r="S62" s="183">
        <v>0.9466588881706528</v>
      </c>
      <c r="T62" s="183">
        <v>0.95843282851602174</v>
      </c>
      <c r="U62" s="183" t="s">
        <v>84</v>
      </c>
      <c r="V62" s="183">
        <v>0.91211302334699063</v>
      </c>
      <c r="W62" s="183">
        <v>0.93191290880724775</v>
      </c>
      <c r="X62" s="183" t="s">
        <v>84</v>
      </c>
      <c r="Y62" s="183" t="s">
        <v>84</v>
      </c>
      <c r="Z62" s="183" t="s">
        <v>84</v>
      </c>
      <c r="AA62" s="183" t="s">
        <v>84</v>
      </c>
      <c r="AB62" s="185">
        <v>0.84783636320925138</v>
      </c>
      <c r="AC62" s="183">
        <v>0.86847290640394093</v>
      </c>
      <c r="AD62" s="183">
        <v>0.81698181426416727</v>
      </c>
      <c r="AE62" s="183" t="s">
        <v>84</v>
      </c>
      <c r="AF62" s="183" t="s">
        <v>84</v>
      </c>
      <c r="AG62" s="183" t="s">
        <v>84</v>
      </c>
      <c r="AH62" s="183">
        <v>0.85276016545454947</v>
      </c>
      <c r="AI62" s="183">
        <v>0.7912232142857144</v>
      </c>
      <c r="AJ62" s="183">
        <v>0.85967215299913069</v>
      </c>
      <c r="AK62" s="183" t="s">
        <v>84</v>
      </c>
      <c r="AL62" s="183" t="s">
        <v>84</v>
      </c>
      <c r="AM62" s="185">
        <v>1</v>
      </c>
      <c r="AN62" s="183" t="s">
        <v>84</v>
      </c>
      <c r="AO62" s="183">
        <v>0.94925377227814201</v>
      </c>
      <c r="AP62" s="183" t="s">
        <v>84</v>
      </c>
      <c r="AQ62" s="183" t="s">
        <v>84</v>
      </c>
      <c r="AR62" s="965">
        <v>0.97252747252747263</v>
      </c>
      <c r="AS62" s="965" t="s">
        <v>84</v>
      </c>
      <c r="AT62" s="975" t="s">
        <v>84</v>
      </c>
      <c r="AU62" s="189" t="s">
        <v>84</v>
      </c>
      <c r="AV62" s="189" t="s">
        <v>84</v>
      </c>
      <c r="AW62" s="189" t="s">
        <v>84</v>
      </c>
      <c r="AX62" s="506" t="s">
        <v>84</v>
      </c>
      <c r="AY62" s="506" t="s">
        <v>84</v>
      </c>
      <c r="AZ62" s="189"/>
      <c r="BA62" s="494">
        <v>0.91221986637975017</v>
      </c>
      <c r="BB62" s="187">
        <v>0.83949110276945893</v>
      </c>
      <c r="BC62" s="187">
        <v>0.97392708160187158</v>
      </c>
      <c r="BD62" s="188">
        <v>0.90854601691702686</v>
      </c>
      <c r="BE62" s="188" t="s">
        <v>84</v>
      </c>
    </row>
    <row r="63" spans="1:57" ht="35.25" customHeight="1" x14ac:dyDescent="0.25">
      <c r="A63" s="144"/>
      <c r="B63" s="144"/>
      <c r="C63" s="144"/>
      <c r="D63" s="1549"/>
      <c r="E63" s="234" t="s">
        <v>257</v>
      </c>
      <c r="F63" s="165"/>
      <c r="G63" s="1574"/>
      <c r="H63" s="492">
        <v>0.92746043956043955</v>
      </c>
      <c r="I63" s="189">
        <v>0.96250000000000013</v>
      </c>
      <c r="J63" s="189" t="s">
        <v>84</v>
      </c>
      <c r="K63" s="189">
        <v>0.95231857925356378</v>
      </c>
      <c r="L63" s="189" t="s">
        <v>84</v>
      </c>
      <c r="M63" s="189" t="s">
        <v>84</v>
      </c>
      <c r="N63" s="189" t="s">
        <v>84</v>
      </c>
      <c r="O63" s="189">
        <v>0.95861751777634119</v>
      </c>
      <c r="P63" s="189" t="s">
        <v>84</v>
      </c>
      <c r="Q63" s="189">
        <v>0.88099207294253734</v>
      </c>
      <c r="R63" s="189">
        <v>0.9451074983839689</v>
      </c>
      <c r="S63" s="189">
        <v>0.96606334841628971</v>
      </c>
      <c r="T63" s="189">
        <v>0.88375275405708842</v>
      </c>
      <c r="U63" s="189" t="s">
        <v>84</v>
      </c>
      <c r="V63" s="189">
        <v>0.94505494505494503</v>
      </c>
      <c r="W63" s="189">
        <v>0.96139705882352966</v>
      </c>
      <c r="X63" s="189" t="s">
        <v>84</v>
      </c>
      <c r="Y63" s="189" t="s">
        <v>84</v>
      </c>
      <c r="Z63" s="189" t="s">
        <v>84</v>
      </c>
      <c r="AA63" s="189" t="s">
        <v>84</v>
      </c>
      <c r="AB63" s="237">
        <v>0.83038984824699114</v>
      </c>
      <c r="AC63" s="189">
        <v>0.80434848093083389</v>
      </c>
      <c r="AD63" s="189">
        <v>0.88681033336411486</v>
      </c>
      <c r="AE63" s="189" t="s">
        <v>84</v>
      </c>
      <c r="AF63" s="189" t="s">
        <v>84</v>
      </c>
      <c r="AG63" s="189" t="s">
        <v>84</v>
      </c>
      <c r="AH63" s="189">
        <v>0.95162815126050448</v>
      </c>
      <c r="AI63" s="189">
        <v>0.86765948876867383</v>
      </c>
      <c r="AJ63" s="189">
        <v>0.97897950872656758</v>
      </c>
      <c r="AK63" s="189" t="s">
        <v>84</v>
      </c>
      <c r="AL63" s="189" t="s">
        <v>84</v>
      </c>
      <c r="AM63" s="237">
        <v>1</v>
      </c>
      <c r="AN63" s="189" t="s">
        <v>84</v>
      </c>
      <c r="AO63" s="189">
        <v>1.0000000000000002</v>
      </c>
      <c r="AP63" s="189" t="s">
        <v>84</v>
      </c>
      <c r="AQ63" s="189" t="s">
        <v>84</v>
      </c>
      <c r="AR63" s="967">
        <v>0.98168498168498175</v>
      </c>
      <c r="AS63" s="967" t="s">
        <v>84</v>
      </c>
      <c r="AT63" s="977" t="s">
        <v>84</v>
      </c>
      <c r="AU63" s="189" t="s">
        <v>84</v>
      </c>
      <c r="AV63" s="189" t="s">
        <v>84</v>
      </c>
      <c r="AW63" s="189" t="s">
        <v>84</v>
      </c>
      <c r="AX63" s="506" t="s">
        <v>84</v>
      </c>
      <c r="AY63" s="506" t="s">
        <v>84</v>
      </c>
      <c r="AZ63" s="189"/>
      <c r="BA63" s="493">
        <v>0.93832642142687028</v>
      </c>
      <c r="BB63" s="239">
        <v>0.88663596854961424</v>
      </c>
      <c r="BC63" s="239">
        <v>0.99389499389499392</v>
      </c>
      <c r="BD63" s="240">
        <v>0.93961912795715952</v>
      </c>
      <c r="BE63" s="240" t="s">
        <v>84</v>
      </c>
    </row>
    <row r="64" spans="1:57" ht="35.25" customHeight="1" x14ac:dyDescent="0.25">
      <c r="A64" s="144"/>
      <c r="B64" s="144"/>
      <c r="C64" s="144"/>
      <c r="D64" s="1549"/>
      <c r="E64" s="234" t="s">
        <v>267</v>
      </c>
      <c r="F64" s="165"/>
      <c r="G64" s="1574"/>
      <c r="H64" s="495">
        <v>0.953769424692954</v>
      </c>
      <c r="I64" s="183">
        <v>0.99352378797672913</v>
      </c>
      <c r="J64" s="183" t="s">
        <v>84</v>
      </c>
      <c r="K64" s="183">
        <v>0.91457325635824627</v>
      </c>
      <c r="L64" s="183" t="s">
        <v>84</v>
      </c>
      <c r="M64" s="183" t="s">
        <v>84</v>
      </c>
      <c r="N64" s="183" t="s">
        <v>84</v>
      </c>
      <c r="O64" s="183">
        <v>0.91808745959922433</v>
      </c>
      <c r="P64" s="183" t="s">
        <v>84</v>
      </c>
      <c r="Q64" s="183">
        <v>0.95105449256625718</v>
      </c>
      <c r="R64" s="183">
        <v>0.97500000000000009</v>
      </c>
      <c r="S64" s="183">
        <v>0.99417020038784742</v>
      </c>
      <c r="T64" s="183">
        <v>0.85518292682926833</v>
      </c>
      <c r="U64" s="183" t="s">
        <v>84</v>
      </c>
      <c r="V64" s="183">
        <v>0.99707905623787974</v>
      </c>
      <c r="W64" s="183">
        <v>0.94504285714285707</v>
      </c>
      <c r="X64" s="183">
        <v>0.96605126050420176</v>
      </c>
      <c r="Y64" s="183" t="s">
        <v>84</v>
      </c>
      <c r="Z64" s="183" t="s">
        <v>84</v>
      </c>
      <c r="AA64" s="183" t="s">
        <v>84</v>
      </c>
      <c r="AB64" s="185">
        <v>0.87081719457013596</v>
      </c>
      <c r="AC64" s="183">
        <v>0.68681318681318693</v>
      </c>
      <c r="AD64" s="183">
        <v>0.85411588175585351</v>
      </c>
      <c r="AE64" s="183" t="s">
        <v>84</v>
      </c>
      <c r="AF64" s="183" t="s">
        <v>84</v>
      </c>
      <c r="AG64" s="183" t="s">
        <v>84</v>
      </c>
      <c r="AH64" s="183">
        <v>0.89994747899159666</v>
      </c>
      <c r="AI64" s="183">
        <v>0.7531738447887516</v>
      </c>
      <c r="AJ64" s="183">
        <v>0.88013265506871652</v>
      </c>
      <c r="AK64" s="183" t="s">
        <v>84</v>
      </c>
      <c r="AL64" s="183" t="s">
        <v>84</v>
      </c>
      <c r="AM64" s="185">
        <v>0.87516483516483512</v>
      </c>
      <c r="AN64" s="183" t="s">
        <v>84</v>
      </c>
      <c r="AO64" s="183">
        <v>0.9718137254901964</v>
      </c>
      <c r="AP64" s="183" t="s">
        <v>84</v>
      </c>
      <c r="AQ64" s="183" t="s">
        <v>84</v>
      </c>
      <c r="AR64" s="965">
        <v>0.85747098628925245</v>
      </c>
      <c r="AS64" s="965" t="s">
        <v>84</v>
      </c>
      <c r="AT64" s="975" t="s">
        <v>84</v>
      </c>
      <c r="AU64" s="189" t="s">
        <v>84</v>
      </c>
      <c r="AV64" s="189" t="s">
        <v>84</v>
      </c>
      <c r="AW64" s="189" t="s">
        <v>84</v>
      </c>
      <c r="AX64" s="506" t="s">
        <v>84</v>
      </c>
      <c r="AY64" s="506" t="s">
        <v>84</v>
      </c>
      <c r="AZ64" s="189"/>
      <c r="BA64" s="494">
        <v>0.95123042929958779</v>
      </c>
      <c r="BB64" s="187">
        <v>0.82416670699804007</v>
      </c>
      <c r="BC64" s="187">
        <v>0.90148318231476132</v>
      </c>
      <c r="BD64" s="188">
        <v>0.89229343953746298</v>
      </c>
      <c r="BE64" s="188" t="s">
        <v>84</v>
      </c>
    </row>
    <row r="65" spans="1:57" ht="35.25" customHeight="1" x14ac:dyDescent="0.25">
      <c r="A65" s="144"/>
      <c r="B65" s="144"/>
      <c r="C65" s="144"/>
      <c r="D65" s="1550"/>
      <c r="E65" s="234" t="s">
        <v>152</v>
      </c>
      <c r="F65" s="165"/>
      <c r="G65" s="1575"/>
      <c r="H65" s="492">
        <v>0.98770607627666451</v>
      </c>
      <c r="I65" s="189">
        <v>0.87362234432234431</v>
      </c>
      <c r="J65" s="189" t="s">
        <v>84</v>
      </c>
      <c r="K65" s="189">
        <v>0.92411118293471239</v>
      </c>
      <c r="L65" s="189" t="s">
        <v>84</v>
      </c>
      <c r="M65" s="189" t="s">
        <v>84</v>
      </c>
      <c r="N65" s="189" t="s">
        <v>84</v>
      </c>
      <c r="O65" s="189">
        <v>0.9351712161787793</v>
      </c>
      <c r="P65" s="189" t="s">
        <v>84</v>
      </c>
      <c r="Q65" s="189">
        <v>0.87085603472158102</v>
      </c>
      <c r="R65" s="189">
        <v>0.87695327313111471</v>
      </c>
      <c r="S65" s="189">
        <v>0.76847062711724368</v>
      </c>
      <c r="T65" s="189">
        <v>0.99998791208791205</v>
      </c>
      <c r="U65" s="189" t="s">
        <v>84</v>
      </c>
      <c r="V65" s="189">
        <v>0.77767495662232511</v>
      </c>
      <c r="W65" s="189">
        <v>0.89999811859966661</v>
      </c>
      <c r="X65" s="189">
        <v>0.98428932496075361</v>
      </c>
      <c r="Y65" s="189" t="s">
        <v>84</v>
      </c>
      <c r="Z65" s="189" t="s">
        <v>84</v>
      </c>
      <c r="AA65" s="189" t="s">
        <v>84</v>
      </c>
      <c r="AB65" s="237">
        <v>0.89230921307794375</v>
      </c>
      <c r="AC65" s="189">
        <v>0.88493859082094373</v>
      </c>
      <c r="AD65" s="189">
        <v>0.85637662141779791</v>
      </c>
      <c r="AE65" s="189" t="s">
        <v>84</v>
      </c>
      <c r="AF65" s="189" t="s">
        <v>84</v>
      </c>
      <c r="AG65" s="189" t="s">
        <v>84</v>
      </c>
      <c r="AH65" s="189">
        <v>0.90725000000000011</v>
      </c>
      <c r="AI65" s="189">
        <v>0.78363462923630989</v>
      </c>
      <c r="AJ65" s="189">
        <v>0.95000000000000018</v>
      </c>
      <c r="AK65" s="189" t="s">
        <v>84</v>
      </c>
      <c r="AL65" s="189" t="s">
        <v>84</v>
      </c>
      <c r="AM65" s="237">
        <v>0.92867841662980988</v>
      </c>
      <c r="AN65" s="189" t="s">
        <v>84</v>
      </c>
      <c r="AO65" s="189">
        <v>0.96625441869055306</v>
      </c>
      <c r="AP65" s="189" t="s">
        <v>84</v>
      </c>
      <c r="AQ65" s="189" t="s">
        <v>84</v>
      </c>
      <c r="AR65" s="967">
        <v>0.81273026315789476</v>
      </c>
      <c r="AS65" s="967" t="s">
        <v>84</v>
      </c>
      <c r="AT65" s="977" t="s">
        <v>84</v>
      </c>
      <c r="AU65" s="189" t="s">
        <v>84</v>
      </c>
      <c r="AV65" s="189" t="s">
        <v>84</v>
      </c>
      <c r="AW65" s="189" t="s">
        <v>84</v>
      </c>
      <c r="AX65" s="506" t="s">
        <v>84</v>
      </c>
      <c r="AY65" s="506" t="s">
        <v>84</v>
      </c>
      <c r="AZ65" s="189"/>
      <c r="BA65" s="493">
        <v>0.89989464245028161</v>
      </c>
      <c r="BB65" s="239">
        <v>0.87908484242549934</v>
      </c>
      <c r="BC65" s="239">
        <v>0.9025543661594192</v>
      </c>
      <c r="BD65" s="240">
        <v>0.89384461701173334</v>
      </c>
      <c r="BE65" s="208" t="s">
        <v>84</v>
      </c>
    </row>
    <row r="66" spans="1:57" ht="35.25" customHeight="1" x14ac:dyDescent="0.25">
      <c r="A66" s="144"/>
      <c r="B66" s="144"/>
      <c r="C66" s="144"/>
      <c r="D66" s="1548">
        <v>2022</v>
      </c>
      <c r="E66" s="234" t="s">
        <v>153</v>
      </c>
      <c r="F66" s="165"/>
      <c r="G66" s="1573"/>
      <c r="H66" s="495">
        <v>0.97187500000000004</v>
      </c>
      <c r="I66" s="183">
        <v>0.99998791208791205</v>
      </c>
      <c r="J66" s="183" t="s">
        <v>84</v>
      </c>
      <c r="K66" s="183">
        <v>0.89454835164835167</v>
      </c>
      <c r="L66" s="183" t="s">
        <v>84</v>
      </c>
      <c r="M66" s="183" t="s">
        <v>84</v>
      </c>
      <c r="N66" s="183" t="s">
        <v>84</v>
      </c>
      <c r="O66" s="183">
        <v>0.99998791208791205</v>
      </c>
      <c r="P66" s="183" t="s">
        <v>84</v>
      </c>
      <c r="Q66" s="183">
        <v>0.97497175177763418</v>
      </c>
      <c r="R66" s="183">
        <v>0.99998791208791205</v>
      </c>
      <c r="S66" s="183">
        <v>0.99998791208791205</v>
      </c>
      <c r="T66" s="183">
        <v>0.95318765352294754</v>
      </c>
      <c r="U66" s="183" t="s">
        <v>84</v>
      </c>
      <c r="V66" s="183">
        <v>0.94505494505494503</v>
      </c>
      <c r="W66" s="183">
        <v>0.99998791208791205</v>
      </c>
      <c r="X66" s="183">
        <v>0.97187500000000004</v>
      </c>
      <c r="Y66" s="183" t="s">
        <v>84</v>
      </c>
      <c r="Z66" s="183" t="s">
        <v>84</v>
      </c>
      <c r="AA66" s="183" t="s">
        <v>84</v>
      </c>
      <c r="AB66" s="185">
        <v>1</v>
      </c>
      <c r="AC66" s="183">
        <v>0.90406031027795719</v>
      </c>
      <c r="AD66" s="183">
        <v>0.86201118293471235</v>
      </c>
      <c r="AE66" s="183" t="s">
        <v>84</v>
      </c>
      <c r="AF66" s="183" t="s">
        <v>84</v>
      </c>
      <c r="AG66" s="183" t="s">
        <v>84</v>
      </c>
      <c r="AH66" s="183">
        <v>0.87136513157894746</v>
      </c>
      <c r="AI66" s="183">
        <v>0.73226675285498821</v>
      </c>
      <c r="AJ66" s="183">
        <v>0.93101570782159015</v>
      </c>
      <c r="AK66" s="183">
        <v>0.82681402714932117</v>
      </c>
      <c r="AL66" s="183" t="s">
        <v>84</v>
      </c>
      <c r="AM66" s="185">
        <v>0.93869049773755653</v>
      </c>
      <c r="AN66" s="183" t="s">
        <v>84</v>
      </c>
      <c r="AO66" s="183">
        <v>0.81981250000000017</v>
      </c>
      <c r="AP66" s="183" t="s">
        <v>84</v>
      </c>
      <c r="AQ66" s="183" t="s">
        <v>84</v>
      </c>
      <c r="AR66" s="965">
        <v>0.92746043956043955</v>
      </c>
      <c r="AS66" s="965" t="s">
        <v>84</v>
      </c>
      <c r="AT66" s="975" t="s">
        <v>84</v>
      </c>
      <c r="AU66" s="189" t="s">
        <v>84</v>
      </c>
      <c r="AV66" s="189" t="s">
        <v>84</v>
      </c>
      <c r="AW66" s="189" t="s">
        <v>84</v>
      </c>
      <c r="AX66" s="506" t="s">
        <v>84</v>
      </c>
      <c r="AY66" s="506" t="s">
        <v>84</v>
      </c>
      <c r="AZ66" s="189"/>
      <c r="BA66" s="494">
        <v>0.97376838749485806</v>
      </c>
      <c r="BB66" s="187">
        <v>0.87536187323107384</v>
      </c>
      <c r="BC66" s="187">
        <v>0.89532114576599875</v>
      </c>
      <c r="BD66" s="188">
        <v>0.91481713549731014</v>
      </c>
      <c r="BE66" s="188" t="s">
        <v>84</v>
      </c>
    </row>
    <row r="67" spans="1:57" ht="35.25" customHeight="1" x14ac:dyDescent="0.25">
      <c r="A67" s="144"/>
      <c r="B67" s="144"/>
      <c r="C67" s="144"/>
      <c r="D67" s="1551"/>
      <c r="E67" s="234" t="s">
        <v>154</v>
      </c>
      <c r="F67" s="165"/>
      <c r="G67" s="1573"/>
      <c r="H67" s="801">
        <v>0.9416066648521757</v>
      </c>
      <c r="I67" s="189">
        <v>0.90949017453135084</v>
      </c>
      <c r="J67" s="189" t="s">
        <v>84</v>
      </c>
      <c r="K67" s="189">
        <v>0.86568722825162459</v>
      </c>
      <c r="L67" s="189" t="s">
        <v>84</v>
      </c>
      <c r="M67" s="189" t="s">
        <v>84</v>
      </c>
      <c r="N67" s="189" t="s">
        <v>84</v>
      </c>
      <c r="O67" s="189">
        <v>0.92963815789473703</v>
      </c>
      <c r="P67" s="189" t="s">
        <v>84</v>
      </c>
      <c r="Q67" s="189">
        <v>0.904046052631579</v>
      </c>
      <c r="R67" s="189">
        <v>0.92170736910148676</v>
      </c>
      <c r="S67" s="189">
        <v>0.89831404416017424</v>
      </c>
      <c r="T67" s="189">
        <v>0.99018966080359272</v>
      </c>
      <c r="U67" s="189" t="s">
        <v>84</v>
      </c>
      <c r="V67" s="189">
        <v>0.93626768715583397</v>
      </c>
      <c r="W67" s="189">
        <v>0.88323754732662296</v>
      </c>
      <c r="X67" s="189">
        <v>0.94957983193277307</v>
      </c>
      <c r="Y67" s="189" t="s">
        <v>84</v>
      </c>
      <c r="Z67" s="189" t="s">
        <v>84</v>
      </c>
      <c r="AA67" s="189" t="s">
        <v>84</v>
      </c>
      <c r="AB67" s="237">
        <v>0.82568337245829504</v>
      </c>
      <c r="AC67" s="189">
        <v>0.92000000000000015</v>
      </c>
      <c r="AD67" s="189">
        <v>0.89828972204266333</v>
      </c>
      <c r="AE67" s="189" t="s">
        <v>84</v>
      </c>
      <c r="AF67" s="189" t="s">
        <v>84</v>
      </c>
      <c r="AG67" s="189" t="s">
        <v>84</v>
      </c>
      <c r="AH67" s="189">
        <v>0.90109604764982909</v>
      </c>
      <c r="AI67" s="189">
        <v>0.98250000000000015</v>
      </c>
      <c r="AJ67" s="189">
        <v>0.94504285714285707</v>
      </c>
      <c r="AK67" s="189">
        <v>0.97832817337461297</v>
      </c>
      <c r="AL67" s="189" t="s">
        <v>84</v>
      </c>
      <c r="AM67" s="237">
        <v>0.81828284139566754</v>
      </c>
      <c r="AN67" s="189" t="s">
        <v>84</v>
      </c>
      <c r="AO67" s="189">
        <v>0.94956774402068511</v>
      </c>
      <c r="AP67" s="189" t="s">
        <v>84</v>
      </c>
      <c r="AQ67" s="189" t="s">
        <v>84</v>
      </c>
      <c r="AR67" s="967">
        <v>0.92343750000000013</v>
      </c>
      <c r="AS67" s="967" t="s">
        <v>84</v>
      </c>
      <c r="AT67" s="977" t="s">
        <v>84</v>
      </c>
      <c r="AU67" s="189" t="s">
        <v>84</v>
      </c>
      <c r="AV67" s="189" t="s">
        <v>84</v>
      </c>
      <c r="AW67" s="189" t="s">
        <v>84</v>
      </c>
      <c r="AX67" s="506" t="s">
        <v>84</v>
      </c>
      <c r="AY67" s="506" t="s">
        <v>84</v>
      </c>
      <c r="AZ67" s="189"/>
      <c r="BA67" s="323">
        <v>0.92088767442199559</v>
      </c>
      <c r="BB67" s="239">
        <v>0.9215628818097511</v>
      </c>
      <c r="BC67" s="239">
        <v>0.89709602847211756</v>
      </c>
      <c r="BD67" s="240">
        <v>0.91318219490128805</v>
      </c>
      <c r="BE67" s="240" t="s">
        <v>84</v>
      </c>
    </row>
    <row r="68" spans="1:57" ht="35.25" customHeight="1" x14ac:dyDescent="0.25">
      <c r="A68" s="144"/>
      <c r="B68" s="144"/>
      <c r="C68" s="144"/>
      <c r="D68" s="1551"/>
      <c r="E68" s="234" t="s">
        <v>155</v>
      </c>
      <c r="F68" s="165"/>
      <c r="G68" s="1573"/>
      <c r="H68" s="802">
        <v>0.84489779017152489</v>
      </c>
      <c r="I68" s="183">
        <v>0.98015513897866846</v>
      </c>
      <c r="J68" s="183" t="s">
        <v>84</v>
      </c>
      <c r="K68" s="183">
        <v>0.93923723335488041</v>
      </c>
      <c r="L68" s="183" t="s">
        <v>84</v>
      </c>
      <c r="M68" s="183" t="s">
        <v>84</v>
      </c>
      <c r="N68" s="183" t="s">
        <v>84</v>
      </c>
      <c r="O68" s="183">
        <v>0.91675623885181601</v>
      </c>
      <c r="P68" s="183" t="s">
        <v>84</v>
      </c>
      <c r="Q68" s="183">
        <v>0.92415838999567446</v>
      </c>
      <c r="R68" s="183">
        <v>0.87764802631578953</v>
      </c>
      <c r="S68" s="183">
        <v>0.9362482461810635</v>
      </c>
      <c r="T68" s="183">
        <v>0.95732469295410461</v>
      </c>
      <c r="U68" s="183" t="s">
        <v>84</v>
      </c>
      <c r="V68" s="183">
        <v>0.9855627088082195</v>
      </c>
      <c r="W68" s="183">
        <v>0.92555921052631596</v>
      </c>
      <c r="X68" s="183">
        <v>0.95603186813186825</v>
      </c>
      <c r="Y68" s="183" t="s">
        <v>84</v>
      </c>
      <c r="Z68" s="183" t="s">
        <v>84</v>
      </c>
      <c r="AA68" s="183" t="s">
        <v>84</v>
      </c>
      <c r="AB68" s="185">
        <v>0.93396929824561425</v>
      </c>
      <c r="AC68" s="183">
        <v>0.99352378797672913</v>
      </c>
      <c r="AD68" s="183">
        <v>0.95267052359405291</v>
      </c>
      <c r="AE68" s="183" t="s">
        <v>84</v>
      </c>
      <c r="AF68" s="183" t="s">
        <v>84</v>
      </c>
      <c r="AG68" s="183" t="s">
        <v>84</v>
      </c>
      <c r="AH68" s="183">
        <v>0.95833333333333348</v>
      </c>
      <c r="AI68" s="183">
        <v>0.99707905623787974</v>
      </c>
      <c r="AJ68" s="183">
        <v>0.99352378797672913</v>
      </c>
      <c r="AK68" s="183">
        <v>0.98596076276664513</v>
      </c>
      <c r="AL68" s="183" t="s">
        <v>84</v>
      </c>
      <c r="AM68" s="185">
        <v>0.99230263157894738</v>
      </c>
      <c r="AN68" s="183" t="s">
        <v>84</v>
      </c>
      <c r="AO68" s="183">
        <v>0.88695808477237059</v>
      </c>
      <c r="AP68" s="183" t="s">
        <v>84</v>
      </c>
      <c r="AQ68" s="183" t="s">
        <v>84</v>
      </c>
      <c r="AR68" s="965">
        <v>0.99998791208791205</v>
      </c>
      <c r="AS68" s="965" t="s">
        <v>84</v>
      </c>
      <c r="AT68" s="975" t="s">
        <v>84</v>
      </c>
      <c r="AU68" s="189" t="s">
        <v>84</v>
      </c>
      <c r="AV68" s="189" t="s">
        <v>84</v>
      </c>
      <c r="AW68" s="189" t="s">
        <v>84</v>
      </c>
      <c r="AX68" s="506" t="s">
        <v>84</v>
      </c>
      <c r="AY68" s="506" t="s">
        <v>84</v>
      </c>
      <c r="AZ68" s="189"/>
      <c r="BA68" s="272">
        <v>0.93123450402453867</v>
      </c>
      <c r="BB68" s="187">
        <v>0.97358007859014051</v>
      </c>
      <c r="BC68" s="187">
        <v>0.95974954281307667</v>
      </c>
      <c r="BD68" s="188">
        <v>0.95485470847591858</v>
      </c>
      <c r="BE68" s="188" t="s">
        <v>84</v>
      </c>
    </row>
    <row r="69" spans="1:57" ht="35.25" customHeight="1" x14ac:dyDescent="0.25">
      <c r="A69" s="144"/>
      <c r="B69" s="144"/>
      <c r="C69" s="144"/>
      <c r="D69" s="1551"/>
      <c r="E69" s="234" t="s">
        <v>303</v>
      </c>
      <c r="F69" s="165"/>
      <c r="G69" s="1573"/>
      <c r="H69" s="801">
        <v>0.99998791208791205</v>
      </c>
      <c r="I69" s="189">
        <v>0.93125000000000013</v>
      </c>
      <c r="J69" s="189" t="s">
        <v>84</v>
      </c>
      <c r="K69" s="189">
        <v>0.8154583333333334</v>
      </c>
      <c r="L69" s="189" t="s">
        <v>84</v>
      </c>
      <c r="M69" s="189" t="s">
        <v>84</v>
      </c>
      <c r="N69" s="189" t="s">
        <v>84</v>
      </c>
      <c r="O69" s="189">
        <v>0.96115213486204198</v>
      </c>
      <c r="P69" s="189" t="s">
        <v>84</v>
      </c>
      <c r="Q69" s="189">
        <v>0.97556561085972859</v>
      </c>
      <c r="R69" s="189">
        <v>0.98770607627666451</v>
      </c>
      <c r="S69" s="189">
        <v>0.93276102133160954</v>
      </c>
      <c r="T69" s="189">
        <v>0.96605126050420176</v>
      </c>
      <c r="U69" s="189" t="s">
        <v>84</v>
      </c>
      <c r="V69" s="189">
        <v>0.99998791208791205</v>
      </c>
      <c r="W69" s="189">
        <v>0.97459313879397902</v>
      </c>
      <c r="X69" s="189">
        <v>0.99352378797672913</v>
      </c>
      <c r="Y69" s="189" t="s">
        <v>84</v>
      </c>
      <c r="Z69" s="189" t="s">
        <v>84</v>
      </c>
      <c r="AA69" s="189" t="s">
        <v>84</v>
      </c>
      <c r="AB69" s="237">
        <v>0.96605126050420154</v>
      </c>
      <c r="AC69" s="189">
        <v>0.94118421052631596</v>
      </c>
      <c r="AD69" s="189">
        <v>0.99998791208791205</v>
      </c>
      <c r="AE69" s="189" t="s">
        <v>84</v>
      </c>
      <c r="AF69" s="189" t="s">
        <v>84</v>
      </c>
      <c r="AG69" s="189" t="s">
        <v>84</v>
      </c>
      <c r="AH69" s="189">
        <v>0.96089204912734316</v>
      </c>
      <c r="AI69" s="189">
        <v>0.98750000000000004</v>
      </c>
      <c r="AJ69" s="189">
        <v>0.95969890109890121</v>
      </c>
      <c r="AK69" s="189">
        <v>0.88921323784574557</v>
      </c>
      <c r="AL69" s="189" t="s">
        <v>84</v>
      </c>
      <c r="AM69" s="237">
        <v>0.94684600755281867</v>
      </c>
      <c r="AN69" s="189" t="s">
        <v>84</v>
      </c>
      <c r="AO69" s="189">
        <v>0.97916666666666696</v>
      </c>
      <c r="AP69" s="189" t="s">
        <v>84</v>
      </c>
      <c r="AQ69" s="189" t="s">
        <v>84</v>
      </c>
      <c r="AR69" s="967">
        <v>0.99998791208791205</v>
      </c>
      <c r="AS69" s="967" t="s">
        <v>84</v>
      </c>
      <c r="AT69" s="977" t="s">
        <v>84</v>
      </c>
      <c r="AU69" s="189" t="s">
        <v>84</v>
      </c>
      <c r="AV69" s="189" t="s">
        <v>84</v>
      </c>
      <c r="AW69" s="189" t="s">
        <v>84</v>
      </c>
      <c r="AX69" s="506" t="s">
        <v>84</v>
      </c>
      <c r="AY69" s="506" t="s">
        <v>84</v>
      </c>
      <c r="AZ69" s="189"/>
      <c r="BA69" s="323">
        <v>0.95800338073764657</v>
      </c>
      <c r="BB69" s="239">
        <v>0.95778965302720276</v>
      </c>
      <c r="BC69" s="239">
        <v>0.97533352876913249</v>
      </c>
      <c r="BD69" s="240">
        <v>0.96370885417799401</v>
      </c>
      <c r="BE69" s="240" t="s">
        <v>84</v>
      </c>
    </row>
    <row r="70" spans="1:57" ht="35.25" customHeight="1" x14ac:dyDescent="0.25">
      <c r="A70" s="144"/>
      <c r="B70" s="144"/>
      <c r="C70" s="144"/>
      <c r="D70" s="1551"/>
      <c r="E70" s="234" t="s">
        <v>167</v>
      </c>
      <c r="F70" s="165"/>
      <c r="G70" s="1573"/>
      <c r="H70" s="802">
        <v>0.99998791208791205</v>
      </c>
      <c r="I70" s="183">
        <v>0.92939967679379443</v>
      </c>
      <c r="J70" s="183" t="s">
        <v>84</v>
      </c>
      <c r="K70" s="183">
        <v>0.92054382676147384</v>
      </c>
      <c r="L70" s="183" t="s">
        <v>84</v>
      </c>
      <c r="M70" s="183" t="s">
        <v>84</v>
      </c>
      <c r="N70" s="183" t="s">
        <v>84</v>
      </c>
      <c r="O70" s="183">
        <v>0.95877912087912098</v>
      </c>
      <c r="P70" s="183" t="s">
        <v>84</v>
      </c>
      <c r="Q70" s="183">
        <v>0.99998791208791205</v>
      </c>
      <c r="R70" s="183">
        <v>0.92946091586432145</v>
      </c>
      <c r="S70" s="183">
        <v>0.82210526315789489</v>
      </c>
      <c r="T70" s="183">
        <v>0.88989367196271218</v>
      </c>
      <c r="U70" s="183" t="s">
        <v>84</v>
      </c>
      <c r="V70" s="183">
        <v>0.95000000000000018</v>
      </c>
      <c r="W70" s="183">
        <v>0.87858145476814209</v>
      </c>
      <c r="X70" s="183">
        <v>0.97760162963971009</v>
      </c>
      <c r="Y70" s="183" t="s">
        <v>84</v>
      </c>
      <c r="Z70" s="183" t="s">
        <v>84</v>
      </c>
      <c r="AA70" s="183" t="s">
        <v>84</v>
      </c>
      <c r="AB70" s="185">
        <v>0.9503526733770431</v>
      </c>
      <c r="AC70" s="183">
        <v>0.7953060393388125</v>
      </c>
      <c r="AD70" s="183">
        <v>0.99352378797672913</v>
      </c>
      <c r="AE70" s="183" t="s">
        <v>84</v>
      </c>
      <c r="AF70" s="183" t="s">
        <v>84</v>
      </c>
      <c r="AG70" s="183" t="s">
        <v>84</v>
      </c>
      <c r="AH70" s="183">
        <v>0.88906954887218048</v>
      </c>
      <c r="AI70" s="183">
        <v>0.93157894736842106</v>
      </c>
      <c r="AJ70" s="183">
        <v>0.97788060762766649</v>
      </c>
      <c r="AK70" s="183">
        <v>0.97520876966171088</v>
      </c>
      <c r="AL70" s="183" t="s">
        <v>84</v>
      </c>
      <c r="AM70" s="185">
        <v>0.95625000000000004</v>
      </c>
      <c r="AN70" s="183" t="s">
        <v>84</v>
      </c>
      <c r="AO70" s="183">
        <v>0.99998791208791205</v>
      </c>
      <c r="AP70" s="183" t="s">
        <v>84</v>
      </c>
      <c r="AQ70" s="183" t="s">
        <v>84</v>
      </c>
      <c r="AR70" s="965">
        <v>0.99998791208791205</v>
      </c>
      <c r="AS70" s="965" t="s">
        <v>84</v>
      </c>
      <c r="AT70" s="975" t="s">
        <v>84</v>
      </c>
      <c r="AU70" s="189" t="s">
        <v>84</v>
      </c>
      <c r="AV70" s="189" t="s">
        <v>84</v>
      </c>
      <c r="AW70" s="189" t="s">
        <v>84</v>
      </c>
      <c r="AX70" s="506" t="s">
        <v>84</v>
      </c>
      <c r="AY70" s="506" t="s">
        <v>84</v>
      </c>
      <c r="AZ70" s="189"/>
      <c r="BA70" s="272">
        <v>0.93239467127299946</v>
      </c>
      <c r="BB70" s="187">
        <v>0.93041719631750908</v>
      </c>
      <c r="BC70" s="187">
        <v>0.98540860805860808</v>
      </c>
      <c r="BD70" s="188">
        <v>0.94940682521637221</v>
      </c>
      <c r="BE70" s="188" t="s">
        <v>84</v>
      </c>
    </row>
    <row r="71" spans="1:57" ht="35.25" customHeight="1" x14ac:dyDescent="0.25">
      <c r="A71" s="144"/>
      <c r="B71" s="144"/>
      <c r="C71" s="144"/>
      <c r="D71" s="1551"/>
      <c r="E71" s="234" t="s">
        <v>168</v>
      </c>
      <c r="F71" s="165"/>
      <c r="G71" s="1573"/>
      <c r="H71" s="803">
        <v>0.95012500000000011</v>
      </c>
      <c r="I71" s="186">
        <v>0.9595786309665566</v>
      </c>
      <c r="J71" s="186" t="s">
        <v>84</v>
      </c>
      <c r="K71" s="186">
        <v>0.9741314156431804</v>
      </c>
      <c r="L71" s="186" t="s">
        <v>84</v>
      </c>
      <c r="M71" s="186" t="s">
        <v>84</v>
      </c>
      <c r="N71" s="186" t="s">
        <v>84</v>
      </c>
      <c r="O71" s="186">
        <v>0.93309631544925664</v>
      </c>
      <c r="P71" s="186" t="s">
        <v>84</v>
      </c>
      <c r="Q71" s="186">
        <v>0.98801227162929939</v>
      </c>
      <c r="R71" s="186">
        <v>0.9646291531997413</v>
      </c>
      <c r="S71" s="186">
        <v>0.99476405946994184</v>
      </c>
      <c r="T71" s="186">
        <v>0.92708333333333348</v>
      </c>
      <c r="U71" s="186" t="s">
        <v>84</v>
      </c>
      <c r="V71" s="186">
        <v>0.99998791208791205</v>
      </c>
      <c r="W71" s="186">
        <v>0.99352378797672913</v>
      </c>
      <c r="X71" s="186">
        <v>0.89507352941176488</v>
      </c>
      <c r="Y71" s="186" t="s">
        <v>84</v>
      </c>
      <c r="Z71" s="186" t="s">
        <v>84</v>
      </c>
      <c r="AA71" s="186" t="s">
        <v>84</v>
      </c>
      <c r="AB71" s="206">
        <v>0.78930921052631597</v>
      </c>
      <c r="AC71" s="186">
        <v>0.90937500000000004</v>
      </c>
      <c r="AD71" s="186">
        <v>0.8640843198817989</v>
      </c>
      <c r="AE71" s="186" t="s">
        <v>84</v>
      </c>
      <c r="AF71" s="186" t="s">
        <v>84</v>
      </c>
      <c r="AG71" s="186" t="s">
        <v>84</v>
      </c>
      <c r="AH71" s="186">
        <v>0.76765783236371488</v>
      </c>
      <c r="AI71" s="186">
        <v>0.94717601809954743</v>
      </c>
      <c r="AJ71" s="186">
        <v>0.99352378797672913</v>
      </c>
      <c r="AK71" s="186">
        <v>0.8839199464401144</v>
      </c>
      <c r="AL71" s="186" t="s">
        <v>84</v>
      </c>
      <c r="AM71" s="206">
        <v>0.94012672064777325</v>
      </c>
      <c r="AN71" s="186" t="s">
        <v>84</v>
      </c>
      <c r="AO71" s="186">
        <v>0.96977083333333347</v>
      </c>
      <c r="AP71" s="186" t="s">
        <v>84</v>
      </c>
      <c r="AQ71" s="186" t="s">
        <v>84</v>
      </c>
      <c r="AR71" s="966">
        <v>0.96007795830882969</v>
      </c>
      <c r="AS71" s="966" t="s">
        <v>84</v>
      </c>
      <c r="AT71" s="976" t="s">
        <v>84</v>
      </c>
      <c r="AU71" s="186" t="s">
        <v>84</v>
      </c>
      <c r="AV71" s="186" t="s">
        <v>84</v>
      </c>
      <c r="AW71" s="186" t="s">
        <v>84</v>
      </c>
      <c r="AX71" s="605" t="s">
        <v>84</v>
      </c>
      <c r="AY71" s="605" t="s">
        <v>84</v>
      </c>
      <c r="AZ71" s="189"/>
      <c r="BA71" s="817">
        <v>0.96181867356070139</v>
      </c>
      <c r="BB71" s="207">
        <v>0.87929230218403143</v>
      </c>
      <c r="BC71" s="207">
        <v>0.95665850409664543</v>
      </c>
      <c r="BD71" s="208">
        <v>0.93258982661379275</v>
      </c>
      <c r="BE71" s="208" t="s">
        <v>84</v>
      </c>
    </row>
    <row r="72" spans="1:57" ht="35.25" customHeight="1" x14ac:dyDescent="0.25">
      <c r="A72" s="144"/>
      <c r="B72" s="144"/>
      <c r="C72" s="144"/>
      <c r="D72" s="1551"/>
      <c r="E72" s="234" t="s">
        <v>241</v>
      </c>
      <c r="F72" s="165"/>
      <c r="G72" s="1573"/>
      <c r="H72" s="802">
        <v>0.94439644473173878</v>
      </c>
      <c r="I72" s="183">
        <v>0.96923229000102062</v>
      </c>
      <c r="J72" s="183" t="s">
        <v>84</v>
      </c>
      <c r="K72" s="183">
        <v>0.92229442384241156</v>
      </c>
      <c r="L72" s="183" t="s">
        <v>84</v>
      </c>
      <c r="M72" s="183" t="s">
        <v>84</v>
      </c>
      <c r="N72" s="183" t="s">
        <v>84</v>
      </c>
      <c r="O72" s="183">
        <v>0.89368749999999997</v>
      </c>
      <c r="P72" s="183" t="s">
        <v>84</v>
      </c>
      <c r="Q72" s="183">
        <v>0.92911184210526332</v>
      </c>
      <c r="R72" s="183">
        <v>0.94761149593440619</v>
      </c>
      <c r="S72" s="183">
        <v>0.98801227162929939</v>
      </c>
      <c r="T72" s="183">
        <v>0.95453491307454152</v>
      </c>
      <c r="U72" s="183" t="s">
        <v>84</v>
      </c>
      <c r="V72" s="183">
        <v>0.96605126050420176</v>
      </c>
      <c r="W72" s="183">
        <v>0.96075067873303155</v>
      </c>
      <c r="X72" s="183">
        <v>0.95575969448508147</v>
      </c>
      <c r="Y72" s="183" t="s">
        <v>84</v>
      </c>
      <c r="Z72" s="183" t="s">
        <v>84</v>
      </c>
      <c r="AA72" s="183" t="s">
        <v>84</v>
      </c>
      <c r="AB72" s="185">
        <v>0.97520876966171066</v>
      </c>
      <c r="AC72" s="183">
        <v>0.98428932496075361</v>
      </c>
      <c r="AD72" s="183">
        <v>0.98428932496075339</v>
      </c>
      <c r="AE72" s="183" t="s">
        <v>84</v>
      </c>
      <c r="AF72" s="183" t="s">
        <v>84</v>
      </c>
      <c r="AG72" s="183" t="s">
        <v>84</v>
      </c>
      <c r="AH72" s="183">
        <v>0.87388157894736862</v>
      </c>
      <c r="AI72" s="183">
        <v>0.97291666666666687</v>
      </c>
      <c r="AJ72" s="183">
        <v>0.97154576599870701</v>
      </c>
      <c r="AK72" s="183">
        <v>0.91503814270647532</v>
      </c>
      <c r="AL72" s="183" t="s">
        <v>84</v>
      </c>
      <c r="AM72" s="185">
        <v>0.94554276315789476</v>
      </c>
      <c r="AN72" s="183" t="s">
        <v>84</v>
      </c>
      <c r="AO72" s="183">
        <v>0.99998791208791205</v>
      </c>
      <c r="AP72" s="183" t="s">
        <v>84</v>
      </c>
      <c r="AQ72" s="183" t="s">
        <v>84</v>
      </c>
      <c r="AR72" s="965">
        <v>0.91122528152961579</v>
      </c>
      <c r="AS72" s="965" t="s">
        <v>84</v>
      </c>
      <c r="AT72" s="975" t="s">
        <v>84</v>
      </c>
      <c r="AU72" s="186" t="s">
        <v>84</v>
      </c>
      <c r="AV72" s="186" t="s">
        <v>84</v>
      </c>
      <c r="AW72" s="186" t="s">
        <v>84</v>
      </c>
      <c r="AX72" s="605" t="s">
        <v>84</v>
      </c>
      <c r="AY72" s="605" t="s">
        <v>84</v>
      </c>
      <c r="AZ72" s="189"/>
      <c r="BA72" s="272">
        <v>0.94831298318554502</v>
      </c>
      <c r="BB72" s="187">
        <v>0.95388136770034782</v>
      </c>
      <c r="BC72" s="187">
        <v>0.95225198559180757</v>
      </c>
      <c r="BD72" s="188">
        <v>0.95148211215923351</v>
      </c>
      <c r="BE72" s="188" t="s">
        <v>84</v>
      </c>
    </row>
    <row r="73" spans="1:57" ht="35.25" customHeight="1" x14ac:dyDescent="0.25">
      <c r="A73" s="144"/>
      <c r="B73" s="144"/>
      <c r="C73" s="144"/>
      <c r="D73" s="1551"/>
      <c r="E73" s="202" t="s">
        <v>246</v>
      </c>
      <c r="F73" s="165"/>
      <c r="G73" s="1573"/>
      <c r="H73" s="803">
        <v>0.95704163157894739</v>
      </c>
      <c r="I73" s="186">
        <v>0.97038900000000006</v>
      </c>
      <c r="J73" s="186" t="s">
        <v>84</v>
      </c>
      <c r="K73" s="186">
        <v>0.94478494623655906</v>
      </c>
      <c r="L73" s="186" t="s">
        <v>84</v>
      </c>
      <c r="M73" s="186" t="s">
        <v>84</v>
      </c>
      <c r="N73" s="186" t="s">
        <v>84</v>
      </c>
      <c r="O73" s="186">
        <v>0.99358900000000006</v>
      </c>
      <c r="P73" s="186" t="s">
        <v>84</v>
      </c>
      <c r="Q73" s="186">
        <v>0.90860804761904768</v>
      </c>
      <c r="R73" s="186">
        <v>0.9239674946236559</v>
      </c>
      <c r="S73" s="186">
        <v>0.95254138095238094</v>
      </c>
      <c r="T73" s="186">
        <v>0.96026966292134819</v>
      </c>
      <c r="U73" s="186" t="s">
        <v>84</v>
      </c>
      <c r="V73" s="186">
        <v>0.87535238095238099</v>
      </c>
      <c r="W73" s="186">
        <v>0.94055238095238092</v>
      </c>
      <c r="X73" s="186">
        <v>0.97930711610486887</v>
      </c>
      <c r="Y73" s="186" t="s">
        <v>84</v>
      </c>
      <c r="Z73" s="186" t="s">
        <v>84</v>
      </c>
      <c r="AA73" s="186" t="s">
        <v>84</v>
      </c>
      <c r="AB73" s="206">
        <v>0.78948635634028896</v>
      </c>
      <c r="AC73" s="186">
        <v>0.93785925487876998</v>
      </c>
      <c r="AD73" s="186">
        <v>0.94772233333333333</v>
      </c>
      <c r="AE73" s="186" t="s">
        <v>84</v>
      </c>
      <c r="AF73" s="186" t="s">
        <v>84</v>
      </c>
      <c r="AG73" s="186" t="s">
        <v>84</v>
      </c>
      <c r="AH73" s="186">
        <v>0.92863636363636359</v>
      </c>
      <c r="AI73" s="186">
        <v>0.92708900000000005</v>
      </c>
      <c r="AJ73" s="186">
        <v>0.95927471428571431</v>
      </c>
      <c r="AK73" s="186">
        <v>0.89418254838709688</v>
      </c>
      <c r="AL73" s="186" t="s">
        <v>84</v>
      </c>
      <c r="AM73" s="206">
        <v>0.9507609298245614</v>
      </c>
      <c r="AN73" s="186" t="s">
        <v>84</v>
      </c>
      <c r="AO73" s="186">
        <v>0.97367731125566725</v>
      </c>
      <c r="AP73" s="186" t="s">
        <v>84</v>
      </c>
      <c r="AQ73" s="186" t="s">
        <v>84</v>
      </c>
      <c r="AR73" s="966">
        <v>0.95658549122807024</v>
      </c>
      <c r="AS73" s="966" t="s">
        <v>84</v>
      </c>
      <c r="AT73" s="976" t="s">
        <v>84</v>
      </c>
      <c r="AU73" s="186"/>
      <c r="AV73" s="186"/>
      <c r="AW73" s="186"/>
      <c r="AX73" s="605"/>
      <c r="AY73" s="605"/>
      <c r="AZ73" s="189"/>
      <c r="BA73" s="817">
        <v>0.94603664017650635</v>
      </c>
      <c r="BB73" s="207">
        <v>0.91203579583736649</v>
      </c>
      <c r="BC73" s="207">
        <v>0.96034124410276622</v>
      </c>
      <c r="BD73" s="208">
        <v>0.93947122670554639</v>
      </c>
      <c r="BE73" s="208" t="s">
        <v>84</v>
      </c>
    </row>
    <row r="74" spans="1:57" ht="35.25" customHeight="1" x14ac:dyDescent="0.25">
      <c r="A74" s="144"/>
      <c r="B74" s="144"/>
      <c r="C74" s="144"/>
      <c r="D74" s="1551"/>
      <c r="E74" s="202" t="s">
        <v>248</v>
      </c>
      <c r="F74" s="165"/>
      <c r="G74" s="1573"/>
      <c r="H74" s="834">
        <v>0.99998900000000002</v>
      </c>
      <c r="I74" s="835">
        <v>0.99998900000000002</v>
      </c>
      <c r="J74" s="835" t="s">
        <v>84</v>
      </c>
      <c r="K74" s="835">
        <v>0.96940000000000004</v>
      </c>
      <c r="L74" s="835" t="s">
        <v>84</v>
      </c>
      <c r="M74" s="835" t="s">
        <v>84</v>
      </c>
      <c r="N74" s="835" t="s">
        <v>84</v>
      </c>
      <c r="O74" s="835">
        <v>0.91416666666666668</v>
      </c>
      <c r="P74" s="835" t="s">
        <v>84</v>
      </c>
      <c r="Q74" s="835">
        <v>0.99325215789473686</v>
      </c>
      <c r="R74" s="835">
        <v>0.95647940074906368</v>
      </c>
      <c r="S74" s="835">
        <v>0.96665566666666669</v>
      </c>
      <c r="T74" s="835">
        <v>0.71871052631578947</v>
      </c>
      <c r="U74" s="835" t="s">
        <v>84</v>
      </c>
      <c r="V74" s="835">
        <v>0.98821052631578943</v>
      </c>
      <c r="W74" s="835">
        <v>0.90026217228464411</v>
      </c>
      <c r="X74" s="835">
        <v>0.90852233333333332</v>
      </c>
      <c r="Y74" s="835" t="s">
        <v>84</v>
      </c>
      <c r="Z74" s="835" t="s">
        <v>84</v>
      </c>
      <c r="AA74" s="835" t="s">
        <v>84</v>
      </c>
      <c r="AB74" s="836">
        <v>0.99998900000000002</v>
      </c>
      <c r="AC74" s="835">
        <v>0.94093333333333329</v>
      </c>
      <c r="AD74" s="835">
        <v>0.98828070175438598</v>
      </c>
      <c r="AE74" s="835" t="s">
        <v>84</v>
      </c>
      <c r="AF74" s="835" t="s">
        <v>84</v>
      </c>
      <c r="AG74" s="835" t="s">
        <v>84</v>
      </c>
      <c r="AH74" s="835">
        <v>0.79652701979668272</v>
      </c>
      <c r="AI74" s="835">
        <v>0.99044943820224718</v>
      </c>
      <c r="AJ74" s="835">
        <v>0.93353333333333344</v>
      </c>
      <c r="AK74" s="835">
        <v>0.94498900000000008</v>
      </c>
      <c r="AL74" s="835" t="s">
        <v>84</v>
      </c>
      <c r="AM74" s="836">
        <v>0.95935146855903797</v>
      </c>
      <c r="AN74" s="835" t="s">
        <v>84</v>
      </c>
      <c r="AO74" s="835">
        <v>1</v>
      </c>
      <c r="AP74" s="835" t="s">
        <v>84</v>
      </c>
      <c r="AQ74" s="835" t="s">
        <v>84</v>
      </c>
      <c r="AR74" s="968">
        <v>0.92825215789473681</v>
      </c>
      <c r="AS74" s="968" t="s">
        <v>84</v>
      </c>
      <c r="AT74" s="978" t="s">
        <v>84</v>
      </c>
      <c r="AU74" s="835" t="s">
        <v>84</v>
      </c>
      <c r="AV74" s="835" t="s">
        <v>84</v>
      </c>
      <c r="AW74" s="835" t="s">
        <v>84</v>
      </c>
      <c r="AX74" s="837" t="s">
        <v>84</v>
      </c>
      <c r="AY74" s="837" t="s">
        <v>84</v>
      </c>
      <c r="AZ74" s="883"/>
      <c r="BA74" s="838">
        <v>0.93778522274788112</v>
      </c>
      <c r="BB74" s="839">
        <v>0.94210026091714028</v>
      </c>
      <c r="BC74" s="839">
        <v>0.96253454215125833</v>
      </c>
      <c r="BD74" s="840">
        <v>0.94747334193875987</v>
      </c>
      <c r="BE74" s="840" t="s">
        <v>84</v>
      </c>
    </row>
    <row r="75" spans="1:57" ht="35.25" customHeight="1" x14ac:dyDescent="0.25">
      <c r="A75" s="144"/>
      <c r="B75" s="144"/>
      <c r="C75" s="144"/>
      <c r="D75" s="1551"/>
      <c r="E75" s="202" t="s">
        <v>257</v>
      </c>
      <c r="F75" s="165"/>
      <c r="G75" s="1573"/>
      <c r="H75" s="801">
        <v>0.96665566666666669</v>
      </c>
      <c r="I75" s="189">
        <v>0.96704119850187265</v>
      </c>
      <c r="J75" s="189" t="s">
        <v>84</v>
      </c>
      <c r="K75" s="189">
        <v>0.92948314606741578</v>
      </c>
      <c r="L75" s="189" t="s">
        <v>84</v>
      </c>
      <c r="M75" s="189" t="s">
        <v>84</v>
      </c>
      <c r="N75" s="189" t="s">
        <v>84</v>
      </c>
      <c r="O75" s="189">
        <v>0.95038900000000004</v>
      </c>
      <c r="P75" s="189" t="s">
        <v>84</v>
      </c>
      <c r="Q75" s="189">
        <v>0.96378900000000012</v>
      </c>
      <c r="R75" s="189">
        <v>0.99198900000000001</v>
      </c>
      <c r="S75" s="189">
        <v>0.96332233333333339</v>
      </c>
      <c r="T75" s="189">
        <v>0.97491882456140355</v>
      </c>
      <c r="U75" s="189" t="s">
        <v>84</v>
      </c>
      <c r="V75" s="189">
        <v>0.9816556666666667</v>
      </c>
      <c r="W75" s="189">
        <v>0.95415566666666674</v>
      </c>
      <c r="X75" s="189">
        <v>0.97858900000000004</v>
      </c>
      <c r="Y75" s="189" t="s">
        <v>84</v>
      </c>
      <c r="Z75" s="189" t="s">
        <v>84</v>
      </c>
      <c r="AA75" s="189" t="s">
        <v>84</v>
      </c>
      <c r="AB75" s="237">
        <v>0.88401498127340827</v>
      </c>
      <c r="AC75" s="189">
        <v>0.96163295880149813</v>
      </c>
      <c r="AD75" s="189">
        <v>0.98166666666666669</v>
      </c>
      <c r="AE75" s="189" t="s">
        <v>84</v>
      </c>
      <c r="AF75" s="189" t="s">
        <v>84</v>
      </c>
      <c r="AG75" s="189" t="s">
        <v>84</v>
      </c>
      <c r="AH75" s="189">
        <v>0.80125341102756897</v>
      </c>
      <c r="AI75" s="189">
        <v>0.96799999999999997</v>
      </c>
      <c r="AJ75" s="189">
        <v>0.97499999999999998</v>
      </c>
      <c r="AK75" s="189">
        <v>0.94625566666666672</v>
      </c>
      <c r="AL75" s="189" t="s">
        <v>84</v>
      </c>
      <c r="AM75" s="237">
        <v>0.95462103463203474</v>
      </c>
      <c r="AN75" s="189" t="s">
        <v>84</v>
      </c>
      <c r="AO75" s="189">
        <v>0.97940074906367036</v>
      </c>
      <c r="AP75" s="189" t="s">
        <v>84</v>
      </c>
      <c r="AQ75" s="189" t="s">
        <v>84</v>
      </c>
      <c r="AR75" s="967">
        <v>0.99998900000000002</v>
      </c>
      <c r="AS75" s="967" t="s">
        <v>84</v>
      </c>
      <c r="AT75" s="977" t="s">
        <v>84</v>
      </c>
      <c r="AU75" s="189" t="s">
        <v>84</v>
      </c>
      <c r="AV75" s="189" t="s">
        <v>84</v>
      </c>
      <c r="AW75" s="189" t="s">
        <v>84</v>
      </c>
      <c r="AX75" s="506" t="s">
        <v>84</v>
      </c>
      <c r="AY75" s="506" t="s">
        <v>84</v>
      </c>
      <c r="AZ75" s="189"/>
      <c r="BA75" s="323">
        <v>0.96563531840582051</v>
      </c>
      <c r="BB75" s="239">
        <v>0.93111766920511552</v>
      </c>
      <c r="BC75" s="239">
        <v>0.97800359456523511</v>
      </c>
      <c r="BD75" s="240">
        <v>0.95825219405872364</v>
      </c>
      <c r="BE75" s="240" t="s">
        <v>84</v>
      </c>
    </row>
    <row r="76" spans="1:57" ht="35.25" customHeight="1" x14ac:dyDescent="0.25">
      <c r="A76" s="144"/>
      <c r="B76" s="144"/>
      <c r="C76" s="144"/>
      <c r="D76" s="1551"/>
      <c r="E76" s="202" t="s">
        <v>267</v>
      </c>
      <c r="F76" s="165"/>
      <c r="G76" s="1573"/>
      <c r="H76" s="802" t="s">
        <v>84</v>
      </c>
      <c r="I76" s="183" t="s">
        <v>84</v>
      </c>
      <c r="J76" s="183" t="s">
        <v>84</v>
      </c>
      <c r="K76" s="183" t="s">
        <v>84</v>
      </c>
      <c r="L76" s="183" t="s">
        <v>84</v>
      </c>
      <c r="M76" s="183" t="s">
        <v>84</v>
      </c>
      <c r="N76" s="183" t="s">
        <v>84</v>
      </c>
      <c r="O76" s="183" t="s">
        <v>84</v>
      </c>
      <c r="P76" s="183" t="s">
        <v>84</v>
      </c>
      <c r="Q76" s="183" t="s">
        <v>84</v>
      </c>
      <c r="R76" s="183" t="s">
        <v>84</v>
      </c>
      <c r="S76" s="183" t="s">
        <v>84</v>
      </c>
      <c r="T76" s="183" t="s">
        <v>84</v>
      </c>
      <c r="U76" s="183" t="s">
        <v>84</v>
      </c>
      <c r="V76" s="183" t="s">
        <v>84</v>
      </c>
      <c r="W76" s="183" t="s">
        <v>84</v>
      </c>
      <c r="X76" s="183" t="s">
        <v>84</v>
      </c>
      <c r="Y76" s="183" t="s">
        <v>84</v>
      </c>
      <c r="Z76" s="183" t="s">
        <v>84</v>
      </c>
      <c r="AA76" s="183" t="s">
        <v>84</v>
      </c>
      <c r="AB76" s="185">
        <v>0.98025566666666675</v>
      </c>
      <c r="AC76" s="183">
        <v>0.94425566666666672</v>
      </c>
      <c r="AD76" s="183">
        <v>0.83671331077694233</v>
      </c>
      <c r="AE76" s="183" t="s">
        <v>84</v>
      </c>
      <c r="AF76" s="183" t="s">
        <v>84</v>
      </c>
      <c r="AG76" s="183" t="s">
        <v>84</v>
      </c>
      <c r="AH76" s="183">
        <v>0.9628164794007491</v>
      </c>
      <c r="AI76" s="183">
        <v>0.93872498662386306</v>
      </c>
      <c r="AJ76" s="183">
        <v>0.93832233333333337</v>
      </c>
      <c r="AK76" s="183">
        <v>0.98212233333333343</v>
      </c>
      <c r="AL76" s="183" t="s">
        <v>84</v>
      </c>
      <c r="AM76" s="185">
        <v>0.93812233333333339</v>
      </c>
      <c r="AN76" s="183" t="s">
        <v>84</v>
      </c>
      <c r="AO76" s="183">
        <v>0.91518900000000003</v>
      </c>
      <c r="AP76" s="183">
        <v>0.99044943820224718</v>
      </c>
      <c r="AQ76" s="183" t="s">
        <v>84</v>
      </c>
      <c r="AR76" s="965">
        <v>0.98213333333333341</v>
      </c>
      <c r="AS76" s="965" t="s">
        <v>84</v>
      </c>
      <c r="AT76" s="975" t="s">
        <v>84</v>
      </c>
      <c r="AU76" s="189" t="s">
        <v>84</v>
      </c>
      <c r="AV76" s="189" t="s">
        <v>84</v>
      </c>
      <c r="AW76" s="189" t="s">
        <v>84</v>
      </c>
      <c r="AX76" s="506" t="s">
        <v>84</v>
      </c>
      <c r="AY76" s="506" t="s">
        <v>84</v>
      </c>
      <c r="AZ76" s="189"/>
      <c r="BA76" s="272" t="s">
        <v>84</v>
      </c>
      <c r="BB76" s="187">
        <v>0.94045868240022212</v>
      </c>
      <c r="BC76" s="187">
        <v>0.95647352621722859</v>
      </c>
      <c r="BD76" s="188">
        <v>0.94846610430872536</v>
      </c>
      <c r="BE76" s="188" t="s">
        <v>84</v>
      </c>
    </row>
    <row r="77" spans="1:57" s="161" customFormat="1" ht="35.25" customHeight="1" x14ac:dyDescent="0.25">
      <c r="A77" s="367"/>
      <c r="B77" s="367"/>
      <c r="C77" s="367"/>
      <c r="D77" s="1550"/>
      <c r="E77" s="202" t="s">
        <v>152</v>
      </c>
      <c r="F77" s="192"/>
      <c r="G77" s="1573"/>
      <c r="H77" s="882">
        <v>0.9653632958801498</v>
      </c>
      <c r="I77" s="883">
        <v>0.94393949485698736</v>
      </c>
      <c r="J77" s="883" t="s">
        <v>84</v>
      </c>
      <c r="K77" s="883">
        <v>0.90567081818181827</v>
      </c>
      <c r="L77" s="883" t="s">
        <v>84</v>
      </c>
      <c r="M77" s="883" t="s">
        <v>84</v>
      </c>
      <c r="N77" s="883" t="s">
        <v>84</v>
      </c>
      <c r="O77" s="883">
        <v>0.80023076190476194</v>
      </c>
      <c r="P77" s="883" t="s">
        <v>84</v>
      </c>
      <c r="Q77" s="883">
        <v>0.95692233333333332</v>
      </c>
      <c r="R77" s="883">
        <v>0.95432233333333338</v>
      </c>
      <c r="S77" s="883">
        <v>0.75760670175438594</v>
      </c>
      <c r="T77" s="883">
        <v>0.9698127340823971</v>
      </c>
      <c r="U77" s="883" t="s">
        <v>84</v>
      </c>
      <c r="V77" s="883">
        <v>0.96377687878787888</v>
      </c>
      <c r="W77" s="883">
        <v>0.80024329323308274</v>
      </c>
      <c r="X77" s="883">
        <v>0.93559506060606057</v>
      </c>
      <c r="Y77" s="883" t="s">
        <v>84</v>
      </c>
      <c r="Z77" s="883" t="s">
        <v>84</v>
      </c>
      <c r="AA77" s="883" t="s">
        <v>84</v>
      </c>
      <c r="AB77" s="884">
        <v>0.93607490636704116</v>
      </c>
      <c r="AC77" s="883">
        <v>0.94599250936329582</v>
      </c>
      <c r="AD77" s="883">
        <v>0.93407471428571431</v>
      </c>
      <c r="AE77" s="883" t="s">
        <v>84</v>
      </c>
      <c r="AF77" s="883" t="s">
        <v>84</v>
      </c>
      <c r="AG77" s="883" t="s">
        <v>84</v>
      </c>
      <c r="AH77" s="883">
        <v>0.91283110526315792</v>
      </c>
      <c r="AI77" s="883">
        <v>0.90873333333333328</v>
      </c>
      <c r="AJ77" s="883">
        <v>0.86216945112781962</v>
      </c>
      <c r="AK77" s="883">
        <v>0.82767687719298255</v>
      </c>
      <c r="AL77" s="883">
        <v>0.96933333333333338</v>
      </c>
      <c r="AM77" s="884">
        <v>1.0000000000000002</v>
      </c>
      <c r="AN77" s="883" t="s">
        <v>84</v>
      </c>
      <c r="AO77" s="883">
        <v>0.94991729323308272</v>
      </c>
      <c r="AP77" s="883">
        <v>0.984989</v>
      </c>
      <c r="AQ77" s="883" t="s">
        <v>84</v>
      </c>
      <c r="AR77" s="969">
        <v>0.99272727272727279</v>
      </c>
      <c r="AS77" s="969" t="s">
        <v>84</v>
      </c>
      <c r="AT77" s="979" t="s">
        <v>84</v>
      </c>
      <c r="AU77" s="883">
        <f>'Indices Generales'!BQ9</f>
        <v>0</v>
      </c>
      <c r="AV77" s="883" t="s">
        <v>84</v>
      </c>
      <c r="AW77" s="883" t="s">
        <v>84</v>
      </c>
      <c r="AX77" s="885" t="s">
        <v>84</v>
      </c>
      <c r="AY77" s="885" t="s">
        <v>84</v>
      </c>
      <c r="AZ77" s="883"/>
      <c r="BA77" s="886">
        <v>0.90486215508674439</v>
      </c>
      <c r="BB77" s="887">
        <v>0.91211077878333469</v>
      </c>
      <c r="BC77" s="887">
        <v>0.98190839149008891</v>
      </c>
      <c r="BD77" s="888">
        <v>0.93296044178672266</v>
      </c>
      <c r="BE77" s="888" t="s">
        <v>84</v>
      </c>
    </row>
    <row r="78" spans="1:57" s="161" customFormat="1" ht="35.25" customHeight="1" x14ac:dyDescent="0.25">
      <c r="A78" s="367"/>
      <c r="B78" s="367"/>
      <c r="C78" s="367"/>
      <c r="D78" s="1581">
        <v>2023</v>
      </c>
      <c r="E78" s="202" t="s">
        <v>153</v>
      </c>
      <c r="F78" s="192"/>
      <c r="G78" s="1575"/>
      <c r="H78" s="495">
        <v>0.95992759649122805</v>
      </c>
      <c r="I78" s="183">
        <v>0.8218071818181818</v>
      </c>
      <c r="J78" s="183" t="s">
        <v>84</v>
      </c>
      <c r="K78" s="183">
        <v>0.97742759649122801</v>
      </c>
      <c r="L78" s="183" t="s">
        <v>84</v>
      </c>
      <c r="M78" s="183" t="s">
        <v>84</v>
      </c>
      <c r="N78" s="183" t="s">
        <v>84</v>
      </c>
      <c r="O78" s="183">
        <v>0.95543071161048687</v>
      </c>
      <c r="P78" s="183" t="s">
        <v>84</v>
      </c>
      <c r="Q78" s="183">
        <v>0.98800315395229632</v>
      </c>
      <c r="R78" s="183">
        <v>0.92537496491228066</v>
      </c>
      <c r="S78" s="183">
        <v>0.93832233333333337</v>
      </c>
      <c r="T78" s="183">
        <v>0.8797010708748616</v>
      </c>
      <c r="U78" s="183" t="s">
        <v>84</v>
      </c>
      <c r="V78" s="183">
        <v>0.99998900000000002</v>
      </c>
      <c r="W78" s="183">
        <v>0.99998900000000002</v>
      </c>
      <c r="X78" s="183">
        <v>0.93825215789473682</v>
      </c>
      <c r="Y78" s="183" t="s">
        <v>84</v>
      </c>
      <c r="Z78" s="183" t="s">
        <v>84</v>
      </c>
      <c r="AA78" s="183" t="s">
        <v>84</v>
      </c>
      <c r="AB78" s="185">
        <v>0.80207233333333339</v>
      </c>
      <c r="AC78" s="183">
        <v>0.7680229696969697</v>
      </c>
      <c r="AD78" s="183">
        <v>0.91032233333333334</v>
      </c>
      <c r="AE78" s="183" t="s">
        <v>84</v>
      </c>
      <c r="AF78" s="183" t="s">
        <v>84</v>
      </c>
      <c r="AG78" s="183" t="s">
        <v>84</v>
      </c>
      <c r="AH78" s="183">
        <v>0.90467869110979693</v>
      </c>
      <c r="AI78" s="183">
        <v>0.98156909126749448</v>
      </c>
      <c r="AJ78" s="183">
        <v>0.88390128070175444</v>
      </c>
      <c r="AK78" s="183">
        <v>0.98692233333333335</v>
      </c>
      <c r="AL78" s="183">
        <v>0.9441223333333334</v>
      </c>
      <c r="AM78" s="185">
        <v>0.99325215789473686</v>
      </c>
      <c r="AN78" s="183" t="s">
        <v>84</v>
      </c>
      <c r="AO78" s="183">
        <v>0.98281490242460079</v>
      </c>
      <c r="AP78" s="183">
        <v>0.98821052631578943</v>
      </c>
      <c r="AQ78" s="183" t="s">
        <v>84</v>
      </c>
      <c r="AR78" s="965">
        <v>0.88362536363636368</v>
      </c>
      <c r="AS78" s="965" t="s">
        <v>84</v>
      </c>
      <c r="AT78" s="975" t="s">
        <v>84</v>
      </c>
      <c r="AU78" s="186" t="s">
        <v>84</v>
      </c>
      <c r="AV78" s="186" t="s">
        <v>84</v>
      </c>
      <c r="AW78" s="186" t="s">
        <v>84</v>
      </c>
      <c r="AX78" s="605" t="s">
        <v>84</v>
      </c>
      <c r="AY78" s="605" t="s">
        <v>84</v>
      </c>
      <c r="AZ78" s="189"/>
      <c r="BA78" s="494">
        <v>0.94402043339805752</v>
      </c>
      <c r="BB78" s="187">
        <v>0.89770142076366866</v>
      </c>
      <c r="BC78" s="187">
        <v>0.96197573756787269</v>
      </c>
      <c r="BD78" s="188">
        <v>0.93456586390986629</v>
      </c>
      <c r="BE78" s="188" t="s">
        <v>84</v>
      </c>
    </row>
    <row r="79" spans="1:57" s="161" customFormat="1" ht="35.25" customHeight="1" x14ac:dyDescent="0.25">
      <c r="A79" s="367"/>
      <c r="B79" s="367"/>
      <c r="C79" s="367"/>
      <c r="D79" s="1582"/>
      <c r="E79" s="202" t="s">
        <v>154</v>
      </c>
      <c r="F79" s="192"/>
      <c r="G79" s="1575"/>
      <c r="H79" s="638">
        <v>0.91596899224806194</v>
      </c>
      <c r="I79" s="186">
        <v>0.96961265591397838</v>
      </c>
      <c r="J79" s="186" t="s">
        <v>84</v>
      </c>
      <c r="K79" s="186">
        <v>0.81795488712522046</v>
      </c>
      <c r="L79" s="186" t="s">
        <v>84</v>
      </c>
      <c r="M79" s="186" t="s">
        <v>84</v>
      </c>
      <c r="N79" s="186">
        <v>0.80885566666666664</v>
      </c>
      <c r="O79" s="186">
        <v>0.93044354545454544</v>
      </c>
      <c r="P79" s="186" t="s">
        <v>84</v>
      </c>
      <c r="Q79" s="186">
        <v>0.97563416129032254</v>
      </c>
      <c r="R79" s="186">
        <v>0.90233333333333332</v>
      </c>
      <c r="S79" s="186">
        <v>0.9939223697650662</v>
      </c>
      <c r="T79" s="186">
        <v>0.97530303030303023</v>
      </c>
      <c r="U79" s="186" t="s">
        <v>84</v>
      </c>
      <c r="V79" s="186">
        <v>0.99999999999999989</v>
      </c>
      <c r="W79" s="186">
        <v>0.99999999999999989</v>
      </c>
      <c r="X79" s="186">
        <v>0.99998899999999991</v>
      </c>
      <c r="Y79" s="186" t="s">
        <v>84</v>
      </c>
      <c r="Z79" s="186" t="s">
        <v>84</v>
      </c>
      <c r="AA79" s="186" t="s">
        <v>84</v>
      </c>
      <c r="AB79" s="206">
        <v>0.83900167567567563</v>
      </c>
      <c r="AC79" s="186">
        <v>0.89179050380572666</v>
      </c>
      <c r="AD79" s="186">
        <v>0.93832233333333337</v>
      </c>
      <c r="AE79" s="186" t="s">
        <v>84</v>
      </c>
      <c r="AF79" s="186" t="s">
        <v>84</v>
      </c>
      <c r="AG79" s="186" t="s">
        <v>84</v>
      </c>
      <c r="AH79" s="186">
        <v>0.94669442635658907</v>
      </c>
      <c r="AI79" s="186">
        <v>0.92708577419354832</v>
      </c>
      <c r="AJ79" s="186">
        <v>0.99998900000000002</v>
      </c>
      <c r="AK79" s="186">
        <v>0.95383895131086127</v>
      </c>
      <c r="AL79" s="186">
        <v>0.87404320987654316</v>
      </c>
      <c r="AM79" s="206">
        <v>0.93214912280701756</v>
      </c>
      <c r="AN79" s="186" t="s">
        <v>84</v>
      </c>
      <c r="AO79" s="186">
        <v>0.88391904761904783</v>
      </c>
      <c r="AP79" s="186">
        <v>0.90318352059925089</v>
      </c>
      <c r="AQ79" s="186" t="s">
        <v>84</v>
      </c>
      <c r="AR79" s="966">
        <v>0.81710804761904765</v>
      </c>
      <c r="AS79" s="984">
        <v>0.7337192982456141</v>
      </c>
      <c r="AT79" s="985">
        <v>0.87196288632872487</v>
      </c>
      <c r="AU79" s="186" t="s">
        <v>84</v>
      </c>
      <c r="AV79" s="186" t="s">
        <v>84</v>
      </c>
      <c r="AW79" s="186" t="s">
        <v>84</v>
      </c>
      <c r="AX79" s="605" t="s">
        <v>84</v>
      </c>
      <c r="AY79" s="605" t="s">
        <v>84</v>
      </c>
      <c r="AZ79" s="189"/>
      <c r="BA79" s="639">
        <v>0.94083480350835202</v>
      </c>
      <c r="BB79" s="207">
        <v>0.92134573431903477</v>
      </c>
      <c r="BC79" s="207">
        <v>0.88408993466109087</v>
      </c>
      <c r="BD79" s="208">
        <v>0.91542349082949259</v>
      </c>
      <c r="BE79" s="208" t="s">
        <v>84</v>
      </c>
    </row>
    <row r="80" spans="1:57" s="161" customFormat="1" ht="35.25" customHeight="1" x14ac:dyDescent="0.25">
      <c r="A80" s="367"/>
      <c r="B80" s="367"/>
      <c r="C80" s="367"/>
      <c r="D80" s="1582"/>
      <c r="E80" s="202" t="s">
        <v>155</v>
      </c>
      <c r="F80" s="192"/>
      <c r="G80" s="1575"/>
      <c r="H80" s="495">
        <v>0.90741324242424237</v>
      </c>
      <c r="I80" s="183">
        <v>0.77801958914728675</v>
      </c>
      <c r="J80" s="183" t="s">
        <v>84</v>
      </c>
      <c r="K80" s="183">
        <v>0.90315789473684216</v>
      </c>
      <c r="L80" s="183" t="s">
        <v>84</v>
      </c>
      <c r="M80" s="183" t="s">
        <v>84</v>
      </c>
      <c r="N80" s="183">
        <v>0.95077192982456138</v>
      </c>
      <c r="O80" s="183">
        <v>0.78515151515151516</v>
      </c>
      <c r="P80" s="183" t="s">
        <v>84</v>
      </c>
      <c r="Q80" s="183">
        <v>0.9504828271604937</v>
      </c>
      <c r="R80" s="183">
        <v>0.67186363440860208</v>
      </c>
      <c r="S80" s="183">
        <v>0.97863636363636353</v>
      </c>
      <c r="T80" s="183">
        <v>0.97744296901600258</v>
      </c>
      <c r="U80" s="183" t="s">
        <v>84</v>
      </c>
      <c r="V80" s="183">
        <v>0.91241935483870962</v>
      </c>
      <c r="W80" s="183">
        <v>0.98213333333333341</v>
      </c>
      <c r="X80" s="183">
        <v>0.9091419816138917</v>
      </c>
      <c r="Y80" s="183" t="s">
        <v>84</v>
      </c>
      <c r="Z80" s="183" t="s">
        <v>84</v>
      </c>
      <c r="AA80" s="183" t="s">
        <v>84</v>
      </c>
      <c r="AB80" s="185">
        <v>0.90198441464298662</v>
      </c>
      <c r="AC80" s="183">
        <v>0.93653285964912281</v>
      </c>
      <c r="AD80" s="183">
        <v>0.9047407730496454</v>
      </c>
      <c r="AE80" s="183" t="s">
        <v>84</v>
      </c>
      <c r="AF80" s="183" t="s">
        <v>84</v>
      </c>
      <c r="AG80" s="183" t="s">
        <v>84</v>
      </c>
      <c r="AH80" s="183">
        <v>0.9103181818181818</v>
      </c>
      <c r="AI80" s="183">
        <v>0.82734831460674163</v>
      </c>
      <c r="AJ80" s="183">
        <v>0.83046658986175115</v>
      </c>
      <c r="AK80" s="183">
        <v>0.98532233333333341</v>
      </c>
      <c r="AL80" s="183">
        <v>0.76818181818181819</v>
      </c>
      <c r="AM80" s="185">
        <v>0.93379266666666672</v>
      </c>
      <c r="AN80" s="183" t="s">
        <v>84</v>
      </c>
      <c r="AO80" s="183">
        <v>0.92808137555328563</v>
      </c>
      <c r="AP80" s="183">
        <v>0.88230082795698916</v>
      </c>
      <c r="AQ80" s="183" t="s">
        <v>84</v>
      </c>
      <c r="AR80" s="965">
        <v>0.88465144725738398</v>
      </c>
      <c r="AS80" s="989">
        <v>0.82172555913978484</v>
      </c>
      <c r="AT80" s="975">
        <v>0.83081056790123453</v>
      </c>
      <c r="AU80" s="183" t="s">
        <v>84</v>
      </c>
      <c r="AV80" s="183" t="s">
        <v>84</v>
      </c>
      <c r="AW80" s="183" t="s">
        <v>84</v>
      </c>
      <c r="AX80" s="604" t="s">
        <v>84</v>
      </c>
      <c r="AY80" s="604" t="s">
        <v>84</v>
      </c>
      <c r="AZ80" s="189"/>
      <c r="BA80" s="494">
        <v>0.89221955294098709</v>
      </c>
      <c r="BB80" s="187">
        <v>0.88311191064294758</v>
      </c>
      <c r="BC80" s="187">
        <v>0.90720657935858129</v>
      </c>
      <c r="BD80" s="188">
        <v>0.8941793476475054</v>
      </c>
      <c r="BE80" s="188" t="s">
        <v>84</v>
      </c>
    </row>
    <row r="81" spans="1:57" s="161" customFormat="1" ht="35.25" customHeight="1" x14ac:dyDescent="0.25">
      <c r="A81" s="367"/>
      <c r="B81" s="367"/>
      <c r="C81" s="367"/>
      <c r="D81" s="1582"/>
      <c r="E81" s="202" t="s">
        <v>303</v>
      </c>
      <c r="F81" s="192"/>
      <c r="G81" s="1575"/>
      <c r="H81" s="638">
        <v>0.80761696027501917</v>
      </c>
      <c r="I81" s="186">
        <v>0.99998899999999991</v>
      </c>
      <c r="J81" s="186" t="s">
        <v>84</v>
      </c>
      <c r="K81" s="186">
        <v>0.85500510725229817</v>
      </c>
      <c r="L81" s="186" t="s">
        <v>84</v>
      </c>
      <c r="M81" s="186" t="s">
        <v>84</v>
      </c>
      <c r="N81" s="186">
        <v>0.92984194117647057</v>
      </c>
      <c r="O81" s="186">
        <v>0.99998899999999991</v>
      </c>
      <c r="P81" s="186" t="s">
        <v>84</v>
      </c>
      <c r="Q81" s="186">
        <v>0.88506921390374327</v>
      </c>
      <c r="R81" s="186">
        <v>0.79512121212121201</v>
      </c>
      <c r="S81" s="186">
        <v>0.94074801328273239</v>
      </c>
      <c r="T81" s="186">
        <v>0.92342928520499112</v>
      </c>
      <c r="U81" s="186" t="s">
        <v>84</v>
      </c>
      <c r="V81" s="186">
        <v>0.91337135294117633</v>
      </c>
      <c r="W81" s="186">
        <v>0.92824801328273232</v>
      </c>
      <c r="X81" s="186">
        <v>0.68578726227333042</v>
      </c>
      <c r="Y81" s="186">
        <v>0.98537799430740025</v>
      </c>
      <c r="Z81" s="186" t="s">
        <v>84</v>
      </c>
      <c r="AA81" s="186" t="s">
        <v>84</v>
      </c>
      <c r="AB81" s="206">
        <v>0.92549702139037426</v>
      </c>
      <c r="AC81" s="186">
        <v>0.80073312614550951</v>
      </c>
      <c r="AD81" s="186">
        <v>0.9332418379772961</v>
      </c>
      <c r="AE81" s="186" t="s">
        <v>84</v>
      </c>
      <c r="AF81" s="186" t="s">
        <v>84</v>
      </c>
      <c r="AG81" s="186" t="s">
        <v>84</v>
      </c>
      <c r="AH81" s="186">
        <v>0.76998884234428222</v>
      </c>
      <c r="AI81" s="186">
        <v>0.98166666666666669</v>
      </c>
      <c r="AJ81" s="186">
        <v>0.89756684491978589</v>
      </c>
      <c r="AK81" s="186">
        <v>0.94893285026737961</v>
      </c>
      <c r="AL81" s="186">
        <v>0.84848655462184863</v>
      </c>
      <c r="AM81" s="206">
        <v>0.90655824955647546</v>
      </c>
      <c r="AN81" s="186" t="s">
        <v>84</v>
      </c>
      <c r="AO81" s="186">
        <v>0.87308349146110054</v>
      </c>
      <c r="AP81" s="186">
        <v>0.96817845760122223</v>
      </c>
      <c r="AQ81" s="186" t="s">
        <v>84</v>
      </c>
      <c r="AR81" s="966">
        <v>0.98166666666666658</v>
      </c>
      <c r="AS81" s="1004">
        <v>0.93895800695762177</v>
      </c>
      <c r="AT81" s="976">
        <v>0.87194345920303595</v>
      </c>
      <c r="AU81" s="186" t="s">
        <v>84</v>
      </c>
      <c r="AV81" s="186" t="s">
        <v>84</v>
      </c>
      <c r="AW81" s="186" t="s">
        <v>84</v>
      </c>
      <c r="AX81" s="605" t="s">
        <v>84</v>
      </c>
      <c r="AY81" s="605" t="s">
        <v>84</v>
      </c>
      <c r="AZ81" s="189"/>
      <c r="BA81" s="639">
        <v>0.89612264277085429</v>
      </c>
      <c r="BB81" s="207">
        <v>0.88826421804164279</v>
      </c>
      <c r="BC81" s="207">
        <v>0.93237171632136617</v>
      </c>
      <c r="BD81" s="208">
        <v>0.90558619237795446</v>
      </c>
      <c r="BE81" s="208" t="s">
        <v>84</v>
      </c>
    </row>
    <row r="82" spans="1:57" s="161" customFormat="1" ht="35.25" customHeight="1" x14ac:dyDescent="0.25">
      <c r="A82" s="367"/>
      <c r="B82" s="367"/>
      <c r="C82" s="367"/>
      <c r="D82" s="1582"/>
      <c r="E82" s="202" t="s">
        <v>167</v>
      </c>
      <c r="F82" s="192"/>
      <c r="G82" s="1575"/>
      <c r="H82" s="495">
        <v>0.96174418604651157</v>
      </c>
      <c r="I82" s="183">
        <v>0.99213903743315501</v>
      </c>
      <c r="J82" s="183" t="s">
        <v>84</v>
      </c>
      <c r="K82" s="183">
        <v>0.88897959477124178</v>
      </c>
      <c r="L82" s="183" t="s">
        <v>84</v>
      </c>
      <c r="M82" s="183" t="s">
        <v>84</v>
      </c>
      <c r="N82" s="183">
        <v>1</v>
      </c>
      <c r="O82" s="183">
        <v>1.0000000000000002</v>
      </c>
      <c r="P82" s="183" t="s">
        <v>84</v>
      </c>
      <c r="Q82" s="183">
        <v>0.96663899430740019</v>
      </c>
      <c r="R82" s="183">
        <v>0.98241653418123998</v>
      </c>
      <c r="S82" s="183">
        <v>0.96878248974008208</v>
      </c>
      <c r="T82" s="183">
        <v>0.90382352941176469</v>
      </c>
      <c r="U82" s="183" t="s">
        <v>84</v>
      </c>
      <c r="V82" s="183">
        <v>1.0000000000000002</v>
      </c>
      <c r="W82" s="183">
        <v>0.99213483146067416</v>
      </c>
      <c r="X82" s="183">
        <v>0.95893246187363834</v>
      </c>
      <c r="Y82" s="183">
        <v>0.94494382022471901</v>
      </c>
      <c r="Z82" s="183">
        <v>0.96705882352941164</v>
      </c>
      <c r="AA82" s="183" t="s">
        <v>84</v>
      </c>
      <c r="AB82" s="185">
        <v>0.93349469259962048</v>
      </c>
      <c r="AC82" s="183">
        <v>0.88572352012383904</v>
      </c>
      <c r="AD82" s="183">
        <v>0.82609166578541515</v>
      </c>
      <c r="AE82" s="183" t="s">
        <v>84</v>
      </c>
      <c r="AF82" s="183" t="s">
        <v>84</v>
      </c>
      <c r="AG82" s="183" t="s">
        <v>84</v>
      </c>
      <c r="AH82" s="183">
        <v>0.97198297213622287</v>
      </c>
      <c r="AI82" s="183">
        <v>0.96675370588235288</v>
      </c>
      <c r="AJ82" s="183">
        <v>0.92036295091661735</v>
      </c>
      <c r="AK82" s="183">
        <v>0.81245190299277603</v>
      </c>
      <c r="AL82" s="183">
        <v>0.88941651882515271</v>
      </c>
      <c r="AM82" s="185">
        <v>0.9257054317339839</v>
      </c>
      <c r="AN82" s="183" t="s">
        <v>84</v>
      </c>
      <c r="AO82" s="183">
        <v>0.69167443806790996</v>
      </c>
      <c r="AP82" s="183">
        <v>0.99255066982922191</v>
      </c>
      <c r="AQ82" s="183" t="s">
        <v>84</v>
      </c>
      <c r="AR82" s="965">
        <v>0.98764044943820217</v>
      </c>
      <c r="AS82" s="989">
        <v>0.95060588235294119</v>
      </c>
      <c r="AT82" s="975">
        <v>0.92438502673796774</v>
      </c>
      <c r="AU82" s="183" t="s">
        <v>84</v>
      </c>
      <c r="AV82" s="183" t="s">
        <v>84</v>
      </c>
      <c r="AW82" s="183" t="s">
        <v>84</v>
      </c>
      <c r="AX82" s="604" t="s">
        <v>84</v>
      </c>
      <c r="AY82" s="604" t="s">
        <v>84</v>
      </c>
      <c r="AZ82" s="189"/>
      <c r="BA82" s="494">
        <v>0.96625673592713135</v>
      </c>
      <c r="BB82" s="187">
        <v>0.90078474115774954</v>
      </c>
      <c r="BC82" s="187">
        <v>0.89939274726732943</v>
      </c>
      <c r="BD82" s="188">
        <v>0.92214474145073677</v>
      </c>
      <c r="BE82" s="188" t="s">
        <v>84</v>
      </c>
    </row>
    <row r="83" spans="1:57" s="161" customFormat="1" ht="35.25" customHeight="1" x14ac:dyDescent="0.25">
      <c r="A83" s="367"/>
      <c r="B83" s="367"/>
      <c r="C83" s="367"/>
      <c r="D83" s="1582"/>
      <c r="E83" s="202" t="s">
        <v>168</v>
      </c>
      <c r="F83" s="192"/>
      <c r="G83" s="1575"/>
      <c r="H83" s="638">
        <v>0.92775462123957952</v>
      </c>
      <c r="I83" s="186">
        <v>0.936261491317671</v>
      </c>
      <c r="J83" s="186" t="s">
        <v>84</v>
      </c>
      <c r="K83" s="186">
        <v>0.97439281558028612</v>
      </c>
      <c r="L83" s="186" t="s">
        <v>84</v>
      </c>
      <c r="M83" s="186" t="s">
        <v>84</v>
      </c>
      <c r="N83" s="186">
        <v>0.9331600547195622</v>
      </c>
      <c r="O83" s="186">
        <v>0.97263757115749516</v>
      </c>
      <c r="P83" s="186" t="s">
        <v>84</v>
      </c>
      <c r="Q83" s="186">
        <v>0.97084440227703972</v>
      </c>
      <c r="R83" s="186">
        <v>0.97926470588235282</v>
      </c>
      <c r="S83" s="186">
        <v>0.91008235294117656</v>
      </c>
      <c r="T83" s="186">
        <v>0.96170588235294108</v>
      </c>
      <c r="U83" s="186" t="s">
        <v>84</v>
      </c>
      <c r="V83" s="186">
        <v>0.9493878248974007</v>
      </c>
      <c r="W83" s="186">
        <v>0.99998900000000013</v>
      </c>
      <c r="X83" s="186">
        <v>1.0000000000000002</v>
      </c>
      <c r="Y83" s="186">
        <v>0.94693838440492473</v>
      </c>
      <c r="Z83" s="186">
        <v>0.99998900000000013</v>
      </c>
      <c r="AA83" s="186" t="s">
        <v>84</v>
      </c>
      <c r="AB83" s="206">
        <v>0.85523887823147904</v>
      </c>
      <c r="AC83" s="186">
        <v>0.89706119251336891</v>
      </c>
      <c r="AD83" s="186">
        <v>0.94814999071207429</v>
      </c>
      <c r="AE83" s="186" t="s">
        <v>84</v>
      </c>
      <c r="AF83" s="186" t="s">
        <v>84</v>
      </c>
      <c r="AG83" s="186" t="s">
        <v>84</v>
      </c>
      <c r="AH83" s="186">
        <v>0.90725412605042011</v>
      </c>
      <c r="AI83" s="186">
        <v>0.91685393258426962</v>
      </c>
      <c r="AJ83" s="186">
        <v>0.97308359133126932</v>
      </c>
      <c r="AK83" s="186">
        <v>0.93225806451612891</v>
      </c>
      <c r="AL83" s="186">
        <v>0.95427135294117649</v>
      </c>
      <c r="AM83" s="206" t="s">
        <v>84</v>
      </c>
      <c r="AN83" s="186" t="s">
        <v>84</v>
      </c>
      <c r="AO83" s="186">
        <v>0.98447197213622284</v>
      </c>
      <c r="AP83" s="186">
        <v>0.90821407451212288</v>
      </c>
      <c r="AQ83" s="186" t="s">
        <v>84</v>
      </c>
      <c r="AR83" s="966">
        <v>0.974021258064516</v>
      </c>
      <c r="AS83" s="1004">
        <v>0.92449257920946148</v>
      </c>
      <c r="AT83" s="976">
        <v>0.82449143255196811</v>
      </c>
      <c r="AU83" s="186" t="s">
        <v>84</v>
      </c>
      <c r="AV83" s="186" t="s">
        <v>84</v>
      </c>
      <c r="AW83" s="186" t="s">
        <v>84</v>
      </c>
      <c r="AX83" s="605" t="s">
        <v>84</v>
      </c>
      <c r="AY83" s="605" t="s">
        <v>84</v>
      </c>
      <c r="AZ83" s="189"/>
      <c r="BA83" s="639">
        <v>0.9616005790550306</v>
      </c>
      <c r="BB83" s="207">
        <v>0.92302139111002324</v>
      </c>
      <c r="BC83" s="207">
        <v>0.95556910157095398</v>
      </c>
      <c r="BD83" s="208">
        <v>0.94673035724533594</v>
      </c>
      <c r="BE83" s="208" t="s">
        <v>84</v>
      </c>
    </row>
    <row r="84" spans="1:57" s="161" customFormat="1" ht="35.25" customHeight="1" x14ac:dyDescent="0.25">
      <c r="A84" s="367"/>
      <c r="B84" s="367"/>
      <c r="C84" s="367"/>
      <c r="D84" s="1582"/>
      <c r="E84" s="202" t="s">
        <v>241</v>
      </c>
      <c r="F84" s="192"/>
      <c r="G84" s="1575"/>
      <c r="H84" s="495">
        <v>0.94946612418300647</v>
      </c>
      <c r="I84" s="183">
        <v>0.92836109302325576</v>
      </c>
      <c r="J84" s="183" t="s">
        <v>84</v>
      </c>
      <c r="K84" s="183">
        <v>0.92905920872865266</v>
      </c>
      <c r="L84" s="183" t="s">
        <v>84</v>
      </c>
      <c r="M84" s="183" t="s">
        <v>84</v>
      </c>
      <c r="N84" s="183">
        <v>0.85875550513538745</v>
      </c>
      <c r="O84" s="183">
        <v>0.77266890412957834</v>
      </c>
      <c r="P84" s="183" t="s">
        <v>84</v>
      </c>
      <c r="Q84" s="183">
        <v>0.89686480608916264</v>
      </c>
      <c r="R84" s="183">
        <v>0.85583105335157306</v>
      </c>
      <c r="S84" s="183">
        <v>0.85979302832244009</v>
      </c>
      <c r="T84" s="183">
        <v>0.97436808496732019</v>
      </c>
      <c r="U84" s="183" t="s">
        <v>84</v>
      </c>
      <c r="V84" s="183">
        <v>0.98748899999999995</v>
      </c>
      <c r="W84" s="183">
        <v>0.99998899999999991</v>
      </c>
      <c r="X84" s="183">
        <v>0.87558812854030499</v>
      </c>
      <c r="Y84" s="183">
        <v>0.89629916042780744</v>
      </c>
      <c r="Z84" s="183">
        <v>0.97000619195046434</v>
      </c>
      <c r="AA84" s="183" t="s">
        <v>84</v>
      </c>
      <c r="AB84" s="185">
        <v>0.90686281404174574</v>
      </c>
      <c r="AC84" s="183">
        <v>0.9409387936132465</v>
      </c>
      <c r="AD84" s="183">
        <v>0.99064082829888711</v>
      </c>
      <c r="AE84" s="183" t="s">
        <v>84</v>
      </c>
      <c r="AF84" s="183" t="s">
        <v>84</v>
      </c>
      <c r="AG84" s="183" t="s">
        <v>84</v>
      </c>
      <c r="AH84" s="183">
        <v>0.94922531046717906</v>
      </c>
      <c r="AI84" s="183">
        <v>0.97815479876160993</v>
      </c>
      <c r="AJ84" s="183">
        <v>0.92425370588235289</v>
      </c>
      <c r="AK84" s="183">
        <v>0.94759803921568642</v>
      </c>
      <c r="AL84" s="183">
        <v>0.92594256037151712</v>
      </c>
      <c r="AM84" s="185" t="s">
        <v>84</v>
      </c>
      <c r="AN84" s="183" t="s">
        <v>84</v>
      </c>
      <c r="AO84" s="183">
        <v>1</v>
      </c>
      <c r="AP84" s="183">
        <v>0.96712803743315501</v>
      </c>
      <c r="AQ84" s="183" t="s">
        <v>84</v>
      </c>
      <c r="AR84" s="965">
        <v>0.99064082829888711</v>
      </c>
      <c r="AS84" s="989">
        <v>0.87291698514754745</v>
      </c>
      <c r="AT84" s="975">
        <v>0.93786096256684481</v>
      </c>
      <c r="AU84" s="183" t="s">
        <v>84</v>
      </c>
      <c r="AV84" s="183" t="s">
        <v>84</v>
      </c>
      <c r="AW84" s="183" t="s">
        <v>84</v>
      </c>
      <c r="AX84" s="604" t="s">
        <v>84</v>
      </c>
      <c r="AY84" s="604" t="s">
        <v>84</v>
      </c>
      <c r="AZ84" s="189"/>
      <c r="BA84" s="494">
        <v>0.91103852063206792</v>
      </c>
      <c r="BB84" s="187">
        <v>0.94545210633152799</v>
      </c>
      <c r="BC84" s="187">
        <v>0.98592295524401408</v>
      </c>
      <c r="BD84" s="188">
        <v>0.94747119406920322</v>
      </c>
      <c r="BE84" s="188" t="s">
        <v>84</v>
      </c>
    </row>
    <row r="85" spans="1:57" s="161" customFormat="1" ht="35.25" customHeight="1" x14ac:dyDescent="0.25">
      <c r="A85" s="367"/>
      <c r="B85" s="367"/>
      <c r="C85" s="367"/>
      <c r="D85" s="1582"/>
      <c r="E85" s="202" t="s">
        <v>246</v>
      </c>
      <c r="F85" s="192"/>
      <c r="G85" s="1575"/>
      <c r="H85" s="638">
        <v>0.96164278151260518</v>
      </c>
      <c r="I85" s="186">
        <v>0.9120210855614973</v>
      </c>
      <c r="J85" s="186" t="s">
        <v>84</v>
      </c>
      <c r="K85" s="186">
        <v>0.95168918975332051</v>
      </c>
      <c r="L85" s="186" t="s">
        <v>84</v>
      </c>
      <c r="M85" s="186" t="s">
        <v>84</v>
      </c>
      <c r="N85" s="186">
        <v>0.97716577540106941</v>
      </c>
      <c r="O85" s="186">
        <v>0.96660868013011647</v>
      </c>
      <c r="P85" s="186" t="s">
        <v>84</v>
      </c>
      <c r="Q85" s="186">
        <v>0.93309297912713463</v>
      </c>
      <c r="R85" s="186">
        <v>0.97715477540106943</v>
      </c>
      <c r="S85" s="186">
        <v>0.98579195360637906</v>
      </c>
      <c r="T85" s="186">
        <v>0.99271826625386994</v>
      </c>
      <c r="U85" s="186" t="s">
        <v>84</v>
      </c>
      <c r="V85" s="186">
        <v>0.94913176710929525</v>
      </c>
      <c r="W85" s="186">
        <v>0.99998900000000013</v>
      </c>
      <c r="X85" s="186">
        <v>0.93968539468690693</v>
      </c>
      <c r="Y85" s="186">
        <v>0.92399969518716574</v>
      </c>
      <c r="Z85" s="186">
        <v>0.99175370588235279</v>
      </c>
      <c r="AA85" s="186" t="s">
        <v>84</v>
      </c>
      <c r="AB85" s="206">
        <v>0.96825842696629205</v>
      </c>
      <c r="AC85" s="186">
        <v>0.96130076470588233</v>
      </c>
      <c r="AD85" s="186">
        <v>0.99998900000000002</v>
      </c>
      <c r="AE85" s="186" t="s">
        <v>84</v>
      </c>
      <c r="AF85" s="186" t="s">
        <v>84</v>
      </c>
      <c r="AG85" s="186" t="s">
        <v>84</v>
      </c>
      <c r="AH85" s="186">
        <v>0.93570664705882356</v>
      </c>
      <c r="AI85" s="186">
        <v>0.97787921348314599</v>
      </c>
      <c r="AJ85" s="186">
        <v>0.95407347589562141</v>
      </c>
      <c r="AK85" s="186">
        <v>0.97292553250773983</v>
      </c>
      <c r="AL85" s="186">
        <v>0.91172253212252641</v>
      </c>
      <c r="AM85" s="206" t="s">
        <v>84</v>
      </c>
      <c r="AN85" s="186" t="s">
        <v>84</v>
      </c>
      <c r="AO85" s="186">
        <v>0.82605313092979116</v>
      </c>
      <c r="AP85" s="186">
        <v>0.88147405029427495</v>
      </c>
      <c r="AQ85" s="186" t="s">
        <v>84</v>
      </c>
      <c r="AR85" s="966">
        <v>0.94931818181818162</v>
      </c>
      <c r="AS85" s="1004">
        <v>0.97754010695187155</v>
      </c>
      <c r="AT85" s="976">
        <v>0.98240553418123999</v>
      </c>
      <c r="AU85" s="186" t="s">
        <v>84</v>
      </c>
      <c r="AV85" s="186" t="s">
        <v>84</v>
      </c>
      <c r="AW85" s="186" t="s">
        <v>84</v>
      </c>
      <c r="AX85" s="605" t="s">
        <v>84</v>
      </c>
      <c r="AY85" s="605" t="s">
        <v>84</v>
      </c>
      <c r="AZ85" s="189"/>
      <c r="BA85" s="639">
        <v>0.96160321782948432</v>
      </c>
      <c r="BB85" s="207">
        <v>0.96023194909250409</v>
      </c>
      <c r="BC85" s="207">
        <v>0.88561512101408268</v>
      </c>
      <c r="BD85" s="208">
        <v>0.93581676264535707</v>
      </c>
      <c r="BE85" s="208" t="s">
        <v>84</v>
      </c>
    </row>
    <row r="86" spans="1:57" s="161" customFormat="1" ht="35.25" customHeight="1" x14ac:dyDescent="0.25">
      <c r="A86" s="367"/>
      <c r="B86" s="367"/>
      <c r="C86" s="367"/>
      <c r="D86" s="1582"/>
      <c r="E86" s="202" t="s">
        <v>248</v>
      </c>
      <c r="F86" s="192"/>
      <c r="G86" s="1573"/>
      <c r="H86" s="802">
        <v>0.93794117647058817</v>
      </c>
      <c r="I86" s="183">
        <v>0.76715909090909085</v>
      </c>
      <c r="J86" s="183" t="s">
        <v>84</v>
      </c>
      <c r="K86" s="183">
        <v>0.99999999999999989</v>
      </c>
      <c r="L86" s="183" t="s">
        <v>84</v>
      </c>
      <c r="M86" s="183" t="s">
        <v>84</v>
      </c>
      <c r="N86" s="183">
        <v>0.95028322440087132</v>
      </c>
      <c r="O86" s="183">
        <v>0.87741557734204767</v>
      </c>
      <c r="P86" s="183" t="s">
        <v>84</v>
      </c>
      <c r="Q86" s="183">
        <v>0.90298128342245987</v>
      </c>
      <c r="R86" s="183">
        <v>0.8550408496732026</v>
      </c>
      <c r="S86" s="183">
        <v>0.94179144385026736</v>
      </c>
      <c r="T86" s="183">
        <v>1</v>
      </c>
      <c r="U86" s="183" t="s">
        <v>84</v>
      </c>
      <c r="V86" s="183">
        <v>0.82059738411493621</v>
      </c>
      <c r="W86" s="183">
        <v>0.89680145225362862</v>
      </c>
      <c r="X86" s="183">
        <v>0.95227272727272716</v>
      </c>
      <c r="Y86" s="183">
        <v>1</v>
      </c>
      <c r="Z86" s="183">
        <v>0.99176470588235288</v>
      </c>
      <c r="AA86" s="183" t="s">
        <v>84</v>
      </c>
      <c r="AB86" s="185">
        <v>0.93922281117152739</v>
      </c>
      <c r="AC86" s="183">
        <v>0.91209639266706088</v>
      </c>
      <c r="AD86" s="183">
        <v>0.99270726625386996</v>
      </c>
      <c r="AE86" s="183" t="s">
        <v>84</v>
      </c>
      <c r="AF86" s="183" t="s">
        <v>84</v>
      </c>
      <c r="AG86" s="183" t="s">
        <v>84</v>
      </c>
      <c r="AH86" s="183">
        <v>0.91212972420837579</v>
      </c>
      <c r="AI86" s="183">
        <v>0.99176470588235277</v>
      </c>
      <c r="AJ86" s="183">
        <v>0.96730588235294124</v>
      </c>
      <c r="AK86" s="183">
        <v>0.93215294117647074</v>
      </c>
      <c r="AL86" s="183">
        <v>0.87326986584107325</v>
      </c>
      <c r="AM86" s="185" t="s">
        <v>84</v>
      </c>
      <c r="AN86" s="183" t="s">
        <v>84</v>
      </c>
      <c r="AO86" s="183">
        <v>0.90468378812199046</v>
      </c>
      <c r="AP86" s="183">
        <v>0.64438235294117641</v>
      </c>
      <c r="AQ86" s="183" t="s">
        <v>84</v>
      </c>
      <c r="AR86" s="965">
        <v>0.9556708181818182</v>
      </c>
      <c r="AS86" s="989">
        <v>0.96614379084967306</v>
      </c>
      <c r="AT86" s="975">
        <v>0.91034268125854989</v>
      </c>
      <c r="AU86" s="186" t="s">
        <v>84</v>
      </c>
      <c r="AV86" s="186" t="s">
        <v>84</v>
      </c>
      <c r="AW86" s="186" t="s">
        <v>84</v>
      </c>
      <c r="AX86" s="605" t="s">
        <v>84</v>
      </c>
      <c r="AY86" s="605" t="s">
        <v>84</v>
      </c>
      <c r="AZ86" s="189"/>
      <c r="BA86" s="272">
        <v>0.92100349397086945</v>
      </c>
      <c r="BB86" s="187">
        <v>0.94008119869420892</v>
      </c>
      <c r="BC86" s="187">
        <v>0.83491231974832836</v>
      </c>
      <c r="BD86" s="188">
        <v>0.8986656708044688</v>
      </c>
      <c r="BE86" s="188" t="s">
        <v>84</v>
      </c>
    </row>
    <row r="87" spans="1:57" s="161" customFormat="1" ht="35.25" customHeight="1" x14ac:dyDescent="0.25">
      <c r="A87" s="367"/>
      <c r="B87" s="367"/>
      <c r="C87" s="367"/>
      <c r="D87" s="1582"/>
      <c r="E87" s="234" t="s">
        <v>257</v>
      </c>
      <c r="F87" s="192"/>
      <c r="G87" s="1575"/>
      <c r="H87" s="638">
        <v>0.91332689329685357</v>
      </c>
      <c r="I87" s="186">
        <v>0.95782429411764702</v>
      </c>
      <c r="J87" s="186" t="s">
        <v>84</v>
      </c>
      <c r="K87" s="186">
        <v>0.97892134831460687</v>
      </c>
      <c r="L87" s="186" t="s">
        <v>84</v>
      </c>
      <c r="M87" s="186" t="s">
        <v>84</v>
      </c>
      <c r="N87" s="186">
        <v>0.99998899999999991</v>
      </c>
      <c r="O87" s="186">
        <v>0.94406869639468682</v>
      </c>
      <c r="P87" s="186" t="s">
        <v>84</v>
      </c>
      <c r="Q87" s="186">
        <v>0.88332391461100557</v>
      </c>
      <c r="R87" s="186">
        <v>0.92101686377708969</v>
      </c>
      <c r="S87" s="186">
        <v>0.92564259477124178</v>
      </c>
      <c r="T87" s="186">
        <v>0.99998899999999991</v>
      </c>
      <c r="U87" s="186" t="s">
        <v>84</v>
      </c>
      <c r="V87" s="186">
        <v>0.96770726625386994</v>
      </c>
      <c r="W87" s="186">
        <v>0.8130365738682569</v>
      </c>
      <c r="X87" s="186">
        <v>0.82640435646516663</v>
      </c>
      <c r="Y87" s="186">
        <v>0.97248900000000005</v>
      </c>
      <c r="Z87" s="186">
        <v>0.96208771293947071</v>
      </c>
      <c r="AA87" s="186" t="s">
        <v>84</v>
      </c>
      <c r="AB87" s="206">
        <v>0.94006924691358018</v>
      </c>
      <c r="AC87" s="186">
        <v>0.66919308632543928</v>
      </c>
      <c r="AD87" s="186">
        <v>0.84092355564043797</v>
      </c>
      <c r="AE87" s="186" t="s">
        <v>84</v>
      </c>
      <c r="AF87" s="186" t="s">
        <v>84</v>
      </c>
      <c r="AG87" s="186" t="s">
        <v>84</v>
      </c>
      <c r="AH87" s="186">
        <v>0.86538647899159671</v>
      </c>
      <c r="AI87" s="186">
        <v>0.88718079673135852</v>
      </c>
      <c r="AJ87" s="186">
        <v>0.85982729895594601</v>
      </c>
      <c r="AK87" s="186">
        <v>0.91692513368983952</v>
      </c>
      <c r="AL87" s="186">
        <v>0.94052723839009289</v>
      </c>
      <c r="AM87" s="206" t="s">
        <v>84</v>
      </c>
      <c r="AN87" s="186" t="s">
        <v>84</v>
      </c>
      <c r="AO87" s="186">
        <v>0.72559376976597101</v>
      </c>
      <c r="AP87" s="186">
        <v>0.99213483146067416</v>
      </c>
      <c r="AQ87" s="186" t="s">
        <v>84</v>
      </c>
      <c r="AR87" s="966">
        <v>0.92782415731874124</v>
      </c>
      <c r="AS87" s="1004">
        <v>0.98390144870041041</v>
      </c>
      <c r="AT87" s="976">
        <v>0.99998900000000002</v>
      </c>
      <c r="AU87" s="186" t="s">
        <v>84</v>
      </c>
      <c r="AV87" s="186" t="s">
        <v>84</v>
      </c>
      <c r="AW87" s="186" t="s">
        <v>84</v>
      </c>
      <c r="AX87" s="605" t="s">
        <v>84</v>
      </c>
      <c r="AY87" s="605" t="s">
        <v>84</v>
      </c>
      <c r="AZ87" s="189"/>
      <c r="BA87" s="639">
        <v>0.93327339391499253</v>
      </c>
      <c r="BB87" s="207">
        <v>0.86500410445478648</v>
      </c>
      <c r="BC87" s="207">
        <v>0.88185091951512884</v>
      </c>
      <c r="BD87" s="208">
        <v>0.89337613929496928</v>
      </c>
      <c r="BE87" s="208" t="s">
        <v>84</v>
      </c>
    </row>
    <row r="88" spans="1:57" s="161" customFormat="1" ht="35.25" customHeight="1" x14ac:dyDescent="0.25">
      <c r="A88" s="367"/>
      <c r="B88" s="367"/>
      <c r="C88" s="367"/>
      <c r="D88" s="1582"/>
      <c r="E88" s="234" t="s">
        <v>267</v>
      </c>
      <c r="F88" s="192"/>
      <c r="G88" s="1575"/>
      <c r="H88" s="495">
        <v>0.97977528089887622</v>
      </c>
      <c r="I88" s="183">
        <v>0.83637364476699771</v>
      </c>
      <c r="J88" s="183" t="s">
        <v>84</v>
      </c>
      <c r="K88" s="183">
        <v>0.83121765275142312</v>
      </c>
      <c r="L88" s="183" t="s">
        <v>84</v>
      </c>
      <c r="M88" s="183" t="s">
        <v>84</v>
      </c>
      <c r="N88" s="183">
        <v>0.9683490713012477</v>
      </c>
      <c r="O88" s="183">
        <v>0.91678808326967132</v>
      </c>
      <c r="P88" s="183" t="s">
        <v>84</v>
      </c>
      <c r="Q88" s="183">
        <v>0.89293562309368191</v>
      </c>
      <c r="R88" s="183">
        <v>0.99212803743315503</v>
      </c>
      <c r="S88" s="183">
        <v>0.80707551642475173</v>
      </c>
      <c r="T88" s="183">
        <v>0.91188166615737198</v>
      </c>
      <c r="U88" s="183" t="s">
        <v>84</v>
      </c>
      <c r="V88" s="183">
        <v>0.92745653246753235</v>
      </c>
      <c r="W88" s="183">
        <v>0.96939539860888158</v>
      </c>
      <c r="X88" s="183">
        <v>0.85575867150496554</v>
      </c>
      <c r="Y88" s="183">
        <v>0.89094138095238085</v>
      </c>
      <c r="Z88" s="183">
        <v>0.97977509625668435</v>
      </c>
      <c r="AA88" s="183" t="s">
        <v>84</v>
      </c>
      <c r="AB88" s="185">
        <v>0.89967578380443081</v>
      </c>
      <c r="AC88" s="183">
        <v>0.87124864081188835</v>
      </c>
      <c r="AD88" s="183">
        <v>0.77302247191011242</v>
      </c>
      <c r="AE88" s="183" t="s">
        <v>84</v>
      </c>
      <c r="AF88" s="183" t="s">
        <v>84</v>
      </c>
      <c r="AG88" s="183" t="s">
        <v>84</v>
      </c>
      <c r="AH88" s="183">
        <v>0.8832734204793028</v>
      </c>
      <c r="AI88" s="183">
        <v>0.80805572755417965</v>
      </c>
      <c r="AJ88" s="183">
        <v>0.76223039215686283</v>
      </c>
      <c r="AK88" s="183">
        <v>0.92518507843137254</v>
      </c>
      <c r="AL88" s="183">
        <v>0.78282843137254898</v>
      </c>
      <c r="AM88" s="185" t="s">
        <v>84</v>
      </c>
      <c r="AN88" s="183" t="s">
        <v>84</v>
      </c>
      <c r="AO88" s="183">
        <v>0.98618595825426936</v>
      </c>
      <c r="AP88" s="183">
        <v>0.93182352941176483</v>
      </c>
      <c r="AQ88" s="183" t="s">
        <v>84</v>
      </c>
      <c r="AR88" s="965">
        <v>0.93739325842696641</v>
      </c>
      <c r="AS88" s="989">
        <v>0.97605042016806731</v>
      </c>
      <c r="AT88" s="975">
        <v>0.90260348583877981</v>
      </c>
      <c r="AU88" s="183" t="s">
        <v>84</v>
      </c>
      <c r="AV88" s="183" t="s">
        <v>84</v>
      </c>
      <c r="AW88" s="183" t="s">
        <v>84</v>
      </c>
      <c r="AX88" s="604" t="s">
        <v>84</v>
      </c>
      <c r="AY88" s="604" t="s">
        <v>84</v>
      </c>
      <c r="AZ88" s="189"/>
      <c r="BA88" s="494">
        <v>0.91141797542054437</v>
      </c>
      <c r="BB88" s="187">
        <v>0.83818999331508737</v>
      </c>
      <c r="BC88" s="187">
        <v>0.95180091536433353</v>
      </c>
      <c r="BD88" s="188">
        <v>0.90046962803332187</v>
      </c>
      <c r="BE88" s="188" t="s">
        <v>84</v>
      </c>
    </row>
    <row r="89" spans="1:57" s="161" customFormat="1" ht="35.25" customHeight="1" x14ac:dyDescent="0.25">
      <c r="A89" s="367"/>
      <c r="B89" s="367"/>
      <c r="C89" s="367"/>
      <c r="D89" s="1583"/>
      <c r="E89" s="234" t="s">
        <v>152</v>
      </c>
      <c r="F89" s="192"/>
      <c r="G89" s="1575"/>
      <c r="H89" s="638">
        <v>0.92044354545454543</v>
      </c>
      <c r="I89" s="186">
        <v>0.91091241482047358</v>
      </c>
      <c r="J89" s="186" t="s">
        <v>84</v>
      </c>
      <c r="K89" s="186">
        <v>0.89782181733746136</v>
      </c>
      <c r="L89" s="186" t="s">
        <v>84</v>
      </c>
      <c r="M89" s="186" t="s">
        <v>84</v>
      </c>
      <c r="N89" s="186">
        <v>0.7882773109243697</v>
      </c>
      <c r="O89" s="186">
        <v>0.92398776470588218</v>
      </c>
      <c r="P89" s="186" t="s">
        <v>84</v>
      </c>
      <c r="Q89" s="186">
        <v>0.88491987557603669</v>
      </c>
      <c r="R89" s="186">
        <v>0.94525025536261487</v>
      </c>
      <c r="S89" s="186">
        <v>0.9639945280437755</v>
      </c>
      <c r="T89" s="186">
        <v>0.98389274331550791</v>
      </c>
      <c r="U89" s="186" t="s">
        <v>84</v>
      </c>
      <c r="V89" s="186">
        <v>0.99213903743315501</v>
      </c>
      <c r="W89" s="186">
        <v>0.94078156965944271</v>
      </c>
      <c r="X89" s="186">
        <v>0.95987514800759</v>
      </c>
      <c r="Y89" s="186">
        <v>0.99289597680318953</v>
      </c>
      <c r="Z89" s="186">
        <v>0.98543653250773988</v>
      </c>
      <c r="AA89" s="186" t="s">
        <v>84</v>
      </c>
      <c r="AB89" s="206">
        <v>0.81065991352670097</v>
      </c>
      <c r="AC89" s="186">
        <v>0.92798710246679306</v>
      </c>
      <c r="AD89" s="186">
        <v>0.96929381283422444</v>
      </c>
      <c r="AE89" s="186" t="s">
        <v>84</v>
      </c>
      <c r="AF89" s="186" t="s">
        <v>84</v>
      </c>
      <c r="AG89" s="186" t="s">
        <v>84</v>
      </c>
      <c r="AH89" s="186">
        <v>0.85548880457299192</v>
      </c>
      <c r="AI89" s="186">
        <v>0.99998899999999991</v>
      </c>
      <c r="AJ89" s="186">
        <v>0.9030898876404494</v>
      </c>
      <c r="AK89" s="186">
        <v>0.95942288049029611</v>
      </c>
      <c r="AL89" s="186">
        <v>0.93525939848197337</v>
      </c>
      <c r="AM89" s="206" t="s">
        <v>84</v>
      </c>
      <c r="AN89" s="186" t="s">
        <v>84</v>
      </c>
      <c r="AO89" s="186">
        <v>0.83890597279716139</v>
      </c>
      <c r="AP89" s="186">
        <v>0.6410235313092979</v>
      </c>
      <c r="AQ89" s="186" t="s">
        <v>84</v>
      </c>
      <c r="AR89" s="966">
        <v>0.91238551416121993</v>
      </c>
      <c r="AS89" s="1004">
        <v>0.90530985561497324</v>
      </c>
      <c r="AT89" s="976">
        <v>0.95788273814041736</v>
      </c>
      <c r="AU89" s="186" t="s">
        <v>84</v>
      </c>
      <c r="AV89" s="186" t="s">
        <v>84</v>
      </c>
      <c r="AW89" s="186" t="s">
        <v>84</v>
      </c>
      <c r="AX89" s="605" t="s">
        <v>84</v>
      </c>
      <c r="AY89" s="605" t="s">
        <v>84</v>
      </c>
      <c r="AZ89" s="189"/>
      <c r="BA89" s="639">
        <v>0.93504489428227033</v>
      </c>
      <c r="BB89" s="207">
        <v>0.92014885000167856</v>
      </c>
      <c r="BC89" s="207">
        <v>0.79743833942255982</v>
      </c>
      <c r="BD89" s="208">
        <v>0.88421069456883628</v>
      </c>
      <c r="BE89" s="208" t="s">
        <v>84</v>
      </c>
    </row>
    <row r="90" spans="1:57" s="161" customFormat="1" ht="35.25" customHeight="1" x14ac:dyDescent="0.25">
      <c r="A90" s="367"/>
      <c r="B90" s="367"/>
      <c r="C90" s="367"/>
      <c r="D90" s="1548">
        <v>2024</v>
      </c>
      <c r="E90" s="234" t="s">
        <v>153</v>
      </c>
      <c r="F90" s="192"/>
      <c r="G90" s="1576"/>
      <c r="H90" s="802">
        <v>0.99998900000000002</v>
      </c>
      <c r="I90" s="183">
        <v>0.96895958823529404</v>
      </c>
      <c r="J90" s="183" t="s">
        <v>84</v>
      </c>
      <c r="K90" s="183">
        <v>0.95598899999999987</v>
      </c>
      <c r="L90" s="183" t="s">
        <v>84</v>
      </c>
      <c r="M90" s="183" t="s">
        <v>84</v>
      </c>
      <c r="N90" s="183">
        <v>0.98389274331550791</v>
      </c>
      <c r="O90" s="183">
        <v>0.97191011235955072</v>
      </c>
      <c r="P90" s="183" t="s">
        <v>84</v>
      </c>
      <c r="Q90" s="183">
        <v>0.98985139543312783</v>
      </c>
      <c r="R90" s="183" t="s">
        <v>84</v>
      </c>
      <c r="S90" s="183">
        <v>0.99998900000000002</v>
      </c>
      <c r="T90" s="183">
        <v>0.99270726625386996</v>
      </c>
      <c r="U90" s="183" t="s">
        <v>84</v>
      </c>
      <c r="V90" s="183">
        <v>0.99998900000000013</v>
      </c>
      <c r="W90" s="183">
        <v>0.84679085758513928</v>
      </c>
      <c r="X90" s="183">
        <v>0.99374751393188854</v>
      </c>
      <c r="Y90" s="183">
        <v>0.83202429222011376</v>
      </c>
      <c r="Z90" s="183" t="s">
        <v>84</v>
      </c>
      <c r="AA90" s="183" t="s">
        <v>84</v>
      </c>
      <c r="AB90" s="185">
        <v>0.84948615370018965</v>
      </c>
      <c r="AC90" s="183">
        <v>0.85848203405572765</v>
      </c>
      <c r="AD90" s="183">
        <v>0.91265503415559768</v>
      </c>
      <c r="AE90" s="183" t="s">
        <v>84</v>
      </c>
      <c r="AF90" s="183" t="s">
        <v>84</v>
      </c>
      <c r="AG90" s="183" t="s">
        <v>84</v>
      </c>
      <c r="AH90" s="183">
        <v>0.97808988764044935</v>
      </c>
      <c r="AI90" s="183">
        <v>0.95084269662921339</v>
      </c>
      <c r="AJ90" s="183">
        <v>0.94348899999999991</v>
      </c>
      <c r="AK90" s="183">
        <v>0.84006743137254891</v>
      </c>
      <c r="AL90" s="183">
        <v>0.95740850464396277</v>
      </c>
      <c r="AM90" s="185" t="s">
        <v>84</v>
      </c>
      <c r="AN90" s="183" t="s">
        <v>84</v>
      </c>
      <c r="AO90" s="183">
        <v>0.92560076470588248</v>
      </c>
      <c r="AP90" s="183">
        <v>0.92723595505617984</v>
      </c>
      <c r="AQ90" s="183" t="s">
        <v>84</v>
      </c>
      <c r="AR90" s="965">
        <v>0.9564595882352942</v>
      </c>
      <c r="AS90" s="989">
        <v>0.9917537058823529</v>
      </c>
      <c r="AT90" s="975">
        <v>0.98447197213622284</v>
      </c>
      <c r="AU90" s="183" t="s">
        <v>84</v>
      </c>
      <c r="AV90" s="183" t="s">
        <v>84</v>
      </c>
      <c r="AW90" s="183" t="s">
        <v>84</v>
      </c>
      <c r="AX90" s="604" t="s">
        <v>84</v>
      </c>
      <c r="AY90" s="604" t="s">
        <v>84</v>
      </c>
      <c r="AZ90" s="189"/>
      <c r="BA90" s="1074">
        <v>0.96131998077787417</v>
      </c>
      <c r="BB90" s="187">
        <v>0.91131509277471112</v>
      </c>
      <c r="BC90" s="187">
        <v>0.93643210266578547</v>
      </c>
      <c r="BD90" s="188">
        <v>0.93635572540612355</v>
      </c>
      <c r="BE90" s="188" t="s">
        <v>84</v>
      </c>
    </row>
    <row r="91" spans="1:57" s="161" customFormat="1" ht="35.25" customHeight="1" x14ac:dyDescent="0.25">
      <c r="A91" s="367"/>
      <c r="B91" s="367"/>
      <c r="C91" s="367"/>
      <c r="D91" s="1556"/>
      <c r="E91" s="234" t="s">
        <v>154</v>
      </c>
      <c r="F91" s="192"/>
      <c r="G91" s="1576"/>
      <c r="H91" s="803">
        <v>1</v>
      </c>
      <c r="I91" s="186">
        <v>0.98428571428571432</v>
      </c>
      <c r="J91" s="186" t="s">
        <v>84</v>
      </c>
      <c r="K91" s="186">
        <v>0.93663157894736837</v>
      </c>
      <c r="L91" s="186" t="s">
        <v>84</v>
      </c>
      <c r="M91" s="186" t="s">
        <v>84</v>
      </c>
      <c r="N91" s="186">
        <v>0.97191331269349845</v>
      </c>
      <c r="O91" s="186">
        <v>0.99176470588235299</v>
      </c>
      <c r="P91" s="186" t="s">
        <v>84</v>
      </c>
      <c r="Q91" s="186">
        <v>1.0000000000000002</v>
      </c>
      <c r="R91" s="186" t="s">
        <v>84</v>
      </c>
      <c r="S91" s="186">
        <v>0.99999999999999978</v>
      </c>
      <c r="T91" s="186">
        <v>1</v>
      </c>
      <c r="U91" s="186" t="s">
        <v>84</v>
      </c>
      <c r="V91" s="186">
        <v>0.9203334541500543</v>
      </c>
      <c r="W91" s="186">
        <v>0.97600889192886464</v>
      </c>
      <c r="X91" s="186">
        <v>1.0000000000000002</v>
      </c>
      <c r="Y91" s="186">
        <v>0.99999999999999989</v>
      </c>
      <c r="Z91" s="186" t="s">
        <v>84</v>
      </c>
      <c r="AA91" s="186" t="s">
        <v>84</v>
      </c>
      <c r="AB91" s="206">
        <v>0.95155056179775288</v>
      </c>
      <c r="AC91" s="186">
        <v>0.75610085383244208</v>
      </c>
      <c r="AD91" s="186">
        <v>0.92452808988764046</v>
      </c>
      <c r="AE91" s="186" t="s">
        <v>84</v>
      </c>
      <c r="AF91" s="186" t="s">
        <v>84</v>
      </c>
      <c r="AG91" s="186" t="s">
        <v>84</v>
      </c>
      <c r="AH91" s="186">
        <v>0.9500558449197859</v>
      </c>
      <c r="AI91" s="186">
        <v>0.80167794830659533</v>
      </c>
      <c r="AJ91" s="186">
        <v>0.70605919583023069</v>
      </c>
      <c r="AK91" s="186">
        <v>0.92761541898864808</v>
      </c>
      <c r="AL91" s="186">
        <v>0.94309951693404637</v>
      </c>
      <c r="AM91" s="206" t="s">
        <v>84</v>
      </c>
      <c r="AN91" s="186" t="s">
        <v>84</v>
      </c>
      <c r="AO91" s="186">
        <v>0.91880898876404493</v>
      </c>
      <c r="AP91" s="186">
        <v>0.89177935824856258</v>
      </c>
      <c r="AQ91" s="186" t="s">
        <v>84</v>
      </c>
      <c r="AR91" s="966">
        <v>0.98427471428571434</v>
      </c>
      <c r="AS91" s="1004">
        <v>0.99213903743315501</v>
      </c>
      <c r="AT91" s="976">
        <v>0.94906318082788665</v>
      </c>
      <c r="AU91" s="186" t="s">
        <v>84</v>
      </c>
      <c r="AV91" s="186" t="s">
        <v>84</v>
      </c>
      <c r="AW91" s="186" t="s">
        <v>84</v>
      </c>
      <c r="AX91" s="605" t="s">
        <v>84</v>
      </c>
      <c r="AY91" s="605" t="s">
        <v>84</v>
      </c>
      <c r="AZ91" s="189"/>
      <c r="BA91" s="1066">
        <v>0.98174480482398785</v>
      </c>
      <c r="BB91" s="207">
        <v>0.87008592881214275</v>
      </c>
      <c r="BC91" s="207">
        <v>0.93162102043277395</v>
      </c>
      <c r="BD91" s="208">
        <v>0.92781725135630155</v>
      </c>
      <c r="BE91" s="208" t="s">
        <v>84</v>
      </c>
    </row>
    <row r="92" spans="1:57" s="161" customFormat="1" ht="35.25" customHeight="1" x14ac:dyDescent="0.25">
      <c r="A92" s="367"/>
      <c r="B92" s="367"/>
      <c r="C92" s="367"/>
      <c r="D92" s="1556"/>
      <c r="E92" s="234" t="s">
        <v>155</v>
      </c>
      <c r="F92" s="192"/>
      <c r="G92" s="1575"/>
      <c r="H92" s="495">
        <v>0.9284060721062618</v>
      </c>
      <c r="I92" s="183">
        <v>0.89745989304812834</v>
      </c>
      <c r="J92" s="183" t="s">
        <v>84</v>
      </c>
      <c r="K92" s="183">
        <v>0.97720123839009287</v>
      </c>
      <c r="L92" s="183" t="s">
        <v>84</v>
      </c>
      <c r="M92" s="183" t="s">
        <v>84</v>
      </c>
      <c r="N92" s="183">
        <v>0.86705108359133132</v>
      </c>
      <c r="O92" s="183">
        <v>0.83460239651416102</v>
      </c>
      <c r="P92" s="183" t="s">
        <v>84</v>
      </c>
      <c r="Q92" s="183">
        <v>0.91700715015321743</v>
      </c>
      <c r="R92" s="183" t="s">
        <v>84</v>
      </c>
      <c r="S92" s="183">
        <v>0.97604278074866302</v>
      </c>
      <c r="T92" s="183">
        <v>0.86846683581007611</v>
      </c>
      <c r="U92" s="183" t="s">
        <v>84</v>
      </c>
      <c r="V92" s="183">
        <v>0.91895721925133678</v>
      </c>
      <c r="W92" s="183">
        <v>0.95709677419354822</v>
      </c>
      <c r="X92" s="183">
        <v>0.96218409586056641</v>
      </c>
      <c r="Y92" s="183">
        <v>0.96676470588235286</v>
      </c>
      <c r="Z92" s="183" t="s">
        <v>84</v>
      </c>
      <c r="AA92" s="183" t="s">
        <v>84</v>
      </c>
      <c r="AB92" s="185">
        <v>0.91285887522281628</v>
      </c>
      <c r="AC92" s="183">
        <v>0.83671258666029169</v>
      </c>
      <c r="AD92" s="183">
        <v>0.89347429411764712</v>
      </c>
      <c r="AE92" s="183" t="s">
        <v>84</v>
      </c>
      <c r="AF92" s="183" t="s">
        <v>84</v>
      </c>
      <c r="AG92" s="183" t="s">
        <v>84</v>
      </c>
      <c r="AH92" s="183">
        <v>0.95790838997821348</v>
      </c>
      <c r="AI92" s="183" t="s">
        <v>84</v>
      </c>
      <c r="AJ92" s="183">
        <v>0.90537325047438311</v>
      </c>
      <c r="AK92" s="183">
        <v>0.91176470588235292</v>
      </c>
      <c r="AL92" s="183">
        <v>0.84951360141927845</v>
      </c>
      <c r="AM92" s="185" t="s">
        <v>84</v>
      </c>
      <c r="AN92" s="183" t="s">
        <v>84</v>
      </c>
      <c r="AO92" s="183">
        <v>0.74311130659536528</v>
      </c>
      <c r="AP92" s="183">
        <v>0.99999999999999978</v>
      </c>
      <c r="AQ92" s="183" t="s">
        <v>84</v>
      </c>
      <c r="AR92" s="965">
        <v>0.94064344685242507</v>
      </c>
      <c r="AS92" s="989">
        <v>0.97468409586056637</v>
      </c>
      <c r="AT92" s="975">
        <v>0.85139978213507617</v>
      </c>
      <c r="AU92" s="183" t="s">
        <v>84</v>
      </c>
      <c r="AV92" s="183" t="s">
        <v>84</v>
      </c>
      <c r="AW92" s="183" t="s">
        <v>84</v>
      </c>
      <c r="AX92" s="604" t="s">
        <v>84</v>
      </c>
      <c r="AY92" s="604" t="s">
        <v>84</v>
      </c>
      <c r="AZ92" s="189"/>
      <c r="BA92" s="494">
        <v>0.92260335379581138</v>
      </c>
      <c r="BB92" s="187">
        <v>0.89537224339356913</v>
      </c>
      <c r="BC92" s="187">
        <v>0.89458491781592997</v>
      </c>
      <c r="BD92" s="188">
        <v>0.90418683833510338</v>
      </c>
      <c r="BE92" s="188" t="s">
        <v>84</v>
      </c>
    </row>
    <row r="93" spans="1:57" s="161" customFormat="1" ht="35.25" customHeight="1" x14ac:dyDescent="0.25">
      <c r="A93" s="367"/>
      <c r="B93" s="367"/>
      <c r="C93" s="367"/>
      <c r="D93" s="1556"/>
      <c r="E93" s="234" t="s">
        <v>303</v>
      </c>
      <c r="F93" s="192"/>
      <c r="G93" s="1575"/>
      <c r="H93" s="638">
        <v>0.86131818181818165</v>
      </c>
      <c r="I93" s="186">
        <v>0.91317081818181811</v>
      </c>
      <c r="J93" s="186" t="s">
        <v>84</v>
      </c>
      <c r="K93" s="186">
        <v>0.95027222440087145</v>
      </c>
      <c r="L93" s="186" t="s">
        <v>84</v>
      </c>
      <c r="M93" s="186" t="s">
        <v>84</v>
      </c>
      <c r="N93" s="186">
        <v>0.96762237893296854</v>
      </c>
      <c r="O93" s="186">
        <v>0.87107952711993886</v>
      </c>
      <c r="P93" s="186" t="s">
        <v>84</v>
      </c>
      <c r="Q93" s="186">
        <v>0.9038125294117646</v>
      </c>
      <c r="R93" s="186" t="s">
        <v>84</v>
      </c>
      <c r="S93" s="186">
        <v>0.98431537571157479</v>
      </c>
      <c r="T93" s="186">
        <v>0.95082599999999984</v>
      </c>
      <c r="U93" s="186" t="s">
        <v>84</v>
      </c>
      <c r="V93" s="186">
        <v>0.9266629999999999</v>
      </c>
      <c r="W93" s="186">
        <v>0.96248900000000004</v>
      </c>
      <c r="X93" s="186">
        <v>0.98587479935794531</v>
      </c>
      <c r="Y93" s="186">
        <v>0.98013047431124345</v>
      </c>
      <c r="Z93" s="186" t="s">
        <v>84</v>
      </c>
      <c r="AA93" s="186" t="s">
        <v>84</v>
      </c>
      <c r="AB93" s="206">
        <v>0.82511204240766067</v>
      </c>
      <c r="AC93" s="186">
        <v>0.95292352321981422</v>
      </c>
      <c r="AD93" s="186">
        <v>0.92587894164552353</v>
      </c>
      <c r="AE93" s="186" t="s">
        <v>84</v>
      </c>
      <c r="AF93" s="186" t="s">
        <v>84</v>
      </c>
      <c r="AG93" s="186" t="s">
        <v>84</v>
      </c>
      <c r="AH93" s="186">
        <v>0.8250510725229826</v>
      </c>
      <c r="AI93" s="186" t="s">
        <v>84</v>
      </c>
      <c r="AJ93" s="186">
        <v>0.7589817290552584</v>
      </c>
      <c r="AK93" s="186">
        <v>0.86391948128342244</v>
      </c>
      <c r="AL93" s="186">
        <v>0.98447197213622284</v>
      </c>
      <c r="AM93" s="206" t="s">
        <v>84</v>
      </c>
      <c r="AN93" s="186" t="s">
        <v>84</v>
      </c>
      <c r="AO93" s="186">
        <v>0.85221368026808586</v>
      </c>
      <c r="AP93" s="186">
        <v>0.98147058823529409</v>
      </c>
      <c r="AQ93" s="186" t="s">
        <v>84</v>
      </c>
      <c r="AR93" s="966">
        <v>0.95863636363636351</v>
      </c>
      <c r="AS93" s="1004">
        <v>0.95153482763337893</v>
      </c>
      <c r="AT93" s="976">
        <v>0.81188806195036156</v>
      </c>
      <c r="AU93" s="186" t="s">
        <v>84</v>
      </c>
      <c r="AV93" s="186" t="s">
        <v>84</v>
      </c>
      <c r="AW93" s="186" t="s">
        <v>84</v>
      </c>
      <c r="AX93" s="605" t="s">
        <v>84</v>
      </c>
      <c r="AY93" s="605" t="s">
        <v>84</v>
      </c>
      <c r="AZ93" s="189"/>
      <c r="BA93" s="639">
        <v>0.93813119243719234</v>
      </c>
      <c r="BB93" s="207">
        <v>0.87661982318155496</v>
      </c>
      <c r="BC93" s="207">
        <v>0.93077354404658108</v>
      </c>
      <c r="BD93" s="208">
        <v>0.91517485322177616</v>
      </c>
      <c r="BE93" s="208" t="s">
        <v>84</v>
      </c>
    </row>
    <row r="94" spans="1:57" s="161" customFormat="1" ht="35.25" customHeight="1" x14ac:dyDescent="0.25">
      <c r="A94" s="367"/>
      <c r="B94" s="367"/>
      <c r="C94" s="367"/>
      <c r="D94" s="1556"/>
      <c r="E94" s="234" t="s">
        <v>167</v>
      </c>
      <c r="F94" s="192"/>
      <c r="G94" s="1575"/>
      <c r="H94" s="495">
        <v>0.98763605882352934</v>
      </c>
      <c r="I94" s="183">
        <v>0.70341953594771234</v>
      </c>
      <c r="J94" s="183" t="s">
        <v>84</v>
      </c>
      <c r="K94" s="183">
        <v>0.88905920872865274</v>
      </c>
      <c r="L94" s="183" t="s">
        <v>84</v>
      </c>
      <c r="M94" s="183" t="s">
        <v>84</v>
      </c>
      <c r="N94" s="183">
        <v>0.92709139651416117</v>
      </c>
      <c r="O94" s="183">
        <v>0.90164104080425789</v>
      </c>
      <c r="P94" s="183" t="s">
        <v>84</v>
      </c>
      <c r="Q94" s="183">
        <v>0.99998899999999991</v>
      </c>
      <c r="R94" s="183" t="s">
        <v>84</v>
      </c>
      <c r="S94" s="183">
        <v>0.9859550561797753</v>
      </c>
      <c r="T94" s="183">
        <v>0.96817081818181816</v>
      </c>
      <c r="U94" s="183" t="s">
        <v>84</v>
      </c>
      <c r="V94" s="183">
        <v>0.9630881285403049</v>
      </c>
      <c r="W94" s="183">
        <v>0.95113873262032078</v>
      </c>
      <c r="X94" s="183">
        <v>0.86954209396485849</v>
      </c>
      <c r="Y94" s="183">
        <v>0.97715477540106943</v>
      </c>
      <c r="Z94" s="183" t="s">
        <v>84</v>
      </c>
      <c r="AA94" s="183" t="s">
        <v>84</v>
      </c>
      <c r="AB94" s="185">
        <v>0.92098876404494401</v>
      </c>
      <c r="AC94" s="183">
        <v>0.9503064351378957</v>
      </c>
      <c r="AD94" s="183">
        <v>0.87087135294117646</v>
      </c>
      <c r="AE94" s="183" t="s">
        <v>84</v>
      </c>
      <c r="AF94" s="183" t="s">
        <v>84</v>
      </c>
      <c r="AG94" s="183" t="s">
        <v>84</v>
      </c>
      <c r="AH94" s="183">
        <v>0.92474835828877</v>
      </c>
      <c r="AI94" s="183" t="s">
        <v>84</v>
      </c>
      <c r="AJ94" s="183">
        <v>0.90079113903743313</v>
      </c>
      <c r="AK94" s="183">
        <v>0.90065463467492257</v>
      </c>
      <c r="AL94" s="183">
        <v>0.99271826625386994</v>
      </c>
      <c r="AM94" s="185" t="s">
        <v>84</v>
      </c>
      <c r="AN94" s="183" t="s">
        <v>84</v>
      </c>
      <c r="AO94" s="183">
        <v>0.93397058823529389</v>
      </c>
      <c r="AP94" s="183">
        <v>0.93959787108219983</v>
      </c>
      <c r="AQ94" s="183" t="s">
        <v>84</v>
      </c>
      <c r="AR94" s="965">
        <v>0.97962803743315507</v>
      </c>
      <c r="AS94" s="989">
        <v>0.95728747494553379</v>
      </c>
      <c r="AT94" s="975">
        <v>0.99175370588235279</v>
      </c>
      <c r="AU94" s="183" t="s">
        <v>84</v>
      </c>
      <c r="AV94" s="183" t="s">
        <v>84</v>
      </c>
      <c r="AW94" s="183" t="s">
        <v>84</v>
      </c>
      <c r="AX94" s="604" t="s">
        <v>84</v>
      </c>
      <c r="AY94" s="604" t="s">
        <v>84</v>
      </c>
      <c r="AZ94" s="189"/>
      <c r="BA94" s="494">
        <v>0.92699048714220489</v>
      </c>
      <c r="BB94" s="187">
        <v>0.92301127862557308</v>
      </c>
      <c r="BC94" s="187">
        <v>0.95106549891688286</v>
      </c>
      <c r="BD94" s="188">
        <v>0.93368908822822017</v>
      </c>
      <c r="BE94" s="188" t="s">
        <v>84</v>
      </c>
    </row>
    <row r="95" spans="1:57" s="161" customFormat="1" ht="35.25" customHeight="1" x14ac:dyDescent="0.25">
      <c r="A95" s="367"/>
      <c r="B95" s="367"/>
      <c r="C95" s="367"/>
      <c r="D95" s="1556"/>
      <c r="E95" s="234" t="s">
        <v>168</v>
      </c>
      <c r="F95" s="192"/>
      <c r="G95" s="1576"/>
      <c r="H95" s="801">
        <v>0.9505740037950664</v>
      </c>
      <c r="I95" s="189">
        <v>0.90060710402319666</v>
      </c>
      <c r="J95" s="189" t="s">
        <v>84</v>
      </c>
      <c r="K95" s="189">
        <v>0.94009595187165773</v>
      </c>
      <c r="L95" s="189" t="s">
        <v>84</v>
      </c>
      <c r="M95" s="189" t="s">
        <v>84</v>
      </c>
      <c r="N95" s="189">
        <v>0.96862751992409846</v>
      </c>
      <c r="O95" s="189">
        <v>0.97926470588235282</v>
      </c>
      <c r="P95" s="189" t="s">
        <v>84</v>
      </c>
      <c r="Q95" s="189">
        <v>0.99271826625386994</v>
      </c>
      <c r="R95" s="189" t="s">
        <v>84</v>
      </c>
      <c r="S95" s="189">
        <v>0.9680360588235295</v>
      </c>
      <c r="T95" s="189">
        <v>0.97303712834224587</v>
      </c>
      <c r="U95" s="189" t="s">
        <v>84</v>
      </c>
      <c r="V95" s="189">
        <v>0.97068437180796718</v>
      </c>
      <c r="W95" s="189">
        <v>0.95961438699690405</v>
      </c>
      <c r="X95" s="189">
        <v>0.95506921390374322</v>
      </c>
      <c r="Y95" s="189">
        <v>0.99405958823529428</v>
      </c>
      <c r="Z95" s="189" t="s">
        <v>84</v>
      </c>
      <c r="AA95" s="189" t="s">
        <v>84</v>
      </c>
      <c r="AB95" s="237">
        <v>0.94637393292053662</v>
      </c>
      <c r="AC95" s="189">
        <v>0.91255435947712404</v>
      </c>
      <c r="AD95" s="189">
        <v>0.87581154901960789</v>
      </c>
      <c r="AE95" s="189" t="s">
        <v>84</v>
      </c>
      <c r="AF95" s="189" t="s">
        <v>84</v>
      </c>
      <c r="AG95" s="189" t="s">
        <v>84</v>
      </c>
      <c r="AH95" s="189">
        <v>0.89196910112359551</v>
      </c>
      <c r="AI95" s="189" t="s">
        <v>84</v>
      </c>
      <c r="AJ95" s="189">
        <v>0.93749824369747903</v>
      </c>
      <c r="AK95" s="189">
        <v>0.8950517450980392</v>
      </c>
      <c r="AL95" s="189">
        <v>0.92496944608712794</v>
      </c>
      <c r="AM95" s="237" t="s">
        <v>84</v>
      </c>
      <c r="AN95" s="189" t="s">
        <v>84</v>
      </c>
      <c r="AO95" s="189">
        <v>0.92809912854030496</v>
      </c>
      <c r="AP95" s="189">
        <v>0.96943871537001891</v>
      </c>
      <c r="AQ95" s="189" t="s">
        <v>84</v>
      </c>
      <c r="AR95" s="967">
        <v>0.89336678870512976</v>
      </c>
      <c r="AS95" s="1040">
        <v>0.8234588235294118</v>
      </c>
      <c r="AT95" s="977">
        <v>0.97719023839009289</v>
      </c>
      <c r="AU95" s="189" t="s">
        <v>84</v>
      </c>
      <c r="AV95" s="189" t="s">
        <v>84</v>
      </c>
      <c r="AW95" s="189" t="s">
        <v>84</v>
      </c>
      <c r="AX95" s="506" t="s">
        <v>84</v>
      </c>
      <c r="AY95" s="506" t="s">
        <v>84</v>
      </c>
      <c r="AZ95" s="189"/>
      <c r="BA95" s="1067">
        <v>0.96269902498832727</v>
      </c>
      <c r="BB95" s="239">
        <v>0.91203262534621565</v>
      </c>
      <c r="BC95" s="239">
        <v>0.93030154420515121</v>
      </c>
      <c r="BD95" s="240">
        <v>0.93501106484656471</v>
      </c>
      <c r="BE95" s="240" t="s">
        <v>84</v>
      </c>
    </row>
    <row r="96" spans="1:57" s="161" customFormat="1" ht="35.25" customHeight="1" x14ac:dyDescent="0.25">
      <c r="A96" s="367"/>
      <c r="B96" s="367"/>
      <c r="C96" s="367"/>
      <c r="D96" s="1556"/>
      <c r="E96" s="234" t="s">
        <v>241</v>
      </c>
      <c r="F96" s="192"/>
      <c r="G96" s="1575"/>
      <c r="H96" s="495">
        <v>0.89675370588235281</v>
      </c>
      <c r="I96" s="183">
        <v>0.97250000000000003</v>
      </c>
      <c r="J96" s="183" t="s">
        <v>84</v>
      </c>
      <c r="K96" s="183">
        <v>0.96943871537001891</v>
      </c>
      <c r="L96" s="183" t="s">
        <v>84</v>
      </c>
      <c r="M96" s="183" t="s">
        <v>84</v>
      </c>
      <c r="N96" s="183">
        <v>0.90216814438502657</v>
      </c>
      <c r="O96" s="183">
        <v>0.99176470588235299</v>
      </c>
      <c r="P96" s="183" t="s">
        <v>84</v>
      </c>
      <c r="Q96" s="183">
        <v>1</v>
      </c>
      <c r="R96" s="183" t="s">
        <v>84</v>
      </c>
      <c r="S96" s="183">
        <v>0.81746204933586342</v>
      </c>
      <c r="T96" s="183">
        <v>0.99999999999999978</v>
      </c>
      <c r="U96" s="183" t="s">
        <v>84</v>
      </c>
      <c r="V96" s="183">
        <v>0.89948529411764711</v>
      </c>
      <c r="W96" s="183">
        <v>0.86596439628482968</v>
      </c>
      <c r="X96" s="183">
        <v>0.96167931688804542</v>
      </c>
      <c r="Y96" s="183">
        <v>0.98582429411764716</v>
      </c>
      <c r="Z96" s="183" t="s">
        <v>84</v>
      </c>
      <c r="AA96" s="183" t="s">
        <v>84</v>
      </c>
      <c r="AB96" s="185">
        <v>0.97191011235955072</v>
      </c>
      <c r="AC96" s="183">
        <v>0.86873250542085567</v>
      </c>
      <c r="AD96" s="183">
        <v>0.96248899999999982</v>
      </c>
      <c r="AE96" s="183" t="s">
        <v>84</v>
      </c>
      <c r="AF96" s="183" t="s">
        <v>84</v>
      </c>
      <c r="AG96" s="183" t="s">
        <v>84</v>
      </c>
      <c r="AH96" s="183">
        <v>0.94219488235294102</v>
      </c>
      <c r="AI96" s="183" t="s">
        <v>84</v>
      </c>
      <c r="AJ96" s="183">
        <v>0.88848899999999997</v>
      </c>
      <c r="AK96" s="183">
        <v>0.86409735913312691</v>
      </c>
      <c r="AL96" s="183">
        <v>0.835004479876161</v>
      </c>
      <c r="AM96" s="185" t="s">
        <v>84</v>
      </c>
      <c r="AN96" s="183" t="s">
        <v>84</v>
      </c>
      <c r="AO96" s="183">
        <v>0.83454307116104876</v>
      </c>
      <c r="AP96" s="183">
        <v>0.97925370588235283</v>
      </c>
      <c r="AQ96" s="183" t="s">
        <v>84</v>
      </c>
      <c r="AR96" s="965">
        <v>0.88960423116615062</v>
      </c>
      <c r="AS96" s="989">
        <v>0.88175649813849588</v>
      </c>
      <c r="AT96" s="975">
        <v>0.96385996774193539</v>
      </c>
      <c r="AU96" s="183" t="s">
        <v>84</v>
      </c>
      <c r="AV96" s="183" t="s">
        <v>84</v>
      </c>
      <c r="AW96" s="183" t="s">
        <v>84</v>
      </c>
      <c r="AX96" s="604" t="s">
        <v>84</v>
      </c>
      <c r="AY96" s="604" t="s">
        <v>84</v>
      </c>
      <c r="AZ96" s="189"/>
      <c r="BA96" s="494">
        <v>0.93858671852198183</v>
      </c>
      <c r="BB96" s="187">
        <v>0.90470247702037643</v>
      </c>
      <c r="BC96" s="187">
        <v>0.90113366940318407</v>
      </c>
      <c r="BD96" s="188">
        <v>0.91480762164851415</v>
      </c>
      <c r="BE96" s="188" t="s">
        <v>84</v>
      </c>
    </row>
    <row r="97" spans="1:57" s="161" customFormat="1" ht="35.25" customHeight="1" x14ac:dyDescent="0.25">
      <c r="A97" s="367"/>
      <c r="B97" s="367"/>
      <c r="C97" s="367"/>
      <c r="D97" s="1556"/>
      <c r="E97" s="234" t="s">
        <v>246</v>
      </c>
      <c r="F97" s="192"/>
      <c r="G97" s="1575"/>
      <c r="H97" s="492">
        <v>0.96182582123758587</v>
      </c>
      <c r="I97" s="189">
        <v>0.91142772661992055</v>
      </c>
      <c r="J97" s="189" t="s">
        <v>84</v>
      </c>
      <c r="K97" s="189">
        <v>0.91765469824293344</v>
      </c>
      <c r="L97" s="189" t="s">
        <v>84</v>
      </c>
      <c r="M97" s="189" t="s">
        <v>84</v>
      </c>
      <c r="N97" s="189">
        <v>0.94898695267580713</v>
      </c>
      <c r="O97" s="189">
        <v>0.98448297213622282</v>
      </c>
      <c r="P97" s="189" t="s">
        <v>84</v>
      </c>
      <c r="Q97" s="189">
        <v>0.99176470588235288</v>
      </c>
      <c r="R97" s="189" t="s">
        <v>84</v>
      </c>
      <c r="S97" s="189">
        <v>0.99271826625386994</v>
      </c>
      <c r="T97" s="189">
        <v>0.9664176470588236</v>
      </c>
      <c r="U97" s="189" t="s">
        <v>84</v>
      </c>
      <c r="V97" s="189">
        <v>0.96584269662921352</v>
      </c>
      <c r="W97" s="189">
        <v>0.9709597523219814</v>
      </c>
      <c r="X97" s="189">
        <v>0.9760504201680672</v>
      </c>
      <c r="Y97" s="189">
        <v>0.96771826625386992</v>
      </c>
      <c r="Z97" s="189" t="s">
        <v>84</v>
      </c>
      <c r="AA97" s="189" t="s">
        <v>84</v>
      </c>
      <c r="AB97" s="237">
        <v>0.89913322632423764</v>
      </c>
      <c r="AC97" s="189">
        <v>0.92605893409995566</v>
      </c>
      <c r="AD97" s="189">
        <v>0.9321615490196079</v>
      </c>
      <c r="AE97" s="189" t="s">
        <v>84</v>
      </c>
      <c r="AF97" s="189" t="s">
        <v>84</v>
      </c>
      <c r="AG97" s="189" t="s">
        <v>84</v>
      </c>
      <c r="AH97" s="189">
        <v>0.89964180113204351</v>
      </c>
      <c r="AI97" s="189" t="s">
        <v>84</v>
      </c>
      <c r="AJ97" s="189">
        <v>0.89795273286156563</v>
      </c>
      <c r="AK97" s="189">
        <v>0.94172723529411773</v>
      </c>
      <c r="AL97" s="189">
        <v>0.93458507843137262</v>
      </c>
      <c r="AM97" s="237" t="s">
        <v>84</v>
      </c>
      <c r="AN97" s="189" t="s">
        <v>84</v>
      </c>
      <c r="AO97" s="189">
        <v>0.83371927008532565</v>
      </c>
      <c r="AP97" s="189">
        <v>0.91699236134453777</v>
      </c>
      <c r="AQ97" s="189" t="s">
        <v>84</v>
      </c>
      <c r="AR97" s="967">
        <v>0.97752910695187156</v>
      </c>
      <c r="AS97" s="1040">
        <v>0.91476883193277314</v>
      </c>
      <c r="AT97" s="977">
        <v>0.9373539183115106</v>
      </c>
      <c r="AU97" s="189" t="s">
        <v>84</v>
      </c>
      <c r="AV97" s="189" t="s">
        <v>84</v>
      </c>
      <c r="AW97" s="189" t="s">
        <v>84</v>
      </c>
      <c r="AX97" s="506" t="s">
        <v>84</v>
      </c>
      <c r="AY97" s="506" t="s">
        <v>84</v>
      </c>
      <c r="AZ97" s="189"/>
      <c r="BA97" s="493">
        <v>0.96298749379005388</v>
      </c>
      <c r="BB97" s="239">
        <v>0.91875150816612872</v>
      </c>
      <c r="BC97" s="239">
        <v>0.90941357946057833</v>
      </c>
      <c r="BD97" s="240">
        <v>0.9303841938055869</v>
      </c>
      <c r="BE97" s="240" t="s">
        <v>84</v>
      </c>
    </row>
    <row r="98" spans="1:57" s="161" customFormat="1" ht="35.25" customHeight="1" x14ac:dyDescent="0.25">
      <c r="A98" s="367"/>
      <c r="B98" s="367"/>
      <c r="C98" s="367"/>
      <c r="D98" s="1556"/>
      <c r="E98" s="234" t="s">
        <v>248</v>
      </c>
      <c r="F98" s="192"/>
      <c r="G98" s="1577"/>
      <c r="H98" s="1196">
        <v>0.94805727554179564</v>
      </c>
      <c r="I98" s="183">
        <v>0.97499999999999998</v>
      </c>
      <c r="J98" s="183" t="s">
        <v>84</v>
      </c>
      <c r="K98" s="183">
        <v>0.94227084565345942</v>
      </c>
      <c r="L98" s="183" t="s">
        <v>84</v>
      </c>
      <c r="M98" s="183" t="s">
        <v>84</v>
      </c>
      <c r="N98" s="183">
        <v>0.84123477812177505</v>
      </c>
      <c r="O98" s="183">
        <v>0.76656704617330795</v>
      </c>
      <c r="P98" s="183" t="s">
        <v>84</v>
      </c>
      <c r="Q98" s="183">
        <v>0.98749999999999993</v>
      </c>
      <c r="R98" s="183" t="s">
        <v>84</v>
      </c>
      <c r="S98" s="183">
        <v>0.95261764705882357</v>
      </c>
      <c r="T98" s="183">
        <v>0.92726176470588229</v>
      </c>
      <c r="U98" s="183" t="s">
        <v>84</v>
      </c>
      <c r="V98" s="183">
        <v>0.75073472412220688</v>
      </c>
      <c r="W98" s="183">
        <v>0.88941573033707866</v>
      </c>
      <c r="X98" s="183">
        <v>0.95441176470588229</v>
      </c>
      <c r="Y98" s="183">
        <v>0.9598470588235295</v>
      </c>
      <c r="Z98" s="183" t="s">
        <v>84</v>
      </c>
      <c r="AA98" s="183" t="s">
        <v>84</v>
      </c>
      <c r="AB98" s="185">
        <v>0.98428571428571432</v>
      </c>
      <c r="AC98" s="183">
        <v>0.95785291881388868</v>
      </c>
      <c r="AD98" s="183">
        <v>0.91519614737507904</v>
      </c>
      <c r="AE98" s="183" t="s">
        <v>84</v>
      </c>
      <c r="AF98" s="183" t="s">
        <v>84</v>
      </c>
      <c r="AG98" s="183" t="s">
        <v>84</v>
      </c>
      <c r="AH98" s="183">
        <v>0.94287640449438204</v>
      </c>
      <c r="AI98" s="183" t="s">
        <v>84</v>
      </c>
      <c r="AJ98" s="183">
        <v>0.94695370588235295</v>
      </c>
      <c r="AK98" s="183">
        <v>0.91437135294117666</v>
      </c>
      <c r="AL98" s="183">
        <v>0.91347147950089125</v>
      </c>
      <c r="AM98" s="185" t="s">
        <v>84</v>
      </c>
      <c r="AN98" s="183" t="s">
        <v>84</v>
      </c>
      <c r="AO98" s="183">
        <v>0.9593837535014007</v>
      </c>
      <c r="AP98" s="183">
        <v>0.8768539325842698</v>
      </c>
      <c r="AQ98" s="183" t="s">
        <v>84</v>
      </c>
      <c r="AR98" s="965">
        <v>0.98155958823529421</v>
      </c>
      <c r="AS98" s="989">
        <v>0.91444971537001896</v>
      </c>
      <c r="AT98" s="975">
        <v>0.95582887700534747</v>
      </c>
      <c r="AU98" s="183" t="s">
        <v>84</v>
      </c>
      <c r="AV98" s="183" t="s">
        <v>84</v>
      </c>
      <c r="AW98" s="183" t="s">
        <v>84</v>
      </c>
      <c r="AX98" s="604" t="s">
        <v>84</v>
      </c>
      <c r="AY98" s="604" t="s">
        <v>84</v>
      </c>
      <c r="AZ98" s="189"/>
      <c r="BA98" s="1197">
        <v>0.90790988627031177</v>
      </c>
      <c r="BB98" s="187">
        <v>0.93928681761335497</v>
      </c>
      <c r="BC98" s="187">
        <v>0.9392657581069882</v>
      </c>
      <c r="BD98" s="188">
        <v>0.92882082066355165</v>
      </c>
      <c r="BE98" s="188" t="s">
        <v>84</v>
      </c>
    </row>
    <row r="99" spans="1:57" s="161" customFormat="1" ht="35.25" customHeight="1" x14ac:dyDescent="0.25">
      <c r="A99" s="367"/>
      <c r="B99" s="367"/>
      <c r="C99" s="367"/>
      <c r="D99" s="1556"/>
      <c r="E99" s="234" t="s">
        <v>257</v>
      </c>
      <c r="F99" s="192"/>
      <c r="G99" s="1576"/>
      <c r="H99" s="801">
        <v>0.94108288770053472</v>
      </c>
      <c r="I99" s="189">
        <v>0.92101083591331256</v>
      </c>
      <c r="J99" s="189" t="s">
        <v>84</v>
      </c>
      <c r="K99" s="189">
        <v>0.97792941176470594</v>
      </c>
      <c r="L99" s="189" t="s">
        <v>84</v>
      </c>
      <c r="M99" s="189" t="s">
        <v>84</v>
      </c>
      <c r="N99" s="189">
        <v>0.85089999999999999</v>
      </c>
      <c r="O99" s="189">
        <v>0.9648876404494382</v>
      </c>
      <c r="P99" s="189" t="s">
        <v>84</v>
      </c>
      <c r="Q99" s="189">
        <v>0.99176470588235277</v>
      </c>
      <c r="R99" s="189" t="s">
        <v>84</v>
      </c>
      <c r="S99" s="189">
        <v>0.96431697220579538</v>
      </c>
      <c r="T99" s="189">
        <v>0.90125816993464036</v>
      </c>
      <c r="U99" s="189" t="s">
        <v>84</v>
      </c>
      <c r="V99" s="189">
        <v>0.98543653250773988</v>
      </c>
      <c r="W99" s="189">
        <v>0.78464201680672274</v>
      </c>
      <c r="X99" s="189">
        <v>0.93772058823529403</v>
      </c>
      <c r="Y99" s="189">
        <v>0.98125851393188845</v>
      </c>
      <c r="Z99" s="189" t="s">
        <v>84</v>
      </c>
      <c r="AA99" s="189" t="s">
        <v>84</v>
      </c>
      <c r="AB99" s="237">
        <v>0.98165566666666659</v>
      </c>
      <c r="AC99" s="189">
        <v>0.9237109251336898</v>
      </c>
      <c r="AD99" s="189">
        <v>0.90923801960784323</v>
      </c>
      <c r="AE99" s="189" t="s">
        <v>84</v>
      </c>
      <c r="AF99" s="189" t="s">
        <v>84</v>
      </c>
      <c r="AG99" s="189" t="s">
        <v>84</v>
      </c>
      <c r="AH99" s="189">
        <v>0.94497190013679899</v>
      </c>
      <c r="AI99" s="189" t="s">
        <v>84</v>
      </c>
      <c r="AJ99" s="189">
        <v>0.84007469654528466</v>
      </c>
      <c r="AK99" s="189">
        <v>0.90519472839401882</v>
      </c>
      <c r="AL99" s="189">
        <v>0.97808988764044946</v>
      </c>
      <c r="AM99" s="237" t="s">
        <v>84</v>
      </c>
      <c r="AN99" s="189" t="s">
        <v>84</v>
      </c>
      <c r="AO99" s="189">
        <v>1</v>
      </c>
      <c r="AP99" s="189">
        <v>0.99999999999999989</v>
      </c>
      <c r="AQ99" s="189" t="s">
        <v>84</v>
      </c>
      <c r="AR99" s="967">
        <v>0.97604278074866302</v>
      </c>
      <c r="AS99" s="1040">
        <v>0.96876868642193714</v>
      </c>
      <c r="AT99" s="977">
        <v>0.80946524064171121</v>
      </c>
      <c r="AU99" s="189" t="s">
        <v>84</v>
      </c>
      <c r="AV99" s="189" t="s">
        <v>84</v>
      </c>
      <c r="AW99" s="189" t="s">
        <v>84</v>
      </c>
      <c r="AX99" s="506" t="s">
        <v>84</v>
      </c>
      <c r="AY99" s="506" t="s">
        <v>84</v>
      </c>
      <c r="AZ99" s="189"/>
      <c r="BA99" s="1067">
        <v>0.93351735627770205</v>
      </c>
      <c r="BB99" s="239">
        <v>0.92613368916067884</v>
      </c>
      <c r="BC99" s="239">
        <v>0.99201426024955441</v>
      </c>
      <c r="BD99" s="240">
        <v>0.95055510189597847</v>
      </c>
      <c r="BE99" s="240" t="s">
        <v>84</v>
      </c>
    </row>
    <row r="100" spans="1:57" s="161" customFormat="1" ht="35.25" customHeight="1" x14ac:dyDescent="0.25">
      <c r="A100" s="367"/>
      <c r="B100" s="367"/>
      <c r="C100" s="367"/>
      <c r="D100" s="1556"/>
      <c r="E100" s="234" t="s">
        <v>267</v>
      </c>
      <c r="F100" s="192"/>
      <c r="G100" s="1577"/>
      <c r="H100" s="1199">
        <v>0.98230337078651675</v>
      </c>
      <c r="I100" s="183">
        <v>0.99998899999999991</v>
      </c>
      <c r="J100" s="183" t="s">
        <v>84</v>
      </c>
      <c r="K100" s="183">
        <v>0.96762237893296854</v>
      </c>
      <c r="L100" s="183" t="s">
        <v>84</v>
      </c>
      <c r="M100" s="183" t="s">
        <v>84</v>
      </c>
      <c r="N100" s="183">
        <v>0.981459588235294</v>
      </c>
      <c r="O100" s="183">
        <v>0.97176707486630998</v>
      </c>
      <c r="P100" s="183" t="s">
        <v>84</v>
      </c>
      <c r="Q100" s="183">
        <v>0.95506921390374322</v>
      </c>
      <c r="R100" s="183" t="s">
        <v>84</v>
      </c>
      <c r="S100" s="183">
        <v>0.99255066982922191</v>
      </c>
      <c r="T100" s="183">
        <v>0.90992733017077787</v>
      </c>
      <c r="U100" s="183" t="s">
        <v>84</v>
      </c>
      <c r="V100" s="183">
        <v>0.97603942016806711</v>
      </c>
      <c r="W100" s="183">
        <v>0.98483605882352954</v>
      </c>
      <c r="X100" s="183">
        <v>0.99213483146067405</v>
      </c>
      <c r="Y100" s="183">
        <v>0.99998899999999991</v>
      </c>
      <c r="Z100" s="183" t="s">
        <v>84</v>
      </c>
      <c r="AA100" s="183" t="s">
        <v>84</v>
      </c>
      <c r="AB100" s="185">
        <v>0.97282941777323795</v>
      </c>
      <c r="AC100" s="183">
        <v>0.95432055080213896</v>
      </c>
      <c r="AD100" s="183">
        <v>0.94964194117647061</v>
      </c>
      <c r="AE100" s="183" t="s">
        <v>84</v>
      </c>
      <c r="AF100" s="183" t="s">
        <v>84</v>
      </c>
      <c r="AG100" s="183" t="s">
        <v>84</v>
      </c>
      <c r="AH100" s="183">
        <v>0.90527498521584859</v>
      </c>
      <c r="AI100" s="183" t="s">
        <v>84</v>
      </c>
      <c r="AJ100" s="183">
        <v>0.92471372549019604</v>
      </c>
      <c r="AK100" s="183">
        <v>0.96915566666666664</v>
      </c>
      <c r="AL100" s="183">
        <v>0.90812091503267955</v>
      </c>
      <c r="AM100" s="185" t="s">
        <v>84</v>
      </c>
      <c r="AN100" s="183" t="s">
        <v>84</v>
      </c>
      <c r="AO100" s="183">
        <v>0.99998899999999991</v>
      </c>
      <c r="AP100" s="183">
        <v>0.99374751393188854</v>
      </c>
      <c r="AQ100" s="183" t="s">
        <v>84</v>
      </c>
      <c r="AR100" s="965">
        <v>0.80101415438494084</v>
      </c>
      <c r="AS100" s="989">
        <v>0.99998900000000002</v>
      </c>
      <c r="AT100" s="975">
        <v>0.97793966413662226</v>
      </c>
      <c r="AU100" s="183" t="s">
        <v>84</v>
      </c>
      <c r="AV100" s="183" t="s">
        <v>84</v>
      </c>
      <c r="AW100" s="183" t="s">
        <v>84</v>
      </c>
      <c r="AX100" s="604" t="s">
        <v>84</v>
      </c>
      <c r="AY100" s="604" t="s">
        <v>84</v>
      </c>
      <c r="AZ100" s="189"/>
      <c r="BA100" s="1197">
        <v>0.97614066143142519</v>
      </c>
      <c r="BB100" s="187">
        <v>0.94057960030817678</v>
      </c>
      <c r="BC100" s="187">
        <v>0.93158355610560972</v>
      </c>
      <c r="BD100" s="188">
        <v>0.9494346059484039</v>
      </c>
      <c r="BE100" s="188" t="s">
        <v>84</v>
      </c>
    </row>
    <row r="101" spans="1:57" s="161" customFormat="1" ht="35.25" customHeight="1" x14ac:dyDescent="0.25">
      <c r="A101" s="367"/>
      <c r="B101" s="367"/>
      <c r="C101" s="367"/>
      <c r="D101" s="1550"/>
      <c r="E101" s="234" t="s">
        <v>152</v>
      </c>
      <c r="F101" s="192"/>
      <c r="G101" s="1577"/>
      <c r="H101" s="1205">
        <v>0.97294256037151694</v>
      </c>
      <c r="I101" s="189">
        <v>0.97498899999999999</v>
      </c>
      <c r="J101" s="189" t="s">
        <v>84</v>
      </c>
      <c r="K101" s="189">
        <v>0.91337803743315504</v>
      </c>
      <c r="L101" s="189" t="s">
        <v>84</v>
      </c>
      <c r="M101" s="189" t="s">
        <v>84</v>
      </c>
      <c r="N101" s="189">
        <v>0.86780985561497326</v>
      </c>
      <c r="O101" s="189">
        <v>0.98748900000000017</v>
      </c>
      <c r="P101" s="189" t="s">
        <v>84</v>
      </c>
      <c r="Q101" s="189">
        <v>0.99998900000000002</v>
      </c>
      <c r="R101" s="189" t="s">
        <v>84</v>
      </c>
      <c r="S101" s="189">
        <v>0.93389274331550787</v>
      </c>
      <c r="T101" s="189">
        <v>0.96693054136874346</v>
      </c>
      <c r="U101" s="189" t="s">
        <v>84</v>
      </c>
      <c r="V101" s="189">
        <v>0.98615370588235307</v>
      </c>
      <c r="W101" s="189">
        <v>0.94995370588235295</v>
      </c>
      <c r="X101" s="189">
        <v>0.99467590702087283</v>
      </c>
      <c r="Y101" s="189">
        <v>0.97113542282672982</v>
      </c>
      <c r="Z101" s="189" t="s">
        <v>84</v>
      </c>
      <c r="AA101" s="189" t="s">
        <v>84</v>
      </c>
      <c r="AB101" s="237">
        <v>0.98551221981424142</v>
      </c>
      <c r="AC101" s="189">
        <v>1</v>
      </c>
      <c r="AD101" s="189">
        <v>0.9510394201680672</v>
      </c>
      <c r="AE101" s="189" t="s">
        <v>84</v>
      </c>
      <c r="AF101" s="189" t="s">
        <v>84</v>
      </c>
      <c r="AG101" s="189" t="s">
        <v>84</v>
      </c>
      <c r="AH101" s="189">
        <v>0.98764044943820217</v>
      </c>
      <c r="AI101" s="189" t="s">
        <v>84</v>
      </c>
      <c r="AJ101" s="189">
        <v>0.99998900000000002</v>
      </c>
      <c r="AK101" s="189">
        <v>0.97395726625386991</v>
      </c>
      <c r="AL101" s="189">
        <v>0.88053389164086693</v>
      </c>
      <c r="AM101" s="237" t="s">
        <v>84</v>
      </c>
      <c r="AN101" s="189" t="s">
        <v>84</v>
      </c>
      <c r="AO101" s="189">
        <v>0.86119666488413527</v>
      </c>
      <c r="AP101" s="189">
        <v>0.78453282081608511</v>
      </c>
      <c r="AQ101" s="189" t="s">
        <v>84</v>
      </c>
      <c r="AR101" s="967">
        <v>0.92197042414860675</v>
      </c>
      <c r="AS101" s="1040">
        <v>0.96582777995642699</v>
      </c>
      <c r="AT101" s="977">
        <v>0.97640611229946517</v>
      </c>
      <c r="AU101" s="189" t="s">
        <v>84</v>
      </c>
      <c r="AV101" s="189" t="s">
        <v>84</v>
      </c>
      <c r="AW101" s="189" t="s">
        <v>84</v>
      </c>
      <c r="AX101" s="506" t="s">
        <v>84</v>
      </c>
      <c r="AY101" s="506" t="s">
        <v>84</v>
      </c>
      <c r="AZ101" s="189"/>
      <c r="BA101" s="1198">
        <v>0.95994495664301727</v>
      </c>
      <c r="BB101" s="239">
        <v>0.96838174961646395</v>
      </c>
      <c r="BC101" s="239">
        <v>0.85589996994960904</v>
      </c>
      <c r="BD101" s="240">
        <v>0.92807555873636349</v>
      </c>
      <c r="BE101" s="240" t="s">
        <v>84</v>
      </c>
    </row>
    <row r="102" spans="1:57" s="161" customFormat="1" ht="35.25" customHeight="1" x14ac:dyDescent="0.25">
      <c r="A102" s="367"/>
      <c r="B102" s="367"/>
      <c r="C102" s="367"/>
      <c r="D102" s="1548">
        <v>2025</v>
      </c>
      <c r="E102" s="234" t="s">
        <v>153</v>
      </c>
      <c r="F102" s="192"/>
      <c r="G102" s="1576"/>
      <c r="H102" s="802">
        <v>0.93472607664884111</v>
      </c>
      <c r="I102" s="183">
        <v>0.89083248212461696</v>
      </c>
      <c r="J102" s="183" t="s">
        <v>84</v>
      </c>
      <c r="K102" s="183">
        <v>0.93643285026737966</v>
      </c>
      <c r="L102" s="183" t="s">
        <v>84</v>
      </c>
      <c r="M102" s="183" t="s">
        <v>84</v>
      </c>
      <c r="N102" s="183">
        <v>0.94519772865275131</v>
      </c>
      <c r="O102" s="183">
        <v>0.95291841176470593</v>
      </c>
      <c r="P102" s="183" t="s">
        <v>84</v>
      </c>
      <c r="Q102" s="183">
        <v>0.8950310168067227</v>
      </c>
      <c r="R102" s="183" t="s">
        <v>84</v>
      </c>
      <c r="S102" s="183">
        <v>0.91162057894736837</v>
      </c>
      <c r="T102" s="183">
        <v>0.97640611229946517</v>
      </c>
      <c r="U102" s="183" t="s">
        <v>84</v>
      </c>
      <c r="V102" s="183">
        <v>0.98075103208556136</v>
      </c>
      <c r="W102" s="183">
        <v>0.84078553124383981</v>
      </c>
      <c r="X102" s="183">
        <v>0.99998899999999991</v>
      </c>
      <c r="Y102" s="183">
        <v>0.92009803921568623</v>
      </c>
      <c r="Z102" s="183" t="s">
        <v>84</v>
      </c>
      <c r="AA102" s="183" t="s">
        <v>84</v>
      </c>
      <c r="AB102" s="185">
        <v>0.90149812734082402</v>
      </c>
      <c r="AC102" s="183">
        <v>0.96247810675381251</v>
      </c>
      <c r="AD102" s="183">
        <v>0.7469915773420478</v>
      </c>
      <c r="AE102" s="183" t="s">
        <v>84</v>
      </c>
      <c r="AF102" s="183" t="s">
        <v>84</v>
      </c>
      <c r="AG102" s="183" t="s">
        <v>84</v>
      </c>
      <c r="AH102" s="183">
        <v>0.83339201574069266</v>
      </c>
      <c r="AI102" s="183" t="s">
        <v>84</v>
      </c>
      <c r="AJ102" s="183">
        <v>0.94303605882352937</v>
      </c>
      <c r="AK102" s="183">
        <v>0.69451440106951867</v>
      </c>
      <c r="AL102" s="183">
        <v>0.9833223333333333</v>
      </c>
      <c r="AM102" s="185" t="s">
        <v>84</v>
      </c>
      <c r="AN102" s="183" t="s">
        <v>84</v>
      </c>
      <c r="AO102" s="183">
        <v>0.93577630234933595</v>
      </c>
      <c r="AP102" s="183">
        <v>0.96068418716577531</v>
      </c>
      <c r="AQ102" s="183" t="s">
        <v>84</v>
      </c>
      <c r="AR102" s="965">
        <v>0.87500316255534472</v>
      </c>
      <c r="AS102" s="989">
        <v>0.78638683281733746</v>
      </c>
      <c r="AT102" s="975">
        <v>0.8778231537001896</v>
      </c>
      <c r="AU102" s="183" t="s">
        <v>84</v>
      </c>
      <c r="AV102" s="183" t="s">
        <v>84</v>
      </c>
      <c r="AW102" s="183" t="s">
        <v>84</v>
      </c>
      <c r="AX102" s="604" t="s">
        <v>84</v>
      </c>
      <c r="AY102" s="604" t="s">
        <v>84</v>
      </c>
      <c r="AZ102" s="189"/>
      <c r="BA102" s="1074">
        <v>0.93206573833807804</v>
      </c>
      <c r="BB102" s="187">
        <v>0.86646180291482267</v>
      </c>
      <c r="BC102" s="187">
        <v>0.92382121735681866</v>
      </c>
      <c r="BD102" s="188">
        <v>0.90744958620323979</v>
      </c>
      <c r="BE102" s="188" t="s">
        <v>84</v>
      </c>
    </row>
    <row r="103" spans="1:57" s="161" customFormat="1" ht="35.25" customHeight="1" x14ac:dyDescent="0.25">
      <c r="A103" s="367"/>
      <c r="B103" s="367"/>
      <c r="C103" s="367"/>
      <c r="D103" s="1595"/>
      <c r="E103" s="234" t="s">
        <v>154</v>
      </c>
      <c r="F103" s="192"/>
      <c r="G103" s="1577"/>
      <c r="H103" s="1201">
        <v>0.91349598930481268</v>
      </c>
      <c r="I103" s="186">
        <v>0.99175370588235279</v>
      </c>
      <c r="J103" s="186" t="s">
        <v>84</v>
      </c>
      <c r="K103" s="186">
        <v>0.96187682489740078</v>
      </c>
      <c r="L103" s="186" t="s">
        <v>84</v>
      </c>
      <c r="M103" s="186" t="s">
        <v>84</v>
      </c>
      <c r="N103" s="186">
        <v>0.96990850464396283</v>
      </c>
      <c r="O103" s="186">
        <v>0.96572197213622279</v>
      </c>
      <c r="P103" s="186" t="s">
        <v>84</v>
      </c>
      <c r="Q103" s="186">
        <v>0.95450029568302774</v>
      </c>
      <c r="R103" s="186" t="s">
        <v>84</v>
      </c>
      <c r="S103" s="186">
        <v>0.94665076470588227</v>
      </c>
      <c r="T103" s="186">
        <v>0.9843153757115749</v>
      </c>
      <c r="U103" s="186" t="s">
        <v>84</v>
      </c>
      <c r="V103" s="186">
        <v>0.86391726251276801</v>
      </c>
      <c r="W103" s="186">
        <v>0.88435054949784786</v>
      </c>
      <c r="X103" s="186">
        <v>0.98112751992409863</v>
      </c>
      <c r="Y103" s="186">
        <v>0.94431841176470588</v>
      </c>
      <c r="Z103" s="186" t="s">
        <v>84</v>
      </c>
      <c r="AA103" s="186" t="s">
        <v>84</v>
      </c>
      <c r="AB103" s="206">
        <v>0.97894869498910675</v>
      </c>
      <c r="AC103" s="186">
        <v>0.99255066982922191</v>
      </c>
      <c r="AD103" s="186">
        <v>0.96248900000000004</v>
      </c>
      <c r="AE103" s="186" t="s">
        <v>84</v>
      </c>
      <c r="AF103" s="186" t="s">
        <v>84</v>
      </c>
      <c r="AG103" s="186" t="s">
        <v>84</v>
      </c>
      <c r="AH103" s="186">
        <v>0.94219488235294102</v>
      </c>
      <c r="AI103" s="186" t="s">
        <v>84</v>
      </c>
      <c r="AJ103" s="186">
        <v>0.98748899999999995</v>
      </c>
      <c r="AK103" s="186">
        <v>0.93099250936329592</v>
      </c>
      <c r="AL103" s="186">
        <v>1</v>
      </c>
      <c r="AM103" s="206" t="s">
        <v>84</v>
      </c>
      <c r="AN103" s="186" t="s">
        <v>84</v>
      </c>
      <c r="AO103" s="186">
        <v>0.96839194117647065</v>
      </c>
      <c r="AP103" s="186">
        <v>0.89152178198304743</v>
      </c>
      <c r="AQ103" s="186" t="s">
        <v>84</v>
      </c>
      <c r="AR103" s="966">
        <v>0.88461062759840792</v>
      </c>
      <c r="AS103" s="1004">
        <v>0.92949488235294109</v>
      </c>
      <c r="AT103" s="976">
        <v>0.90133976252723302</v>
      </c>
      <c r="AU103" s="186" t="s">
        <v>84</v>
      </c>
      <c r="AV103" s="186" t="s">
        <v>84</v>
      </c>
      <c r="AW103" s="186" t="s">
        <v>84</v>
      </c>
      <c r="AX103" s="605" t="s">
        <v>84</v>
      </c>
      <c r="AY103" s="605" t="s">
        <v>84</v>
      </c>
      <c r="AZ103" s="189"/>
      <c r="BA103" s="1202">
        <v>0.94682809805538815</v>
      </c>
      <c r="BB103" s="207">
        <v>0.97066639379065223</v>
      </c>
      <c r="BC103" s="207">
        <v>0.91484145025264196</v>
      </c>
      <c r="BD103" s="208">
        <v>0.9441119806995607</v>
      </c>
      <c r="BE103" s="208" t="s">
        <v>84</v>
      </c>
    </row>
    <row r="104" spans="1:57" s="161" customFormat="1" ht="35.25" customHeight="1" x14ac:dyDescent="0.25">
      <c r="A104" s="367"/>
      <c r="B104" s="367"/>
      <c r="C104" s="367"/>
      <c r="D104" s="1595"/>
      <c r="E104" s="234" t="s">
        <v>155</v>
      </c>
      <c r="F104" s="192"/>
      <c r="G104" s="1577"/>
      <c r="H104" s="1199">
        <v>0.96069518716577529</v>
      </c>
      <c r="I104" s="183">
        <v>0.97641375171886924</v>
      </c>
      <c r="J104" s="183" t="s">
        <v>84</v>
      </c>
      <c r="K104" s="183">
        <v>0.96929381283422444</v>
      </c>
      <c r="L104" s="183" t="s">
        <v>84</v>
      </c>
      <c r="M104" s="183" t="s">
        <v>84</v>
      </c>
      <c r="N104" s="183">
        <v>0.88912001604278068</v>
      </c>
      <c r="O104" s="183">
        <v>0.93644385026737964</v>
      </c>
      <c r="P104" s="183" t="s">
        <v>84</v>
      </c>
      <c r="Q104" s="183">
        <v>0.97197197213622288</v>
      </c>
      <c r="R104" s="183" t="s">
        <v>84</v>
      </c>
      <c r="S104" s="183">
        <v>0.97178571428571414</v>
      </c>
      <c r="T104" s="183">
        <v>0.94945002956830271</v>
      </c>
      <c r="U104" s="183" t="s">
        <v>84</v>
      </c>
      <c r="V104" s="183">
        <v>0.97178571428571414</v>
      </c>
      <c r="W104" s="183">
        <v>0.93862277609108158</v>
      </c>
      <c r="X104" s="183">
        <v>0.98391244870041039</v>
      </c>
      <c r="Y104" s="183">
        <v>0.8784402561314486</v>
      </c>
      <c r="Z104" s="183" t="s">
        <v>84</v>
      </c>
      <c r="AA104" s="183" t="s">
        <v>84</v>
      </c>
      <c r="AB104" s="185">
        <v>0.98748899999999995</v>
      </c>
      <c r="AC104" s="183">
        <v>0.95000000000000007</v>
      </c>
      <c r="AD104" s="183">
        <v>0.84566733126934979</v>
      </c>
      <c r="AE104" s="183" t="s">
        <v>84</v>
      </c>
      <c r="AF104" s="183" t="s">
        <v>84</v>
      </c>
      <c r="AG104" s="183" t="s">
        <v>84</v>
      </c>
      <c r="AH104" s="183">
        <v>0.97808988764044946</v>
      </c>
      <c r="AI104" s="183" t="s">
        <v>84</v>
      </c>
      <c r="AJ104" s="183">
        <v>0.91192081818181814</v>
      </c>
      <c r="AK104" s="183">
        <v>0.83547919607843124</v>
      </c>
      <c r="AL104" s="183">
        <v>0.94572585857321645</v>
      </c>
      <c r="AM104" s="185" t="s">
        <v>84</v>
      </c>
      <c r="AN104" s="183" t="s">
        <v>84</v>
      </c>
      <c r="AO104" s="183">
        <v>0.99213483146067416</v>
      </c>
      <c r="AP104" s="183">
        <v>0.95812769010043031</v>
      </c>
      <c r="AQ104" s="183" t="s">
        <v>84</v>
      </c>
      <c r="AR104" s="965">
        <v>0.92642512854030501</v>
      </c>
      <c r="AS104" s="989">
        <v>0.94444087165775381</v>
      </c>
      <c r="AT104" s="975">
        <v>0.96735283442265785</v>
      </c>
      <c r="AU104" s="183" t="s">
        <v>84</v>
      </c>
      <c r="AV104" s="183" t="s">
        <v>84</v>
      </c>
      <c r="AW104" s="183" t="s">
        <v>84</v>
      </c>
      <c r="AX104" s="604" t="s">
        <v>84</v>
      </c>
      <c r="AY104" s="604" t="s">
        <v>84</v>
      </c>
      <c r="AZ104" s="189"/>
      <c r="BA104" s="1197">
        <v>0.94982796076899356</v>
      </c>
      <c r="BB104" s="187">
        <v>0.92205315596332349</v>
      </c>
      <c r="BC104" s="187">
        <v>0.95889588336713649</v>
      </c>
      <c r="BD104" s="188">
        <v>0.94359233336648451</v>
      </c>
      <c r="BE104" s="188" t="s">
        <v>84</v>
      </c>
    </row>
    <row r="105" spans="1:57" s="161" customFormat="1" ht="35.25" customHeight="1" x14ac:dyDescent="0.25">
      <c r="A105" s="367"/>
      <c r="B105" s="367"/>
      <c r="C105" s="367"/>
      <c r="D105" s="1595"/>
      <c r="E105" s="234" t="s">
        <v>303</v>
      </c>
      <c r="F105" s="192"/>
      <c r="G105" s="1577"/>
      <c r="H105" s="1201">
        <v>0.92111655773420476</v>
      </c>
      <c r="I105" s="186">
        <v>0.95470252177234516</v>
      </c>
      <c r="J105" s="186" t="s">
        <v>84</v>
      </c>
      <c r="K105" s="186">
        <v>0.91453183520599257</v>
      </c>
      <c r="L105" s="186" t="s">
        <v>84</v>
      </c>
      <c r="M105" s="186" t="s">
        <v>84</v>
      </c>
      <c r="N105" s="186">
        <v>0.91801221981424141</v>
      </c>
      <c r="O105" s="186">
        <v>0.92024923605805942</v>
      </c>
      <c r="P105" s="186" t="s">
        <v>84</v>
      </c>
      <c r="Q105" s="186">
        <v>0.91690712074303393</v>
      </c>
      <c r="R105" s="186" t="s">
        <v>84</v>
      </c>
      <c r="S105" s="186">
        <v>0.97752910695187156</v>
      </c>
      <c r="T105" s="186">
        <v>0.97197197213622288</v>
      </c>
      <c r="U105" s="186" t="s">
        <v>84</v>
      </c>
      <c r="V105" s="186">
        <v>0.89729927760577921</v>
      </c>
      <c r="W105" s="186">
        <v>0.72121498472531442</v>
      </c>
      <c r="X105" s="186">
        <v>0.9580659536541889</v>
      </c>
      <c r="Y105" s="186">
        <v>0.9145370392156863</v>
      </c>
      <c r="Z105" s="186" t="s">
        <v>84</v>
      </c>
      <c r="AA105" s="186" t="s">
        <v>84</v>
      </c>
      <c r="AB105" s="206">
        <v>0.92247191011235941</v>
      </c>
      <c r="AC105" s="186">
        <v>0.94036333155080198</v>
      </c>
      <c r="AD105" s="186">
        <v>0.94653980213903732</v>
      </c>
      <c r="AE105" s="186" t="s">
        <v>84</v>
      </c>
      <c r="AF105" s="186" t="s">
        <v>84</v>
      </c>
      <c r="AG105" s="186" t="s">
        <v>84</v>
      </c>
      <c r="AH105" s="186">
        <v>0.97934831460674165</v>
      </c>
      <c r="AI105" s="186" t="s">
        <v>84</v>
      </c>
      <c r="AJ105" s="186">
        <v>0.99998900000000013</v>
      </c>
      <c r="AK105" s="186">
        <v>0.97322429411764699</v>
      </c>
      <c r="AL105" s="186">
        <v>0.98748900000000017</v>
      </c>
      <c r="AM105" s="206" t="s">
        <v>84</v>
      </c>
      <c r="AN105" s="186" t="s">
        <v>84</v>
      </c>
      <c r="AO105" s="186">
        <v>0.78369096078431377</v>
      </c>
      <c r="AP105" s="186">
        <v>0.87269662921348323</v>
      </c>
      <c r="AQ105" s="186" t="s">
        <v>84</v>
      </c>
      <c r="AR105" s="966">
        <v>0.9203563605313092</v>
      </c>
      <c r="AS105" s="1004">
        <v>0.7143425879642179</v>
      </c>
      <c r="AT105" s="976">
        <v>0.95149226797385611</v>
      </c>
      <c r="AU105" s="186" t="s">
        <v>84</v>
      </c>
      <c r="AV105" s="186" t="s">
        <v>84</v>
      </c>
      <c r="AW105" s="186" t="s">
        <v>84</v>
      </c>
      <c r="AX105" s="605" t="s">
        <v>84</v>
      </c>
      <c r="AY105" s="605" t="s">
        <v>84</v>
      </c>
      <c r="AZ105" s="189"/>
      <c r="BA105" s="1202">
        <v>0.91551148546807848</v>
      </c>
      <c r="BB105" s="207">
        <v>0.96420366464665541</v>
      </c>
      <c r="BC105" s="207">
        <v>0.8589146501763687</v>
      </c>
      <c r="BD105" s="208">
        <v>0.9128766000970342</v>
      </c>
      <c r="BE105" s="208" t="s">
        <v>84</v>
      </c>
    </row>
    <row r="106" spans="1:57" s="161" customFormat="1" ht="35.25" customHeight="1" x14ac:dyDescent="0.25">
      <c r="A106" s="367"/>
      <c r="B106" s="367"/>
      <c r="C106" s="367"/>
      <c r="D106" s="1595"/>
      <c r="E106" s="234" t="s">
        <v>167</v>
      </c>
      <c r="F106" s="192"/>
      <c r="G106" s="1576"/>
      <c r="H106" s="802">
        <v>0.99999999999999989</v>
      </c>
      <c r="I106" s="183">
        <v>1</v>
      </c>
      <c r="J106" s="183" t="s">
        <v>84</v>
      </c>
      <c r="K106" s="183">
        <v>0.97468409586056637</v>
      </c>
      <c r="L106" s="183" t="s">
        <v>84</v>
      </c>
      <c r="M106" s="183" t="s">
        <v>84</v>
      </c>
      <c r="N106" s="183">
        <v>0.92645958823529406</v>
      </c>
      <c r="O106" s="183">
        <v>0.97682723529411752</v>
      </c>
      <c r="P106" s="183" t="s">
        <v>84</v>
      </c>
      <c r="Q106" s="183">
        <v>0.99998900000000013</v>
      </c>
      <c r="R106" s="183" t="s">
        <v>84</v>
      </c>
      <c r="S106" s="183">
        <v>0.99998899999999991</v>
      </c>
      <c r="T106" s="183">
        <v>0.99998900000000002</v>
      </c>
      <c r="U106" s="183" t="s">
        <v>84</v>
      </c>
      <c r="V106" s="183">
        <v>0.96271810216718257</v>
      </c>
      <c r="W106" s="183">
        <v>0.89943871537001885</v>
      </c>
      <c r="X106" s="183">
        <v>0.98230337078651675</v>
      </c>
      <c r="Y106" s="183">
        <v>0.99998899999999991</v>
      </c>
      <c r="Z106" s="183" t="s">
        <v>84</v>
      </c>
      <c r="AA106" s="183" t="s">
        <v>84</v>
      </c>
      <c r="AB106" s="185">
        <v>0.96572197213622279</v>
      </c>
      <c r="AC106" s="183">
        <v>0.67109848288717444</v>
      </c>
      <c r="AD106" s="183">
        <v>0.95245653246753237</v>
      </c>
      <c r="AE106" s="183" t="s">
        <v>84</v>
      </c>
      <c r="AF106" s="183" t="s">
        <v>84</v>
      </c>
      <c r="AG106" s="183" t="s">
        <v>84</v>
      </c>
      <c r="AH106" s="183">
        <v>0.90700038519924087</v>
      </c>
      <c r="AI106" s="183" t="s">
        <v>84</v>
      </c>
      <c r="AJ106" s="183">
        <v>0.99304553518628025</v>
      </c>
      <c r="AK106" s="183">
        <v>0.9739682662538699</v>
      </c>
      <c r="AL106" s="183">
        <v>0.97300370588235285</v>
      </c>
      <c r="AM106" s="185" t="s">
        <v>84</v>
      </c>
      <c r="AN106" s="183" t="s">
        <v>84</v>
      </c>
      <c r="AO106" s="183">
        <v>0.8622083298132972</v>
      </c>
      <c r="AP106" s="183">
        <v>0.95069971537001885</v>
      </c>
      <c r="AQ106" s="183" t="s">
        <v>84</v>
      </c>
      <c r="AR106" s="965">
        <v>0.95149411764705893</v>
      </c>
      <c r="AS106" s="989">
        <v>0.9593727535014005</v>
      </c>
      <c r="AT106" s="975">
        <v>0.91263337893296848</v>
      </c>
      <c r="AU106" s="183" t="s">
        <v>84</v>
      </c>
      <c r="AV106" s="183" t="s">
        <v>84</v>
      </c>
      <c r="AW106" s="183" t="s">
        <v>84</v>
      </c>
      <c r="AX106" s="604" t="s">
        <v>84</v>
      </c>
      <c r="AY106" s="604" t="s">
        <v>84</v>
      </c>
      <c r="AZ106" s="189"/>
      <c r="BA106" s="1074">
        <v>0.97686559230947456</v>
      </c>
      <c r="BB106" s="187">
        <v>0.91947069714466767</v>
      </c>
      <c r="BC106" s="187">
        <v>0.92146738761012503</v>
      </c>
      <c r="BD106" s="188">
        <v>0.93926789235475583</v>
      </c>
      <c r="BE106" s="188" t="s">
        <v>84</v>
      </c>
    </row>
    <row r="107" spans="1:57" s="161" customFormat="1" ht="35.25" customHeight="1" x14ac:dyDescent="0.25">
      <c r="A107" s="367"/>
      <c r="B107" s="367"/>
      <c r="C107" s="367"/>
      <c r="D107" s="1595"/>
      <c r="E107" s="234" t="s">
        <v>168</v>
      </c>
      <c r="F107" s="192"/>
      <c r="G107" s="1576"/>
      <c r="H107" s="801">
        <v>0.81979486679116087</v>
      </c>
      <c r="I107" s="189">
        <v>0.87931818181818178</v>
      </c>
      <c r="J107" s="189" t="s">
        <v>84</v>
      </c>
      <c r="K107" s="189">
        <v>0.88549702139037423</v>
      </c>
      <c r="L107" s="189" t="s">
        <v>84</v>
      </c>
      <c r="M107" s="189" t="s">
        <v>84</v>
      </c>
      <c r="N107" s="189">
        <v>0.88749345632798571</v>
      </c>
      <c r="O107" s="189">
        <v>0.96432958801498136</v>
      </c>
      <c r="P107" s="189" t="s">
        <v>84</v>
      </c>
      <c r="Q107" s="189">
        <v>1</v>
      </c>
      <c r="R107" s="189" t="s">
        <v>84</v>
      </c>
      <c r="S107" s="189">
        <v>0.81415730337078651</v>
      </c>
      <c r="T107" s="189">
        <v>0.90067081818181804</v>
      </c>
      <c r="U107" s="189" t="s">
        <v>84</v>
      </c>
      <c r="V107" s="189">
        <v>0.99999999999999989</v>
      </c>
      <c r="W107" s="189">
        <v>0.76622363901689705</v>
      </c>
      <c r="X107" s="189">
        <v>0.87987631856378912</v>
      </c>
      <c r="Y107" s="189">
        <v>0.99212803743315503</v>
      </c>
      <c r="Z107" s="189" t="s">
        <v>84</v>
      </c>
      <c r="AA107" s="189" t="s">
        <v>84</v>
      </c>
      <c r="AB107" s="237">
        <v>0.8254606741573034</v>
      </c>
      <c r="AC107" s="189">
        <v>0.61386392569659443</v>
      </c>
      <c r="AD107" s="189">
        <v>0.70734926228673278</v>
      </c>
      <c r="AE107" s="189" t="s">
        <v>84</v>
      </c>
      <c r="AF107" s="189" t="s">
        <v>84</v>
      </c>
      <c r="AG107" s="189" t="s">
        <v>84</v>
      </c>
      <c r="AH107" s="189">
        <v>0.84802079297429922</v>
      </c>
      <c r="AI107" s="189" t="s">
        <v>84</v>
      </c>
      <c r="AJ107" s="189">
        <v>0.60427686243036527</v>
      </c>
      <c r="AK107" s="189">
        <v>0.65450810074374577</v>
      </c>
      <c r="AL107" s="189">
        <v>0.83495279402824962</v>
      </c>
      <c r="AM107" s="237" t="s">
        <v>84</v>
      </c>
      <c r="AN107" s="189" t="s">
        <v>84</v>
      </c>
      <c r="AO107" s="189">
        <v>0.81767305882352936</v>
      </c>
      <c r="AP107" s="189">
        <v>0.79602602010644596</v>
      </c>
      <c r="AQ107" s="189" t="s">
        <v>84</v>
      </c>
      <c r="AR107" s="967">
        <v>0.96567182662538698</v>
      </c>
      <c r="AS107" s="1040">
        <v>0.75758763701578191</v>
      </c>
      <c r="AT107" s="977">
        <v>0.85080968311195437</v>
      </c>
      <c r="AU107" s="189" t="s">
        <v>84</v>
      </c>
      <c r="AV107" s="189" t="s">
        <v>84</v>
      </c>
      <c r="AW107" s="189" t="s">
        <v>84</v>
      </c>
      <c r="AX107" s="506" t="s">
        <v>84</v>
      </c>
      <c r="AY107" s="506" t="s">
        <v>84</v>
      </c>
      <c r="AZ107" s="189"/>
      <c r="BA107" s="1067">
        <v>0.8991241025757607</v>
      </c>
      <c r="BB107" s="239">
        <v>0.72691891604532721</v>
      </c>
      <c r="BC107" s="239">
        <v>0.8597903018517874</v>
      </c>
      <c r="BD107" s="240">
        <v>0.82861110682429173</v>
      </c>
      <c r="BE107" s="240" t="s">
        <v>84</v>
      </c>
    </row>
    <row r="108" spans="1:57" s="161" customFormat="1" ht="35.25" customHeight="1" x14ac:dyDescent="0.25">
      <c r="A108" s="367"/>
      <c r="B108" s="367"/>
      <c r="C108" s="367"/>
      <c r="D108" s="1595"/>
      <c r="E108" s="234" t="s">
        <v>241</v>
      </c>
      <c r="F108" s="192"/>
      <c r="G108" s="1577"/>
      <c r="H108" s="1199">
        <v>0.87429923122412778</v>
      </c>
      <c r="I108" s="183">
        <v>0.98615370588235307</v>
      </c>
      <c r="J108" s="183" t="s">
        <v>84</v>
      </c>
      <c r="K108" s="183">
        <v>0.90178448563611491</v>
      </c>
      <c r="L108" s="183" t="s">
        <v>84</v>
      </c>
      <c r="M108" s="183" t="s">
        <v>84</v>
      </c>
      <c r="N108" s="183">
        <v>0.88436065775401052</v>
      </c>
      <c r="O108" s="183">
        <v>0.96507135294117652</v>
      </c>
      <c r="P108" s="183" t="s">
        <v>84</v>
      </c>
      <c r="Q108" s="183">
        <v>0.92362536363636361</v>
      </c>
      <c r="R108" s="183" t="s">
        <v>84</v>
      </c>
      <c r="S108" s="183">
        <v>0.75397295721925128</v>
      </c>
      <c r="T108" s="183">
        <v>0.83897271268057794</v>
      </c>
      <c r="U108" s="183" t="s">
        <v>84</v>
      </c>
      <c r="V108" s="183">
        <v>0.99175370588235279</v>
      </c>
      <c r="W108" s="183">
        <v>0.84337135294117649</v>
      </c>
      <c r="X108" s="183">
        <v>0.90462998102466785</v>
      </c>
      <c r="Y108" s="183">
        <v>0.9640831176470589</v>
      </c>
      <c r="Z108" s="183" t="s">
        <v>84</v>
      </c>
      <c r="AA108" s="183" t="s">
        <v>84</v>
      </c>
      <c r="AB108" s="185">
        <v>0.97640611229946517</v>
      </c>
      <c r="AC108" s="183">
        <v>0.82043916878095924</v>
      </c>
      <c r="AD108" s="183">
        <v>0.53662416986120298</v>
      </c>
      <c r="AE108" s="183" t="s">
        <v>84</v>
      </c>
      <c r="AF108" s="183" t="s">
        <v>84</v>
      </c>
      <c r="AG108" s="183" t="s">
        <v>84</v>
      </c>
      <c r="AH108" s="183">
        <v>0.8784456563467492</v>
      </c>
      <c r="AI108" s="183" t="s">
        <v>84</v>
      </c>
      <c r="AJ108" s="183">
        <v>0.94551556546489557</v>
      </c>
      <c r="AK108" s="183">
        <v>0.83644875723527401</v>
      </c>
      <c r="AL108" s="183">
        <v>0.97825882352941185</v>
      </c>
      <c r="AM108" s="185" t="s">
        <v>84</v>
      </c>
      <c r="AN108" s="183" t="s">
        <v>84</v>
      </c>
      <c r="AO108" s="183">
        <v>0.84767620020429013</v>
      </c>
      <c r="AP108" s="183">
        <v>0.94228792569659436</v>
      </c>
      <c r="AQ108" s="183" t="s">
        <v>84</v>
      </c>
      <c r="AR108" s="965">
        <v>0.69628054545454543</v>
      </c>
      <c r="AS108" s="989">
        <v>0.96877148974008209</v>
      </c>
      <c r="AT108" s="975">
        <v>0.86554812834224581</v>
      </c>
      <c r="AU108" s="183" t="s">
        <v>84</v>
      </c>
      <c r="AV108" s="183" t="s">
        <v>84</v>
      </c>
      <c r="AW108" s="183" t="s">
        <v>84</v>
      </c>
      <c r="AX108" s="604" t="s">
        <v>84</v>
      </c>
      <c r="AY108" s="604" t="s">
        <v>84</v>
      </c>
      <c r="AZ108" s="189"/>
      <c r="BA108" s="1197">
        <v>0.90267321870576922</v>
      </c>
      <c r="BB108" s="187">
        <v>0.85316260764542273</v>
      </c>
      <c r="BC108" s="187">
        <v>0.82874822378514335</v>
      </c>
      <c r="BD108" s="188">
        <v>0.86152801671211188</v>
      </c>
      <c r="BE108" s="188" t="s">
        <v>84</v>
      </c>
    </row>
    <row r="109" spans="1:57" s="161" customFormat="1" ht="35.25" customHeight="1" x14ac:dyDescent="0.25">
      <c r="A109" s="367"/>
      <c r="B109" s="367"/>
      <c r="C109" s="367"/>
      <c r="D109" s="1595"/>
      <c r="E109" s="234" t="s">
        <v>246</v>
      </c>
      <c r="F109" s="192"/>
      <c r="G109" s="1577"/>
      <c r="H109" s="1201">
        <v>0.90041383660130714</v>
      </c>
      <c r="I109" s="186">
        <v>0.97417785448916405</v>
      </c>
      <c r="J109" s="186" t="s">
        <v>84</v>
      </c>
      <c r="K109" s="186">
        <v>0.96714389271475165</v>
      </c>
      <c r="L109" s="186" t="s">
        <v>84</v>
      </c>
      <c r="M109" s="186" t="s">
        <v>84</v>
      </c>
      <c r="N109" s="186">
        <v>0.98035432507739939</v>
      </c>
      <c r="O109" s="186">
        <v>0.96736383442265783</v>
      </c>
      <c r="P109" s="186" t="s">
        <v>84</v>
      </c>
      <c r="Q109" s="186">
        <v>0.94499999999999984</v>
      </c>
      <c r="R109" s="186" t="s">
        <v>84</v>
      </c>
      <c r="S109" s="186">
        <v>0.95099167379679128</v>
      </c>
      <c r="T109" s="186">
        <v>0.98370993023255815</v>
      </c>
      <c r="U109" s="186" t="s">
        <v>84</v>
      </c>
      <c r="V109" s="186">
        <v>0.94410664705882341</v>
      </c>
      <c r="W109" s="186">
        <v>0.89155222638368703</v>
      </c>
      <c r="X109" s="186">
        <v>0.96073529411764713</v>
      </c>
      <c r="Y109" s="186">
        <v>0.95013605882352936</v>
      </c>
      <c r="Z109" s="186" t="s">
        <v>84</v>
      </c>
      <c r="AA109" s="186" t="s">
        <v>84</v>
      </c>
      <c r="AB109" s="206">
        <v>0.93602306327616802</v>
      </c>
      <c r="AC109" s="186">
        <v>0.74560695187165782</v>
      </c>
      <c r="AD109" s="186">
        <v>0.97332429411764709</v>
      </c>
      <c r="AE109" s="186" t="s">
        <v>84</v>
      </c>
      <c r="AF109" s="186" t="s">
        <v>84</v>
      </c>
      <c r="AG109" s="186" t="s">
        <v>84</v>
      </c>
      <c r="AH109" s="186">
        <v>0.95006800709639272</v>
      </c>
      <c r="AI109" s="186" t="s">
        <v>84</v>
      </c>
      <c r="AJ109" s="186">
        <v>0.88895494427244581</v>
      </c>
      <c r="AK109" s="186">
        <v>0.88144736842105254</v>
      </c>
      <c r="AL109" s="186">
        <v>0.91583333333333361</v>
      </c>
      <c r="AM109" s="206" t="s">
        <v>84</v>
      </c>
      <c r="AN109" s="186" t="s">
        <v>84</v>
      </c>
      <c r="AO109" s="186">
        <v>0.84692177310924355</v>
      </c>
      <c r="AP109" s="186">
        <v>0.87331095870421704</v>
      </c>
      <c r="AQ109" s="186" t="s">
        <v>84</v>
      </c>
      <c r="AR109" s="966">
        <v>0.88132378740970074</v>
      </c>
      <c r="AS109" s="1004">
        <v>0.93709526185958247</v>
      </c>
      <c r="AT109" s="976">
        <v>0.84306312769010039</v>
      </c>
      <c r="AU109" s="186" t="s">
        <v>84</v>
      </c>
      <c r="AV109" s="186" t="s">
        <v>84</v>
      </c>
      <c r="AW109" s="186" t="s">
        <v>84</v>
      </c>
      <c r="AX109" s="605" t="s">
        <v>84</v>
      </c>
      <c r="AY109" s="605" t="s">
        <v>84</v>
      </c>
      <c r="AZ109" s="186"/>
      <c r="BA109" s="1202">
        <v>0.9513071311431931</v>
      </c>
      <c r="BB109" s="207">
        <v>0.89875113748409963</v>
      </c>
      <c r="BC109" s="207">
        <v>0.86718550640772041</v>
      </c>
      <c r="BD109" s="208">
        <v>0.90574792501167101</v>
      </c>
      <c r="BE109" s="208" t="s">
        <v>84</v>
      </c>
    </row>
    <row r="110" spans="1:57" s="161" customFormat="1" ht="35.25" customHeight="1" x14ac:dyDescent="0.25">
      <c r="A110" s="367"/>
      <c r="B110" s="367"/>
      <c r="C110" s="367"/>
      <c r="D110" s="1595"/>
      <c r="E110" s="234" t="s">
        <v>248</v>
      </c>
      <c r="F110" s="192"/>
      <c r="G110" s="1577"/>
      <c r="H110" s="1199">
        <v>0.93131569409206227</v>
      </c>
      <c r="I110" s="183">
        <v>0.96030985561497317</v>
      </c>
      <c r="J110" s="183" t="s">
        <v>84</v>
      </c>
      <c r="K110" s="183">
        <v>0.93161438699690402</v>
      </c>
      <c r="L110" s="183" t="s">
        <v>84</v>
      </c>
      <c r="M110" s="183" t="s">
        <v>84</v>
      </c>
      <c r="N110" s="183">
        <v>0.92446268421052624</v>
      </c>
      <c r="O110" s="183">
        <v>0.83745907223942206</v>
      </c>
      <c r="P110" s="183" t="s">
        <v>84</v>
      </c>
      <c r="Q110" s="183">
        <v>0.98936281404174564</v>
      </c>
      <c r="R110" s="183" t="s">
        <v>84</v>
      </c>
      <c r="S110" s="183">
        <v>0.89447429411764701</v>
      </c>
      <c r="T110" s="183">
        <v>0.87829831209693177</v>
      </c>
      <c r="U110" s="183" t="s">
        <v>84</v>
      </c>
      <c r="V110" s="183">
        <v>0.93960863377609083</v>
      </c>
      <c r="W110" s="183">
        <v>0.96055736248012702</v>
      </c>
      <c r="X110" s="183">
        <v>0.93251685393258432</v>
      </c>
      <c r="Y110" s="183">
        <v>0.96437704554079684</v>
      </c>
      <c r="Z110" s="183" t="s">
        <v>84</v>
      </c>
      <c r="AA110" s="183" t="s">
        <v>84</v>
      </c>
      <c r="AB110" s="185">
        <v>0.96293017647058821</v>
      </c>
      <c r="AC110" s="183">
        <v>0.88287155260469863</v>
      </c>
      <c r="AD110" s="183">
        <v>0.93622708456534598</v>
      </c>
      <c r="AE110" s="183" t="s">
        <v>84</v>
      </c>
      <c r="AF110" s="183" t="s">
        <v>84</v>
      </c>
      <c r="AG110" s="183" t="s">
        <v>84</v>
      </c>
      <c r="AH110" s="183">
        <v>0.79263330491297646</v>
      </c>
      <c r="AI110" s="183" t="s">
        <v>84</v>
      </c>
      <c r="AJ110" s="183">
        <v>0.85673588057040995</v>
      </c>
      <c r="AK110" s="183">
        <v>0.89711764705882358</v>
      </c>
      <c r="AL110" s="183">
        <v>0.88507481041196956</v>
      </c>
      <c r="AM110" s="185" t="s">
        <v>84</v>
      </c>
      <c r="AN110" s="183" t="s">
        <v>84</v>
      </c>
      <c r="AO110" s="183">
        <v>0.78917262512768127</v>
      </c>
      <c r="AP110" s="183">
        <v>0.77293300653594765</v>
      </c>
      <c r="AQ110" s="183" t="s">
        <v>84</v>
      </c>
      <c r="AR110" s="965">
        <v>0.87345860566448796</v>
      </c>
      <c r="AS110" s="989">
        <v>0.92890374331550796</v>
      </c>
      <c r="AT110" s="975">
        <v>0.98322440087145957</v>
      </c>
      <c r="AU110" s="183" t="s">
        <v>84</v>
      </c>
      <c r="AV110" s="183" t="s">
        <v>84</v>
      </c>
      <c r="AW110" s="183" t="s">
        <v>84</v>
      </c>
      <c r="AX110" s="604" t="s">
        <v>84</v>
      </c>
      <c r="AY110" s="604" t="s">
        <v>84</v>
      </c>
      <c r="AZ110" s="189"/>
      <c r="BA110" s="1197">
        <v>0.92869641742831766</v>
      </c>
      <c r="BB110" s="187">
        <v>0.8876557795135448</v>
      </c>
      <c r="BC110" s="187">
        <v>0.81185474577603889</v>
      </c>
      <c r="BD110" s="188">
        <v>0.87606898090596719</v>
      </c>
      <c r="BE110" s="188" t="s">
        <v>84</v>
      </c>
    </row>
    <row r="111" spans="1:57" s="161" customFormat="1" ht="35.25" customHeight="1" x14ac:dyDescent="0.25">
      <c r="A111" s="367"/>
      <c r="B111" s="367"/>
      <c r="C111" s="367"/>
      <c r="D111" s="1595"/>
      <c r="E111" s="234" t="s">
        <v>257</v>
      </c>
      <c r="F111" s="192"/>
      <c r="G111" s="1576"/>
      <c r="H111" s="803">
        <v>0.97041680748663095</v>
      </c>
      <c r="I111" s="186">
        <v>0.99998900000000013</v>
      </c>
      <c r="J111" s="186" t="s">
        <v>84</v>
      </c>
      <c r="K111" s="186">
        <v>0.98539006951871655</v>
      </c>
      <c r="L111" s="186" t="s">
        <v>84</v>
      </c>
      <c r="M111" s="186" t="s">
        <v>84</v>
      </c>
      <c r="N111" s="186">
        <v>0.97589313943355105</v>
      </c>
      <c r="O111" s="186">
        <v>0.97125032662660038</v>
      </c>
      <c r="P111" s="186" t="s">
        <v>84</v>
      </c>
      <c r="Q111" s="186">
        <v>0.88788425047438324</v>
      </c>
      <c r="R111" s="186" t="s">
        <v>84</v>
      </c>
      <c r="S111" s="186">
        <v>0.96152276759314015</v>
      </c>
      <c r="T111" s="186">
        <v>0.95582887700534747</v>
      </c>
      <c r="U111" s="186" t="s">
        <v>84</v>
      </c>
      <c r="V111" s="186">
        <v>0.99999999999999989</v>
      </c>
      <c r="W111" s="186">
        <v>0.92009336432637567</v>
      </c>
      <c r="X111" s="186">
        <v>0.97589313943355105</v>
      </c>
      <c r="Y111" s="186">
        <v>0.95668729222011373</v>
      </c>
      <c r="Z111" s="186" t="s">
        <v>84</v>
      </c>
      <c r="AA111" s="186" t="s">
        <v>84</v>
      </c>
      <c r="AB111" s="206">
        <v>0.74798893300667402</v>
      </c>
      <c r="AC111" s="186">
        <v>0.98748899999999995</v>
      </c>
      <c r="AD111" s="186">
        <v>0.94290343850267366</v>
      </c>
      <c r="AE111" s="186" t="s">
        <v>84</v>
      </c>
      <c r="AF111" s="186" t="s">
        <v>84</v>
      </c>
      <c r="AG111" s="186" t="s">
        <v>84</v>
      </c>
      <c r="AH111" s="186">
        <v>0.97934831460674165</v>
      </c>
      <c r="AI111" s="186" t="s">
        <v>84</v>
      </c>
      <c r="AJ111" s="186">
        <v>0.97603942016806722</v>
      </c>
      <c r="AK111" s="186">
        <v>0.94483884520123829</v>
      </c>
      <c r="AL111" s="186">
        <v>0.96332233333333328</v>
      </c>
      <c r="AM111" s="206" t="s">
        <v>84</v>
      </c>
      <c r="AN111" s="186" t="s">
        <v>84</v>
      </c>
      <c r="AO111" s="186">
        <v>0.93715675599128534</v>
      </c>
      <c r="AP111" s="186">
        <v>0.91116161189490574</v>
      </c>
      <c r="AQ111" s="186" t="s">
        <v>84</v>
      </c>
      <c r="AR111" s="966">
        <v>0.85759022230710458</v>
      </c>
      <c r="AS111" s="1004">
        <v>0.96929381283422456</v>
      </c>
      <c r="AT111" s="976">
        <v>0.95264274331550791</v>
      </c>
      <c r="AU111" s="186" t="s">
        <v>84</v>
      </c>
      <c r="AV111" s="186" t="s">
        <v>84</v>
      </c>
      <c r="AW111" s="186" t="s">
        <v>84</v>
      </c>
      <c r="AX111" s="605" t="s">
        <v>84</v>
      </c>
      <c r="AY111" s="605" t="s">
        <v>84</v>
      </c>
      <c r="AZ111" s="186"/>
      <c r="BA111" s="1066">
        <v>0.96340408617653406</v>
      </c>
      <c r="BB111" s="207">
        <v>0.93456146925981831</v>
      </c>
      <c r="BC111" s="207">
        <v>0.90196953006443203</v>
      </c>
      <c r="BD111" s="208">
        <v>0.93331169516692813</v>
      </c>
      <c r="BE111" s="208" t="s">
        <v>84</v>
      </c>
    </row>
    <row r="112" spans="1:57" s="161" customFormat="1" ht="35.25" customHeight="1" x14ac:dyDescent="0.25">
      <c r="A112" s="367"/>
      <c r="B112" s="367"/>
      <c r="C112" s="367"/>
      <c r="D112" s="1595"/>
      <c r="E112" s="234" t="s">
        <v>267</v>
      </c>
      <c r="F112" s="192"/>
      <c r="G112" s="1577"/>
      <c r="H112" s="1291">
        <v>0.97752910695187156</v>
      </c>
      <c r="I112" s="183">
        <v>0.95056179775280913</v>
      </c>
      <c r="J112" s="183" t="s">
        <v>84</v>
      </c>
      <c r="K112" s="183">
        <v>0.96288391077329805</v>
      </c>
      <c r="L112" s="183" t="s">
        <v>84</v>
      </c>
      <c r="M112" s="183" t="s">
        <v>84</v>
      </c>
      <c r="N112" s="183">
        <v>0.73983396584440231</v>
      </c>
      <c r="O112" s="183">
        <v>0.9917537058823529</v>
      </c>
      <c r="P112" s="183" t="s">
        <v>84</v>
      </c>
      <c r="Q112" s="183">
        <v>0.92221860151802648</v>
      </c>
      <c r="R112" s="183" t="s">
        <v>84</v>
      </c>
      <c r="S112" s="183">
        <v>0.92055825996204921</v>
      </c>
      <c r="T112" s="183">
        <v>0.94567317169327803</v>
      </c>
      <c r="U112" s="183" t="s">
        <v>84</v>
      </c>
      <c r="V112" s="183">
        <v>0.97251573796791424</v>
      </c>
      <c r="W112" s="183">
        <v>0.94264554648956345</v>
      </c>
      <c r="X112" s="183">
        <v>0.98748900000000017</v>
      </c>
      <c r="Y112" s="183">
        <v>0.98448297213622282</v>
      </c>
      <c r="Z112" s="183" t="s">
        <v>84</v>
      </c>
      <c r="AA112" s="183" t="s">
        <v>84</v>
      </c>
      <c r="AB112" s="185">
        <v>0.88584194117647053</v>
      </c>
      <c r="AC112" s="183">
        <v>0.84228846524064171</v>
      </c>
      <c r="AD112" s="183">
        <v>0.74362211108066145</v>
      </c>
      <c r="AE112" s="183" t="s">
        <v>84</v>
      </c>
      <c r="AF112" s="183" t="s">
        <v>84</v>
      </c>
      <c r="AG112" s="183" t="s">
        <v>84</v>
      </c>
      <c r="AH112" s="183">
        <v>0.87073864131994261</v>
      </c>
      <c r="AI112" s="183" t="s">
        <v>84</v>
      </c>
      <c r="AJ112" s="183">
        <v>0.91760299625468167</v>
      </c>
      <c r="AK112" s="183">
        <v>0.90700038519924087</v>
      </c>
      <c r="AL112" s="183">
        <v>0.90580324148606806</v>
      </c>
      <c r="AM112" s="185" t="s">
        <v>84</v>
      </c>
      <c r="AN112" s="183" t="s">
        <v>84</v>
      </c>
      <c r="AO112" s="183">
        <v>0.98552808988764051</v>
      </c>
      <c r="AP112" s="183">
        <v>0.93418900000000005</v>
      </c>
      <c r="AQ112" s="183" t="s">
        <v>84</v>
      </c>
      <c r="AR112" s="965">
        <v>0.82669135836269991</v>
      </c>
      <c r="AS112" s="989">
        <v>0.8803259125427948</v>
      </c>
      <c r="AT112" s="975">
        <v>0.82164675401069509</v>
      </c>
      <c r="AU112" s="183" t="s">
        <v>84</v>
      </c>
      <c r="AV112" s="183" t="s">
        <v>84</v>
      </c>
      <c r="AW112" s="183" t="s">
        <v>84</v>
      </c>
      <c r="AX112" s="604" t="s">
        <v>84</v>
      </c>
      <c r="AY112" s="604" t="s">
        <v>84</v>
      </c>
      <c r="AZ112" s="183"/>
      <c r="BA112" s="1197">
        <v>0.94151214808098216</v>
      </c>
      <c r="BB112" s="187">
        <v>0.86755682596538664</v>
      </c>
      <c r="BC112" s="187">
        <v>0.91546948275011353</v>
      </c>
      <c r="BD112" s="188">
        <v>0.90817948559882744</v>
      </c>
      <c r="BE112" s="188" t="s">
        <v>84</v>
      </c>
    </row>
    <row r="113" spans="1:58" s="161" customFormat="1" ht="35.25" customHeight="1" x14ac:dyDescent="0.25">
      <c r="A113" s="367"/>
      <c r="B113" s="367"/>
      <c r="C113" s="367"/>
      <c r="D113" s="1550"/>
      <c r="E113" s="234" t="s">
        <v>152</v>
      </c>
      <c r="F113" s="192"/>
      <c r="G113" s="1578"/>
      <c r="H113" s="1306">
        <v>0.92849167379679132</v>
      </c>
      <c r="I113" s="186">
        <v>0.88209556990068749</v>
      </c>
      <c r="J113" s="186" t="s">
        <v>84</v>
      </c>
      <c r="K113" s="186">
        <v>0.88286832470647647</v>
      </c>
      <c r="L113" s="186" t="s">
        <v>84</v>
      </c>
      <c r="M113" s="186" t="s">
        <v>84</v>
      </c>
      <c r="N113" s="186">
        <v>0.97923605882352949</v>
      </c>
      <c r="O113" s="186">
        <v>0.90381252941176471</v>
      </c>
      <c r="P113" s="186" t="s">
        <v>84</v>
      </c>
      <c r="Q113" s="186">
        <v>0.95936511408199643</v>
      </c>
      <c r="R113" s="186" t="s">
        <v>84</v>
      </c>
      <c r="S113" s="186">
        <v>0.93486294957983185</v>
      </c>
      <c r="T113" s="186">
        <v>0.97699298053958417</v>
      </c>
      <c r="U113" s="186" t="s">
        <v>84</v>
      </c>
      <c r="V113" s="186">
        <v>0.981459588235294</v>
      </c>
      <c r="W113" s="186">
        <v>0.95638406537282938</v>
      </c>
      <c r="X113" s="186">
        <v>0.92961466844919782</v>
      </c>
      <c r="Y113" s="186">
        <v>0.9658775448916409</v>
      </c>
      <c r="Z113" s="186" t="s">
        <v>84</v>
      </c>
      <c r="AA113" s="186" t="s">
        <v>84</v>
      </c>
      <c r="AB113" s="206">
        <v>0.82493106773618541</v>
      </c>
      <c r="AC113" s="186">
        <v>0.9355926060166726</v>
      </c>
      <c r="AD113" s="186">
        <v>0.87077108556149729</v>
      </c>
      <c r="AE113" s="186" t="s">
        <v>84</v>
      </c>
      <c r="AF113" s="186" t="s">
        <v>84</v>
      </c>
      <c r="AG113" s="186" t="s">
        <v>84</v>
      </c>
      <c r="AH113" s="186">
        <v>0.87089887640449437</v>
      </c>
      <c r="AI113" s="186" t="s">
        <v>84</v>
      </c>
      <c r="AJ113" s="186">
        <v>0.97962803743315507</v>
      </c>
      <c r="AK113" s="186">
        <v>0.93159488235294119</v>
      </c>
      <c r="AL113" s="186">
        <v>0.96262677089783277</v>
      </c>
      <c r="AM113" s="206" t="s">
        <v>84</v>
      </c>
      <c r="AN113" s="186" t="s">
        <v>84</v>
      </c>
      <c r="AO113" s="186">
        <v>0.79244889304812827</v>
      </c>
      <c r="AP113" s="186">
        <v>0.97105711145510831</v>
      </c>
      <c r="AQ113" s="186" t="s">
        <v>84</v>
      </c>
      <c r="AR113" s="966">
        <v>0.90174882203696982</v>
      </c>
      <c r="AS113" s="1004">
        <v>0.94234194117647052</v>
      </c>
      <c r="AT113" s="976">
        <v>0.836239773993808</v>
      </c>
      <c r="AU113" s="186" t="s">
        <v>84</v>
      </c>
      <c r="AV113" s="186" t="s">
        <v>84</v>
      </c>
      <c r="AW113" s="186" t="s">
        <v>84</v>
      </c>
      <c r="AX113" s="605" t="s">
        <v>84</v>
      </c>
      <c r="AY113" s="605" t="s">
        <v>84</v>
      </c>
      <c r="AZ113" s="186"/>
      <c r="BA113" s="1307">
        <v>0.9400884223158017</v>
      </c>
      <c r="BB113" s="207">
        <v>0.91086333234325412</v>
      </c>
      <c r="BC113" s="207">
        <v>0.88841827551340202</v>
      </c>
      <c r="BD113" s="208">
        <v>0.91312334339081935</v>
      </c>
      <c r="BE113" s="208" t="s">
        <v>84</v>
      </c>
    </row>
    <row r="114" spans="1:58" s="161" customFormat="1" ht="35.25" customHeight="1" x14ac:dyDescent="0.25">
      <c r="A114" s="367"/>
      <c r="B114" s="367"/>
      <c r="C114" s="367"/>
      <c r="D114" s="1305">
        <v>2026</v>
      </c>
      <c r="E114" s="234" t="s">
        <v>154</v>
      </c>
      <c r="F114" s="192"/>
      <c r="G114" s="1579"/>
      <c r="H114" s="1308">
        <f>'Indices Generales'!AF10</f>
        <v>0.97792678506705322</v>
      </c>
      <c r="I114" s="1309">
        <f>'Indices Generales'!AG10</f>
        <v>0.92287670053475923</v>
      </c>
      <c r="J114" s="1309" t="str">
        <f>'Indices Generales'!AH10</f>
        <v>n/a</v>
      </c>
      <c r="K114" s="1309">
        <f>'Indices Generales'!AI10</f>
        <v>0.9347166688453159</v>
      </c>
      <c r="L114" s="1309" t="s">
        <v>84</v>
      </c>
      <c r="M114" s="1309" t="str">
        <f>'Indices Generales'!AK10</f>
        <v>n/a</v>
      </c>
      <c r="N114" s="1309">
        <f>'Indices Generales'!AL10</f>
        <v>0.97661139089184046</v>
      </c>
      <c r="O114" s="1309">
        <f>'Indices Generales'!AM10</f>
        <v>0.9014311252371916</v>
      </c>
      <c r="P114" s="1309" t="str">
        <f>'Indices Generales'!AN10</f>
        <v>n/a</v>
      </c>
      <c r="Q114" s="1309">
        <f>'Indices Generales'!AO10</f>
        <v>0.99175370588235301</v>
      </c>
      <c r="R114" s="1309" t="str">
        <f>'Indices Generales'!AP10</f>
        <v>n/a</v>
      </c>
      <c r="S114" s="1309">
        <f>'Indices Generales'!AQ10</f>
        <v>0.74431764705882342</v>
      </c>
      <c r="T114" s="1309">
        <f>'Indices Generales'!AR10</f>
        <v>0.88286524140565315</v>
      </c>
      <c r="U114" s="1309" t="s">
        <v>84</v>
      </c>
      <c r="V114" s="1309">
        <f>'Indices Generales'!AS10</f>
        <v>0.97332429411764709</v>
      </c>
      <c r="W114" s="1309">
        <f>'Indices Generales'!AT10</f>
        <v>0.89185958823529421</v>
      </c>
      <c r="X114" s="1309">
        <f>'Indices Generales'!AU10</f>
        <v>0.92857142857142849</v>
      </c>
      <c r="Y114" s="1309">
        <f>'Indices Generales'!AV10</f>
        <v>0.92720076470588242</v>
      </c>
      <c r="Z114" s="1309" t="str">
        <f>'Indices Generales'!AW10</f>
        <v>n/a</v>
      </c>
      <c r="AA114" s="1309">
        <f>'Indices Generales'!AX10</f>
        <v>0.99309433515731871</v>
      </c>
      <c r="AB114" s="1310">
        <f>'Indices Generales'!AY10</f>
        <v>0.73410958076597799</v>
      </c>
      <c r="AC114" s="1309">
        <f>'Indices Generales'!AZ10</f>
        <v>0.76637352941176473</v>
      </c>
      <c r="AD114" s="1309">
        <f>'Indices Generales'!BA10</f>
        <v>0.8679124778237729</v>
      </c>
      <c r="AE114" s="1309" t="s">
        <v>84</v>
      </c>
      <c r="AF114" s="1309" t="str">
        <f>'Indices Generales'!BC10</f>
        <v>n/a</v>
      </c>
      <c r="AG114" s="1309" t="s">
        <v>84</v>
      </c>
      <c r="AH114" s="1309">
        <f>'Indices Generales'!BE10</f>
        <v>0.82028937546933667</v>
      </c>
      <c r="AI114" s="1309" t="str">
        <f>'Indices Generales'!BF10</f>
        <v>n/a</v>
      </c>
      <c r="AJ114" s="1309">
        <f>'Indices Generales'!BG10</f>
        <v>0.73114643343653252</v>
      </c>
      <c r="AK114" s="1309">
        <f>'Indices Generales'!BH10</f>
        <v>0.89099782352941181</v>
      </c>
      <c r="AL114" s="1309">
        <f>'Indices Generales'!BI10</f>
        <v>0.84844194117647065</v>
      </c>
      <c r="AM114" s="1310" t="str">
        <f>'Indices Generales'!BJ10</f>
        <v>n/a</v>
      </c>
      <c r="AN114" s="1309" t="str">
        <f>'Indices Generales'!BK10</f>
        <v>n/a</v>
      </c>
      <c r="AO114" s="1309">
        <f>'Indices Generales'!BL10</f>
        <v>0.87619544592030363</v>
      </c>
      <c r="AP114" s="1309">
        <f>'Indices Generales'!BM10</f>
        <v>0.89836567926455568</v>
      </c>
      <c r="AQ114" s="1309" t="s">
        <v>84</v>
      </c>
      <c r="AR114" s="1311">
        <f>'Indices Generales'!BN10</f>
        <v>0.94078156965944271</v>
      </c>
      <c r="AS114" s="1312">
        <f>'Indices Generales'!BO10</f>
        <v>0.94899430740037938</v>
      </c>
      <c r="AT114" s="1039">
        <f>'Indices Generales'!BP10</f>
        <v>0.96368983957219245</v>
      </c>
      <c r="AU114" s="183" t="str">
        <f>'Indices Generales'!BQ10</f>
        <v>n/a</v>
      </c>
      <c r="AV114" s="183" t="s">
        <v>84</v>
      </c>
      <c r="AW114" s="183" t="s">
        <v>84</v>
      </c>
      <c r="AX114" s="604" t="s">
        <v>84</v>
      </c>
      <c r="AY114" s="604" t="s">
        <v>84</v>
      </c>
      <c r="AZ114" s="183"/>
      <c r="BA114" s="1313">
        <f>'Indices Generales'!BW10</f>
        <v>0.92665766736235067</v>
      </c>
      <c r="BB114" s="1314">
        <f>'Indices Generales'!BX10</f>
        <v>0.80846730880189521</v>
      </c>
      <c r="BC114" s="1314">
        <f>'Indices Generales'!BY10</f>
        <v>0.90511423161476723</v>
      </c>
      <c r="BD114" s="1315">
        <f>'Indices Generales'!BZ10</f>
        <v>0.88007973592633759</v>
      </c>
      <c r="BE114" s="1315" t="s">
        <v>84</v>
      </c>
      <c r="BF114" s="147"/>
    </row>
    <row r="115" spans="1:58" s="72" customFormat="1" ht="6" customHeight="1" x14ac:dyDescent="0.25">
      <c r="A115" s="155"/>
      <c r="B115" s="155"/>
      <c r="C115" s="155"/>
      <c r="D115" s="190"/>
      <c r="E115" s="191"/>
      <c r="F115" s="192"/>
      <c r="G115" s="193"/>
      <c r="H115" s="186"/>
      <c r="I115" s="186"/>
      <c r="J115" s="186"/>
      <c r="K115" s="186"/>
      <c r="L115" s="186"/>
      <c r="M115" s="186"/>
      <c r="N115" s="186"/>
      <c r="O115" s="186"/>
      <c r="P115" s="186"/>
      <c r="Q115" s="186"/>
      <c r="R115" s="186"/>
      <c r="S115" s="186"/>
      <c r="T115" s="186"/>
      <c r="U115" s="189"/>
      <c r="V115" s="189"/>
      <c r="W115" s="189"/>
      <c r="X115" s="189"/>
      <c r="Y115" s="189"/>
      <c r="Z115" s="189"/>
      <c r="AA115" s="189"/>
      <c r="AB115" s="186"/>
      <c r="AC115" s="186"/>
      <c r="AD115" s="186"/>
      <c r="AE115" s="186"/>
      <c r="AF115" s="186"/>
      <c r="AG115" s="186"/>
      <c r="AH115" s="186"/>
      <c r="AI115" s="186"/>
      <c r="AJ115" s="186"/>
      <c r="AK115" s="186"/>
      <c r="AL115" s="186"/>
      <c r="AM115" s="206"/>
      <c r="AN115" s="186"/>
      <c r="AO115" s="186"/>
      <c r="AP115" s="186"/>
      <c r="AQ115" s="186"/>
      <c r="AR115" s="966"/>
      <c r="AS115" s="966"/>
      <c r="AT115" s="186"/>
      <c r="AU115" s="186"/>
      <c r="AV115" s="186"/>
      <c r="AW115" s="186"/>
      <c r="AX115" s="186"/>
      <c r="AY115" s="186"/>
      <c r="AZ115" s="189"/>
      <c r="BA115" s="186"/>
      <c r="BB115" s="186"/>
      <c r="BC115" s="186"/>
      <c r="BD115" s="186"/>
      <c r="BE115" s="186"/>
    </row>
    <row r="116" spans="1:58" ht="50.15" customHeight="1" x14ac:dyDescent="0.25">
      <c r="A116" s="144"/>
      <c r="B116" s="144"/>
      <c r="C116" s="144"/>
      <c r="D116" s="1564" t="s">
        <v>853</v>
      </c>
      <c r="E116" s="1565"/>
      <c r="F116" s="1565"/>
      <c r="G116" s="1566"/>
      <c r="H116" s="195">
        <f>+IFERROR(H114-H113,"n/a")</f>
        <v>4.94351112702619E-2</v>
      </c>
      <c r="I116" s="196">
        <f t="shared" ref="I116:BE116" si="0">+IFERROR(I114-I113,"n/a")</f>
        <v>4.0781130634071738E-2</v>
      </c>
      <c r="J116" s="196" t="str">
        <f t="shared" si="0"/>
        <v>n/a</v>
      </c>
      <c r="K116" s="196">
        <f t="shared" si="0"/>
        <v>5.1848344138839431E-2</v>
      </c>
      <c r="L116" s="196" t="str">
        <f t="shared" si="0"/>
        <v>n/a</v>
      </c>
      <c r="M116" s="196" t="str">
        <f t="shared" si="0"/>
        <v>n/a</v>
      </c>
      <c r="N116" s="196">
        <f t="shared" si="0"/>
        <v>-2.6246679316890287E-3</v>
      </c>
      <c r="O116" s="196">
        <f t="shared" si="0"/>
        <v>-2.3814041745731096E-3</v>
      </c>
      <c r="P116" s="196" t="str">
        <f t="shared" si="0"/>
        <v>n/a</v>
      </c>
      <c r="Q116" s="196">
        <f t="shared" si="0"/>
        <v>3.2388591800356581E-2</v>
      </c>
      <c r="R116" s="196" t="str">
        <f t="shared" si="0"/>
        <v>n/a</v>
      </c>
      <c r="S116" s="196">
        <f t="shared" si="0"/>
        <v>-0.19054530252100843</v>
      </c>
      <c r="T116" s="196">
        <f t="shared" si="0"/>
        <v>-9.4127739133931021E-2</v>
      </c>
      <c r="U116" s="196" t="str">
        <f t="shared" si="0"/>
        <v>n/a</v>
      </c>
      <c r="V116" s="196">
        <f t="shared" si="0"/>
        <v>-8.1352941176469074E-3</v>
      </c>
      <c r="W116" s="196">
        <f t="shared" si="0"/>
        <v>-6.4524477137535174E-2</v>
      </c>
      <c r="X116" s="196">
        <f t="shared" si="0"/>
        <v>-1.0432398777693308E-3</v>
      </c>
      <c r="Y116" s="196">
        <f t="shared" si="0"/>
        <v>-3.8676780185758486E-2</v>
      </c>
      <c r="Z116" s="196" t="str">
        <f t="shared" si="0"/>
        <v>n/a</v>
      </c>
      <c r="AA116" s="196" t="str">
        <f t="shared" si="0"/>
        <v>n/a</v>
      </c>
      <c r="AB116" s="196">
        <f t="shared" si="0"/>
        <v>-9.0821486970207421E-2</v>
      </c>
      <c r="AC116" s="196">
        <f t="shared" si="0"/>
        <v>-0.16921907660490787</v>
      </c>
      <c r="AD116" s="196">
        <f t="shared" si="0"/>
        <v>-2.8586077377243946E-3</v>
      </c>
      <c r="AE116" s="196" t="str">
        <f t="shared" si="0"/>
        <v>n/a</v>
      </c>
      <c r="AF116" s="196" t="str">
        <f t="shared" si="0"/>
        <v>n/a</v>
      </c>
      <c r="AG116" s="196" t="str">
        <f t="shared" si="0"/>
        <v>n/a</v>
      </c>
      <c r="AH116" s="251">
        <f t="shared" si="0"/>
        <v>-5.0609500935157703E-2</v>
      </c>
      <c r="AI116" s="251" t="str">
        <f t="shared" si="0"/>
        <v>n/a</v>
      </c>
      <c r="AJ116" s="251">
        <f t="shared" si="0"/>
        <v>-0.24848160399662256</v>
      </c>
      <c r="AK116" s="717">
        <f t="shared" si="0"/>
        <v>-4.0597058823529375E-2</v>
      </c>
      <c r="AL116" s="717">
        <f t="shared" si="0"/>
        <v>-0.11418482972136212</v>
      </c>
      <c r="AM116" s="254" t="str">
        <f t="shared" si="0"/>
        <v>n/a</v>
      </c>
      <c r="AN116" s="196" t="str">
        <f t="shared" si="0"/>
        <v>n/a</v>
      </c>
      <c r="AO116" s="196">
        <f t="shared" si="0"/>
        <v>8.3746552872175362E-2</v>
      </c>
      <c r="AP116" s="196">
        <f t="shared" si="0"/>
        <v>-7.2691432190552629E-2</v>
      </c>
      <c r="AQ116" s="456" t="str">
        <f t="shared" si="0"/>
        <v>n/a</v>
      </c>
      <c r="AR116" s="970">
        <f t="shared" si="0"/>
        <v>3.9032747622472885E-2</v>
      </c>
      <c r="AS116" s="970">
        <f t="shared" si="0"/>
        <v>6.6523662239088566E-3</v>
      </c>
      <c r="AT116" s="980">
        <f t="shared" si="0"/>
        <v>0.12745006557838445</v>
      </c>
      <c r="AU116" s="456" t="str">
        <f t="shared" si="0"/>
        <v>n/a</v>
      </c>
      <c r="AV116" s="602" t="str">
        <f t="shared" si="0"/>
        <v>n/a</v>
      </c>
      <c r="AW116" s="456" t="str">
        <f t="shared" si="0"/>
        <v>n/a</v>
      </c>
      <c r="AX116" s="615" t="str">
        <f t="shared" si="0"/>
        <v>n/a</v>
      </c>
      <c r="AY116" s="606" t="str">
        <f t="shared" si="0"/>
        <v>n/a</v>
      </c>
      <c r="AZ116" s="189">
        <f t="shared" si="0"/>
        <v>0</v>
      </c>
      <c r="BA116" s="301">
        <f t="shared" si="0"/>
        <v>-1.343075495345103E-2</v>
      </c>
      <c r="BB116" s="717">
        <f t="shared" si="0"/>
        <v>-0.1023960235413589</v>
      </c>
      <c r="BC116" s="196">
        <f t="shared" si="0"/>
        <v>1.6695956101365206E-2</v>
      </c>
      <c r="BD116" s="197">
        <f t="shared" si="0"/>
        <v>-3.3043607464481761E-2</v>
      </c>
      <c r="BE116" s="197" t="str">
        <f t="shared" si="0"/>
        <v>n/a</v>
      </c>
    </row>
    <row r="117" spans="1:58" s="72" customFormat="1" ht="6" customHeight="1" x14ac:dyDescent="0.25">
      <c r="A117" s="155"/>
      <c r="B117" s="155"/>
      <c r="C117" s="155"/>
      <c r="D117" s="190"/>
      <c r="E117" s="191"/>
      <c r="F117" s="192"/>
      <c r="G117" s="193"/>
      <c r="H117" s="186"/>
      <c r="I117" s="186"/>
      <c r="J117" s="186"/>
      <c r="K117" s="186"/>
      <c r="L117" s="186"/>
      <c r="M117" s="186"/>
      <c r="N117" s="186"/>
      <c r="O117" s="186"/>
      <c r="P117" s="186"/>
      <c r="Q117" s="186"/>
      <c r="R117" s="186"/>
      <c r="S117" s="186"/>
      <c r="T117" s="186"/>
      <c r="U117" s="186"/>
      <c r="V117" s="186"/>
      <c r="W117" s="186"/>
      <c r="X117" s="186"/>
      <c r="Y117" s="186"/>
      <c r="Z117" s="186"/>
      <c r="AA117" s="186"/>
      <c r="AB117" s="186"/>
      <c r="AC117" s="186"/>
      <c r="AD117" s="186"/>
      <c r="AE117" s="186"/>
      <c r="AF117" s="186"/>
      <c r="AG117" s="186"/>
      <c r="AH117" s="186"/>
      <c r="AI117" s="186"/>
      <c r="AJ117" s="186"/>
      <c r="AK117" s="186"/>
      <c r="AL117" s="186"/>
      <c r="AM117" s="206"/>
      <c r="AN117" s="186"/>
      <c r="AO117" s="186"/>
      <c r="AP117" s="186"/>
      <c r="AQ117" s="186"/>
      <c r="AR117" s="966"/>
      <c r="AS117" s="966"/>
      <c r="AT117" s="186"/>
      <c r="AU117" s="186"/>
      <c r="AV117" s="186"/>
      <c r="AW117" s="186"/>
      <c r="AX117" s="186"/>
      <c r="AY117" s="186"/>
      <c r="AZ117" s="189"/>
      <c r="BA117" s="186"/>
      <c r="BB117" s="186"/>
      <c r="BC117" s="186"/>
      <c r="BD117" s="186"/>
      <c r="BE117" s="186"/>
    </row>
    <row r="118" spans="1:58" ht="35.25" customHeight="1" x14ac:dyDescent="0.25">
      <c r="A118" s="147"/>
      <c r="B118" s="147"/>
      <c r="C118" s="147"/>
      <c r="D118" s="178">
        <v>2016</v>
      </c>
      <c r="E118" s="179" t="s">
        <v>152</v>
      </c>
      <c r="F118" s="165"/>
      <c r="G118" s="1570" t="s">
        <v>156</v>
      </c>
      <c r="H118" s="180">
        <v>0.71499999999999997</v>
      </c>
      <c r="I118" s="181">
        <v>0.35166666666666668</v>
      </c>
      <c r="J118" s="181">
        <v>0.61999999999999988</v>
      </c>
      <c r="K118" s="181">
        <v>0.33333333333333337</v>
      </c>
      <c r="L118" s="181">
        <v>0.625</v>
      </c>
      <c r="M118" s="181">
        <v>0.60333333333333328</v>
      </c>
      <c r="N118" s="181">
        <v>0.48333333333333334</v>
      </c>
      <c r="O118" s="181" t="s">
        <v>84</v>
      </c>
      <c r="P118" s="181">
        <v>0.495</v>
      </c>
      <c r="Q118" s="181">
        <v>0.40166666666666673</v>
      </c>
      <c r="R118" s="181">
        <v>0.3666666666666667</v>
      </c>
      <c r="S118" s="181">
        <v>0.28333333333333333</v>
      </c>
      <c r="T118" s="181" t="s">
        <v>84</v>
      </c>
      <c r="U118" s="182">
        <v>0.30000000000000004</v>
      </c>
      <c r="V118" s="181" t="s">
        <v>84</v>
      </c>
      <c r="W118" s="181" t="s">
        <v>84</v>
      </c>
      <c r="X118" s="716" t="s">
        <v>84</v>
      </c>
      <c r="Y118" s="870" t="s">
        <v>84</v>
      </c>
      <c r="Z118" s="870" t="s">
        <v>84</v>
      </c>
      <c r="AA118" s="870" t="s">
        <v>84</v>
      </c>
      <c r="AB118" s="226">
        <v>0.72500000000000009</v>
      </c>
      <c r="AC118" s="181">
        <v>0.51666666666666661</v>
      </c>
      <c r="AD118" s="181">
        <v>0.64166666666666661</v>
      </c>
      <c r="AE118" s="181">
        <v>0.74833333333333329</v>
      </c>
      <c r="AF118" s="181">
        <v>0.6166666666666667</v>
      </c>
      <c r="AG118" s="181">
        <v>0.32500000000000001</v>
      </c>
      <c r="AH118" s="181" t="s">
        <v>84</v>
      </c>
      <c r="AI118" s="181" t="s">
        <v>84</v>
      </c>
      <c r="AJ118" s="716" t="s">
        <v>84</v>
      </c>
      <c r="AK118" s="716" t="s">
        <v>84</v>
      </c>
      <c r="AL118" s="870" t="s">
        <v>84</v>
      </c>
      <c r="AM118" s="253">
        <v>0.26666666666666666</v>
      </c>
      <c r="AN118" s="181">
        <v>0.46666666666666667</v>
      </c>
      <c r="AO118" s="181" t="s">
        <v>84</v>
      </c>
      <c r="AP118" s="181" t="s">
        <v>84</v>
      </c>
      <c r="AQ118" s="181">
        <v>0.34375000000000006</v>
      </c>
      <c r="AR118" s="964" t="s">
        <v>84</v>
      </c>
      <c r="AS118" s="964" t="s">
        <v>84</v>
      </c>
      <c r="AT118" s="974" t="s">
        <v>84</v>
      </c>
      <c r="AU118" s="181" t="s">
        <v>84</v>
      </c>
      <c r="AV118" s="601" t="s">
        <v>84</v>
      </c>
      <c r="AW118" s="181" t="s">
        <v>84</v>
      </c>
      <c r="AX118" s="603" t="s">
        <v>84</v>
      </c>
      <c r="AY118" s="603" t="s">
        <v>84</v>
      </c>
      <c r="BA118" s="223">
        <v>0.46486111111111111</v>
      </c>
      <c r="BB118" s="224">
        <v>0.59555555555555562</v>
      </c>
      <c r="BC118" s="224">
        <v>0.35902777777777778</v>
      </c>
      <c r="BD118" s="225">
        <v>0.47314814814814815</v>
      </c>
      <c r="BE118" s="225" t="s">
        <v>84</v>
      </c>
    </row>
    <row r="119" spans="1:58" ht="35.25" customHeight="1" x14ac:dyDescent="0.25">
      <c r="A119" s="144"/>
      <c r="B119" s="144"/>
      <c r="C119" s="144"/>
      <c r="D119" s="1548">
        <v>2017</v>
      </c>
      <c r="E119" s="202" t="s">
        <v>153</v>
      </c>
      <c r="F119" s="165"/>
      <c r="G119" s="1571"/>
      <c r="H119" s="219">
        <v>0.53</v>
      </c>
      <c r="I119" s="183">
        <v>0.77499999999999991</v>
      </c>
      <c r="J119" s="183">
        <v>0.67166666666666675</v>
      </c>
      <c r="K119" s="183">
        <v>0.26666666666666666</v>
      </c>
      <c r="L119" s="183">
        <v>0.82499999999999996</v>
      </c>
      <c r="M119" s="183">
        <v>0.82500000000000007</v>
      </c>
      <c r="N119" s="183">
        <v>0.54999999999999993</v>
      </c>
      <c r="O119" s="183" t="s">
        <v>84</v>
      </c>
      <c r="P119" s="183">
        <v>0.72499999999999998</v>
      </c>
      <c r="Q119" s="183">
        <v>0.72166666666666657</v>
      </c>
      <c r="R119" s="183">
        <v>0.41666666666666663</v>
      </c>
      <c r="S119" s="183">
        <v>0.87500000000000011</v>
      </c>
      <c r="T119" s="183" t="s">
        <v>84</v>
      </c>
      <c r="U119" s="184">
        <v>0.99999999999999989</v>
      </c>
      <c r="V119" s="183" t="s">
        <v>84</v>
      </c>
      <c r="W119" s="183" t="s">
        <v>84</v>
      </c>
      <c r="X119" s="183" t="s">
        <v>84</v>
      </c>
      <c r="Y119" s="183" t="s">
        <v>84</v>
      </c>
      <c r="Z119" s="183" t="s">
        <v>84</v>
      </c>
      <c r="AA119" s="183" t="s">
        <v>84</v>
      </c>
      <c r="AB119" s="185">
        <v>0.54666666666666663</v>
      </c>
      <c r="AC119" s="183">
        <v>0.56499999999999995</v>
      </c>
      <c r="AD119" s="183">
        <v>0.66666666666666674</v>
      </c>
      <c r="AE119" s="183">
        <v>0.76</v>
      </c>
      <c r="AF119" s="183">
        <v>0.72</v>
      </c>
      <c r="AG119" s="183">
        <v>0.32500000000000007</v>
      </c>
      <c r="AH119" s="183" t="s">
        <v>84</v>
      </c>
      <c r="AI119" s="183" t="s">
        <v>84</v>
      </c>
      <c r="AJ119" s="183" t="s">
        <v>84</v>
      </c>
      <c r="AK119" s="183" t="s">
        <v>84</v>
      </c>
      <c r="AL119" s="183" t="s">
        <v>84</v>
      </c>
      <c r="AM119" s="185">
        <v>0.66666666666666663</v>
      </c>
      <c r="AN119" s="183">
        <v>0.37500000000000006</v>
      </c>
      <c r="AO119" s="183" t="s">
        <v>84</v>
      </c>
      <c r="AP119" s="183" t="s">
        <v>84</v>
      </c>
      <c r="AQ119" s="183">
        <v>0.70833333333333337</v>
      </c>
      <c r="AR119" s="965" t="s">
        <v>84</v>
      </c>
      <c r="AS119" s="965" t="s">
        <v>84</v>
      </c>
      <c r="AT119" s="975" t="s">
        <v>84</v>
      </c>
      <c r="AU119" s="183" t="s">
        <v>84</v>
      </c>
      <c r="AV119" s="183" t="s">
        <v>84</v>
      </c>
      <c r="AW119" s="183" t="s">
        <v>84</v>
      </c>
      <c r="AX119" s="604" t="s">
        <v>84</v>
      </c>
      <c r="AY119" s="604" t="s">
        <v>84</v>
      </c>
      <c r="AZ119" s="189"/>
      <c r="BA119" s="220">
        <v>0.68180555555555555</v>
      </c>
      <c r="BB119" s="187">
        <v>0.59722222222222221</v>
      </c>
      <c r="BC119" s="187">
        <v>0.58333333333333337</v>
      </c>
      <c r="BD119" s="188">
        <v>0.62078703703703708</v>
      </c>
      <c r="BE119" s="188" t="s">
        <v>84</v>
      </c>
    </row>
    <row r="120" spans="1:58" ht="35.25" customHeight="1" x14ac:dyDescent="0.25">
      <c r="A120" s="144"/>
      <c r="B120" s="144"/>
      <c r="C120" s="144"/>
      <c r="D120" s="1551"/>
      <c r="E120" s="202" t="s">
        <v>154</v>
      </c>
      <c r="F120" s="165"/>
      <c r="G120" s="1571"/>
      <c r="H120" s="221">
        <v>0.71499999999999997</v>
      </c>
      <c r="I120" s="186">
        <v>0.83333333333333337</v>
      </c>
      <c r="J120" s="186">
        <v>0.77500000000000002</v>
      </c>
      <c r="K120" s="186">
        <v>0.42666666666666664</v>
      </c>
      <c r="L120" s="186">
        <v>0.64166666666666661</v>
      </c>
      <c r="M120" s="186">
        <v>0.55999999999999994</v>
      </c>
      <c r="N120" s="186">
        <v>0.1</v>
      </c>
      <c r="O120" s="186">
        <v>0.46666666666666667</v>
      </c>
      <c r="P120" s="186">
        <v>0.6366666666666666</v>
      </c>
      <c r="Q120" s="186">
        <v>0.64833333333333332</v>
      </c>
      <c r="R120" s="186">
        <v>0.59166666666666667</v>
      </c>
      <c r="S120" s="186">
        <v>0.69166666666666665</v>
      </c>
      <c r="T120" s="186" t="s">
        <v>84</v>
      </c>
      <c r="U120" s="205" t="s">
        <v>84</v>
      </c>
      <c r="V120" s="186" t="s">
        <v>84</v>
      </c>
      <c r="W120" s="186" t="s">
        <v>84</v>
      </c>
      <c r="X120" s="186" t="s">
        <v>84</v>
      </c>
      <c r="Y120" s="186" t="s">
        <v>84</v>
      </c>
      <c r="Z120" s="186" t="s">
        <v>84</v>
      </c>
      <c r="AA120" s="186" t="s">
        <v>84</v>
      </c>
      <c r="AB120" s="206">
        <v>0.72000000000000008</v>
      </c>
      <c r="AC120" s="186">
        <v>0.73333333333333328</v>
      </c>
      <c r="AD120" s="186">
        <v>0.53166666666666662</v>
      </c>
      <c r="AE120" s="186">
        <v>0.61833333333333329</v>
      </c>
      <c r="AF120" s="186">
        <v>0.56666666666666676</v>
      </c>
      <c r="AG120" s="186">
        <v>0.67</v>
      </c>
      <c r="AH120" s="186" t="s">
        <v>84</v>
      </c>
      <c r="AI120" s="186" t="s">
        <v>84</v>
      </c>
      <c r="AJ120" s="186" t="s">
        <v>84</v>
      </c>
      <c r="AK120" s="186" t="s">
        <v>84</v>
      </c>
      <c r="AL120" s="186" t="s">
        <v>84</v>
      </c>
      <c r="AM120" s="206">
        <v>0.75</v>
      </c>
      <c r="AN120" s="186">
        <v>0.33333333333333337</v>
      </c>
      <c r="AO120" s="186" t="s">
        <v>84</v>
      </c>
      <c r="AP120" s="186" t="s">
        <v>84</v>
      </c>
      <c r="AQ120" s="186">
        <v>0.63333333333333341</v>
      </c>
      <c r="AR120" s="966" t="s">
        <v>84</v>
      </c>
      <c r="AS120" s="966" t="s">
        <v>84</v>
      </c>
      <c r="AT120" s="976" t="s">
        <v>84</v>
      </c>
      <c r="AU120" s="186" t="s">
        <v>84</v>
      </c>
      <c r="AV120" s="186" t="s">
        <v>84</v>
      </c>
      <c r="AW120" s="186" t="s">
        <v>84</v>
      </c>
      <c r="AX120" s="605" t="s">
        <v>84</v>
      </c>
      <c r="AY120" s="605" t="s">
        <v>84</v>
      </c>
      <c r="BA120" s="222">
        <v>0.5905555555555555</v>
      </c>
      <c r="BB120" s="207">
        <v>0.64</v>
      </c>
      <c r="BC120" s="207">
        <v>0.5722222222222223</v>
      </c>
      <c r="BD120" s="208">
        <v>0.60092592592592597</v>
      </c>
      <c r="BE120" s="208" t="s">
        <v>84</v>
      </c>
    </row>
    <row r="121" spans="1:58" ht="35.25" customHeight="1" x14ac:dyDescent="0.25">
      <c r="A121" s="144"/>
      <c r="B121" s="144"/>
      <c r="C121" s="144"/>
      <c r="D121" s="1551"/>
      <c r="E121" s="202" t="s">
        <v>155</v>
      </c>
      <c r="F121" s="165"/>
      <c r="G121" s="1571"/>
      <c r="H121" s="219">
        <v>0.65833333333333321</v>
      </c>
      <c r="I121" s="183">
        <v>0.9</v>
      </c>
      <c r="J121" s="183">
        <v>0.45333333333333337</v>
      </c>
      <c r="K121" s="183">
        <v>0.74333333333333329</v>
      </c>
      <c r="L121" s="183">
        <v>0.60833333333333339</v>
      </c>
      <c r="M121" s="183">
        <v>0.66666666666666663</v>
      </c>
      <c r="N121" s="183">
        <v>0.89999999999999991</v>
      </c>
      <c r="O121" s="183">
        <v>0.51</v>
      </c>
      <c r="P121" s="183">
        <v>0.68833333333333324</v>
      </c>
      <c r="Q121" s="183">
        <v>0.49166666666666659</v>
      </c>
      <c r="R121" s="183">
        <v>0.23333333333333334</v>
      </c>
      <c r="S121" s="183">
        <v>0.54166666666666674</v>
      </c>
      <c r="T121" s="183" t="s">
        <v>84</v>
      </c>
      <c r="U121" s="184" t="s">
        <v>84</v>
      </c>
      <c r="V121" s="183" t="s">
        <v>84</v>
      </c>
      <c r="W121" s="183" t="s">
        <v>84</v>
      </c>
      <c r="X121" s="183" t="s">
        <v>84</v>
      </c>
      <c r="Y121" s="183" t="s">
        <v>84</v>
      </c>
      <c r="Z121" s="183" t="s">
        <v>84</v>
      </c>
      <c r="AA121" s="183" t="s">
        <v>84</v>
      </c>
      <c r="AB121" s="185">
        <v>0.68500000000000005</v>
      </c>
      <c r="AC121" s="183">
        <v>0.81833333333333336</v>
      </c>
      <c r="AD121" s="183">
        <v>0.64833333333333343</v>
      </c>
      <c r="AE121" s="183">
        <v>0.16999999999999998</v>
      </c>
      <c r="AF121" s="183">
        <v>0.78499999999999992</v>
      </c>
      <c r="AG121" s="183">
        <v>0.84166666666666656</v>
      </c>
      <c r="AH121" s="183" t="s">
        <v>84</v>
      </c>
      <c r="AI121" s="183" t="s">
        <v>84</v>
      </c>
      <c r="AJ121" s="183" t="s">
        <v>84</v>
      </c>
      <c r="AK121" s="183" t="s">
        <v>84</v>
      </c>
      <c r="AL121" s="183" t="s">
        <v>84</v>
      </c>
      <c r="AM121" s="185">
        <v>0.72499999999999998</v>
      </c>
      <c r="AN121" s="183">
        <v>0.17500000000000002</v>
      </c>
      <c r="AO121" s="183" t="s">
        <v>84</v>
      </c>
      <c r="AP121" s="183" t="s">
        <v>84</v>
      </c>
      <c r="AQ121" s="183">
        <v>0.36666666666666675</v>
      </c>
      <c r="AR121" s="965" t="s">
        <v>84</v>
      </c>
      <c r="AS121" s="965" t="s">
        <v>84</v>
      </c>
      <c r="AT121" s="975" t="s">
        <v>84</v>
      </c>
      <c r="AU121" s="183" t="s">
        <v>84</v>
      </c>
      <c r="AV121" s="183" t="s">
        <v>84</v>
      </c>
      <c r="AW121" s="183" t="s">
        <v>84</v>
      </c>
      <c r="AX121" s="604" t="s">
        <v>84</v>
      </c>
      <c r="AY121" s="604" t="s">
        <v>84</v>
      </c>
      <c r="AZ121" s="189"/>
      <c r="BA121" s="220">
        <v>0.61624999999999996</v>
      </c>
      <c r="BB121" s="187">
        <v>0.6580555555555555</v>
      </c>
      <c r="BC121" s="187">
        <v>0.42222222222222228</v>
      </c>
      <c r="BD121" s="188">
        <v>0.56550925925925921</v>
      </c>
      <c r="BE121" s="188" t="s">
        <v>84</v>
      </c>
    </row>
    <row r="122" spans="1:58" ht="35.25" customHeight="1" x14ac:dyDescent="0.25">
      <c r="A122" s="144"/>
      <c r="B122" s="144"/>
      <c r="C122" s="144"/>
      <c r="D122" s="1551"/>
      <c r="E122" s="202" t="s">
        <v>167</v>
      </c>
      <c r="F122" s="165"/>
      <c r="G122" s="1571"/>
      <c r="H122" s="221">
        <v>0.59444444444444455</v>
      </c>
      <c r="I122" s="186">
        <v>0.56111111111111112</v>
      </c>
      <c r="J122" s="186">
        <v>0.89444444444444449</v>
      </c>
      <c r="K122" s="186">
        <v>0.47708333333333341</v>
      </c>
      <c r="L122" s="186">
        <v>0.75555555555555565</v>
      </c>
      <c r="M122" s="186">
        <v>0.78333333333333333</v>
      </c>
      <c r="N122" s="186">
        <v>0.65555555555555556</v>
      </c>
      <c r="O122" s="186">
        <v>0.68333333333333346</v>
      </c>
      <c r="P122" s="186">
        <v>0.80555555555555558</v>
      </c>
      <c r="Q122" s="186">
        <v>0.49444444444444446</v>
      </c>
      <c r="R122" s="186">
        <v>0.44722222222222224</v>
      </c>
      <c r="S122" s="186">
        <v>0.75555555555555554</v>
      </c>
      <c r="T122" s="186" t="s">
        <v>84</v>
      </c>
      <c r="U122" s="205" t="s">
        <v>84</v>
      </c>
      <c r="V122" s="186" t="s">
        <v>84</v>
      </c>
      <c r="W122" s="186" t="s">
        <v>84</v>
      </c>
      <c r="X122" s="186" t="s">
        <v>84</v>
      </c>
      <c r="Y122" s="186" t="s">
        <v>84</v>
      </c>
      <c r="Z122" s="186" t="s">
        <v>84</v>
      </c>
      <c r="AA122" s="186" t="s">
        <v>84</v>
      </c>
      <c r="AB122" s="206">
        <v>0.56111111111111112</v>
      </c>
      <c r="AC122" s="186">
        <v>0.71944444444444455</v>
      </c>
      <c r="AD122" s="186">
        <v>0.63333333333333341</v>
      </c>
      <c r="AE122" s="186">
        <v>0.57222222222222219</v>
      </c>
      <c r="AF122" s="186">
        <v>0.79166666666666663</v>
      </c>
      <c r="AG122" s="186">
        <v>0.9</v>
      </c>
      <c r="AH122" s="186">
        <v>0.48333333333333339</v>
      </c>
      <c r="AI122" s="186" t="s">
        <v>84</v>
      </c>
      <c r="AJ122" s="186" t="s">
        <v>84</v>
      </c>
      <c r="AK122" s="186" t="s">
        <v>84</v>
      </c>
      <c r="AL122" s="186" t="s">
        <v>84</v>
      </c>
      <c r="AM122" s="206">
        <v>0.58333333333333348</v>
      </c>
      <c r="AN122" s="186">
        <v>0.32222222222222224</v>
      </c>
      <c r="AO122" s="186" t="s">
        <v>84</v>
      </c>
      <c r="AP122" s="186" t="s">
        <v>84</v>
      </c>
      <c r="AQ122" s="186" t="s">
        <v>84</v>
      </c>
      <c r="AR122" s="966" t="s">
        <v>84</v>
      </c>
      <c r="AS122" s="966" t="s">
        <v>84</v>
      </c>
      <c r="AT122" s="976" t="s">
        <v>84</v>
      </c>
      <c r="AU122" s="186" t="s">
        <v>84</v>
      </c>
      <c r="AV122" s="186" t="s">
        <v>84</v>
      </c>
      <c r="AW122" s="186" t="s">
        <v>84</v>
      </c>
      <c r="AX122" s="605" t="s">
        <v>84</v>
      </c>
      <c r="AY122" s="605" t="s">
        <v>84</v>
      </c>
      <c r="BA122" s="222">
        <v>0.65896990740740746</v>
      </c>
      <c r="BB122" s="207">
        <v>0.6962962962962963</v>
      </c>
      <c r="BC122" s="207">
        <v>0.46296296296296302</v>
      </c>
      <c r="BD122" s="208">
        <v>0.60607638888888893</v>
      </c>
      <c r="BE122" s="208" t="s">
        <v>84</v>
      </c>
    </row>
    <row r="123" spans="1:58" ht="35.25" customHeight="1" x14ac:dyDescent="0.25">
      <c r="A123" s="144"/>
      <c r="B123" s="144"/>
      <c r="C123" s="144"/>
      <c r="D123" s="1551"/>
      <c r="E123" s="202" t="s">
        <v>168</v>
      </c>
      <c r="F123" s="165"/>
      <c r="G123" s="1571"/>
      <c r="H123" s="219">
        <v>0.95000000000000007</v>
      </c>
      <c r="I123" s="183">
        <v>0.68333333333333335</v>
      </c>
      <c r="J123" s="183">
        <v>0.92222222222222228</v>
      </c>
      <c r="K123" s="183">
        <v>0.81666666666666665</v>
      </c>
      <c r="L123" s="183">
        <v>0.81111111111111123</v>
      </c>
      <c r="M123" s="183">
        <v>0.68888888888888888</v>
      </c>
      <c r="N123" s="183">
        <v>0.89166666666666661</v>
      </c>
      <c r="O123" s="183">
        <v>0.72500000000000009</v>
      </c>
      <c r="P123" s="183">
        <v>0.60000000000000009</v>
      </c>
      <c r="Q123" s="183">
        <v>0.77222222222222225</v>
      </c>
      <c r="R123" s="183">
        <v>0.7055555555555556</v>
      </c>
      <c r="S123" s="183">
        <v>0.60555555555555562</v>
      </c>
      <c r="T123" s="183" t="s">
        <v>84</v>
      </c>
      <c r="U123" s="184" t="s">
        <v>84</v>
      </c>
      <c r="V123" s="183" t="s">
        <v>84</v>
      </c>
      <c r="W123" s="183" t="s">
        <v>84</v>
      </c>
      <c r="X123" s="183" t="s">
        <v>84</v>
      </c>
      <c r="Y123" s="183" t="s">
        <v>84</v>
      </c>
      <c r="Z123" s="183" t="s">
        <v>84</v>
      </c>
      <c r="AA123" s="183" t="s">
        <v>84</v>
      </c>
      <c r="AB123" s="185">
        <v>0.53888888888888897</v>
      </c>
      <c r="AC123" s="183">
        <v>0.7583333333333333</v>
      </c>
      <c r="AD123" s="183">
        <v>0.88333333333333341</v>
      </c>
      <c r="AE123" s="183">
        <v>0.96666666666666667</v>
      </c>
      <c r="AF123" s="183">
        <v>0.72777777777777775</v>
      </c>
      <c r="AG123" s="183">
        <v>0.76666666666666661</v>
      </c>
      <c r="AH123" s="183">
        <v>0.38124999999999998</v>
      </c>
      <c r="AI123" s="183" t="s">
        <v>84</v>
      </c>
      <c r="AJ123" s="183" t="s">
        <v>84</v>
      </c>
      <c r="AK123" s="183" t="s">
        <v>84</v>
      </c>
      <c r="AL123" s="183" t="s">
        <v>84</v>
      </c>
      <c r="AM123" s="185">
        <v>0.81944444444444453</v>
      </c>
      <c r="AN123" s="183">
        <v>0.76111111111111107</v>
      </c>
      <c r="AO123" s="183" t="s">
        <v>84</v>
      </c>
      <c r="AP123" s="183" t="s">
        <v>84</v>
      </c>
      <c r="AQ123" s="183" t="s">
        <v>84</v>
      </c>
      <c r="AR123" s="965" t="s">
        <v>84</v>
      </c>
      <c r="AS123" s="965" t="s">
        <v>84</v>
      </c>
      <c r="AT123" s="975" t="s">
        <v>84</v>
      </c>
      <c r="AU123" s="183" t="s">
        <v>84</v>
      </c>
      <c r="AV123" s="183" t="s">
        <v>84</v>
      </c>
      <c r="AW123" s="183" t="s">
        <v>84</v>
      </c>
      <c r="AX123" s="604" t="s">
        <v>84</v>
      </c>
      <c r="AY123" s="604" t="s">
        <v>84</v>
      </c>
      <c r="AZ123" s="189"/>
      <c r="BA123" s="220">
        <v>0.76435185185185184</v>
      </c>
      <c r="BB123" s="187">
        <v>0.77361111111111125</v>
      </c>
      <c r="BC123" s="187">
        <v>0.79027777777777786</v>
      </c>
      <c r="BD123" s="188">
        <v>0.77608024691358024</v>
      </c>
      <c r="BE123" s="188" t="s">
        <v>84</v>
      </c>
    </row>
    <row r="124" spans="1:58" ht="35.25" customHeight="1" x14ac:dyDescent="0.25">
      <c r="A124" s="144"/>
      <c r="B124" s="144"/>
      <c r="C124" s="144"/>
      <c r="D124" s="1551"/>
      <c r="E124" s="234" t="s">
        <v>241</v>
      </c>
      <c r="F124" s="165"/>
      <c r="G124" s="1571"/>
      <c r="H124" s="235">
        <v>0.69166666666666665</v>
      </c>
      <c r="I124" s="189">
        <v>0.83333333333333337</v>
      </c>
      <c r="J124" s="189">
        <v>0.93333333333333346</v>
      </c>
      <c r="K124" s="189">
        <v>0.99999999999999989</v>
      </c>
      <c r="L124" s="189">
        <v>0.9</v>
      </c>
      <c r="M124" s="189">
        <v>0.9</v>
      </c>
      <c r="N124" s="189">
        <v>0.96666666666666667</v>
      </c>
      <c r="O124" s="189">
        <v>0.81666666666666676</v>
      </c>
      <c r="P124" s="189">
        <v>0.96666666666666667</v>
      </c>
      <c r="Q124" s="189">
        <v>0.6333333333333333</v>
      </c>
      <c r="R124" s="189">
        <v>0.81666666666666665</v>
      </c>
      <c r="S124" s="189">
        <v>0.95000000000000007</v>
      </c>
      <c r="T124" s="189" t="s">
        <v>84</v>
      </c>
      <c r="U124" s="236" t="s">
        <v>84</v>
      </c>
      <c r="V124" s="189" t="s">
        <v>84</v>
      </c>
      <c r="W124" s="189" t="s">
        <v>84</v>
      </c>
      <c r="X124" s="189" t="s">
        <v>84</v>
      </c>
      <c r="Y124" s="189" t="s">
        <v>84</v>
      </c>
      <c r="Z124" s="189" t="s">
        <v>84</v>
      </c>
      <c r="AA124" s="189" t="s">
        <v>84</v>
      </c>
      <c r="AB124" s="237">
        <v>0.65</v>
      </c>
      <c r="AC124" s="189">
        <v>0.96666666666666667</v>
      </c>
      <c r="AD124" s="189">
        <v>0.92499999999999993</v>
      </c>
      <c r="AE124" s="189">
        <v>0.64166666666666661</v>
      </c>
      <c r="AF124" s="189">
        <v>0.72499999999999987</v>
      </c>
      <c r="AG124" s="189">
        <v>0.65833333333333333</v>
      </c>
      <c r="AH124" s="189">
        <v>0.69166666666666665</v>
      </c>
      <c r="AI124" s="189" t="s">
        <v>84</v>
      </c>
      <c r="AJ124" s="189" t="s">
        <v>84</v>
      </c>
      <c r="AK124" s="189" t="s">
        <v>84</v>
      </c>
      <c r="AL124" s="189" t="s">
        <v>84</v>
      </c>
      <c r="AM124" s="237">
        <v>0.80208333333333337</v>
      </c>
      <c r="AN124" s="189">
        <v>0.60833333333333328</v>
      </c>
      <c r="AO124" s="189" t="s">
        <v>84</v>
      </c>
      <c r="AP124" s="189" t="s">
        <v>84</v>
      </c>
      <c r="AQ124" s="189" t="s">
        <v>84</v>
      </c>
      <c r="AR124" s="967" t="s">
        <v>84</v>
      </c>
      <c r="AS124" s="967" t="s">
        <v>84</v>
      </c>
      <c r="AT124" s="977" t="s">
        <v>84</v>
      </c>
      <c r="AU124" s="189" t="s">
        <v>84</v>
      </c>
      <c r="AV124" s="189" t="s">
        <v>84</v>
      </c>
      <c r="AW124" s="189" t="s">
        <v>84</v>
      </c>
      <c r="AX124" s="506" t="s">
        <v>84</v>
      </c>
      <c r="AY124" s="506" t="s">
        <v>84</v>
      </c>
      <c r="AZ124" s="189"/>
      <c r="BA124" s="238">
        <v>0.86736111111111092</v>
      </c>
      <c r="BB124" s="239">
        <v>0.75119047619047608</v>
      </c>
      <c r="BC124" s="239">
        <v>0.70520833333333333</v>
      </c>
      <c r="BD124" s="240">
        <v>0.77458664021164003</v>
      </c>
      <c r="BE124" s="240" t="s">
        <v>84</v>
      </c>
    </row>
    <row r="125" spans="1:58" ht="35.25" customHeight="1" x14ac:dyDescent="0.25">
      <c r="A125" s="144"/>
      <c r="B125" s="144"/>
      <c r="C125" s="144"/>
      <c r="D125" s="1551"/>
      <c r="E125" s="234" t="s">
        <v>246</v>
      </c>
      <c r="F125" s="165"/>
      <c r="G125" s="1571"/>
      <c r="H125" s="219">
        <v>0.55833333333333335</v>
      </c>
      <c r="I125" s="183">
        <v>0.67499999999999993</v>
      </c>
      <c r="J125" s="183">
        <v>0.70833333333333326</v>
      </c>
      <c r="K125" s="183">
        <v>0.98125000000000007</v>
      </c>
      <c r="L125" s="183">
        <v>0.84166666666666667</v>
      </c>
      <c r="M125" s="183">
        <v>0.75</v>
      </c>
      <c r="N125" s="183">
        <v>0.61041666666666661</v>
      </c>
      <c r="O125" s="183">
        <v>0.95000000000000007</v>
      </c>
      <c r="P125" s="183">
        <v>0.99999999999999989</v>
      </c>
      <c r="Q125" s="183">
        <v>0.83750000000000002</v>
      </c>
      <c r="R125" s="183">
        <v>0.65833333333333344</v>
      </c>
      <c r="S125" s="183">
        <v>0.63124999999999998</v>
      </c>
      <c r="T125" s="183" t="s">
        <v>84</v>
      </c>
      <c r="U125" s="184" t="s">
        <v>84</v>
      </c>
      <c r="V125" s="183" t="s">
        <v>84</v>
      </c>
      <c r="W125" s="183" t="s">
        <v>84</v>
      </c>
      <c r="X125" s="183" t="s">
        <v>84</v>
      </c>
      <c r="Y125" s="183" t="s">
        <v>84</v>
      </c>
      <c r="Z125" s="183" t="s">
        <v>84</v>
      </c>
      <c r="AA125" s="183" t="s">
        <v>84</v>
      </c>
      <c r="AB125" s="185">
        <v>0.59791666666666665</v>
      </c>
      <c r="AC125" s="183">
        <v>0.75833333333333341</v>
      </c>
      <c r="AD125" s="183">
        <v>0.72499999999999998</v>
      </c>
      <c r="AE125" s="183">
        <v>0.875</v>
      </c>
      <c r="AF125" s="183">
        <v>0.81666666666666676</v>
      </c>
      <c r="AG125" s="183">
        <v>0.85</v>
      </c>
      <c r="AH125" s="183">
        <v>0.50833333333333341</v>
      </c>
      <c r="AI125" s="183" t="s">
        <v>84</v>
      </c>
      <c r="AJ125" s="183" t="s">
        <v>84</v>
      </c>
      <c r="AK125" s="183" t="s">
        <v>84</v>
      </c>
      <c r="AL125" s="183" t="s">
        <v>84</v>
      </c>
      <c r="AM125" s="185">
        <v>0.86458333333333337</v>
      </c>
      <c r="AN125" s="183">
        <v>0.3979166666666667</v>
      </c>
      <c r="AO125" s="183" t="s">
        <v>84</v>
      </c>
      <c r="AP125" s="183" t="s">
        <v>84</v>
      </c>
      <c r="AQ125" s="183" t="s">
        <v>84</v>
      </c>
      <c r="AR125" s="965" t="s">
        <v>84</v>
      </c>
      <c r="AS125" s="965" t="s">
        <v>84</v>
      </c>
      <c r="AT125" s="975" t="s">
        <v>84</v>
      </c>
      <c r="AU125" s="183" t="s">
        <v>84</v>
      </c>
      <c r="AV125" s="183" t="s">
        <v>84</v>
      </c>
      <c r="AW125" s="183" t="s">
        <v>84</v>
      </c>
      <c r="AX125" s="604" t="s">
        <v>84</v>
      </c>
      <c r="AY125" s="604" t="s">
        <v>84</v>
      </c>
      <c r="AZ125" s="189"/>
      <c r="BA125" s="220">
        <v>0.76684027777777786</v>
      </c>
      <c r="BB125" s="187">
        <v>0.73303571428571435</v>
      </c>
      <c r="BC125" s="187">
        <v>0.63125000000000009</v>
      </c>
      <c r="BD125" s="188">
        <v>0.71037533068783076</v>
      </c>
      <c r="BE125" s="188" t="s">
        <v>84</v>
      </c>
    </row>
    <row r="126" spans="1:58" ht="35.25" customHeight="1" x14ac:dyDescent="0.25">
      <c r="A126" s="144"/>
      <c r="B126" s="144"/>
      <c r="C126" s="144"/>
      <c r="D126" s="1551"/>
      <c r="E126" s="234" t="s">
        <v>248</v>
      </c>
      <c r="F126" s="165"/>
      <c r="G126" s="1571"/>
      <c r="H126" s="255">
        <v>0.91666666666666663</v>
      </c>
      <c r="I126" s="189">
        <v>0.78333333333333333</v>
      </c>
      <c r="J126" s="189">
        <v>0.85</v>
      </c>
      <c r="K126" s="189">
        <v>0.7</v>
      </c>
      <c r="L126" s="189">
        <v>0.56666666666666676</v>
      </c>
      <c r="M126" s="189">
        <v>0.71041666666666659</v>
      </c>
      <c r="N126" s="189">
        <v>0.47500000000000003</v>
      </c>
      <c r="O126" s="189">
        <v>0.59166666666666667</v>
      </c>
      <c r="P126" s="189">
        <v>0.81666666666666676</v>
      </c>
      <c r="Q126" s="189">
        <v>0.59166666666666679</v>
      </c>
      <c r="R126" s="189">
        <v>0.89999999999999991</v>
      </c>
      <c r="S126" s="189">
        <v>0.86666666666666659</v>
      </c>
      <c r="T126" s="189" t="s">
        <v>84</v>
      </c>
      <c r="U126" s="236" t="s">
        <v>84</v>
      </c>
      <c r="V126" s="189" t="s">
        <v>84</v>
      </c>
      <c r="W126" s="189" t="s">
        <v>84</v>
      </c>
      <c r="X126" s="189" t="s">
        <v>84</v>
      </c>
      <c r="Y126" s="189" t="s">
        <v>84</v>
      </c>
      <c r="Z126" s="189" t="s">
        <v>84</v>
      </c>
      <c r="AA126" s="189" t="s">
        <v>84</v>
      </c>
      <c r="AB126" s="237">
        <v>0</v>
      </c>
      <c r="AC126" s="189">
        <v>0.82916666666666672</v>
      </c>
      <c r="AD126" s="189">
        <v>0.73333333333333328</v>
      </c>
      <c r="AE126" s="189">
        <v>0.99999999999999989</v>
      </c>
      <c r="AF126" s="189">
        <v>0.70416666666666683</v>
      </c>
      <c r="AG126" s="189">
        <v>0.5625</v>
      </c>
      <c r="AH126" s="189">
        <v>0.625</v>
      </c>
      <c r="AI126" s="189" t="s">
        <v>84</v>
      </c>
      <c r="AJ126" s="189" t="s">
        <v>84</v>
      </c>
      <c r="AK126" s="189" t="s">
        <v>84</v>
      </c>
      <c r="AL126" s="189" t="s">
        <v>84</v>
      </c>
      <c r="AM126" s="237">
        <v>0.67708333333333337</v>
      </c>
      <c r="AN126" s="189">
        <v>0.91666666666666663</v>
      </c>
      <c r="AO126" s="189" t="s">
        <v>84</v>
      </c>
      <c r="AP126" s="189" t="s">
        <v>84</v>
      </c>
      <c r="AQ126" s="189" t="s">
        <v>84</v>
      </c>
      <c r="AR126" s="967" t="s">
        <v>84</v>
      </c>
      <c r="AS126" s="967" t="s">
        <v>84</v>
      </c>
      <c r="AT126" s="977" t="s">
        <v>84</v>
      </c>
      <c r="AU126" s="189" t="s">
        <v>84</v>
      </c>
      <c r="AV126" s="189" t="s">
        <v>84</v>
      </c>
      <c r="AW126" s="189" t="s">
        <v>84</v>
      </c>
      <c r="AX126" s="506" t="s">
        <v>84</v>
      </c>
      <c r="AY126" s="506" t="s">
        <v>84</v>
      </c>
      <c r="AZ126" s="189"/>
      <c r="BA126" s="238">
        <v>0.73072916666666676</v>
      </c>
      <c r="BB126" s="239">
        <v>0.63630952380952377</v>
      </c>
      <c r="BC126" s="239">
        <v>0.796875</v>
      </c>
      <c r="BD126" s="240">
        <v>0.72130456349206351</v>
      </c>
      <c r="BE126" s="240" t="s">
        <v>84</v>
      </c>
      <c r="BF126" s="258"/>
    </row>
    <row r="127" spans="1:58" ht="35.25" customHeight="1" x14ac:dyDescent="0.25">
      <c r="A127" s="144"/>
      <c r="B127" s="144"/>
      <c r="C127" s="144"/>
      <c r="D127" s="1551"/>
      <c r="E127" s="234" t="s">
        <v>257</v>
      </c>
      <c r="F127" s="165"/>
      <c r="G127" s="1572"/>
      <c r="H127" s="264">
        <v>0.54583333333333328</v>
      </c>
      <c r="I127" s="183">
        <v>0.46666666666666667</v>
      </c>
      <c r="J127" s="183">
        <v>0.84166666666666667</v>
      </c>
      <c r="K127" s="183">
        <v>0.79999999999999993</v>
      </c>
      <c r="L127" s="183">
        <v>0.82291666666666663</v>
      </c>
      <c r="M127" s="183">
        <v>0.95000000000000007</v>
      </c>
      <c r="N127" s="183">
        <v>0.59166666666666656</v>
      </c>
      <c r="O127" s="183">
        <v>0.65</v>
      </c>
      <c r="P127" s="183">
        <v>0.98333333333333328</v>
      </c>
      <c r="Q127" s="183">
        <v>0.46666666666666667</v>
      </c>
      <c r="R127" s="183">
        <v>0.6333333333333333</v>
      </c>
      <c r="S127" s="183">
        <v>0.7416666666666667</v>
      </c>
      <c r="T127" s="183" t="s">
        <v>84</v>
      </c>
      <c r="U127" s="184" t="s">
        <v>84</v>
      </c>
      <c r="V127" s="183" t="s">
        <v>84</v>
      </c>
      <c r="W127" s="183" t="s">
        <v>84</v>
      </c>
      <c r="X127" s="183" t="s">
        <v>84</v>
      </c>
      <c r="Y127" s="183" t="s">
        <v>84</v>
      </c>
      <c r="Z127" s="183" t="s">
        <v>84</v>
      </c>
      <c r="AA127" s="183" t="s">
        <v>84</v>
      </c>
      <c r="AB127" s="185">
        <v>0.54166666666666663</v>
      </c>
      <c r="AC127" s="183">
        <v>0.91666666666666652</v>
      </c>
      <c r="AD127" s="183">
        <v>0.99999999999999989</v>
      </c>
      <c r="AE127" s="183">
        <v>0.98333333333333328</v>
      </c>
      <c r="AF127" s="183">
        <v>0.96666666666666667</v>
      </c>
      <c r="AG127" s="183">
        <v>0.96666666666666667</v>
      </c>
      <c r="AH127" s="183">
        <v>0.7416666666666667</v>
      </c>
      <c r="AI127" s="183" t="s">
        <v>84</v>
      </c>
      <c r="AJ127" s="183" t="s">
        <v>84</v>
      </c>
      <c r="AK127" s="183" t="s">
        <v>84</v>
      </c>
      <c r="AL127" s="183" t="s">
        <v>84</v>
      </c>
      <c r="AM127" s="185">
        <v>0.98333333333333328</v>
      </c>
      <c r="AN127" s="183">
        <v>0.73333333333333328</v>
      </c>
      <c r="AO127" s="183" t="s">
        <v>84</v>
      </c>
      <c r="AP127" s="183" t="s">
        <v>84</v>
      </c>
      <c r="AQ127" s="183" t="s">
        <v>84</v>
      </c>
      <c r="AR127" s="965" t="s">
        <v>84</v>
      </c>
      <c r="AS127" s="965" t="s">
        <v>84</v>
      </c>
      <c r="AT127" s="975" t="s">
        <v>84</v>
      </c>
      <c r="AU127" s="183" t="s">
        <v>84</v>
      </c>
      <c r="AV127" s="183" t="s">
        <v>84</v>
      </c>
      <c r="AW127" s="183" t="s">
        <v>84</v>
      </c>
      <c r="AX127" s="604" t="s">
        <v>84</v>
      </c>
      <c r="AY127" s="604" t="s">
        <v>84</v>
      </c>
      <c r="AZ127" s="189"/>
      <c r="BA127" s="266">
        <v>0.70781250000000007</v>
      </c>
      <c r="BB127" s="187">
        <v>0.87380952380952392</v>
      </c>
      <c r="BC127" s="187">
        <v>0.85833333333333328</v>
      </c>
      <c r="BD127" s="188">
        <v>0.81331845238095246</v>
      </c>
      <c r="BE127" s="188" t="s">
        <v>84</v>
      </c>
    </row>
    <row r="128" spans="1:58" ht="35.25" customHeight="1" x14ac:dyDescent="0.25">
      <c r="A128" s="144"/>
      <c r="B128" s="144"/>
      <c r="C128" s="144"/>
      <c r="D128" s="1551"/>
      <c r="E128" s="234" t="s">
        <v>267</v>
      </c>
      <c r="F128" s="165"/>
      <c r="G128" s="1572"/>
      <c r="H128" s="268">
        <v>0.57499999999999996</v>
      </c>
      <c r="I128" s="186">
        <v>0.75833333333333341</v>
      </c>
      <c r="J128" s="186">
        <v>0.95833333333333326</v>
      </c>
      <c r="K128" s="186">
        <v>0.93749999999999989</v>
      </c>
      <c r="L128" s="186">
        <v>0.75833333333333341</v>
      </c>
      <c r="M128" s="186">
        <v>0.85</v>
      </c>
      <c r="N128" s="186">
        <v>0.99999999999999989</v>
      </c>
      <c r="O128" s="186">
        <v>0.67500000000000004</v>
      </c>
      <c r="P128" s="186">
        <v>0.89166666666666672</v>
      </c>
      <c r="Q128" s="186">
        <v>0.46666666666666667</v>
      </c>
      <c r="R128" s="186">
        <v>0.52500000000000002</v>
      </c>
      <c r="S128" s="186">
        <v>0.75000000000000011</v>
      </c>
      <c r="T128" s="186">
        <v>0.84166666666666667</v>
      </c>
      <c r="U128" s="205" t="s">
        <v>84</v>
      </c>
      <c r="V128" s="186" t="s">
        <v>84</v>
      </c>
      <c r="W128" s="186" t="s">
        <v>84</v>
      </c>
      <c r="X128" s="186" t="s">
        <v>84</v>
      </c>
      <c r="Y128" s="186" t="s">
        <v>84</v>
      </c>
      <c r="Z128" s="186" t="s">
        <v>84</v>
      </c>
      <c r="AA128" s="186" t="s">
        <v>84</v>
      </c>
      <c r="AB128" s="206">
        <v>0.60833333333333339</v>
      </c>
      <c r="AC128" s="186">
        <v>0.77499999999999991</v>
      </c>
      <c r="AD128" s="186">
        <v>0.9</v>
      </c>
      <c r="AE128" s="186">
        <v>0.95000000000000007</v>
      </c>
      <c r="AF128" s="186">
        <v>0.86666666666666659</v>
      </c>
      <c r="AG128" s="186">
        <v>0.52500000000000002</v>
      </c>
      <c r="AH128" s="186">
        <v>0.55833333333333335</v>
      </c>
      <c r="AI128" s="186" t="s">
        <v>84</v>
      </c>
      <c r="AJ128" s="186" t="s">
        <v>84</v>
      </c>
      <c r="AK128" s="186" t="s">
        <v>84</v>
      </c>
      <c r="AL128" s="186" t="s">
        <v>84</v>
      </c>
      <c r="AM128" s="206">
        <v>0.79999999999999993</v>
      </c>
      <c r="AN128" s="186">
        <v>0.97499999999999998</v>
      </c>
      <c r="AO128" s="186" t="s">
        <v>84</v>
      </c>
      <c r="AP128" s="186" t="s">
        <v>84</v>
      </c>
      <c r="AQ128" s="186" t="s">
        <v>84</v>
      </c>
      <c r="AR128" s="966" t="s">
        <v>84</v>
      </c>
      <c r="AS128" s="966" t="s">
        <v>84</v>
      </c>
      <c r="AT128" s="976" t="s">
        <v>84</v>
      </c>
      <c r="AU128" s="186" t="s">
        <v>84</v>
      </c>
      <c r="AV128" s="186" t="s">
        <v>84</v>
      </c>
      <c r="AW128" s="186" t="s">
        <v>84</v>
      </c>
      <c r="AX128" s="605" t="s">
        <v>84</v>
      </c>
      <c r="AY128" s="605" t="s">
        <v>84</v>
      </c>
      <c r="AZ128" s="189"/>
      <c r="BA128" s="270">
        <v>0.76826923076923082</v>
      </c>
      <c r="BB128" s="207">
        <v>0.74047619047619051</v>
      </c>
      <c r="BC128" s="207">
        <v>0.88749999999999996</v>
      </c>
      <c r="BD128" s="208">
        <v>0.79874847374847369</v>
      </c>
      <c r="BE128" s="208" t="s">
        <v>84</v>
      </c>
    </row>
    <row r="129" spans="1:58" ht="35.25" customHeight="1" x14ac:dyDescent="0.25">
      <c r="A129" s="144"/>
      <c r="B129" s="144"/>
      <c r="C129" s="144"/>
      <c r="D129" s="1550"/>
      <c r="E129" s="234" t="s">
        <v>152</v>
      </c>
      <c r="F129" s="165"/>
      <c r="G129" s="1573"/>
      <c r="H129" s="271">
        <v>0.78333333333333333</v>
      </c>
      <c r="I129" s="183">
        <v>0.82500000000000007</v>
      </c>
      <c r="J129" s="183">
        <v>0.98333333333333328</v>
      </c>
      <c r="K129" s="183">
        <v>0.75833333333333341</v>
      </c>
      <c r="L129" s="183">
        <v>0.86666666666666659</v>
      </c>
      <c r="M129" s="183">
        <v>0.97499999999999987</v>
      </c>
      <c r="N129" s="183">
        <v>0.85833333333333339</v>
      </c>
      <c r="O129" s="183">
        <v>0.93333333333333324</v>
      </c>
      <c r="P129" s="183">
        <v>0.67500000000000004</v>
      </c>
      <c r="Q129" s="183">
        <v>0.91666666666666663</v>
      </c>
      <c r="R129" s="183">
        <v>0.74166666666666659</v>
      </c>
      <c r="S129" s="183">
        <v>0.6333333333333333</v>
      </c>
      <c r="T129" s="183">
        <v>0.73333333333333328</v>
      </c>
      <c r="U129" s="184" t="s">
        <v>84</v>
      </c>
      <c r="V129" s="183" t="s">
        <v>84</v>
      </c>
      <c r="W129" s="183" t="s">
        <v>84</v>
      </c>
      <c r="X129" s="183" t="s">
        <v>84</v>
      </c>
      <c r="Y129" s="183" t="s">
        <v>84</v>
      </c>
      <c r="Z129" s="183" t="s">
        <v>84</v>
      </c>
      <c r="AA129" s="183" t="s">
        <v>84</v>
      </c>
      <c r="AB129" s="185">
        <v>0.58333333333333348</v>
      </c>
      <c r="AC129" s="183">
        <v>0.68333333333333324</v>
      </c>
      <c r="AD129" s="183">
        <v>0.9</v>
      </c>
      <c r="AE129" s="183">
        <v>0.95000000000000007</v>
      </c>
      <c r="AF129" s="183">
        <v>0.82916666666666672</v>
      </c>
      <c r="AG129" s="183">
        <v>0.86666666666666659</v>
      </c>
      <c r="AH129" s="183">
        <v>0.55000000000000004</v>
      </c>
      <c r="AI129" s="183" t="s">
        <v>84</v>
      </c>
      <c r="AJ129" s="183" t="s">
        <v>84</v>
      </c>
      <c r="AK129" s="183" t="s">
        <v>84</v>
      </c>
      <c r="AL129" s="183" t="s">
        <v>84</v>
      </c>
      <c r="AM129" s="185">
        <v>0.48333333333333328</v>
      </c>
      <c r="AN129" s="183">
        <v>0.95625000000000004</v>
      </c>
      <c r="AO129" s="183" t="s">
        <v>84</v>
      </c>
      <c r="AP129" s="183" t="s">
        <v>84</v>
      </c>
      <c r="AQ129" s="183" t="s">
        <v>84</v>
      </c>
      <c r="AR129" s="965" t="s">
        <v>84</v>
      </c>
      <c r="AS129" s="965" t="s">
        <v>84</v>
      </c>
      <c r="AT129" s="975" t="s">
        <v>84</v>
      </c>
      <c r="AU129" s="183" t="s">
        <v>84</v>
      </c>
      <c r="AV129" s="183" t="s">
        <v>84</v>
      </c>
      <c r="AW129" s="183" t="s">
        <v>84</v>
      </c>
      <c r="AX129" s="604" t="s">
        <v>84</v>
      </c>
      <c r="AY129" s="604" t="s">
        <v>84</v>
      </c>
      <c r="AZ129" s="189"/>
      <c r="BA129" s="272">
        <v>0.82179487179487165</v>
      </c>
      <c r="BB129" s="187">
        <v>0.76607142857142851</v>
      </c>
      <c r="BC129" s="187">
        <v>0.71979166666666661</v>
      </c>
      <c r="BD129" s="188">
        <v>0.76921932234432233</v>
      </c>
      <c r="BE129" s="188" t="s">
        <v>84</v>
      </c>
    </row>
    <row r="130" spans="1:58" ht="35.25" customHeight="1" x14ac:dyDescent="0.25">
      <c r="A130" s="144"/>
      <c r="B130" s="144"/>
      <c r="C130" s="144"/>
      <c r="D130" s="1548">
        <v>2018</v>
      </c>
      <c r="E130" s="234" t="s">
        <v>153</v>
      </c>
      <c r="F130" s="165"/>
      <c r="G130" s="1572"/>
      <c r="H130" s="268">
        <v>0.46875</v>
      </c>
      <c r="I130" s="186">
        <v>0.67083333333333339</v>
      </c>
      <c r="J130" s="186">
        <v>0.48452380952380958</v>
      </c>
      <c r="K130" s="186">
        <v>0.65833333333333321</v>
      </c>
      <c r="L130" s="186">
        <v>0.71190476190476193</v>
      </c>
      <c r="M130" s="186">
        <v>0.6</v>
      </c>
      <c r="N130" s="186">
        <v>0.62916666666666665</v>
      </c>
      <c r="O130" s="186">
        <v>0.61666666666666659</v>
      </c>
      <c r="P130" s="186">
        <v>0.50416666666666665</v>
      </c>
      <c r="Q130" s="186">
        <v>0.73214285714285721</v>
      </c>
      <c r="R130" s="186">
        <v>0.54166666666666674</v>
      </c>
      <c r="S130" s="186">
        <v>0.32500000000000001</v>
      </c>
      <c r="T130" s="186">
        <v>0.99999999999999989</v>
      </c>
      <c r="U130" s="205" t="s">
        <v>84</v>
      </c>
      <c r="V130" s="186" t="s">
        <v>84</v>
      </c>
      <c r="W130" s="186" t="s">
        <v>84</v>
      </c>
      <c r="X130" s="186" t="s">
        <v>84</v>
      </c>
      <c r="Y130" s="186" t="s">
        <v>84</v>
      </c>
      <c r="Z130" s="186" t="s">
        <v>84</v>
      </c>
      <c r="AA130" s="186" t="s">
        <v>84</v>
      </c>
      <c r="AB130" s="206">
        <v>0.5083333333333333</v>
      </c>
      <c r="AC130" s="186">
        <v>0.94166666666666676</v>
      </c>
      <c r="AD130" s="186">
        <v>0.9375</v>
      </c>
      <c r="AE130" s="186">
        <v>0.95</v>
      </c>
      <c r="AF130" s="186">
        <v>0.51666666666666672</v>
      </c>
      <c r="AG130" s="186">
        <v>0.64791666666666659</v>
      </c>
      <c r="AH130" s="186">
        <v>0.6645833333333333</v>
      </c>
      <c r="AI130" s="186" t="s">
        <v>84</v>
      </c>
      <c r="AJ130" s="186" t="s">
        <v>84</v>
      </c>
      <c r="AK130" s="186" t="s">
        <v>84</v>
      </c>
      <c r="AL130" s="186" t="s">
        <v>84</v>
      </c>
      <c r="AM130" s="206">
        <v>0.86875000000000002</v>
      </c>
      <c r="AN130" s="186">
        <v>0.72499999999999998</v>
      </c>
      <c r="AO130" s="186" t="s">
        <v>84</v>
      </c>
      <c r="AP130" s="186" t="s">
        <v>84</v>
      </c>
      <c r="AQ130" s="186" t="s">
        <v>84</v>
      </c>
      <c r="AR130" s="966" t="s">
        <v>84</v>
      </c>
      <c r="AS130" s="966" t="s">
        <v>84</v>
      </c>
      <c r="AT130" s="976" t="s">
        <v>84</v>
      </c>
      <c r="AU130" s="186" t="s">
        <v>84</v>
      </c>
      <c r="AV130" s="186" t="s">
        <v>84</v>
      </c>
      <c r="AW130" s="186" t="s">
        <v>84</v>
      </c>
      <c r="AX130" s="605" t="s">
        <v>84</v>
      </c>
      <c r="AY130" s="605" t="s">
        <v>84</v>
      </c>
      <c r="AZ130" s="189"/>
      <c r="BA130" s="270">
        <v>0.6110119047619047</v>
      </c>
      <c r="BB130" s="207">
        <v>0.73809523809523803</v>
      </c>
      <c r="BC130" s="207">
        <v>0.796875</v>
      </c>
      <c r="BD130" s="208">
        <v>0.71532738095238091</v>
      </c>
      <c r="BE130" s="208" t="s">
        <v>84</v>
      </c>
    </row>
    <row r="131" spans="1:58" ht="35.25" customHeight="1" x14ac:dyDescent="0.25">
      <c r="A131" s="144"/>
      <c r="B131" s="144"/>
      <c r="C131" s="144"/>
      <c r="D131" s="1552"/>
      <c r="E131" s="234" t="s">
        <v>154</v>
      </c>
      <c r="F131" s="165"/>
      <c r="G131" s="1573"/>
      <c r="H131" s="271">
        <v>0.54374999999999996</v>
      </c>
      <c r="I131" s="183">
        <v>0.6645833333333333</v>
      </c>
      <c r="J131" s="183">
        <v>0.45833333333333331</v>
      </c>
      <c r="K131" s="183">
        <v>0.6645833333333333</v>
      </c>
      <c r="L131" s="183">
        <v>0.99999999999999989</v>
      </c>
      <c r="M131" s="183">
        <v>0.76458333333333339</v>
      </c>
      <c r="N131" s="183">
        <v>0.57708333333333339</v>
      </c>
      <c r="O131" s="183">
        <v>0.69166666666666676</v>
      </c>
      <c r="P131" s="183">
        <v>0.70833333333333326</v>
      </c>
      <c r="Q131" s="183">
        <v>0.83333333333333337</v>
      </c>
      <c r="R131" s="183">
        <v>0.29166666666666669</v>
      </c>
      <c r="S131" s="183">
        <v>0.4</v>
      </c>
      <c r="T131" s="183">
        <v>0.7</v>
      </c>
      <c r="U131" s="184" t="s">
        <v>84</v>
      </c>
      <c r="V131" s="183" t="s">
        <v>84</v>
      </c>
      <c r="W131" s="183" t="s">
        <v>84</v>
      </c>
      <c r="X131" s="183" t="s">
        <v>84</v>
      </c>
      <c r="Y131" s="183" t="s">
        <v>84</v>
      </c>
      <c r="Z131" s="183" t="s">
        <v>84</v>
      </c>
      <c r="AA131" s="183" t="s">
        <v>84</v>
      </c>
      <c r="AB131" s="185">
        <v>0.55833333333333335</v>
      </c>
      <c r="AC131" s="183">
        <v>0.59166666666666667</v>
      </c>
      <c r="AD131" s="183">
        <v>0.94791666666666663</v>
      </c>
      <c r="AE131" s="183">
        <v>0.83333333333333337</v>
      </c>
      <c r="AF131" s="183">
        <v>0.85</v>
      </c>
      <c r="AG131" s="183">
        <v>0.77499999999999991</v>
      </c>
      <c r="AH131" s="183">
        <v>0.65833333333333344</v>
      </c>
      <c r="AI131" s="183" t="s">
        <v>84</v>
      </c>
      <c r="AJ131" s="183" t="s">
        <v>84</v>
      </c>
      <c r="AK131" s="183" t="s">
        <v>84</v>
      </c>
      <c r="AL131" s="183" t="s">
        <v>84</v>
      </c>
      <c r="AM131" s="185">
        <v>0.6020833333333333</v>
      </c>
      <c r="AN131" s="183">
        <v>0.79583333333333328</v>
      </c>
      <c r="AO131" s="183" t="s">
        <v>84</v>
      </c>
      <c r="AP131" s="183" t="s">
        <v>84</v>
      </c>
      <c r="AQ131" s="183" t="s">
        <v>84</v>
      </c>
      <c r="AR131" s="965" t="s">
        <v>84</v>
      </c>
      <c r="AS131" s="965" t="s">
        <v>84</v>
      </c>
      <c r="AT131" s="975" t="s">
        <v>84</v>
      </c>
      <c r="AU131" s="183" t="s">
        <v>84</v>
      </c>
      <c r="AV131" s="183" t="s">
        <v>84</v>
      </c>
      <c r="AW131" s="183" t="s">
        <v>84</v>
      </c>
      <c r="AX131" s="604" t="s">
        <v>84</v>
      </c>
      <c r="AY131" s="604" t="s">
        <v>84</v>
      </c>
      <c r="AZ131" s="189"/>
      <c r="BA131" s="272">
        <v>0.638301282051282</v>
      </c>
      <c r="BB131" s="187">
        <v>0.74494047619047621</v>
      </c>
      <c r="BC131" s="187">
        <v>0.69895833333333335</v>
      </c>
      <c r="BD131" s="188">
        <v>0.69406669719169722</v>
      </c>
      <c r="BE131" s="188" t="s">
        <v>84</v>
      </c>
    </row>
    <row r="132" spans="1:58" ht="35.25" customHeight="1" x14ac:dyDescent="0.25">
      <c r="A132" s="144"/>
      <c r="B132" s="144"/>
      <c r="C132" s="144"/>
      <c r="D132" s="1552"/>
      <c r="E132" s="234" t="s">
        <v>155</v>
      </c>
      <c r="F132" s="165"/>
      <c r="G132" s="1572"/>
      <c r="H132" s="268">
        <v>0.64999999999999991</v>
      </c>
      <c r="I132" s="186">
        <v>0.79999999999999993</v>
      </c>
      <c r="J132" s="186">
        <v>0.46666666666666673</v>
      </c>
      <c r="K132" s="186">
        <v>0.68541666666666656</v>
      </c>
      <c r="L132" s="186">
        <v>0.66666666666666674</v>
      </c>
      <c r="M132" s="186">
        <v>0.68333333333333324</v>
      </c>
      <c r="N132" s="186">
        <v>0.6166666666666667</v>
      </c>
      <c r="O132" s="186">
        <v>0.7595238095238096</v>
      </c>
      <c r="P132" s="186">
        <v>0.89166666666666672</v>
      </c>
      <c r="Q132" s="186">
        <v>0.56309523809523809</v>
      </c>
      <c r="R132" s="186">
        <v>0.50416666666666665</v>
      </c>
      <c r="S132" s="186">
        <v>0.76874999999999993</v>
      </c>
      <c r="T132" s="186">
        <v>0.84523809523809523</v>
      </c>
      <c r="U132" s="205" t="s">
        <v>84</v>
      </c>
      <c r="V132" s="186" t="s">
        <v>84</v>
      </c>
      <c r="W132" s="186" t="s">
        <v>84</v>
      </c>
      <c r="X132" s="186" t="s">
        <v>84</v>
      </c>
      <c r="Y132" s="186" t="s">
        <v>84</v>
      </c>
      <c r="Z132" s="186" t="s">
        <v>84</v>
      </c>
      <c r="AA132" s="186" t="s">
        <v>84</v>
      </c>
      <c r="AB132" s="206">
        <v>0.58125000000000004</v>
      </c>
      <c r="AC132" s="186">
        <v>0.51458333333333339</v>
      </c>
      <c r="AD132" s="186">
        <v>0.84166666666666656</v>
      </c>
      <c r="AE132" s="186">
        <v>0.95833333333333326</v>
      </c>
      <c r="AF132" s="186">
        <v>0.76666666666666683</v>
      </c>
      <c r="AG132" s="186">
        <v>0.77500000000000002</v>
      </c>
      <c r="AH132" s="186">
        <v>0.72500000000000009</v>
      </c>
      <c r="AI132" s="186" t="s">
        <v>84</v>
      </c>
      <c r="AJ132" s="186" t="s">
        <v>84</v>
      </c>
      <c r="AK132" s="186" t="s">
        <v>84</v>
      </c>
      <c r="AL132" s="186" t="s">
        <v>84</v>
      </c>
      <c r="AM132" s="206">
        <v>0.79166666666666674</v>
      </c>
      <c r="AN132" s="186">
        <v>0.625</v>
      </c>
      <c r="AO132" s="186" t="s">
        <v>84</v>
      </c>
      <c r="AP132" s="186" t="s">
        <v>84</v>
      </c>
      <c r="AQ132" s="186" t="s">
        <v>84</v>
      </c>
      <c r="AR132" s="966" t="s">
        <v>84</v>
      </c>
      <c r="AS132" s="966" t="s">
        <v>84</v>
      </c>
      <c r="AT132" s="976" t="s">
        <v>84</v>
      </c>
      <c r="AU132" s="186" t="s">
        <v>84</v>
      </c>
      <c r="AV132" s="186" t="s">
        <v>84</v>
      </c>
      <c r="AW132" s="186" t="s">
        <v>84</v>
      </c>
      <c r="AX132" s="605" t="s">
        <v>84</v>
      </c>
      <c r="AY132" s="605" t="s">
        <v>84</v>
      </c>
      <c r="AZ132" s="189"/>
      <c r="BA132" s="270">
        <v>0.68470695970695961</v>
      </c>
      <c r="BB132" s="207">
        <v>0.73749999999999993</v>
      </c>
      <c r="BC132" s="207">
        <v>0.70833333333333337</v>
      </c>
      <c r="BD132" s="208">
        <v>0.7101800976800976</v>
      </c>
      <c r="BE132" s="208" t="s">
        <v>84</v>
      </c>
    </row>
    <row r="133" spans="1:58" ht="35.25" customHeight="1" x14ac:dyDescent="0.25">
      <c r="A133" s="144"/>
      <c r="B133" s="144"/>
      <c r="C133" s="144"/>
      <c r="D133" s="1552"/>
      <c r="E133" s="234" t="s">
        <v>303</v>
      </c>
      <c r="F133" s="165"/>
      <c r="G133" s="1573"/>
      <c r="H133" s="271">
        <v>0.57291666666666674</v>
      </c>
      <c r="I133" s="183">
        <v>0.64583333333333337</v>
      </c>
      <c r="J133" s="183">
        <v>0.49218750000000011</v>
      </c>
      <c r="K133" s="183">
        <v>0.90625</v>
      </c>
      <c r="L133" s="183">
        <v>0.6484375</v>
      </c>
      <c r="M133" s="183">
        <v>0.77083333333333337</v>
      </c>
      <c r="N133" s="183">
        <v>0.88541666666666674</v>
      </c>
      <c r="O133" s="183">
        <v>0.85156250000000011</v>
      </c>
      <c r="P133" s="183">
        <v>0.83593750000000011</v>
      </c>
      <c r="Q133" s="183">
        <v>0.8828125</v>
      </c>
      <c r="R133" s="183">
        <v>0.71093750000000011</v>
      </c>
      <c r="S133" s="183">
        <v>0.83333333333333337</v>
      </c>
      <c r="T133" s="183">
        <v>0.9296875</v>
      </c>
      <c r="U133" s="184" t="s">
        <v>84</v>
      </c>
      <c r="V133" s="183" t="s">
        <v>84</v>
      </c>
      <c r="W133" s="183" t="s">
        <v>84</v>
      </c>
      <c r="X133" s="183" t="s">
        <v>84</v>
      </c>
      <c r="Y133" s="183" t="s">
        <v>84</v>
      </c>
      <c r="Z133" s="183" t="s">
        <v>84</v>
      </c>
      <c r="AA133" s="183" t="s">
        <v>84</v>
      </c>
      <c r="AB133" s="185">
        <v>0.45833333333333337</v>
      </c>
      <c r="AC133" s="183">
        <v>0.69791666666666674</v>
      </c>
      <c r="AD133" s="183">
        <v>0.83035714285714302</v>
      </c>
      <c r="AE133" s="183">
        <v>0.88541666666666674</v>
      </c>
      <c r="AF133" s="183">
        <v>0.64062500000000011</v>
      </c>
      <c r="AG133" s="183">
        <v>0.76041666666666674</v>
      </c>
      <c r="AH133" s="183">
        <v>0.60416666666666674</v>
      </c>
      <c r="AI133" s="183" t="s">
        <v>84</v>
      </c>
      <c r="AJ133" s="183" t="s">
        <v>84</v>
      </c>
      <c r="AK133" s="183" t="s">
        <v>84</v>
      </c>
      <c r="AL133" s="183" t="s">
        <v>84</v>
      </c>
      <c r="AM133" s="185">
        <v>0.8046875</v>
      </c>
      <c r="AN133" s="183">
        <v>0.921875</v>
      </c>
      <c r="AO133" s="183" t="s">
        <v>84</v>
      </c>
      <c r="AP133" s="183" t="s">
        <v>84</v>
      </c>
      <c r="AQ133" s="183" t="s">
        <v>84</v>
      </c>
      <c r="AR133" s="965" t="s">
        <v>84</v>
      </c>
      <c r="AS133" s="965" t="s">
        <v>84</v>
      </c>
      <c r="AT133" s="975" t="s">
        <v>84</v>
      </c>
      <c r="AU133" s="183" t="s">
        <v>84</v>
      </c>
      <c r="AV133" s="183" t="s">
        <v>84</v>
      </c>
      <c r="AW133" s="183" t="s">
        <v>84</v>
      </c>
      <c r="AX133" s="604" t="s">
        <v>84</v>
      </c>
      <c r="AY133" s="604" t="s">
        <v>84</v>
      </c>
      <c r="AZ133" s="189"/>
      <c r="BA133" s="272">
        <v>0.76662660256410264</v>
      </c>
      <c r="BB133" s="187">
        <v>0.69674744897959184</v>
      </c>
      <c r="BC133" s="187">
        <v>0.86328125</v>
      </c>
      <c r="BD133" s="188">
        <v>0.77555176718123153</v>
      </c>
      <c r="BE133" s="188" t="s">
        <v>84</v>
      </c>
    </row>
    <row r="134" spans="1:58" ht="35.25" customHeight="1" x14ac:dyDescent="0.25">
      <c r="A134" s="144"/>
      <c r="B134" s="144"/>
      <c r="C134" s="144"/>
      <c r="D134" s="1552"/>
      <c r="E134" s="234" t="s">
        <v>167</v>
      </c>
      <c r="F134" s="165"/>
      <c r="G134" s="1573"/>
      <c r="H134" s="322">
        <v>0.7265625</v>
      </c>
      <c r="I134" s="189">
        <v>0.82291666666666674</v>
      </c>
      <c r="J134" s="189">
        <v>0.9375</v>
      </c>
      <c r="K134" s="189">
        <v>1</v>
      </c>
      <c r="L134" s="189">
        <v>0.94791666666666674</v>
      </c>
      <c r="M134" s="189">
        <v>0.83333333333333348</v>
      </c>
      <c r="N134" s="189">
        <v>0.88541666666666674</v>
      </c>
      <c r="O134" s="189">
        <v>0.52083333333333337</v>
      </c>
      <c r="P134" s="189">
        <v>0.96875</v>
      </c>
      <c r="Q134" s="189">
        <v>0.86458333333333348</v>
      </c>
      <c r="R134" s="189">
        <v>0.55208333333333337</v>
      </c>
      <c r="S134" s="189">
        <v>0.9375</v>
      </c>
      <c r="T134" s="189">
        <v>0.84375</v>
      </c>
      <c r="U134" s="236" t="s">
        <v>84</v>
      </c>
      <c r="V134" s="189" t="s">
        <v>84</v>
      </c>
      <c r="W134" s="189" t="s">
        <v>84</v>
      </c>
      <c r="X134" s="189" t="s">
        <v>84</v>
      </c>
      <c r="Y134" s="189" t="s">
        <v>84</v>
      </c>
      <c r="Z134" s="189" t="s">
        <v>84</v>
      </c>
      <c r="AA134" s="189" t="s">
        <v>84</v>
      </c>
      <c r="AB134" s="237">
        <v>0.828125</v>
      </c>
      <c r="AC134" s="189">
        <v>0.92708333333333348</v>
      </c>
      <c r="AD134" s="189">
        <v>1</v>
      </c>
      <c r="AE134" s="189">
        <v>1</v>
      </c>
      <c r="AF134" s="189">
        <v>0.953125</v>
      </c>
      <c r="AG134" s="189">
        <v>1</v>
      </c>
      <c r="AH134" s="189">
        <v>0.8125</v>
      </c>
      <c r="AI134" s="189" t="s">
        <v>84</v>
      </c>
      <c r="AJ134" s="189" t="s">
        <v>84</v>
      </c>
      <c r="AK134" s="189" t="s">
        <v>84</v>
      </c>
      <c r="AL134" s="189" t="s">
        <v>84</v>
      </c>
      <c r="AM134" s="237">
        <v>1</v>
      </c>
      <c r="AN134" s="189">
        <v>0.80208333333333348</v>
      </c>
      <c r="AO134" s="189" t="s">
        <v>84</v>
      </c>
      <c r="AP134" s="189" t="s">
        <v>84</v>
      </c>
      <c r="AQ134" s="189" t="s">
        <v>84</v>
      </c>
      <c r="AR134" s="967" t="s">
        <v>84</v>
      </c>
      <c r="AS134" s="967" t="s">
        <v>84</v>
      </c>
      <c r="AT134" s="977" t="s">
        <v>84</v>
      </c>
      <c r="AU134" s="189" t="s">
        <v>84</v>
      </c>
      <c r="AV134" s="189" t="s">
        <v>84</v>
      </c>
      <c r="AW134" s="189" t="s">
        <v>84</v>
      </c>
      <c r="AX134" s="506" t="s">
        <v>84</v>
      </c>
      <c r="AY134" s="506" t="s">
        <v>84</v>
      </c>
      <c r="AZ134" s="189"/>
      <c r="BA134" s="323">
        <v>0.83393429487179505</v>
      </c>
      <c r="BB134" s="239">
        <v>0.93154761904761918</v>
      </c>
      <c r="BC134" s="239">
        <v>0.90104166666666674</v>
      </c>
      <c r="BD134" s="240">
        <v>0.88884119352869373</v>
      </c>
      <c r="BE134" s="240" t="s">
        <v>84</v>
      </c>
    </row>
    <row r="135" spans="1:58" ht="35.25" customHeight="1" x14ac:dyDescent="0.25">
      <c r="A135" s="144"/>
      <c r="B135" s="144"/>
      <c r="C135" s="144"/>
      <c r="D135" s="1552"/>
      <c r="E135" s="234" t="s">
        <v>168</v>
      </c>
      <c r="F135" s="165"/>
      <c r="G135" s="1572"/>
      <c r="H135" s="271">
        <v>0.79166666666666674</v>
      </c>
      <c r="I135" s="183">
        <v>0.7416666666666667</v>
      </c>
      <c r="J135" s="183">
        <v>0.85833333333333339</v>
      </c>
      <c r="K135" s="183">
        <v>0.91666666666666663</v>
      </c>
      <c r="L135" s="183">
        <v>0.91666666666666652</v>
      </c>
      <c r="M135" s="183">
        <v>0.5</v>
      </c>
      <c r="N135" s="183">
        <v>0.7416666666666667</v>
      </c>
      <c r="O135" s="183">
        <v>0.7350000000000001</v>
      </c>
      <c r="P135" s="183">
        <v>0.76666666666666672</v>
      </c>
      <c r="Q135" s="183">
        <v>0.79166666666666663</v>
      </c>
      <c r="R135" s="183">
        <v>0.68500000000000005</v>
      </c>
      <c r="S135" s="183">
        <v>0.96250000000000002</v>
      </c>
      <c r="T135" s="183">
        <v>0.92499999999999993</v>
      </c>
      <c r="U135" s="184" t="s">
        <v>84</v>
      </c>
      <c r="V135" s="183">
        <v>0.78166666666666673</v>
      </c>
      <c r="W135" s="183" t="s">
        <v>84</v>
      </c>
      <c r="X135" s="183" t="s">
        <v>84</v>
      </c>
      <c r="Y135" s="183" t="s">
        <v>84</v>
      </c>
      <c r="Z135" s="183" t="s">
        <v>84</v>
      </c>
      <c r="AA135" s="183" t="s">
        <v>84</v>
      </c>
      <c r="AB135" s="185">
        <v>0.81166666666666665</v>
      </c>
      <c r="AC135" s="183">
        <v>0.96250000000000002</v>
      </c>
      <c r="AD135" s="183">
        <v>0.65833333333333321</v>
      </c>
      <c r="AE135" s="183">
        <v>0.90666666666666662</v>
      </c>
      <c r="AF135" s="183">
        <v>0.75833333333333341</v>
      </c>
      <c r="AG135" s="183">
        <v>0.81166666666666676</v>
      </c>
      <c r="AH135" s="183">
        <v>0.94499999999999995</v>
      </c>
      <c r="AI135" s="183" t="s">
        <v>84</v>
      </c>
      <c r="AJ135" s="183" t="s">
        <v>84</v>
      </c>
      <c r="AK135" s="183" t="s">
        <v>84</v>
      </c>
      <c r="AL135" s="183" t="s">
        <v>84</v>
      </c>
      <c r="AM135" s="185">
        <v>0.55833333333333335</v>
      </c>
      <c r="AN135" s="183">
        <v>0.77333333333333332</v>
      </c>
      <c r="AO135" s="183" t="s">
        <v>84</v>
      </c>
      <c r="AP135" s="183" t="s">
        <v>84</v>
      </c>
      <c r="AQ135" s="183" t="s">
        <v>84</v>
      </c>
      <c r="AR135" s="965" t="s">
        <v>84</v>
      </c>
      <c r="AS135" s="965" t="s">
        <v>84</v>
      </c>
      <c r="AT135" s="975" t="s">
        <v>84</v>
      </c>
      <c r="AU135" s="183" t="s">
        <v>84</v>
      </c>
      <c r="AV135" s="183" t="s">
        <v>84</v>
      </c>
      <c r="AW135" s="183" t="s">
        <v>84</v>
      </c>
      <c r="AX135" s="604" t="s">
        <v>84</v>
      </c>
      <c r="AY135" s="604" t="s">
        <v>84</v>
      </c>
      <c r="AZ135" s="189"/>
      <c r="BA135" s="272">
        <v>0.79386904761904764</v>
      </c>
      <c r="BB135" s="187">
        <v>0.83630952380952384</v>
      </c>
      <c r="BC135" s="187">
        <v>0.66583333333333328</v>
      </c>
      <c r="BD135" s="188">
        <v>0.76533730158730151</v>
      </c>
      <c r="BE135" s="188" t="s">
        <v>84</v>
      </c>
    </row>
    <row r="136" spans="1:58" ht="35.25" customHeight="1" x14ac:dyDescent="0.25">
      <c r="A136" s="144"/>
      <c r="B136" s="144"/>
      <c r="C136" s="144"/>
      <c r="D136" s="1552"/>
      <c r="E136" s="234" t="s">
        <v>241</v>
      </c>
      <c r="F136" s="165"/>
      <c r="G136" s="1572"/>
      <c r="H136" s="268">
        <v>0.52333333333333332</v>
      </c>
      <c r="I136" s="186">
        <v>0.67166666666666663</v>
      </c>
      <c r="J136" s="186">
        <v>0.87499999999999989</v>
      </c>
      <c r="K136" s="186">
        <v>0.78833333333333333</v>
      </c>
      <c r="L136" s="186">
        <v>0.89166666666666672</v>
      </c>
      <c r="M136" s="186">
        <v>0.86666666666666659</v>
      </c>
      <c r="N136" s="186">
        <v>0.85</v>
      </c>
      <c r="O136" s="186">
        <v>0.77166666666666661</v>
      </c>
      <c r="P136" s="186">
        <v>0.95999999999999985</v>
      </c>
      <c r="Q136" s="186">
        <v>0.51</v>
      </c>
      <c r="R136" s="186">
        <v>0.82166666666666666</v>
      </c>
      <c r="S136" s="186">
        <v>0.81166666666666665</v>
      </c>
      <c r="T136" s="186">
        <v>0.79166666666666663</v>
      </c>
      <c r="U136" s="186" t="s">
        <v>84</v>
      </c>
      <c r="V136" s="186">
        <v>0.93666666666666665</v>
      </c>
      <c r="W136" s="186" t="s">
        <v>84</v>
      </c>
      <c r="X136" s="186" t="s">
        <v>84</v>
      </c>
      <c r="Y136" s="186" t="s">
        <v>84</v>
      </c>
      <c r="Z136" s="186" t="s">
        <v>84</v>
      </c>
      <c r="AA136" s="186" t="s">
        <v>84</v>
      </c>
      <c r="AB136" s="206">
        <v>0.93333333333333324</v>
      </c>
      <c r="AC136" s="186">
        <v>0.83333333333333337</v>
      </c>
      <c r="AD136" s="186">
        <v>0.54166666666666674</v>
      </c>
      <c r="AE136" s="186">
        <v>0.71666666666666656</v>
      </c>
      <c r="AF136" s="186">
        <v>0.52833333333333332</v>
      </c>
      <c r="AG136" s="186">
        <v>0.89374999999999993</v>
      </c>
      <c r="AH136" s="186">
        <v>0.73666666666666669</v>
      </c>
      <c r="AI136" s="186" t="s">
        <v>84</v>
      </c>
      <c r="AJ136" s="186" t="s">
        <v>84</v>
      </c>
      <c r="AK136" s="186" t="s">
        <v>84</v>
      </c>
      <c r="AL136" s="186" t="s">
        <v>84</v>
      </c>
      <c r="AM136" s="206">
        <v>0.72499999999999998</v>
      </c>
      <c r="AN136" s="186">
        <v>0.77499999999999991</v>
      </c>
      <c r="AO136" s="186" t="s">
        <v>84</v>
      </c>
      <c r="AP136" s="186" t="s">
        <v>84</v>
      </c>
      <c r="AQ136" s="186" t="s">
        <v>84</v>
      </c>
      <c r="AR136" s="966" t="s">
        <v>84</v>
      </c>
      <c r="AS136" s="966" t="s">
        <v>84</v>
      </c>
      <c r="AT136" s="976" t="s">
        <v>84</v>
      </c>
      <c r="AU136" s="186" t="s">
        <v>84</v>
      </c>
      <c r="AV136" s="186" t="s">
        <v>84</v>
      </c>
      <c r="AW136" s="186" t="s">
        <v>84</v>
      </c>
      <c r="AX136" s="605" t="s">
        <v>84</v>
      </c>
      <c r="AY136" s="605" t="s">
        <v>84</v>
      </c>
      <c r="AZ136" s="189"/>
      <c r="BA136" s="270">
        <v>0.7907142857142857</v>
      </c>
      <c r="BB136" s="207">
        <v>0.7405357142857143</v>
      </c>
      <c r="BC136" s="207">
        <v>0.75</v>
      </c>
      <c r="BD136" s="208">
        <v>0.76041666666666663</v>
      </c>
      <c r="BE136" s="208" t="s">
        <v>84</v>
      </c>
    </row>
    <row r="137" spans="1:58" ht="35.25" customHeight="1" x14ac:dyDescent="0.25">
      <c r="A137" s="144"/>
      <c r="B137" s="144"/>
      <c r="C137" s="144"/>
      <c r="D137" s="1552"/>
      <c r="E137" s="234" t="s">
        <v>246</v>
      </c>
      <c r="F137" s="165"/>
      <c r="G137" s="1573"/>
      <c r="H137" s="271">
        <v>0.73666666666666669</v>
      </c>
      <c r="I137" s="183">
        <v>0.65208333333333324</v>
      </c>
      <c r="J137" s="183">
        <v>0.90000000000000013</v>
      </c>
      <c r="K137" s="183">
        <v>0.81666666666666676</v>
      </c>
      <c r="L137" s="183">
        <v>0.78333333333333333</v>
      </c>
      <c r="M137" s="183">
        <v>0.85166666666666668</v>
      </c>
      <c r="N137" s="183">
        <v>0.74833333333333329</v>
      </c>
      <c r="O137" s="183">
        <v>0.73166666666666669</v>
      </c>
      <c r="P137" s="183">
        <v>0.88333333333333341</v>
      </c>
      <c r="Q137" s="183">
        <v>0.76666666666666672</v>
      </c>
      <c r="R137" s="183">
        <v>0.77500000000000002</v>
      </c>
      <c r="S137" s="183">
        <v>0.59583333333333344</v>
      </c>
      <c r="T137" s="183">
        <v>0.66666666666666663</v>
      </c>
      <c r="U137" s="183" t="s">
        <v>84</v>
      </c>
      <c r="V137" s="183">
        <v>0.82500000000000007</v>
      </c>
      <c r="W137" s="183" t="s">
        <v>84</v>
      </c>
      <c r="X137" s="183" t="s">
        <v>84</v>
      </c>
      <c r="Y137" s="183" t="s">
        <v>84</v>
      </c>
      <c r="Z137" s="183" t="s">
        <v>84</v>
      </c>
      <c r="AA137" s="183" t="s">
        <v>84</v>
      </c>
      <c r="AB137" s="185">
        <v>0.54166666666666663</v>
      </c>
      <c r="AC137" s="183">
        <v>0.65833333333333333</v>
      </c>
      <c r="AD137" s="183">
        <v>0.61333333333333329</v>
      </c>
      <c r="AE137" s="183">
        <v>0.91666666666666674</v>
      </c>
      <c r="AF137" s="183">
        <v>0.69499999999999995</v>
      </c>
      <c r="AG137" s="183">
        <v>0.79166666666666663</v>
      </c>
      <c r="AH137" s="183">
        <v>0.57833333333333337</v>
      </c>
      <c r="AI137" s="183" t="s">
        <v>84</v>
      </c>
      <c r="AJ137" s="183" t="s">
        <v>84</v>
      </c>
      <c r="AK137" s="183" t="s">
        <v>84</v>
      </c>
      <c r="AL137" s="183" t="s">
        <v>84</v>
      </c>
      <c r="AM137" s="185">
        <v>0.64999999999999991</v>
      </c>
      <c r="AN137" s="183">
        <v>0.79999999999999993</v>
      </c>
      <c r="AO137" s="183">
        <v>0.39166666666666672</v>
      </c>
      <c r="AP137" s="183" t="s">
        <v>84</v>
      </c>
      <c r="AQ137" s="183" t="s">
        <v>84</v>
      </c>
      <c r="AR137" s="965" t="s">
        <v>84</v>
      </c>
      <c r="AS137" s="965" t="s">
        <v>84</v>
      </c>
      <c r="AT137" s="975" t="s">
        <v>84</v>
      </c>
      <c r="AU137" s="183" t="s">
        <v>84</v>
      </c>
      <c r="AV137" s="183" t="s">
        <v>84</v>
      </c>
      <c r="AW137" s="183" t="s">
        <v>84</v>
      </c>
      <c r="AX137" s="604" t="s">
        <v>84</v>
      </c>
      <c r="AY137" s="604" t="s">
        <v>84</v>
      </c>
      <c r="AZ137" s="189"/>
      <c r="BA137" s="272">
        <v>0.76663690476190471</v>
      </c>
      <c r="BB137" s="187">
        <v>0.68499999999999994</v>
      </c>
      <c r="BC137" s="187">
        <v>0.61388888888888882</v>
      </c>
      <c r="BD137" s="188">
        <v>0.68850859788359786</v>
      </c>
      <c r="BE137" s="188" t="s">
        <v>84</v>
      </c>
    </row>
    <row r="138" spans="1:58" ht="35.25" customHeight="1" x14ac:dyDescent="0.35">
      <c r="A138" s="144"/>
      <c r="B138" s="144"/>
      <c r="C138" s="144"/>
      <c r="D138" s="1552"/>
      <c r="E138" s="234" t="s">
        <v>248</v>
      </c>
      <c r="F138" s="165"/>
      <c r="G138" s="1574"/>
      <c r="H138" s="340">
        <v>0.80666666666666675</v>
      </c>
      <c r="I138" s="186">
        <v>0.6216666666666667</v>
      </c>
      <c r="J138" s="186">
        <v>0.82166666666666666</v>
      </c>
      <c r="K138" s="186">
        <v>0.70833333333333326</v>
      </c>
      <c r="L138" s="186" t="s">
        <v>84</v>
      </c>
      <c r="M138" s="186">
        <v>0.70833333333333326</v>
      </c>
      <c r="N138" s="186">
        <v>0.54</v>
      </c>
      <c r="O138" s="186">
        <v>0.84166666666666667</v>
      </c>
      <c r="P138" s="186">
        <v>0.83333333333333337</v>
      </c>
      <c r="Q138" s="186">
        <v>0.6283333333333333</v>
      </c>
      <c r="R138" s="186">
        <v>0.72166666666666657</v>
      </c>
      <c r="S138" s="186">
        <v>0.94000000000000006</v>
      </c>
      <c r="T138" s="186">
        <v>0.98499999999999999</v>
      </c>
      <c r="U138" s="186" t="s">
        <v>84</v>
      </c>
      <c r="V138" s="186">
        <v>0.67166666666666675</v>
      </c>
      <c r="W138" s="186" t="s">
        <v>84</v>
      </c>
      <c r="X138" s="186" t="s">
        <v>84</v>
      </c>
      <c r="Y138" s="186" t="s">
        <v>84</v>
      </c>
      <c r="Z138" s="186" t="s">
        <v>84</v>
      </c>
      <c r="AA138" s="186" t="s">
        <v>84</v>
      </c>
      <c r="AB138" s="206">
        <v>0.49999999999999994</v>
      </c>
      <c r="AC138" s="186">
        <v>0.79375000000000007</v>
      </c>
      <c r="AD138" s="186">
        <v>0.68333333333333324</v>
      </c>
      <c r="AE138" s="186" t="s">
        <v>84</v>
      </c>
      <c r="AF138" s="186">
        <v>0.70666666666666667</v>
      </c>
      <c r="AG138" s="186" t="s">
        <v>84</v>
      </c>
      <c r="AH138" s="186">
        <v>0.6166666666666667</v>
      </c>
      <c r="AI138" s="186" t="s">
        <v>84</v>
      </c>
      <c r="AJ138" s="186" t="s">
        <v>84</v>
      </c>
      <c r="AK138" s="186" t="s">
        <v>84</v>
      </c>
      <c r="AL138" s="186" t="s">
        <v>84</v>
      </c>
      <c r="AM138" s="206">
        <v>0.78333333333333333</v>
      </c>
      <c r="AN138" s="186">
        <v>0.94166666666666665</v>
      </c>
      <c r="AO138" s="186">
        <v>0.78333333333333344</v>
      </c>
      <c r="AP138" s="186" t="s">
        <v>84</v>
      </c>
      <c r="AQ138" s="186" t="s">
        <v>84</v>
      </c>
      <c r="AR138" s="966" t="s">
        <v>84</v>
      </c>
      <c r="AS138" s="966" t="s">
        <v>84</v>
      </c>
      <c r="AT138" s="976" t="s">
        <v>84</v>
      </c>
      <c r="AU138" s="186" t="s">
        <v>84</v>
      </c>
      <c r="AV138" s="186" t="s">
        <v>84</v>
      </c>
      <c r="AW138" s="186" t="s">
        <v>84</v>
      </c>
      <c r="AX138" s="605" t="s">
        <v>84</v>
      </c>
      <c r="AY138" s="605" t="s">
        <v>84</v>
      </c>
      <c r="AZ138" s="189"/>
      <c r="BA138" s="341">
        <v>0.75602564102564085</v>
      </c>
      <c r="BB138" s="207">
        <v>0.66008333333333336</v>
      </c>
      <c r="BC138" s="207">
        <v>0.83611111111111125</v>
      </c>
      <c r="BD138" s="208">
        <v>0.75074002849002852</v>
      </c>
      <c r="BE138" s="208" t="s">
        <v>84</v>
      </c>
      <c r="BF138" s="447"/>
    </row>
    <row r="139" spans="1:58" ht="35.25" customHeight="1" x14ac:dyDescent="0.35">
      <c r="A139" s="144"/>
      <c r="B139" s="144"/>
      <c r="C139" s="144"/>
      <c r="D139" s="1552"/>
      <c r="E139" s="234" t="s">
        <v>257</v>
      </c>
      <c r="F139" s="165"/>
      <c r="G139" s="1574"/>
      <c r="H139" s="344">
        <v>0.72166666666666657</v>
      </c>
      <c r="I139" s="183">
        <v>0.60833333333333339</v>
      </c>
      <c r="J139" s="183">
        <v>0.875</v>
      </c>
      <c r="K139" s="183">
        <v>0.58333333333333326</v>
      </c>
      <c r="L139" s="183" t="s">
        <v>84</v>
      </c>
      <c r="M139" s="183">
        <v>0.98125000000000007</v>
      </c>
      <c r="N139" s="183">
        <v>0.6020833333333333</v>
      </c>
      <c r="O139" s="183">
        <v>0.60833333333333328</v>
      </c>
      <c r="P139" s="183">
        <v>0.54999999999999993</v>
      </c>
      <c r="Q139" s="183">
        <v>0.52500000000000002</v>
      </c>
      <c r="R139" s="183">
        <v>0.76666666666666661</v>
      </c>
      <c r="S139" s="183">
        <v>0.64666666666666661</v>
      </c>
      <c r="T139" s="183">
        <v>0.7416666666666667</v>
      </c>
      <c r="U139" s="183" t="s">
        <v>84</v>
      </c>
      <c r="V139" s="183">
        <v>0.79999999999999993</v>
      </c>
      <c r="W139" s="183" t="s">
        <v>84</v>
      </c>
      <c r="X139" s="183" t="s">
        <v>84</v>
      </c>
      <c r="Y139" s="183" t="s">
        <v>84</v>
      </c>
      <c r="Z139" s="183" t="s">
        <v>84</v>
      </c>
      <c r="AA139" s="183" t="s">
        <v>84</v>
      </c>
      <c r="AB139" s="185">
        <v>0.73166666666666658</v>
      </c>
      <c r="AC139" s="183">
        <v>0.85666666666666669</v>
      </c>
      <c r="AD139" s="183">
        <v>0.94499999999999995</v>
      </c>
      <c r="AE139" s="183" t="s">
        <v>84</v>
      </c>
      <c r="AF139" s="183" t="s">
        <v>84</v>
      </c>
      <c r="AG139" s="183" t="s">
        <v>84</v>
      </c>
      <c r="AH139" s="183">
        <v>0.495</v>
      </c>
      <c r="AI139" s="183" t="s">
        <v>84</v>
      </c>
      <c r="AJ139" s="183" t="s">
        <v>84</v>
      </c>
      <c r="AK139" s="183" t="s">
        <v>84</v>
      </c>
      <c r="AL139" s="183" t="s">
        <v>84</v>
      </c>
      <c r="AM139" s="185">
        <v>0.90833333333333333</v>
      </c>
      <c r="AN139" s="183">
        <v>0.73333333333333328</v>
      </c>
      <c r="AO139" s="183">
        <v>0.72916666666666663</v>
      </c>
      <c r="AP139" s="183" t="s">
        <v>84</v>
      </c>
      <c r="AQ139" s="183" t="s">
        <v>84</v>
      </c>
      <c r="AR139" s="965" t="s">
        <v>84</v>
      </c>
      <c r="AS139" s="965" t="s">
        <v>84</v>
      </c>
      <c r="AT139" s="975" t="s">
        <v>84</v>
      </c>
      <c r="AU139" s="183" t="s">
        <v>84</v>
      </c>
      <c r="AV139" s="183" t="s">
        <v>84</v>
      </c>
      <c r="AW139" s="183" t="s">
        <v>84</v>
      </c>
      <c r="AX139" s="604" t="s">
        <v>84</v>
      </c>
      <c r="AY139" s="604" t="s">
        <v>84</v>
      </c>
      <c r="AZ139" s="189"/>
      <c r="BA139" s="345">
        <v>0.69307692307692303</v>
      </c>
      <c r="BB139" s="187">
        <v>0.75708333333333333</v>
      </c>
      <c r="BC139" s="187">
        <v>0.79027777777777775</v>
      </c>
      <c r="BD139" s="188">
        <v>0.74681267806267815</v>
      </c>
      <c r="BE139" s="188" t="s">
        <v>84</v>
      </c>
      <c r="BF139" s="447"/>
    </row>
    <row r="140" spans="1:58" ht="35.25" customHeight="1" x14ac:dyDescent="0.35">
      <c r="A140" s="144"/>
      <c r="B140" s="144"/>
      <c r="C140" s="144"/>
      <c r="D140" s="1552"/>
      <c r="E140" s="234" t="s">
        <v>267</v>
      </c>
      <c r="F140" s="165"/>
      <c r="G140" s="1574"/>
      <c r="H140" s="340">
        <v>0.79999999999999993</v>
      </c>
      <c r="I140" s="186">
        <v>0.68333333333333335</v>
      </c>
      <c r="J140" s="186">
        <v>0.79166666666666663</v>
      </c>
      <c r="K140" s="186">
        <v>0.64333333333333331</v>
      </c>
      <c r="L140" s="186" t="s">
        <v>84</v>
      </c>
      <c r="M140" s="186">
        <v>0.68333333333333335</v>
      </c>
      <c r="N140" s="186">
        <v>0.93666666666666665</v>
      </c>
      <c r="O140" s="186">
        <v>0.95000000000000007</v>
      </c>
      <c r="P140" s="186">
        <v>0.75000000000000011</v>
      </c>
      <c r="Q140" s="186">
        <v>0.7616666666666666</v>
      </c>
      <c r="R140" s="186">
        <v>0.83666666666666678</v>
      </c>
      <c r="S140" s="186">
        <v>0.85166666666666668</v>
      </c>
      <c r="T140" s="186">
        <v>0.97000000000000008</v>
      </c>
      <c r="U140" s="186" t="s">
        <v>84</v>
      </c>
      <c r="V140" s="186">
        <v>0.7416666666666667</v>
      </c>
      <c r="W140" s="186" t="s">
        <v>84</v>
      </c>
      <c r="X140" s="186" t="s">
        <v>84</v>
      </c>
      <c r="Y140" s="186" t="s">
        <v>84</v>
      </c>
      <c r="Z140" s="186" t="s">
        <v>84</v>
      </c>
      <c r="AA140" s="186" t="s">
        <v>84</v>
      </c>
      <c r="AB140" s="206">
        <v>0.44666666666666666</v>
      </c>
      <c r="AC140" s="186">
        <v>0.66666666666666663</v>
      </c>
      <c r="AD140" s="186">
        <v>0.64666666666666661</v>
      </c>
      <c r="AE140" s="186" t="s">
        <v>84</v>
      </c>
      <c r="AF140" s="186" t="s">
        <v>84</v>
      </c>
      <c r="AG140" s="186" t="s">
        <v>84</v>
      </c>
      <c r="AH140" s="186">
        <v>0.63333333333333341</v>
      </c>
      <c r="AI140" s="186" t="s">
        <v>84</v>
      </c>
      <c r="AJ140" s="186" t="s">
        <v>84</v>
      </c>
      <c r="AK140" s="186" t="s">
        <v>84</v>
      </c>
      <c r="AL140" s="186" t="s">
        <v>84</v>
      </c>
      <c r="AM140" s="206">
        <v>0.71666666666666656</v>
      </c>
      <c r="AN140" s="186">
        <v>0.67833333333333334</v>
      </c>
      <c r="AO140" s="186">
        <v>0.94374999999999998</v>
      </c>
      <c r="AP140" s="186" t="s">
        <v>84</v>
      </c>
      <c r="AQ140" s="186" t="s">
        <v>84</v>
      </c>
      <c r="AR140" s="966" t="s">
        <v>84</v>
      </c>
      <c r="AS140" s="966" t="s">
        <v>84</v>
      </c>
      <c r="AT140" s="976" t="s">
        <v>84</v>
      </c>
      <c r="AU140" s="186" t="s">
        <v>84</v>
      </c>
      <c r="AV140" s="186" t="s">
        <v>84</v>
      </c>
      <c r="AW140" s="186" t="s">
        <v>84</v>
      </c>
      <c r="AX140" s="605" t="s">
        <v>84</v>
      </c>
      <c r="AY140" s="605" t="s">
        <v>84</v>
      </c>
      <c r="AZ140" s="189"/>
      <c r="BA140" s="341">
        <v>0.80000000000000016</v>
      </c>
      <c r="BB140" s="207">
        <v>0.59833333333333327</v>
      </c>
      <c r="BC140" s="207">
        <v>0.77958333333333341</v>
      </c>
      <c r="BD140" s="208">
        <v>0.72597222222222235</v>
      </c>
      <c r="BE140" s="208" t="s">
        <v>84</v>
      </c>
      <c r="BF140" s="447"/>
    </row>
    <row r="141" spans="1:58" ht="35.25" customHeight="1" x14ac:dyDescent="0.35">
      <c r="A141" s="144"/>
      <c r="B141" s="144"/>
      <c r="C141" s="144"/>
      <c r="D141" s="1552"/>
      <c r="E141" s="234" t="s">
        <v>152</v>
      </c>
      <c r="F141" s="165"/>
      <c r="G141" s="1574"/>
      <c r="H141" s="344">
        <v>0.53809523809523807</v>
      </c>
      <c r="I141" s="183">
        <v>0.76666666666666672</v>
      </c>
      <c r="J141" s="183">
        <v>0.79166666666666663</v>
      </c>
      <c r="K141" s="183">
        <v>0.67333333333333334</v>
      </c>
      <c r="L141" s="183" t="s">
        <v>84</v>
      </c>
      <c r="M141" s="183">
        <v>0.6166666666666667</v>
      </c>
      <c r="N141" s="183">
        <v>0.95000000000000007</v>
      </c>
      <c r="O141" s="183">
        <v>0.72499999999999998</v>
      </c>
      <c r="P141" s="183">
        <v>0.67500000000000004</v>
      </c>
      <c r="Q141" s="183">
        <v>0.73541666666666672</v>
      </c>
      <c r="R141" s="183">
        <v>0.83333333333333337</v>
      </c>
      <c r="S141" s="183">
        <v>0.81666666666666676</v>
      </c>
      <c r="T141" s="183">
        <v>0.99999999999999989</v>
      </c>
      <c r="U141" s="183" t="s">
        <v>84</v>
      </c>
      <c r="V141" s="183">
        <v>0.85833333333333328</v>
      </c>
      <c r="W141" s="183" t="s">
        <v>84</v>
      </c>
      <c r="X141" s="183" t="s">
        <v>84</v>
      </c>
      <c r="Y141" s="183" t="s">
        <v>84</v>
      </c>
      <c r="Z141" s="183" t="s">
        <v>84</v>
      </c>
      <c r="AA141" s="183" t="s">
        <v>84</v>
      </c>
      <c r="AB141" s="185">
        <v>0.94000000000000006</v>
      </c>
      <c r="AC141" s="183">
        <v>0.47</v>
      </c>
      <c r="AD141" s="183">
        <v>0.58833333333333337</v>
      </c>
      <c r="AE141" s="183" t="s">
        <v>84</v>
      </c>
      <c r="AF141" s="183" t="s">
        <v>84</v>
      </c>
      <c r="AG141" s="183" t="s">
        <v>84</v>
      </c>
      <c r="AH141" s="183">
        <v>0.78833333333333333</v>
      </c>
      <c r="AI141" s="183" t="s">
        <v>84</v>
      </c>
      <c r="AJ141" s="183" t="s">
        <v>84</v>
      </c>
      <c r="AK141" s="183" t="s">
        <v>84</v>
      </c>
      <c r="AL141" s="183" t="s">
        <v>84</v>
      </c>
      <c r="AM141" s="185">
        <v>0.70333333333333325</v>
      </c>
      <c r="AN141" s="183">
        <v>0.6366666666666666</v>
      </c>
      <c r="AO141" s="183">
        <v>0.7416666666666667</v>
      </c>
      <c r="AP141" s="183" t="s">
        <v>84</v>
      </c>
      <c r="AQ141" s="183" t="s">
        <v>84</v>
      </c>
      <c r="AR141" s="965" t="s">
        <v>84</v>
      </c>
      <c r="AS141" s="965" t="s">
        <v>84</v>
      </c>
      <c r="AT141" s="975" t="s">
        <v>84</v>
      </c>
      <c r="AU141" s="183" t="s">
        <v>84</v>
      </c>
      <c r="AV141" s="183" t="s">
        <v>84</v>
      </c>
      <c r="AW141" s="183" t="s">
        <v>84</v>
      </c>
      <c r="AX141" s="604" t="s">
        <v>84</v>
      </c>
      <c r="AY141" s="604" t="s">
        <v>84</v>
      </c>
      <c r="AZ141" s="189"/>
      <c r="BA141" s="345">
        <v>0.76770604395604392</v>
      </c>
      <c r="BB141" s="187">
        <v>0.69666666666666677</v>
      </c>
      <c r="BC141" s="187">
        <v>0.69388888888888889</v>
      </c>
      <c r="BD141" s="188">
        <v>0.71942053317053312</v>
      </c>
      <c r="BE141" s="188" t="s">
        <v>84</v>
      </c>
      <c r="BF141" s="447"/>
    </row>
    <row r="142" spans="1:58" ht="35.25" customHeight="1" x14ac:dyDescent="0.35">
      <c r="A142" s="144"/>
      <c r="B142" s="144"/>
      <c r="C142" s="144"/>
      <c r="D142" s="1548">
        <v>2019</v>
      </c>
      <c r="E142" s="234" t="s">
        <v>153</v>
      </c>
      <c r="F142" s="165"/>
      <c r="G142" s="1574"/>
      <c r="H142" s="340">
        <v>0.66666666666666663</v>
      </c>
      <c r="I142" s="186">
        <v>0.64833333333333343</v>
      </c>
      <c r="J142" s="186">
        <v>0.44166666666666671</v>
      </c>
      <c r="K142" s="186">
        <v>0.64583333333333337</v>
      </c>
      <c r="L142" s="186" t="s">
        <v>84</v>
      </c>
      <c r="M142" s="186">
        <v>0.69166666666666665</v>
      </c>
      <c r="N142" s="186">
        <v>0.68333333333333335</v>
      </c>
      <c r="O142" s="186">
        <v>0.6</v>
      </c>
      <c r="P142" s="186">
        <v>0.45624999999999993</v>
      </c>
      <c r="Q142" s="186">
        <v>0.625</v>
      </c>
      <c r="R142" s="186">
        <v>0.65833333333333344</v>
      </c>
      <c r="S142" s="186">
        <v>0.7</v>
      </c>
      <c r="T142" s="186">
        <v>0.65</v>
      </c>
      <c r="U142" s="186" t="s">
        <v>84</v>
      </c>
      <c r="V142" s="186">
        <v>0.69166666666666665</v>
      </c>
      <c r="W142" s="186">
        <v>0.53750000000000009</v>
      </c>
      <c r="X142" s="186" t="s">
        <v>84</v>
      </c>
      <c r="Y142" s="186" t="s">
        <v>84</v>
      </c>
      <c r="Z142" s="186" t="s">
        <v>84</v>
      </c>
      <c r="AA142" s="186" t="s">
        <v>84</v>
      </c>
      <c r="AB142" s="206">
        <v>0.93666666666666665</v>
      </c>
      <c r="AC142" s="186">
        <v>0.43499999999999994</v>
      </c>
      <c r="AD142" s="186">
        <v>0.67499999999999993</v>
      </c>
      <c r="AE142" s="186" t="s">
        <v>84</v>
      </c>
      <c r="AF142" s="186" t="s">
        <v>84</v>
      </c>
      <c r="AG142" s="186" t="s">
        <v>84</v>
      </c>
      <c r="AH142" s="186">
        <v>0.59499999999999997</v>
      </c>
      <c r="AI142" s="186">
        <v>0.5625</v>
      </c>
      <c r="AJ142" s="186" t="s">
        <v>84</v>
      </c>
      <c r="AK142" s="186" t="s">
        <v>84</v>
      </c>
      <c r="AL142" s="186" t="s">
        <v>84</v>
      </c>
      <c r="AM142" s="206">
        <v>0.55833333333333335</v>
      </c>
      <c r="AN142" s="186">
        <v>0.65166666666666662</v>
      </c>
      <c r="AO142" s="186">
        <v>0.81666666666666676</v>
      </c>
      <c r="AP142" s="186" t="s">
        <v>84</v>
      </c>
      <c r="AQ142" s="186" t="s">
        <v>84</v>
      </c>
      <c r="AR142" s="966" t="s">
        <v>84</v>
      </c>
      <c r="AS142" s="966" t="s">
        <v>84</v>
      </c>
      <c r="AT142" s="976" t="s">
        <v>84</v>
      </c>
      <c r="AU142" s="186" t="s">
        <v>84</v>
      </c>
      <c r="AV142" s="186" t="s">
        <v>84</v>
      </c>
      <c r="AW142" s="186" t="s">
        <v>84</v>
      </c>
      <c r="AX142" s="605" t="s">
        <v>84</v>
      </c>
      <c r="AY142" s="605" t="s">
        <v>84</v>
      </c>
      <c r="AZ142" s="189"/>
      <c r="BA142" s="341">
        <v>0.62116071428571418</v>
      </c>
      <c r="BB142" s="207">
        <v>0.64083333333333337</v>
      </c>
      <c r="BC142" s="207">
        <v>0.67555555555555558</v>
      </c>
      <c r="BD142" s="208">
        <v>0.64584986772486763</v>
      </c>
      <c r="BE142" s="208" t="s">
        <v>84</v>
      </c>
      <c r="BF142" s="447"/>
    </row>
    <row r="143" spans="1:58" ht="35.25" customHeight="1" x14ac:dyDescent="0.35">
      <c r="A143" s="144"/>
      <c r="B143" s="144"/>
      <c r="C143" s="144"/>
      <c r="D143" s="1549"/>
      <c r="E143" s="234" t="s">
        <v>154</v>
      </c>
      <c r="F143" s="165"/>
      <c r="G143" s="1574"/>
      <c r="H143" s="344">
        <v>0.85</v>
      </c>
      <c r="I143" s="183">
        <v>0.7566666666666666</v>
      </c>
      <c r="J143" s="183">
        <v>0.78333333333333333</v>
      </c>
      <c r="K143" s="183">
        <v>0.82166666666666666</v>
      </c>
      <c r="L143" s="183" t="s">
        <v>84</v>
      </c>
      <c r="M143" s="183">
        <v>0.83666666666666678</v>
      </c>
      <c r="N143" s="183">
        <v>0.96666666666666667</v>
      </c>
      <c r="O143" s="183">
        <v>0.57708333333333328</v>
      </c>
      <c r="P143" s="183">
        <v>0.83666666666666678</v>
      </c>
      <c r="Q143" s="183">
        <v>0.6333333333333333</v>
      </c>
      <c r="R143" s="183">
        <v>0.83333333333333337</v>
      </c>
      <c r="S143" s="183">
        <v>0.83666666666666678</v>
      </c>
      <c r="T143" s="183">
        <v>0.60833333333333328</v>
      </c>
      <c r="U143" s="183" t="s">
        <v>84</v>
      </c>
      <c r="V143" s="183">
        <v>0.82166666666666666</v>
      </c>
      <c r="W143" s="183">
        <v>0.78166666666666673</v>
      </c>
      <c r="X143" s="183" t="s">
        <v>84</v>
      </c>
      <c r="Y143" s="183" t="s">
        <v>84</v>
      </c>
      <c r="Z143" s="183" t="s">
        <v>84</v>
      </c>
      <c r="AA143" s="183" t="s">
        <v>84</v>
      </c>
      <c r="AB143" s="185">
        <v>0.8</v>
      </c>
      <c r="AC143" s="183">
        <v>0.82500000000000007</v>
      </c>
      <c r="AD143" s="183">
        <v>0.45</v>
      </c>
      <c r="AE143" s="183" t="s">
        <v>84</v>
      </c>
      <c r="AF143" s="183" t="s">
        <v>84</v>
      </c>
      <c r="AG143" s="183" t="s">
        <v>84</v>
      </c>
      <c r="AH143" s="183">
        <v>0.60833333333333339</v>
      </c>
      <c r="AI143" s="183">
        <v>0.5</v>
      </c>
      <c r="AJ143" s="183" t="s">
        <v>84</v>
      </c>
      <c r="AK143" s="183" t="s">
        <v>84</v>
      </c>
      <c r="AL143" s="183" t="s">
        <v>84</v>
      </c>
      <c r="AM143" s="185">
        <v>0.75666666666666682</v>
      </c>
      <c r="AN143" s="183">
        <v>0.7</v>
      </c>
      <c r="AO143" s="183">
        <v>0.65208333333333335</v>
      </c>
      <c r="AP143" s="183" t="s">
        <v>84</v>
      </c>
      <c r="AQ143" s="183" t="s">
        <v>84</v>
      </c>
      <c r="AR143" s="965" t="s">
        <v>84</v>
      </c>
      <c r="AS143" s="965" t="s">
        <v>84</v>
      </c>
      <c r="AT143" s="975" t="s">
        <v>84</v>
      </c>
      <c r="AU143" s="183" t="s">
        <v>84</v>
      </c>
      <c r="AV143" s="183" t="s">
        <v>84</v>
      </c>
      <c r="AW143" s="183" t="s">
        <v>84</v>
      </c>
      <c r="AX143" s="604" t="s">
        <v>84</v>
      </c>
      <c r="AY143" s="604" t="s">
        <v>84</v>
      </c>
      <c r="AZ143" s="189"/>
      <c r="BA143" s="345">
        <v>0.78169642857142851</v>
      </c>
      <c r="BB143" s="187">
        <v>0.63666666666666671</v>
      </c>
      <c r="BC143" s="187">
        <v>0.70291666666666675</v>
      </c>
      <c r="BD143" s="188">
        <v>0.70709325396825395</v>
      </c>
      <c r="BE143" s="188" t="s">
        <v>84</v>
      </c>
      <c r="BF143" s="447"/>
    </row>
    <row r="144" spans="1:58" ht="35.25" customHeight="1" x14ac:dyDescent="0.35">
      <c r="A144" s="144"/>
      <c r="B144" s="144"/>
      <c r="C144" s="144"/>
      <c r="D144" s="1549"/>
      <c r="E144" s="234" t="s">
        <v>155</v>
      </c>
      <c r="F144" s="165"/>
      <c r="G144" s="1574"/>
      <c r="H144" s="342">
        <v>0.58458333333333334</v>
      </c>
      <c r="I144" s="189">
        <v>0.74958333333333327</v>
      </c>
      <c r="J144" s="189">
        <v>0.73645833333333333</v>
      </c>
      <c r="K144" s="189">
        <v>0.95833333333333326</v>
      </c>
      <c r="L144" s="189" t="s">
        <v>84</v>
      </c>
      <c r="M144" s="189">
        <v>0.72166666666666657</v>
      </c>
      <c r="N144" s="189">
        <v>0.87083333333333335</v>
      </c>
      <c r="O144" s="189">
        <v>0.42958333333333337</v>
      </c>
      <c r="P144" s="189">
        <v>0.52958333333333329</v>
      </c>
      <c r="Q144" s="189">
        <v>0.53749999999999998</v>
      </c>
      <c r="R144" s="189">
        <v>0.73020833333333335</v>
      </c>
      <c r="S144" s="189">
        <v>0.83166666666666655</v>
      </c>
      <c r="T144" s="189">
        <v>0.76083333333333325</v>
      </c>
      <c r="U144" s="189" t="s">
        <v>84</v>
      </c>
      <c r="V144" s="189">
        <v>0.62541666666666662</v>
      </c>
      <c r="W144" s="189">
        <v>0.69666666666666666</v>
      </c>
      <c r="X144" s="189" t="s">
        <v>84</v>
      </c>
      <c r="Y144" s="189" t="s">
        <v>84</v>
      </c>
      <c r="Z144" s="189" t="s">
        <v>84</v>
      </c>
      <c r="AA144" s="189" t="s">
        <v>84</v>
      </c>
      <c r="AB144" s="237">
        <v>0.57401960784313732</v>
      </c>
      <c r="AC144" s="189">
        <v>0.71752450980392157</v>
      </c>
      <c r="AD144" s="189">
        <v>0.92671568627450984</v>
      </c>
      <c r="AE144" s="189" t="s">
        <v>84</v>
      </c>
      <c r="AF144" s="189" t="s">
        <v>84</v>
      </c>
      <c r="AG144" s="189" t="s">
        <v>84</v>
      </c>
      <c r="AH144" s="189">
        <v>0.4282258064516129</v>
      </c>
      <c r="AI144" s="189">
        <v>0.86200980392156867</v>
      </c>
      <c r="AJ144" s="189" t="s">
        <v>84</v>
      </c>
      <c r="AK144" s="189" t="s">
        <v>84</v>
      </c>
      <c r="AL144" s="189" t="s">
        <v>84</v>
      </c>
      <c r="AM144" s="237">
        <v>0.49411764705882355</v>
      </c>
      <c r="AN144" s="189">
        <v>0.78480392156862755</v>
      </c>
      <c r="AO144" s="189">
        <v>0.78921568627450978</v>
      </c>
      <c r="AP144" s="189" t="s">
        <v>84</v>
      </c>
      <c r="AQ144" s="189" t="s">
        <v>84</v>
      </c>
      <c r="AR144" s="967" t="s">
        <v>84</v>
      </c>
      <c r="AS144" s="967" t="s">
        <v>84</v>
      </c>
      <c r="AT144" s="977" t="s">
        <v>84</v>
      </c>
      <c r="AU144" s="189" t="s">
        <v>84</v>
      </c>
      <c r="AV144" s="189" t="s">
        <v>84</v>
      </c>
      <c r="AW144" s="189" t="s">
        <v>84</v>
      </c>
      <c r="AX144" s="506" t="s">
        <v>84</v>
      </c>
      <c r="AY144" s="506" t="s">
        <v>84</v>
      </c>
      <c r="AZ144" s="189"/>
      <c r="BA144" s="343">
        <v>0.69735119047619054</v>
      </c>
      <c r="BB144" s="239">
        <v>0.70169908285895011</v>
      </c>
      <c r="BC144" s="239">
        <v>0.68937908496732037</v>
      </c>
      <c r="BD144" s="240">
        <v>0.69614311943415375</v>
      </c>
      <c r="BE144" s="240" t="s">
        <v>84</v>
      </c>
      <c r="BF144" s="447"/>
    </row>
    <row r="145" spans="1:58" ht="35.25" customHeight="1" x14ac:dyDescent="0.35">
      <c r="A145" s="144"/>
      <c r="B145" s="144"/>
      <c r="C145" s="144"/>
      <c r="D145" s="1549"/>
      <c r="E145" s="234" t="s">
        <v>303</v>
      </c>
      <c r="F145" s="165"/>
      <c r="G145" s="1574"/>
      <c r="H145" s="344">
        <v>0.83520833333333322</v>
      </c>
      <c r="I145" s="183">
        <v>0.57328431372549016</v>
      </c>
      <c r="J145" s="183">
        <v>0.82874999999999988</v>
      </c>
      <c r="K145" s="183">
        <v>0.73520833333333324</v>
      </c>
      <c r="L145" s="183" t="s">
        <v>84</v>
      </c>
      <c r="M145" s="183">
        <v>0.6679166666666666</v>
      </c>
      <c r="N145" s="183">
        <v>0.9518749999999998</v>
      </c>
      <c r="O145" s="183">
        <v>0.63020833333333337</v>
      </c>
      <c r="P145" s="183">
        <v>0.8185416666666665</v>
      </c>
      <c r="Q145" s="183">
        <v>0.75645833333333323</v>
      </c>
      <c r="R145" s="183">
        <v>0.72854166666666653</v>
      </c>
      <c r="S145" s="183">
        <v>0.78270833333333334</v>
      </c>
      <c r="T145" s="183">
        <v>0.68916666666666659</v>
      </c>
      <c r="U145" s="183" t="s">
        <v>84</v>
      </c>
      <c r="V145" s="183">
        <v>0.86583333333333334</v>
      </c>
      <c r="W145" s="183">
        <v>0.70333333333333325</v>
      </c>
      <c r="X145" s="183" t="s">
        <v>84</v>
      </c>
      <c r="Y145" s="183" t="s">
        <v>84</v>
      </c>
      <c r="Z145" s="183" t="s">
        <v>84</v>
      </c>
      <c r="AA145" s="183" t="s">
        <v>84</v>
      </c>
      <c r="AB145" s="185">
        <v>0.93897058823529411</v>
      </c>
      <c r="AC145" s="183">
        <v>0.57649211711711712</v>
      </c>
      <c r="AD145" s="183">
        <v>0.78627450980392166</v>
      </c>
      <c r="AE145" s="183" t="s">
        <v>84</v>
      </c>
      <c r="AF145" s="183" t="s">
        <v>84</v>
      </c>
      <c r="AG145" s="183" t="s">
        <v>84</v>
      </c>
      <c r="AH145" s="183">
        <v>0.63108198924731185</v>
      </c>
      <c r="AI145" s="183">
        <v>0.51541666666666663</v>
      </c>
      <c r="AJ145" s="183" t="s">
        <v>84</v>
      </c>
      <c r="AK145" s="183" t="s">
        <v>84</v>
      </c>
      <c r="AL145" s="183" t="s">
        <v>84</v>
      </c>
      <c r="AM145" s="185">
        <v>0.81127450980392157</v>
      </c>
      <c r="AN145" s="183">
        <v>0.70637254901960778</v>
      </c>
      <c r="AO145" s="183">
        <v>0.73259803921568623</v>
      </c>
      <c r="AP145" s="183" t="s">
        <v>84</v>
      </c>
      <c r="AQ145" s="183" t="s">
        <v>84</v>
      </c>
      <c r="AR145" s="965" t="s">
        <v>84</v>
      </c>
      <c r="AS145" s="965" t="s">
        <v>84</v>
      </c>
      <c r="AT145" s="975" t="s">
        <v>84</v>
      </c>
      <c r="AU145" s="183" t="s">
        <v>84</v>
      </c>
      <c r="AV145" s="183" t="s">
        <v>84</v>
      </c>
      <c r="AW145" s="183" t="s">
        <v>84</v>
      </c>
      <c r="AX145" s="604" t="s">
        <v>84</v>
      </c>
      <c r="AY145" s="604" t="s">
        <v>84</v>
      </c>
      <c r="AZ145" s="189"/>
      <c r="BA145" s="345">
        <v>0.75478816526610637</v>
      </c>
      <c r="BB145" s="187">
        <v>0.6896471742140623</v>
      </c>
      <c r="BC145" s="187">
        <v>0.75008169934640512</v>
      </c>
      <c r="BD145" s="188">
        <v>0.73150567960885793</v>
      </c>
      <c r="BE145" s="188" t="s">
        <v>84</v>
      </c>
      <c r="BF145" s="447"/>
    </row>
    <row r="146" spans="1:58" ht="35.25" customHeight="1" x14ac:dyDescent="0.35">
      <c r="A146" s="144"/>
      <c r="B146" s="144"/>
      <c r="C146" s="144"/>
      <c r="D146" s="1549"/>
      <c r="E146" s="234" t="s">
        <v>167</v>
      </c>
      <c r="F146" s="165"/>
      <c r="G146" s="1574"/>
      <c r="H146" s="342">
        <v>0.89583333333333326</v>
      </c>
      <c r="I146" s="189">
        <v>0.78895833333333332</v>
      </c>
      <c r="J146" s="189">
        <v>0.65291666666666659</v>
      </c>
      <c r="K146" s="189">
        <v>0.56354166666666661</v>
      </c>
      <c r="L146" s="189" t="s">
        <v>84</v>
      </c>
      <c r="M146" s="189">
        <v>0.79583333333333328</v>
      </c>
      <c r="N146" s="189">
        <v>0.90020833333333328</v>
      </c>
      <c r="O146" s="189">
        <v>0.70541666666666658</v>
      </c>
      <c r="P146" s="189">
        <v>0.63895833333333329</v>
      </c>
      <c r="Q146" s="189">
        <v>0.70770833333333327</v>
      </c>
      <c r="R146" s="189">
        <v>0.66770833333333335</v>
      </c>
      <c r="S146" s="189">
        <v>0.61463963963963963</v>
      </c>
      <c r="T146" s="189">
        <v>0.65645833333333325</v>
      </c>
      <c r="U146" s="189" t="s">
        <v>84</v>
      </c>
      <c r="V146" s="189">
        <v>0.69791666666666652</v>
      </c>
      <c r="W146" s="189">
        <v>0.57041666666666657</v>
      </c>
      <c r="X146" s="189" t="s">
        <v>84</v>
      </c>
      <c r="Y146" s="189" t="s">
        <v>84</v>
      </c>
      <c r="Z146" s="189" t="s">
        <v>84</v>
      </c>
      <c r="AA146" s="189" t="s">
        <v>84</v>
      </c>
      <c r="AB146" s="237">
        <v>0.75245098039215685</v>
      </c>
      <c r="AC146" s="189">
        <v>0.6588235294117647</v>
      </c>
      <c r="AD146" s="189">
        <v>0.87107843137254892</v>
      </c>
      <c r="AE146" s="189" t="s">
        <v>84</v>
      </c>
      <c r="AF146" s="189" t="s">
        <v>84</v>
      </c>
      <c r="AG146" s="189" t="s">
        <v>84</v>
      </c>
      <c r="AH146" s="189">
        <v>0.70661962365591391</v>
      </c>
      <c r="AI146" s="189">
        <v>0.72671568627450978</v>
      </c>
      <c r="AJ146" s="189" t="s">
        <v>84</v>
      </c>
      <c r="AK146" s="189" t="s">
        <v>84</v>
      </c>
      <c r="AL146" s="189" t="s">
        <v>84</v>
      </c>
      <c r="AM146" s="237">
        <v>0.83958333333333324</v>
      </c>
      <c r="AN146" s="189">
        <v>0.63041666666666663</v>
      </c>
      <c r="AO146" s="189">
        <v>0.75729166666666659</v>
      </c>
      <c r="AP146" s="189" t="s">
        <v>84</v>
      </c>
      <c r="AQ146" s="189" t="s">
        <v>84</v>
      </c>
      <c r="AR146" s="967" t="s">
        <v>84</v>
      </c>
      <c r="AS146" s="967" t="s">
        <v>84</v>
      </c>
      <c r="AT146" s="977" t="s">
        <v>84</v>
      </c>
      <c r="AU146" s="189" t="s">
        <v>84</v>
      </c>
      <c r="AV146" s="189" t="s">
        <v>84</v>
      </c>
      <c r="AW146" s="189" t="s">
        <v>84</v>
      </c>
      <c r="AX146" s="506" t="s">
        <v>84</v>
      </c>
      <c r="AY146" s="506" t="s">
        <v>84</v>
      </c>
      <c r="AZ146" s="189"/>
      <c r="BA146" s="343">
        <v>0.70403675997425985</v>
      </c>
      <c r="BB146" s="239">
        <v>0.74313765022137879</v>
      </c>
      <c r="BC146" s="239">
        <v>0.74243055555555548</v>
      </c>
      <c r="BD146" s="240">
        <v>0.72986832191706474</v>
      </c>
      <c r="BE146" s="240" t="s">
        <v>84</v>
      </c>
      <c r="BF146" s="447"/>
    </row>
    <row r="147" spans="1:58" ht="35.25" customHeight="1" x14ac:dyDescent="0.35">
      <c r="A147" s="144"/>
      <c r="B147" s="144"/>
      <c r="C147" s="144"/>
      <c r="D147" s="1549"/>
      <c r="E147" s="234" t="s">
        <v>168</v>
      </c>
      <c r="F147" s="165"/>
      <c r="G147" s="1574"/>
      <c r="H147" s="344">
        <v>0.86458333333333326</v>
      </c>
      <c r="I147" s="183">
        <v>0.98333333333333339</v>
      </c>
      <c r="J147" s="183">
        <v>0.86583333333333334</v>
      </c>
      <c r="K147" s="183">
        <v>0.68916666666666659</v>
      </c>
      <c r="L147" s="183" t="s">
        <v>84</v>
      </c>
      <c r="M147" s="183">
        <v>0.90624999999999978</v>
      </c>
      <c r="N147" s="183">
        <v>0.96583333333333332</v>
      </c>
      <c r="O147" s="183">
        <v>0.7845833333333333</v>
      </c>
      <c r="P147" s="183">
        <v>0.83645833333333319</v>
      </c>
      <c r="Q147" s="183">
        <v>0.88333333333333319</v>
      </c>
      <c r="R147" s="183">
        <v>0.61895833333333328</v>
      </c>
      <c r="S147" s="183">
        <v>0.56833333333333325</v>
      </c>
      <c r="T147" s="183">
        <v>0.81458333333333333</v>
      </c>
      <c r="U147" s="183" t="s">
        <v>84</v>
      </c>
      <c r="V147" s="183">
        <v>0.8152083333333332</v>
      </c>
      <c r="W147" s="183">
        <v>0.9458333333333333</v>
      </c>
      <c r="X147" s="183" t="s">
        <v>84</v>
      </c>
      <c r="Y147" s="183" t="s">
        <v>84</v>
      </c>
      <c r="Z147" s="183" t="s">
        <v>84</v>
      </c>
      <c r="AA147" s="183" t="s">
        <v>84</v>
      </c>
      <c r="AB147" s="185">
        <v>0.64362745098039209</v>
      </c>
      <c r="AC147" s="183">
        <v>0.42541666666666667</v>
      </c>
      <c r="AD147" s="183">
        <v>0.73186274509803928</v>
      </c>
      <c r="AE147" s="183" t="s">
        <v>84</v>
      </c>
      <c r="AF147" s="183" t="s">
        <v>84</v>
      </c>
      <c r="AG147" s="183" t="s">
        <v>84</v>
      </c>
      <c r="AH147" s="183">
        <v>0.37715053763440859</v>
      </c>
      <c r="AI147" s="183">
        <v>0.58288288288288281</v>
      </c>
      <c r="AJ147" s="183" t="s">
        <v>84</v>
      </c>
      <c r="AK147" s="183" t="s">
        <v>84</v>
      </c>
      <c r="AL147" s="183" t="s">
        <v>84</v>
      </c>
      <c r="AM147" s="185">
        <v>0.8693749999999999</v>
      </c>
      <c r="AN147" s="183">
        <v>0.98249999999999993</v>
      </c>
      <c r="AO147" s="183">
        <v>0.98249999999999993</v>
      </c>
      <c r="AP147" s="183" t="s">
        <v>84</v>
      </c>
      <c r="AQ147" s="183" t="s">
        <v>84</v>
      </c>
      <c r="AR147" s="965" t="s">
        <v>84</v>
      </c>
      <c r="AS147" s="965" t="s">
        <v>84</v>
      </c>
      <c r="AT147" s="975" t="s">
        <v>84</v>
      </c>
      <c r="AU147" s="183" t="s">
        <v>84</v>
      </c>
      <c r="AV147" s="183" t="s">
        <v>84</v>
      </c>
      <c r="AW147" s="183" t="s">
        <v>84</v>
      </c>
      <c r="AX147" s="604" t="s">
        <v>84</v>
      </c>
      <c r="AY147" s="604" t="s">
        <v>84</v>
      </c>
      <c r="AZ147" s="189"/>
      <c r="BA147" s="345">
        <v>0.82444940476190454</v>
      </c>
      <c r="BB147" s="187">
        <v>0.55218805665247783</v>
      </c>
      <c r="BC147" s="187">
        <v>0.94479166666666659</v>
      </c>
      <c r="BD147" s="188">
        <v>0.77380970936034965</v>
      </c>
      <c r="BE147" s="188" t="s">
        <v>84</v>
      </c>
      <c r="BF147" s="447"/>
    </row>
    <row r="148" spans="1:58" ht="35.25" customHeight="1" x14ac:dyDescent="0.35">
      <c r="A148" s="144"/>
      <c r="B148" s="144"/>
      <c r="C148" s="144"/>
      <c r="D148" s="1549"/>
      <c r="E148" s="234" t="s">
        <v>241</v>
      </c>
      <c r="F148" s="165"/>
      <c r="G148" s="1574"/>
      <c r="H148" s="342">
        <v>0.99999999999999978</v>
      </c>
      <c r="I148" s="189">
        <v>0.76270833333333332</v>
      </c>
      <c r="J148" s="189">
        <v>0.82833333333333325</v>
      </c>
      <c r="K148" s="189">
        <v>0.98249999999999993</v>
      </c>
      <c r="L148" s="189" t="s">
        <v>84</v>
      </c>
      <c r="M148" s="189">
        <v>0.72833333333333328</v>
      </c>
      <c r="N148" s="189">
        <v>0.96666666666666645</v>
      </c>
      <c r="O148" s="189">
        <v>0.70196078431372544</v>
      </c>
      <c r="P148" s="189">
        <v>0.99999999999999978</v>
      </c>
      <c r="Q148" s="189">
        <v>0.86583333333333334</v>
      </c>
      <c r="R148" s="189">
        <v>0.98249999999999993</v>
      </c>
      <c r="S148" s="189">
        <v>0.73291666666666655</v>
      </c>
      <c r="T148" s="189">
        <v>0.99999999999999978</v>
      </c>
      <c r="U148" s="189" t="s">
        <v>84</v>
      </c>
      <c r="V148" s="189">
        <v>0.70770833333333327</v>
      </c>
      <c r="W148" s="189">
        <v>0.99999999999999978</v>
      </c>
      <c r="X148" s="189" t="s">
        <v>84</v>
      </c>
      <c r="Y148" s="189" t="s">
        <v>84</v>
      </c>
      <c r="Z148" s="189" t="s">
        <v>84</v>
      </c>
      <c r="AA148" s="189" t="s">
        <v>84</v>
      </c>
      <c r="AB148" s="237">
        <v>0.47205882352941175</v>
      </c>
      <c r="AC148" s="189">
        <v>0.5814583333333333</v>
      </c>
      <c r="AD148" s="189">
        <v>0.71470588235294119</v>
      </c>
      <c r="AE148" s="189" t="s">
        <v>84</v>
      </c>
      <c r="AF148" s="189" t="s">
        <v>84</v>
      </c>
      <c r="AG148" s="189" t="s">
        <v>84</v>
      </c>
      <c r="AH148" s="189">
        <v>0.69588963963963968</v>
      </c>
      <c r="AI148" s="189">
        <v>0.69252450980392166</v>
      </c>
      <c r="AJ148" s="189" t="s">
        <v>84</v>
      </c>
      <c r="AK148" s="189" t="s">
        <v>84</v>
      </c>
      <c r="AL148" s="189" t="s">
        <v>84</v>
      </c>
      <c r="AM148" s="237">
        <v>0.83437500000000009</v>
      </c>
      <c r="AN148" s="189">
        <v>0.7024999999999999</v>
      </c>
      <c r="AO148" s="189">
        <v>0.78354166666666658</v>
      </c>
      <c r="AP148" s="189" t="s">
        <v>84</v>
      </c>
      <c r="AQ148" s="189" t="s">
        <v>84</v>
      </c>
      <c r="AR148" s="967" t="s">
        <v>84</v>
      </c>
      <c r="AS148" s="967" t="s">
        <v>84</v>
      </c>
      <c r="AT148" s="977" t="s">
        <v>84</v>
      </c>
      <c r="AU148" s="189" t="s">
        <v>84</v>
      </c>
      <c r="AV148" s="189" t="s">
        <v>84</v>
      </c>
      <c r="AW148" s="189" t="s">
        <v>84</v>
      </c>
      <c r="AX148" s="506" t="s">
        <v>84</v>
      </c>
      <c r="AY148" s="506" t="s">
        <v>84</v>
      </c>
      <c r="AZ148" s="189"/>
      <c r="BA148" s="343">
        <v>0.87567577030812327</v>
      </c>
      <c r="BB148" s="239">
        <v>0.63132743773184941</v>
      </c>
      <c r="BC148" s="239">
        <v>0.77347222222222223</v>
      </c>
      <c r="BD148" s="240">
        <v>0.76015847675406489</v>
      </c>
      <c r="BE148" s="240" t="s">
        <v>84</v>
      </c>
      <c r="BF148" s="447"/>
    </row>
    <row r="149" spans="1:58" ht="35.25" customHeight="1" x14ac:dyDescent="0.35">
      <c r="A149" s="144"/>
      <c r="B149" s="144"/>
      <c r="C149" s="144"/>
      <c r="D149" s="1549"/>
      <c r="E149" s="234" t="s">
        <v>246</v>
      </c>
      <c r="F149" s="165"/>
      <c r="G149" s="1574"/>
      <c r="H149" s="344">
        <v>0.64020833333333327</v>
      </c>
      <c r="I149" s="183">
        <v>0.75083333333333324</v>
      </c>
      <c r="J149" s="183">
        <v>0.96583333333333332</v>
      </c>
      <c r="K149" s="183">
        <v>0.75765765765765769</v>
      </c>
      <c r="L149" s="183" t="s">
        <v>84</v>
      </c>
      <c r="M149" s="183">
        <v>0.75022522522522528</v>
      </c>
      <c r="N149" s="183">
        <v>0.86583333333333334</v>
      </c>
      <c r="O149" s="183">
        <v>0.86441441441441447</v>
      </c>
      <c r="P149" s="183">
        <v>0.99999999999999978</v>
      </c>
      <c r="Q149" s="183">
        <v>0.99999999999999978</v>
      </c>
      <c r="R149" s="183">
        <v>0.89249999999999985</v>
      </c>
      <c r="S149" s="183">
        <v>0.70937499999999987</v>
      </c>
      <c r="T149" s="183">
        <v>0.85624999999999984</v>
      </c>
      <c r="U149" s="183" t="s">
        <v>84</v>
      </c>
      <c r="V149" s="183">
        <v>0.79853603603603596</v>
      </c>
      <c r="W149" s="183">
        <v>0.80833333333333324</v>
      </c>
      <c r="X149" s="183" t="s">
        <v>84</v>
      </c>
      <c r="Y149" s="183" t="s">
        <v>84</v>
      </c>
      <c r="Z149" s="183" t="s">
        <v>84</v>
      </c>
      <c r="AA149" s="183" t="s">
        <v>84</v>
      </c>
      <c r="AB149" s="185">
        <v>0.56020833333333342</v>
      </c>
      <c r="AC149" s="183">
        <v>0.78395833333333331</v>
      </c>
      <c r="AD149" s="183">
        <v>0.88333333333333319</v>
      </c>
      <c r="AE149" s="183" t="s">
        <v>84</v>
      </c>
      <c r="AF149" s="183" t="s">
        <v>84</v>
      </c>
      <c r="AG149" s="183" t="s">
        <v>84</v>
      </c>
      <c r="AH149" s="183">
        <v>0.65906862745098038</v>
      </c>
      <c r="AI149" s="183">
        <v>0.60318627450980389</v>
      </c>
      <c r="AJ149" s="183" t="s">
        <v>84</v>
      </c>
      <c r="AK149" s="183" t="s">
        <v>84</v>
      </c>
      <c r="AL149" s="183" t="s">
        <v>84</v>
      </c>
      <c r="AM149" s="185">
        <v>0.59020833333333333</v>
      </c>
      <c r="AN149" s="183">
        <v>0.7739583333333333</v>
      </c>
      <c r="AO149" s="183">
        <v>0.94750000000000001</v>
      </c>
      <c r="AP149" s="183" t="s">
        <v>84</v>
      </c>
      <c r="AQ149" s="183" t="s">
        <v>84</v>
      </c>
      <c r="AR149" s="965">
        <v>0.47</v>
      </c>
      <c r="AS149" s="965" t="s">
        <v>84</v>
      </c>
      <c r="AT149" s="975" t="s">
        <v>84</v>
      </c>
      <c r="AU149" s="183" t="s">
        <v>84</v>
      </c>
      <c r="AV149" s="183" t="s">
        <v>84</v>
      </c>
      <c r="AW149" s="183" t="s">
        <v>84</v>
      </c>
      <c r="AX149" s="604" t="s">
        <v>84</v>
      </c>
      <c r="AY149" s="604" t="s">
        <v>84</v>
      </c>
      <c r="AZ149" s="189"/>
      <c r="BA149" s="345">
        <v>0.83285714285714285</v>
      </c>
      <c r="BB149" s="187">
        <v>0.69795098039215686</v>
      </c>
      <c r="BC149" s="187">
        <v>0.69541666666666657</v>
      </c>
      <c r="BD149" s="188">
        <v>0.74207492997198876</v>
      </c>
      <c r="BE149" s="188" t="s">
        <v>84</v>
      </c>
      <c r="BF149" s="447"/>
    </row>
    <row r="150" spans="1:58" ht="35.25" customHeight="1" x14ac:dyDescent="0.35">
      <c r="A150" s="144"/>
      <c r="B150" s="144"/>
      <c r="C150" s="144"/>
      <c r="D150" s="1549"/>
      <c r="E150" s="234" t="s">
        <v>248</v>
      </c>
      <c r="F150" s="165"/>
      <c r="G150" s="1574"/>
      <c r="H150" s="342">
        <v>0.89583333333333326</v>
      </c>
      <c r="I150" s="189">
        <v>0.98333333333333317</v>
      </c>
      <c r="J150" s="189">
        <v>0.98333333333333317</v>
      </c>
      <c r="K150" s="189">
        <v>0.96914414414414418</v>
      </c>
      <c r="L150" s="189" t="s">
        <v>84</v>
      </c>
      <c r="M150" s="189">
        <v>0.88791666666666658</v>
      </c>
      <c r="N150" s="189">
        <v>0.98333333333333317</v>
      </c>
      <c r="O150" s="189">
        <v>0.75270833333333331</v>
      </c>
      <c r="P150" s="189">
        <v>0.95270833333333327</v>
      </c>
      <c r="Q150" s="189">
        <v>0.94937499999999986</v>
      </c>
      <c r="R150" s="189">
        <v>0.94749999999999979</v>
      </c>
      <c r="S150" s="189">
        <v>0.93958333333333321</v>
      </c>
      <c r="T150" s="189">
        <v>0.9308333333333334</v>
      </c>
      <c r="U150" s="189" t="s">
        <v>84</v>
      </c>
      <c r="V150" s="189">
        <v>0.9458333333333333</v>
      </c>
      <c r="W150" s="189">
        <v>0.79854166666666648</v>
      </c>
      <c r="X150" s="189" t="s">
        <v>84</v>
      </c>
      <c r="Y150" s="189" t="s">
        <v>84</v>
      </c>
      <c r="Z150" s="189" t="s">
        <v>84</v>
      </c>
      <c r="AA150" s="189" t="s">
        <v>84</v>
      </c>
      <c r="AB150" s="237">
        <v>0.6743279569892473</v>
      </c>
      <c r="AC150" s="189">
        <v>0.60895833333333338</v>
      </c>
      <c r="AD150" s="189">
        <v>0.83520833333333322</v>
      </c>
      <c r="AE150" s="189" t="s">
        <v>84</v>
      </c>
      <c r="AF150" s="189" t="s">
        <v>84</v>
      </c>
      <c r="AG150" s="189" t="s">
        <v>84</v>
      </c>
      <c r="AH150" s="189">
        <v>0.59104166666666669</v>
      </c>
      <c r="AI150" s="189">
        <v>0.42267156862745098</v>
      </c>
      <c r="AJ150" s="189" t="s">
        <v>84</v>
      </c>
      <c r="AK150" s="189" t="s">
        <v>84</v>
      </c>
      <c r="AL150" s="189" t="s">
        <v>84</v>
      </c>
      <c r="AM150" s="237">
        <v>0.73145833333333332</v>
      </c>
      <c r="AN150" s="189">
        <v>0.82645833333333329</v>
      </c>
      <c r="AO150" s="189">
        <v>0.39666666666666661</v>
      </c>
      <c r="AP150" s="189" t="s">
        <v>84</v>
      </c>
      <c r="AQ150" s="189" t="s">
        <v>84</v>
      </c>
      <c r="AR150" s="967">
        <v>0.96187500000000004</v>
      </c>
      <c r="AS150" s="967" t="s">
        <v>84</v>
      </c>
      <c r="AT150" s="977" t="s">
        <v>84</v>
      </c>
      <c r="AU150" s="189" t="s">
        <v>84</v>
      </c>
      <c r="AV150" s="189" t="s">
        <v>84</v>
      </c>
      <c r="AW150" s="189" t="s">
        <v>84</v>
      </c>
      <c r="AX150" s="506" t="s">
        <v>84</v>
      </c>
      <c r="AY150" s="506" t="s">
        <v>84</v>
      </c>
      <c r="AZ150" s="189"/>
      <c r="BA150" s="343">
        <v>0.92285553410553411</v>
      </c>
      <c r="BB150" s="239">
        <v>0.62644157179000626</v>
      </c>
      <c r="BC150" s="239">
        <v>0.72911458333333334</v>
      </c>
      <c r="BD150" s="240">
        <v>0.75947056307629124</v>
      </c>
      <c r="BE150" s="240" t="s">
        <v>84</v>
      </c>
      <c r="BF150" s="447"/>
    </row>
    <row r="151" spans="1:58" ht="35.25" customHeight="1" x14ac:dyDescent="0.35">
      <c r="A151" s="144"/>
      <c r="B151" s="144"/>
      <c r="C151" s="144"/>
      <c r="D151" s="1549"/>
      <c r="E151" s="234" t="s">
        <v>257</v>
      </c>
      <c r="F151" s="165"/>
      <c r="G151" s="1574"/>
      <c r="H151" s="344">
        <v>0.65604166666666652</v>
      </c>
      <c r="I151" s="183">
        <v>0.67866263440860208</v>
      </c>
      <c r="J151" s="183">
        <v>0.97374999999999989</v>
      </c>
      <c r="K151" s="183">
        <v>0.96583333333333332</v>
      </c>
      <c r="L151" s="183" t="s">
        <v>84</v>
      </c>
      <c r="M151" s="183">
        <v>0.79437500000000005</v>
      </c>
      <c r="N151" s="183">
        <v>0.98333333333333339</v>
      </c>
      <c r="O151" s="183">
        <v>0.95708333333333329</v>
      </c>
      <c r="P151" s="183">
        <v>0.99999999999999978</v>
      </c>
      <c r="Q151" s="183">
        <v>0.95708333333333329</v>
      </c>
      <c r="R151" s="183">
        <v>0.63979166666666665</v>
      </c>
      <c r="S151" s="183">
        <v>0.99999999999999978</v>
      </c>
      <c r="T151" s="183">
        <v>0.99999999999999978</v>
      </c>
      <c r="U151" s="183" t="s">
        <v>84</v>
      </c>
      <c r="V151" s="183">
        <v>0.97020833333333334</v>
      </c>
      <c r="W151" s="183">
        <v>0.98333333333333317</v>
      </c>
      <c r="X151" s="183" t="s">
        <v>84</v>
      </c>
      <c r="Y151" s="183" t="s">
        <v>84</v>
      </c>
      <c r="Z151" s="183" t="s">
        <v>84</v>
      </c>
      <c r="AA151" s="183" t="s">
        <v>84</v>
      </c>
      <c r="AB151" s="185">
        <v>0.70213963963963966</v>
      </c>
      <c r="AC151" s="183">
        <v>0.70851715686274508</v>
      </c>
      <c r="AD151" s="183">
        <v>0.82107843137254899</v>
      </c>
      <c r="AE151" s="183" t="s">
        <v>84</v>
      </c>
      <c r="AF151" s="183" t="s">
        <v>84</v>
      </c>
      <c r="AG151" s="183" t="s">
        <v>84</v>
      </c>
      <c r="AH151" s="183">
        <v>0.79828431372549025</v>
      </c>
      <c r="AI151" s="183">
        <v>0.87937499999999991</v>
      </c>
      <c r="AJ151" s="183" t="s">
        <v>84</v>
      </c>
      <c r="AK151" s="183" t="s">
        <v>84</v>
      </c>
      <c r="AL151" s="183" t="s">
        <v>84</v>
      </c>
      <c r="AM151" s="185">
        <v>0.8152083333333332</v>
      </c>
      <c r="AN151" s="183">
        <v>0.99999999999999978</v>
      </c>
      <c r="AO151" s="183">
        <v>0.96789215686274499</v>
      </c>
      <c r="AP151" s="183" t="s">
        <v>84</v>
      </c>
      <c r="AQ151" s="183" t="s">
        <v>84</v>
      </c>
      <c r="AR151" s="965">
        <v>0.90335022522522523</v>
      </c>
      <c r="AS151" s="965" t="s">
        <v>84</v>
      </c>
      <c r="AT151" s="975" t="s">
        <v>84</v>
      </c>
      <c r="AU151" s="183" t="s">
        <v>84</v>
      </c>
      <c r="AV151" s="183" t="s">
        <v>84</v>
      </c>
      <c r="AW151" s="183" t="s">
        <v>84</v>
      </c>
      <c r="AX151" s="604" t="s">
        <v>84</v>
      </c>
      <c r="AY151" s="604" t="s">
        <v>84</v>
      </c>
      <c r="AZ151" s="189"/>
      <c r="BA151" s="345">
        <v>0.89710685483870967</v>
      </c>
      <c r="BB151" s="187">
        <v>0.78187890832008478</v>
      </c>
      <c r="BC151" s="187">
        <v>0.92161267885532583</v>
      </c>
      <c r="BD151" s="188">
        <v>0.86686614733804002</v>
      </c>
      <c r="BE151" s="188" t="s">
        <v>84</v>
      </c>
      <c r="BF151" s="447"/>
    </row>
    <row r="152" spans="1:58" ht="35.25" customHeight="1" x14ac:dyDescent="0.35">
      <c r="A152" s="144"/>
      <c r="B152" s="144"/>
      <c r="C152" s="144"/>
      <c r="D152" s="1549"/>
      <c r="E152" s="234" t="s">
        <v>267</v>
      </c>
      <c r="F152" s="165"/>
      <c r="G152" s="1575"/>
      <c r="H152" s="492">
        <v>0.7583333333333333</v>
      </c>
      <c r="I152" s="189">
        <v>0.94395833333333323</v>
      </c>
      <c r="J152" s="189">
        <v>0.61354166666666665</v>
      </c>
      <c r="K152" s="189">
        <v>0.7739583333333333</v>
      </c>
      <c r="L152" s="189" t="s">
        <v>84</v>
      </c>
      <c r="M152" s="189">
        <v>0.71791666666666665</v>
      </c>
      <c r="N152" s="189">
        <v>0.98249999999999993</v>
      </c>
      <c r="O152" s="189">
        <v>0.99999999999999978</v>
      </c>
      <c r="P152" s="189">
        <v>0.65637254901960773</v>
      </c>
      <c r="Q152" s="189">
        <v>0.96249999999999991</v>
      </c>
      <c r="R152" s="189">
        <v>0.99999999999999978</v>
      </c>
      <c r="S152" s="189">
        <v>0.8002083333333333</v>
      </c>
      <c r="T152" s="189">
        <v>0.88270833333333343</v>
      </c>
      <c r="U152" s="189" t="s">
        <v>84</v>
      </c>
      <c r="V152" s="189">
        <v>0.68708333333333327</v>
      </c>
      <c r="W152" s="189">
        <v>0.96441441441441444</v>
      </c>
      <c r="X152" s="189" t="s">
        <v>84</v>
      </c>
      <c r="Y152" s="189" t="s">
        <v>84</v>
      </c>
      <c r="Z152" s="189" t="s">
        <v>84</v>
      </c>
      <c r="AA152" s="189" t="s">
        <v>84</v>
      </c>
      <c r="AB152" s="237">
        <v>0.51151960784313721</v>
      </c>
      <c r="AC152" s="189">
        <v>0.58854166666666674</v>
      </c>
      <c r="AD152" s="189">
        <v>0.83520833333333322</v>
      </c>
      <c r="AE152" s="189" t="s">
        <v>84</v>
      </c>
      <c r="AF152" s="189" t="s">
        <v>84</v>
      </c>
      <c r="AG152" s="189" t="s">
        <v>84</v>
      </c>
      <c r="AH152" s="189">
        <v>0.7716666666666665</v>
      </c>
      <c r="AI152" s="189">
        <v>0.81166666666666654</v>
      </c>
      <c r="AJ152" s="189" t="s">
        <v>84</v>
      </c>
      <c r="AK152" s="189" t="s">
        <v>84</v>
      </c>
      <c r="AL152" s="189" t="s">
        <v>84</v>
      </c>
      <c r="AM152" s="237">
        <v>0.71333333333333337</v>
      </c>
      <c r="AN152" s="189">
        <v>0.94414414414414427</v>
      </c>
      <c r="AO152" s="189">
        <v>0.66751126126126126</v>
      </c>
      <c r="AP152" s="189" t="s">
        <v>84</v>
      </c>
      <c r="AQ152" s="189" t="s">
        <v>84</v>
      </c>
      <c r="AR152" s="967">
        <v>0.75145833333333334</v>
      </c>
      <c r="AS152" s="967" t="s">
        <v>84</v>
      </c>
      <c r="AT152" s="977" t="s">
        <v>84</v>
      </c>
      <c r="AU152" s="189" t="s">
        <v>84</v>
      </c>
      <c r="AV152" s="189" t="s">
        <v>84</v>
      </c>
      <c r="AW152" s="189" t="s">
        <v>84</v>
      </c>
      <c r="AX152" s="506" t="s">
        <v>84</v>
      </c>
      <c r="AY152" s="506" t="s">
        <v>84</v>
      </c>
      <c r="AZ152" s="189"/>
      <c r="BA152" s="493">
        <v>0.83882109262623972</v>
      </c>
      <c r="BB152" s="239">
        <v>0.70372058823529404</v>
      </c>
      <c r="BC152" s="239">
        <v>0.76911176801801806</v>
      </c>
      <c r="BD152" s="240">
        <v>0.77055114962651727</v>
      </c>
      <c r="BE152" s="240" t="s">
        <v>84</v>
      </c>
      <c r="BF152" s="447"/>
    </row>
    <row r="153" spans="1:58" ht="35.25" customHeight="1" x14ac:dyDescent="0.35">
      <c r="A153" s="144"/>
      <c r="B153" s="144"/>
      <c r="C153" s="144"/>
      <c r="D153" s="1549"/>
      <c r="E153" s="234" t="s">
        <v>152</v>
      </c>
      <c r="F153" s="165"/>
      <c r="G153" s="1575"/>
      <c r="H153" s="495">
        <v>0.52208333333333334</v>
      </c>
      <c r="I153" s="183">
        <v>0.92729166666666651</v>
      </c>
      <c r="J153" s="183">
        <v>0.81333333333333335</v>
      </c>
      <c r="K153" s="183">
        <v>0.62666666666666659</v>
      </c>
      <c r="L153" s="183" t="s">
        <v>84</v>
      </c>
      <c r="M153" s="183">
        <v>0.98333333333333317</v>
      </c>
      <c r="N153" s="183">
        <v>0.96583333333333332</v>
      </c>
      <c r="O153" s="183">
        <v>0.95624999999999982</v>
      </c>
      <c r="P153" s="183">
        <v>0.84916666666666663</v>
      </c>
      <c r="Q153" s="183">
        <v>0.75729166666666659</v>
      </c>
      <c r="R153" s="183">
        <v>0.7739583333333333</v>
      </c>
      <c r="S153" s="183">
        <v>0.94312499999999999</v>
      </c>
      <c r="T153" s="183">
        <v>0.91083333333333316</v>
      </c>
      <c r="U153" s="183" t="s">
        <v>84</v>
      </c>
      <c r="V153" s="183">
        <v>0.98333333333333317</v>
      </c>
      <c r="W153" s="183">
        <v>0.8431249999999999</v>
      </c>
      <c r="X153" s="183" t="s">
        <v>84</v>
      </c>
      <c r="Y153" s="183" t="s">
        <v>84</v>
      </c>
      <c r="Z153" s="183" t="s">
        <v>84</v>
      </c>
      <c r="AA153" s="183" t="s">
        <v>84</v>
      </c>
      <c r="AB153" s="185">
        <v>0.59154411764705883</v>
      </c>
      <c r="AC153" s="183">
        <v>0.98333333333333339</v>
      </c>
      <c r="AD153" s="183">
        <v>0.98333333333333317</v>
      </c>
      <c r="AE153" s="183" t="s">
        <v>84</v>
      </c>
      <c r="AF153" s="183" t="s">
        <v>84</v>
      </c>
      <c r="AG153" s="183" t="s">
        <v>84</v>
      </c>
      <c r="AH153" s="183">
        <v>0.57916666666666661</v>
      </c>
      <c r="AI153" s="183">
        <v>0.93958333333333321</v>
      </c>
      <c r="AJ153" s="183" t="s">
        <v>84</v>
      </c>
      <c r="AK153" s="183" t="s">
        <v>84</v>
      </c>
      <c r="AL153" s="183" t="s">
        <v>84</v>
      </c>
      <c r="AM153" s="185">
        <v>0.86892857142857149</v>
      </c>
      <c r="AN153" s="183">
        <v>0.72561936936936933</v>
      </c>
      <c r="AO153" s="183">
        <v>0.64291666666666658</v>
      </c>
      <c r="AP153" s="183" t="s">
        <v>84</v>
      </c>
      <c r="AQ153" s="183" t="s">
        <v>84</v>
      </c>
      <c r="AR153" s="965">
        <v>0.85270833333333329</v>
      </c>
      <c r="AS153" s="965" t="s">
        <v>84</v>
      </c>
      <c r="AT153" s="975" t="s">
        <v>84</v>
      </c>
      <c r="AU153" s="183" t="s">
        <v>84</v>
      </c>
      <c r="AV153" s="183" t="s">
        <v>84</v>
      </c>
      <c r="AW153" s="183" t="s">
        <v>84</v>
      </c>
      <c r="AX153" s="604" t="s">
        <v>84</v>
      </c>
      <c r="AY153" s="604" t="s">
        <v>84</v>
      </c>
      <c r="AZ153" s="189"/>
      <c r="BA153" s="494">
        <v>0.84683035714285704</v>
      </c>
      <c r="BB153" s="187">
        <v>0.81539215686274491</v>
      </c>
      <c r="BC153" s="187">
        <v>0.7725432351994852</v>
      </c>
      <c r="BD153" s="188">
        <v>0.81158858306836235</v>
      </c>
      <c r="BE153" s="188" t="s">
        <v>84</v>
      </c>
      <c r="BF153" s="447"/>
    </row>
    <row r="154" spans="1:58" ht="35.25" customHeight="1" x14ac:dyDescent="0.35">
      <c r="A154" s="144"/>
      <c r="B154" s="144"/>
      <c r="C154" s="144"/>
      <c r="D154" s="1548">
        <v>2020</v>
      </c>
      <c r="E154" s="234" t="s">
        <v>153</v>
      </c>
      <c r="F154" s="165"/>
      <c r="G154" s="1575"/>
      <c r="H154" s="492">
        <v>0.88354166666666656</v>
      </c>
      <c r="I154" s="189">
        <v>0.86708333333333332</v>
      </c>
      <c r="J154" s="189" t="s">
        <v>84</v>
      </c>
      <c r="K154" s="189">
        <v>0.98687499999999995</v>
      </c>
      <c r="L154" s="189" t="s">
        <v>84</v>
      </c>
      <c r="M154" s="189">
        <v>0.91687499999999988</v>
      </c>
      <c r="N154" s="189">
        <v>0.85291666666666666</v>
      </c>
      <c r="O154" s="189">
        <v>0.85270833333333329</v>
      </c>
      <c r="P154" s="189" t="s">
        <v>84</v>
      </c>
      <c r="Q154" s="189">
        <v>0.99999999999999978</v>
      </c>
      <c r="R154" s="189">
        <v>0.67083333333333328</v>
      </c>
      <c r="S154" s="189">
        <v>0.74604166666666649</v>
      </c>
      <c r="T154" s="189">
        <v>0.83958333333333324</v>
      </c>
      <c r="U154" s="189" t="s">
        <v>84</v>
      </c>
      <c r="V154" s="189">
        <v>0.99999999999999978</v>
      </c>
      <c r="W154" s="189">
        <v>0.75708333333333333</v>
      </c>
      <c r="X154" s="189" t="s">
        <v>84</v>
      </c>
      <c r="Y154" s="189" t="s">
        <v>84</v>
      </c>
      <c r="Z154" s="189" t="s">
        <v>84</v>
      </c>
      <c r="AA154" s="189" t="s">
        <v>84</v>
      </c>
      <c r="AB154" s="237">
        <v>0.52745098039215688</v>
      </c>
      <c r="AC154" s="189">
        <v>0.77463235294117649</v>
      </c>
      <c r="AD154" s="189">
        <v>0.76687499999999997</v>
      </c>
      <c r="AE154" s="189" t="s">
        <v>84</v>
      </c>
      <c r="AF154" s="189" t="s">
        <v>84</v>
      </c>
      <c r="AG154" s="189" t="s">
        <v>84</v>
      </c>
      <c r="AH154" s="189">
        <v>0.94937499999999986</v>
      </c>
      <c r="AI154" s="189">
        <v>0.74950980392156863</v>
      </c>
      <c r="AJ154" s="189" t="s">
        <v>84</v>
      </c>
      <c r="AK154" s="189" t="s">
        <v>84</v>
      </c>
      <c r="AL154" s="189" t="s">
        <v>84</v>
      </c>
      <c r="AM154" s="237">
        <v>0.54270833333333335</v>
      </c>
      <c r="AN154" s="189">
        <v>0.8002083333333333</v>
      </c>
      <c r="AO154" s="189">
        <v>0.7666666666666665</v>
      </c>
      <c r="AP154" s="189" t="s">
        <v>84</v>
      </c>
      <c r="AQ154" s="189" t="s">
        <v>84</v>
      </c>
      <c r="AR154" s="967">
        <v>0.76083333333333325</v>
      </c>
      <c r="AS154" s="967" t="s">
        <v>84</v>
      </c>
      <c r="AT154" s="977" t="s">
        <v>84</v>
      </c>
      <c r="AU154" s="189" t="s">
        <v>84</v>
      </c>
      <c r="AV154" s="189" t="s">
        <v>84</v>
      </c>
      <c r="AW154" s="189" t="s">
        <v>84</v>
      </c>
      <c r="AX154" s="506" t="s">
        <v>84</v>
      </c>
      <c r="AY154" s="506" t="s">
        <v>84</v>
      </c>
      <c r="AZ154" s="189"/>
      <c r="BA154" s="493">
        <v>0.86446180555555552</v>
      </c>
      <c r="BB154" s="239">
        <v>0.75356862745098041</v>
      </c>
      <c r="BC154" s="239">
        <v>0.7176041666666666</v>
      </c>
      <c r="BD154" s="240">
        <v>0.77854486655773414</v>
      </c>
      <c r="BE154" s="240" t="s">
        <v>84</v>
      </c>
      <c r="BF154" s="447"/>
    </row>
    <row r="155" spans="1:58" ht="35.25" customHeight="1" x14ac:dyDescent="0.35">
      <c r="A155" s="144"/>
      <c r="B155" s="144"/>
      <c r="C155" s="144"/>
      <c r="D155" s="1549"/>
      <c r="E155" s="234" t="s">
        <v>154</v>
      </c>
      <c r="F155" s="165"/>
      <c r="G155" s="1575"/>
      <c r="H155" s="495">
        <v>0.76812499999999995</v>
      </c>
      <c r="I155" s="183">
        <v>0.65249999999999997</v>
      </c>
      <c r="J155" s="183" t="s">
        <v>84</v>
      </c>
      <c r="K155" s="183">
        <v>0.96583333333333332</v>
      </c>
      <c r="L155" s="183" t="s">
        <v>84</v>
      </c>
      <c r="M155" s="183">
        <v>0.74770833333333331</v>
      </c>
      <c r="N155" s="183">
        <v>0.99999999999999978</v>
      </c>
      <c r="O155" s="183">
        <v>0.84583333333333321</v>
      </c>
      <c r="P155" s="183" t="s">
        <v>84</v>
      </c>
      <c r="Q155" s="183">
        <v>0.97374999999999989</v>
      </c>
      <c r="R155" s="183">
        <v>0.97020833333333334</v>
      </c>
      <c r="S155" s="183">
        <v>0.92833333333333323</v>
      </c>
      <c r="T155" s="183">
        <v>0.91187499999999977</v>
      </c>
      <c r="U155" s="183" t="s">
        <v>84</v>
      </c>
      <c r="V155" s="183">
        <v>0.81416666666666648</v>
      </c>
      <c r="W155" s="183">
        <v>0.98333333333333317</v>
      </c>
      <c r="X155" s="183" t="s">
        <v>84</v>
      </c>
      <c r="Y155" s="183" t="s">
        <v>84</v>
      </c>
      <c r="Z155" s="183" t="s">
        <v>84</v>
      </c>
      <c r="AA155" s="183" t="s">
        <v>84</v>
      </c>
      <c r="AB155" s="185">
        <v>0.69460784313725488</v>
      </c>
      <c r="AC155" s="183">
        <v>0.9352083333333332</v>
      </c>
      <c r="AD155" s="183">
        <v>0.99999999999999978</v>
      </c>
      <c r="AE155" s="183" t="s">
        <v>84</v>
      </c>
      <c r="AF155" s="183" t="s">
        <v>84</v>
      </c>
      <c r="AG155" s="183" t="s">
        <v>84</v>
      </c>
      <c r="AH155" s="183">
        <v>0.75562499999999999</v>
      </c>
      <c r="AI155" s="183">
        <v>0.98249999999999993</v>
      </c>
      <c r="AJ155" s="183" t="s">
        <v>84</v>
      </c>
      <c r="AK155" s="183" t="s">
        <v>84</v>
      </c>
      <c r="AL155" s="183" t="s">
        <v>84</v>
      </c>
      <c r="AM155" s="185">
        <v>0.69479166666666659</v>
      </c>
      <c r="AN155" s="183">
        <v>0.92916666666666659</v>
      </c>
      <c r="AO155" s="183">
        <v>0.59313725490196068</v>
      </c>
      <c r="AP155" s="183" t="s">
        <v>84</v>
      </c>
      <c r="AQ155" s="183" t="s">
        <v>84</v>
      </c>
      <c r="AR155" s="965">
        <v>0.7739583333333333</v>
      </c>
      <c r="AS155" s="965" t="s">
        <v>84</v>
      </c>
      <c r="AT155" s="975" t="s">
        <v>84</v>
      </c>
      <c r="AU155" s="183">
        <v>0.81770833333333337</v>
      </c>
      <c r="AV155" s="183">
        <v>0.77083333333333337</v>
      </c>
      <c r="AW155" s="183" t="s">
        <v>84</v>
      </c>
      <c r="AX155" s="604" t="s">
        <v>84</v>
      </c>
      <c r="AY155" s="604" t="s">
        <v>84</v>
      </c>
      <c r="AZ155" s="189"/>
      <c r="BA155" s="494">
        <v>0.8801388888888888</v>
      </c>
      <c r="BB155" s="187">
        <v>0.87358823529411755</v>
      </c>
      <c r="BC155" s="187">
        <v>0.74776348039215679</v>
      </c>
      <c r="BD155" s="188">
        <v>0.83383020152505438</v>
      </c>
      <c r="BE155" s="188">
        <v>0.77708333333333335</v>
      </c>
      <c r="BF155" s="447"/>
    </row>
    <row r="156" spans="1:58" ht="35.25" customHeight="1" x14ac:dyDescent="0.35">
      <c r="A156" s="144"/>
      <c r="B156" s="144"/>
      <c r="C156" s="144"/>
      <c r="D156" s="1549"/>
      <c r="E156" s="234" t="s">
        <v>155</v>
      </c>
      <c r="F156" s="165"/>
      <c r="G156" s="1575"/>
      <c r="H156" s="638">
        <v>0.72520833333333334</v>
      </c>
      <c r="I156" s="186">
        <v>0.74958333333333327</v>
      </c>
      <c r="J156" s="186" t="s">
        <v>84</v>
      </c>
      <c r="K156" s="186">
        <v>0.77520833333333328</v>
      </c>
      <c r="L156" s="186" t="s">
        <v>84</v>
      </c>
      <c r="M156" s="186" t="s">
        <v>84</v>
      </c>
      <c r="N156" s="186" t="s">
        <v>84</v>
      </c>
      <c r="O156" s="186">
        <v>0.90374999999999983</v>
      </c>
      <c r="P156" s="186" t="s">
        <v>84</v>
      </c>
      <c r="Q156" s="186">
        <v>0.71208333333333329</v>
      </c>
      <c r="R156" s="186">
        <v>0.55180180180180183</v>
      </c>
      <c r="S156" s="186">
        <v>0.6992117117117117</v>
      </c>
      <c r="T156" s="186">
        <v>0.81125000000000003</v>
      </c>
      <c r="U156" s="186" t="s">
        <v>84</v>
      </c>
      <c r="V156" s="186">
        <v>0.93749999999999978</v>
      </c>
      <c r="W156" s="186">
        <v>0.96583333333333332</v>
      </c>
      <c r="X156" s="186" t="s">
        <v>84</v>
      </c>
      <c r="Y156" s="186" t="s">
        <v>84</v>
      </c>
      <c r="Z156" s="186" t="s">
        <v>84</v>
      </c>
      <c r="AA156" s="186" t="s">
        <v>84</v>
      </c>
      <c r="AB156" s="206">
        <v>0.73799019607843142</v>
      </c>
      <c r="AC156" s="186">
        <v>0.81333333333333335</v>
      </c>
      <c r="AD156" s="186">
        <v>0.98333333333333317</v>
      </c>
      <c r="AE156" s="186" t="s">
        <v>84</v>
      </c>
      <c r="AF156" s="186" t="s">
        <v>84</v>
      </c>
      <c r="AG156" s="186" t="s">
        <v>84</v>
      </c>
      <c r="AH156" s="186">
        <v>0.90374999999999983</v>
      </c>
      <c r="AI156" s="186">
        <v>0.79333333333333333</v>
      </c>
      <c r="AJ156" s="186" t="s">
        <v>84</v>
      </c>
      <c r="AK156" s="186" t="s">
        <v>84</v>
      </c>
      <c r="AL156" s="186" t="s">
        <v>84</v>
      </c>
      <c r="AM156" s="206">
        <v>0.69791666666666663</v>
      </c>
      <c r="AN156" s="186" t="s">
        <v>84</v>
      </c>
      <c r="AO156" s="186">
        <v>0.85270833333333329</v>
      </c>
      <c r="AP156" s="186" t="s">
        <v>84</v>
      </c>
      <c r="AQ156" s="186" t="s">
        <v>84</v>
      </c>
      <c r="AR156" s="966">
        <v>0.75916666666666655</v>
      </c>
      <c r="AS156" s="966" t="s">
        <v>84</v>
      </c>
      <c r="AT156" s="976" t="s">
        <v>84</v>
      </c>
      <c r="AU156" s="186" t="s">
        <v>84</v>
      </c>
      <c r="AV156" s="186" t="s">
        <v>84</v>
      </c>
      <c r="AW156" s="186">
        <v>0.92708333333333337</v>
      </c>
      <c r="AX156" s="605">
        <v>0.85416666666666663</v>
      </c>
      <c r="AY156" s="605" t="s">
        <v>84</v>
      </c>
      <c r="AZ156" s="189"/>
      <c r="BA156" s="639">
        <v>0.783143018018018</v>
      </c>
      <c r="BB156" s="207">
        <v>0.84634803921568602</v>
      </c>
      <c r="BC156" s="207">
        <v>0.76993055555555545</v>
      </c>
      <c r="BD156" s="208">
        <v>0.79980720426308649</v>
      </c>
      <c r="BE156" s="208">
        <v>0.890625</v>
      </c>
      <c r="BF156" s="447"/>
    </row>
    <row r="157" spans="1:58" ht="35.25" customHeight="1" x14ac:dyDescent="0.35">
      <c r="A157" s="144"/>
      <c r="B157" s="144"/>
      <c r="C157" s="144"/>
      <c r="D157" s="1549"/>
      <c r="E157" s="234" t="s">
        <v>241</v>
      </c>
      <c r="F157" s="165"/>
      <c r="G157" s="1575"/>
      <c r="H157" s="495">
        <v>0.98333333333333317</v>
      </c>
      <c r="I157" s="183">
        <v>0.88333333333333319</v>
      </c>
      <c r="J157" s="183" t="s">
        <v>84</v>
      </c>
      <c r="K157" s="183">
        <v>0.83166666666666655</v>
      </c>
      <c r="L157" s="183" t="s">
        <v>84</v>
      </c>
      <c r="M157" s="183" t="s">
        <v>84</v>
      </c>
      <c r="N157" s="183" t="s">
        <v>84</v>
      </c>
      <c r="O157" s="183">
        <v>0.50041666666666662</v>
      </c>
      <c r="P157" s="183" t="s">
        <v>84</v>
      </c>
      <c r="Q157" s="183">
        <v>0.99999999999999978</v>
      </c>
      <c r="R157" s="183">
        <v>0.86441441441441436</v>
      </c>
      <c r="S157" s="183">
        <v>0.86666666666666659</v>
      </c>
      <c r="T157" s="183">
        <v>0.7666666666666665</v>
      </c>
      <c r="U157" s="183" t="s">
        <v>84</v>
      </c>
      <c r="V157" s="183">
        <v>0.67416666666666658</v>
      </c>
      <c r="W157" s="183">
        <v>0.99999999999999978</v>
      </c>
      <c r="X157" s="183" t="s">
        <v>84</v>
      </c>
      <c r="Y157" s="183" t="s">
        <v>84</v>
      </c>
      <c r="Z157" s="183" t="s">
        <v>84</v>
      </c>
      <c r="AA157" s="183" t="s">
        <v>84</v>
      </c>
      <c r="AB157" s="185">
        <v>0.7702421171171171</v>
      </c>
      <c r="AC157" s="183">
        <v>0.78708333333333325</v>
      </c>
      <c r="AD157" s="183">
        <v>0.73166666666666658</v>
      </c>
      <c r="AE157" s="183" t="s">
        <v>84</v>
      </c>
      <c r="AF157" s="183" t="s">
        <v>84</v>
      </c>
      <c r="AG157" s="183" t="s">
        <v>84</v>
      </c>
      <c r="AH157" s="183">
        <v>0.73520833333333324</v>
      </c>
      <c r="AI157" s="183">
        <v>0.74333333333333329</v>
      </c>
      <c r="AJ157" s="183" t="s">
        <v>84</v>
      </c>
      <c r="AK157" s="183" t="s">
        <v>84</v>
      </c>
      <c r="AL157" s="183" t="s">
        <v>84</v>
      </c>
      <c r="AM157" s="185">
        <v>0.7533333333333333</v>
      </c>
      <c r="AN157" s="183" t="s">
        <v>84</v>
      </c>
      <c r="AO157" s="183">
        <v>0.59104166666666658</v>
      </c>
      <c r="AP157" s="183" t="s">
        <v>84</v>
      </c>
      <c r="AQ157" s="183" t="s">
        <v>84</v>
      </c>
      <c r="AR157" s="965">
        <v>0.6835416666666666</v>
      </c>
      <c r="AS157" s="965" t="s">
        <v>84</v>
      </c>
      <c r="AT157" s="975" t="s">
        <v>84</v>
      </c>
      <c r="AU157" s="189" t="s">
        <v>84</v>
      </c>
      <c r="AV157" s="189" t="s">
        <v>84</v>
      </c>
      <c r="AW157" s="189">
        <v>0</v>
      </c>
      <c r="AX157" s="506">
        <v>0</v>
      </c>
      <c r="AY157" s="506" t="s">
        <v>84</v>
      </c>
      <c r="AZ157" s="189"/>
      <c r="BA157" s="494">
        <v>0.83706644144144138</v>
      </c>
      <c r="BB157" s="187">
        <v>0.7535067567567566</v>
      </c>
      <c r="BC157" s="187">
        <v>0.6759722222222222</v>
      </c>
      <c r="BD157" s="188">
        <v>0.75551514014013998</v>
      </c>
      <c r="BE157" s="188" t="s">
        <v>84</v>
      </c>
      <c r="BF157" s="447"/>
    </row>
    <row r="158" spans="1:58" ht="35.25" customHeight="1" x14ac:dyDescent="0.35">
      <c r="A158" s="144"/>
      <c r="B158" s="144"/>
      <c r="C158" s="144"/>
      <c r="D158" s="1549"/>
      <c r="E158" s="234" t="s">
        <v>246</v>
      </c>
      <c r="F158" s="165"/>
      <c r="G158" s="1575"/>
      <c r="H158" s="638">
        <v>0.98333333333333317</v>
      </c>
      <c r="I158" s="186">
        <v>0.92499999999999982</v>
      </c>
      <c r="J158" s="186" t="s">
        <v>84</v>
      </c>
      <c r="K158" s="186">
        <v>0.67583333333333329</v>
      </c>
      <c r="L158" s="186" t="s">
        <v>84</v>
      </c>
      <c r="M158" s="186" t="s">
        <v>84</v>
      </c>
      <c r="N158" s="186" t="s">
        <v>84</v>
      </c>
      <c r="O158" s="186">
        <v>0.99999999999999978</v>
      </c>
      <c r="P158" s="186" t="s">
        <v>84</v>
      </c>
      <c r="Q158" s="186">
        <v>0.82833333333333325</v>
      </c>
      <c r="R158" s="186">
        <v>0.51880630630630642</v>
      </c>
      <c r="S158" s="186">
        <v>0.83851351351351344</v>
      </c>
      <c r="T158" s="186">
        <v>0.8152083333333332</v>
      </c>
      <c r="U158" s="186" t="s">
        <v>84</v>
      </c>
      <c r="V158" s="186">
        <v>0.90833333333333321</v>
      </c>
      <c r="W158" s="186">
        <v>0.46708333333333329</v>
      </c>
      <c r="X158" s="186" t="s">
        <v>84</v>
      </c>
      <c r="Y158" s="186" t="s">
        <v>84</v>
      </c>
      <c r="Z158" s="186" t="s">
        <v>84</v>
      </c>
      <c r="AA158" s="186" t="s">
        <v>84</v>
      </c>
      <c r="AB158" s="206">
        <v>0.54335585585585588</v>
      </c>
      <c r="AC158" s="186">
        <v>0.34666666666666668</v>
      </c>
      <c r="AD158" s="186">
        <v>0.44666666666666666</v>
      </c>
      <c r="AE158" s="186" t="s">
        <v>84</v>
      </c>
      <c r="AF158" s="186" t="s">
        <v>84</v>
      </c>
      <c r="AG158" s="186" t="s">
        <v>84</v>
      </c>
      <c r="AH158" s="186">
        <v>0.95270833333333327</v>
      </c>
      <c r="AI158" s="186">
        <v>0.5272916666666666</v>
      </c>
      <c r="AJ158" s="186" t="s">
        <v>84</v>
      </c>
      <c r="AK158" s="186" t="s">
        <v>84</v>
      </c>
      <c r="AL158" s="186" t="s">
        <v>84</v>
      </c>
      <c r="AM158" s="206">
        <v>0.78833333333333333</v>
      </c>
      <c r="AN158" s="186" t="s">
        <v>84</v>
      </c>
      <c r="AO158" s="186">
        <v>0.7304166666666666</v>
      </c>
      <c r="AP158" s="186" t="s">
        <v>84</v>
      </c>
      <c r="AQ158" s="186" t="s">
        <v>84</v>
      </c>
      <c r="AR158" s="966">
        <v>0.79583333333333328</v>
      </c>
      <c r="AS158" s="966" t="s">
        <v>84</v>
      </c>
      <c r="AT158" s="976" t="s">
        <v>84</v>
      </c>
      <c r="AU158" s="186" t="s">
        <v>84</v>
      </c>
      <c r="AV158" s="186" t="s">
        <v>84</v>
      </c>
      <c r="AW158" s="186">
        <v>0</v>
      </c>
      <c r="AX158" s="605">
        <v>0</v>
      </c>
      <c r="AY158" s="605" t="s">
        <v>84</v>
      </c>
      <c r="AZ158" s="189"/>
      <c r="BA158" s="639">
        <v>0.79604448198198186</v>
      </c>
      <c r="BB158" s="207">
        <v>0.56333783783783775</v>
      </c>
      <c r="BC158" s="207">
        <v>0.7715277777777777</v>
      </c>
      <c r="BD158" s="208">
        <v>0.71030336586586573</v>
      </c>
      <c r="BE158" s="208" t="s">
        <v>84</v>
      </c>
      <c r="BF158" s="447"/>
    </row>
    <row r="159" spans="1:58" ht="35.25" customHeight="1" x14ac:dyDescent="0.35">
      <c r="A159" s="144"/>
      <c r="B159" s="144"/>
      <c r="C159" s="144"/>
      <c r="D159" s="1549"/>
      <c r="E159" s="234" t="s">
        <v>248</v>
      </c>
      <c r="F159" s="165"/>
      <c r="G159" s="1575"/>
      <c r="H159" s="495">
        <v>0.43979166666666658</v>
      </c>
      <c r="I159" s="183">
        <v>0.92499999999999982</v>
      </c>
      <c r="J159" s="183" t="s">
        <v>84</v>
      </c>
      <c r="K159" s="183">
        <v>0.58458333333333345</v>
      </c>
      <c r="L159" s="183" t="s">
        <v>84</v>
      </c>
      <c r="M159" s="183" t="s">
        <v>84</v>
      </c>
      <c r="N159" s="183" t="s">
        <v>84</v>
      </c>
      <c r="O159" s="183">
        <v>0.96249999999999991</v>
      </c>
      <c r="P159" s="183" t="s">
        <v>84</v>
      </c>
      <c r="Q159" s="183">
        <v>0.49875000000000003</v>
      </c>
      <c r="R159" s="183">
        <v>0.82770833333333327</v>
      </c>
      <c r="S159" s="183">
        <v>0.71791666666666665</v>
      </c>
      <c r="T159" s="183">
        <v>0.69666666666666666</v>
      </c>
      <c r="U159" s="183" t="s">
        <v>84</v>
      </c>
      <c r="V159" s="183">
        <v>0.99999999999999978</v>
      </c>
      <c r="W159" s="183">
        <v>0.75145833333333334</v>
      </c>
      <c r="X159" s="183" t="s">
        <v>84</v>
      </c>
      <c r="Y159" s="183" t="s">
        <v>84</v>
      </c>
      <c r="Z159" s="183" t="s">
        <v>84</v>
      </c>
      <c r="AA159" s="183" t="s">
        <v>84</v>
      </c>
      <c r="AB159" s="185">
        <v>0.92312499999999997</v>
      </c>
      <c r="AC159" s="183">
        <v>0.99999999999999978</v>
      </c>
      <c r="AD159" s="183">
        <v>0.99999999999999978</v>
      </c>
      <c r="AE159" s="183" t="s">
        <v>84</v>
      </c>
      <c r="AF159" s="183" t="s">
        <v>84</v>
      </c>
      <c r="AG159" s="183" t="s">
        <v>84</v>
      </c>
      <c r="AH159" s="183">
        <v>0.96249999999999991</v>
      </c>
      <c r="AI159" s="183">
        <v>0.99999999999999978</v>
      </c>
      <c r="AJ159" s="183" t="s">
        <v>84</v>
      </c>
      <c r="AK159" s="183" t="s">
        <v>84</v>
      </c>
      <c r="AL159" s="183" t="s">
        <v>84</v>
      </c>
      <c r="AM159" s="185">
        <v>0.84395833333333325</v>
      </c>
      <c r="AN159" s="183" t="s">
        <v>84</v>
      </c>
      <c r="AO159" s="183">
        <v>0.59</v>
      </c>
      <c r="AP159" s="183" t="s">
        <v>84</v>
      </c>
      <c r="AQ159" s="183" t="s">
        <v>84</v>
      </c>
      <c r="AR159" s="965">
        <v>0.82833333333333325</v>
      </c>
      <c r="AS159" s="965" t="s">
        <v>84</v>
      </c>
      <c r="AT159" s="975" t="s">
        <v>84</v>
      </c>
      <c r="AU159" s="186" t="s">
        <v>84</v>
      </c>
      <c r="AV159" s="186" t="s">
        <v>84</v>
      </c>
      <c r="AW159" s="186">
        <v>0</v>
      </c>
      <c r="AX159" s="605">
        <v>0</v>
      </c>
      <c r="AY159" s="605" t="s">
        <v>84</v>
      </c>
      <c r="AZ159" s="189"/>
      <c r="BA159" s="494">
        <v>0.74043749999999997</v>
      </c>
      <c r="BB159" s="187">
        <v>0.9771249999999998</v>
      </c>
      <c r="BC159" s="187">
        <v>0.7540972222222222</v>
      </c>
      <c r="BD159" s="188">
        <v>0.82388657407407395</v>
      </c>
      <c r="BE159" s="188" t="s">
        <v>84</v>
      </c>
      <c r="BF159" s="447"/>
    </row>
    <row r="160" spans="1:58" ht="35.25" customHeight="1" x14ac:dyDescent="0.35">
      <c r="A160" s="144"/>
      <c r="B160" s="144"/>
      <c r="C160" s="144"/>
      <c r="D160" s="1549"/>
      <c r="E160" s="234" t="s">
        <v>257</v>
      </c>
      <c r="F160" s="165"/>
      <c r="G160" s="1575"/>
      <c r="H160" s="638">
        <v>0.62166666666666659</v>
      </c>
      <c r="I160" s="186">
        <v>0.95708333333333329</v>
      </c>
      <c r="J160" s="186" t="s">
        <v>84</v>
      </c>
      <c r="K160" s="186">
        <v>0.59916666666666663</v>
      </c>
      <c r="L160" s="186" t="s">
        <v>84</v>
      </c>
      <c r="M160" s="186" t="s">
        <v>84</v>
      </c>
      <c r="N160" s="186" t="s">
        <v>84</v>
      </c>
      <c r="O160" s="186">
        <v>0.96583333333333332</v>
      </c>
      <c r="P160" s="186" t="s">
        <v>84</v>
      </c>
      <c r="Q160" s="186">
        <v>0.83958333333333324</v>
      </c>
      <c r="R160" s="186">
        <v>0.98333333333333317</v>
      </c>
      <c r="S160" s="186">
        <v>0.69958333333333322</v>
      </c>
      <c r="T160" s="186">
        <v>0.72958333333333336</v>
      </c>
      <c r="U160" s="186" t="s">
        <v>84</v>
      </c>
      <c r="V160" s="186">
        <v>0.87230392156862746</v>
      </c>
      <c r="W160" s="186">
        <v>0.99999999999999978</v>
      </c>
      <c r="X160" s="186" t="s">
        <v>84</v>
      </c>
      <c r="Y160" s="186" t="s">
        <v>84</v>
      </c>
      <c r="Z160" s="186" t="s">
        <v>84</v>
      </c>
      <c r="AA160" s="186" t="s">
        <v>84</v>
      </c>
      <c r="AB160" s="206">
        <v>0.98333333333333317</v>
      </c>
      <c r="AC160" s="186">
        <v>0.94833333333333325</v>
      </c>
      <c r="AD160" s="186">
        <v>0.82833333333333325</v>
      </c>
      <c r="AE160" s="186" t="s">
        <v>84</v>
      </c>
      <c r="AF160" s="186" t="s">
        <v>84</v>
      </c>
      <c r="AG160" s="186" t="s">
        <v>84</v>
      </c>
      <c r="AH160" s="186">
        <v>0.99999999999999978</v>
      </c>
      <c r="AI160" s="186">
        <v>0.73604166666666659</v>
      </c>
      <c r="AJ160" s="186" t="s">
        <v>84</v>
      </c>
      <c r="AK160" s="186" t="s">
        <v>84</v>
      </c>
      <c r="AL160" s="186" t="s">
        <v>84</v>
      </c>
      <c r="AM160" s="206">
        <v>0.98333333333333317</v>
      </c>
      <c r="AN160" s="186" t="s">
        <v>84</v>
      </c>
      <c r="AO160" s="186">
        <v>0.85270833333333329</v>
      </c>
      <c r="AP160" s="186" t="s">
        <v>84</v>
      </c>
      <c r="AQ160" s="186" t="s">
        <v>84</v>
      </c>
      <c r="AR160" s="966">
        <v>0.70541666666666658</v>
      </c>
      <c r="AS160" s="966" t="s">
        <v>84</v>
      </c>
      <c r="AT160" s="976" t="s">
        <v>84</v>
      </c>
      <c r="AU160" s="186" t="s">
        <v>84</v>
      </c>
      <c r="AV160" s="186" t="s">
        <v>84</v>
      </c>
      <c r="AW160" s="186">
        <v>0</v>
      </c>
      <c r="AX160" s="605">
        <v>0</v>
      </c>
      <c r="AY160" s="605" t="s">
        <v>84</v>
      </c>
      <c r="AZ160" s="189"/>
      <c r="BA160" s="639">
        <v>0.82681372549019583</v>
      </c>
      <c r="BB160" s="207">
        <v>0.89920833333333339</v>
      </c>
      <c r="BC160" s="207">
        <v>0.84715277777777764</v>
      </c>
      <c r="BD160" s="208">
        <v>0.85772494553376888</v>
      </c>
      <c r="BE160" s="208" t="s">
        <v>84</v>
      </c>
      <c r="BF160" s="447"/>
    </row>
    <row r="161" spans="1:58" ht="35.25" customHeight="1" x14ac:dyDescent="0.35">
      <c r="A161" s="144"/>
      <c r="B161" s="144"/>
      <c r="C161" s="144"/>
      <c r="D161" s="1549"/>
      <c r="E161" s="234" t="s">
        <v>267</v>
      </c>
      <c r="F161" s="165"/>
      <c r="G161" s="1575"/>
      <c r="H161" s="495">
        <v>0.9570833333333334</v>
      </c>
      <c r="I161" s="183">
        <v>0.8029166666666665</v>
      </c>
      <c r="J161" s="183" t="s">
        <v>84</v>
      </c>
      <c r="K161" s="183">
        <v>0.83833333333333315</v>
      </c>
      <c r="L161" s="183" t="s">
        <v>84</v>
      </c>
      <c r="M161" s="183" t="s">
        <v>84</v>
      </c>
      <c r="N161" s="183" t="s">
        <v>84</v>
      </c>
      <c r="O161" s="183">
        <v>0.95499999999999985</v>
      </c>
      <c r="P161" s="183" t="s">
        <v>84</v>
      </c>
      <c r="Q161" s="183">
        <v>0.83833333333333326</v>
      </c>
      <c r="R161" s="183">
        <v>0.83458333333333323</v>
      </c>
      <c r="S161" s="183">
        <v>0.90833333333333321</v>
      </c>
      <c r="T161" s="183">
        <v>0.84083333333333321</v>
      </c>
      <c r="U161" s="183" t="s">
        <v>84</v>
      </c>
      <c r="V161" s="183">
        <v>0.98333333333333328</v>
      </c>
      <c r="W161" s="183">
        <v>0.98333333333333328</v>
      </c>
      <c r="X161" s="183" t="s">
        <v>84</v>
      </c>
      <c r="Y161" s="183" t="s">
        <v>84</v>
      </c>
      <c r="Z161" s="183" t="s">
        <v>84</v>
      </c>
      <c r="AA161" s="183" t="s">
        <v>84</v>
      </c>
      <c r="AB161" s="185">
        <v>0.89083333333333325</v>
      </c>
      <c r="AC161" s="183">
        <v>0.74583333333333335</v>
      </c>
      <c r="AD161" s="183">
        <v>0.82520833333333332</v>
      </c>
      <c r="AE161" s="183" t="s">
        <v>84</v>
      </c>
      <c r="AF161" s="183" t="s">
        <v>84</v>
      </c>
      <c r="AG161" s="183" t="s">
        <v>84</v>
      </c>
      <c r="AH161" s="183">
        <v>0.73039215686274506</v>
      </c>
      <c r="AI161" s="183">
        <v>0.98333333333333328</v>
      </c>
      <c r="AJ161" s="183" t="s">
        <v>84</v>
      </c>
      <c r="AK161" s="183" t="s">
        <v>84</v>
      </c>
      <c r="AL161" s="183" t="s">
        <v>84</v>
      </c>
      <c r="AM161" s="185">
        <v>0.95499999999999985</v>
      </c>
      <c r="AN161" s="183" t="s">
        <v>84</v>
      </c>
      <c r="AO161" s="183">
        <v>0.80645833333333328</v>
      </c>
      <c r="AP161" s="183" t="s">
        <v>84</v>
      </c>
      <c r="AQ161" s="183" t="s">
        <v>84</v>
      </c>
      <c r="AR161" s="965">
        <v>0.77680180180180169</v>
      </c>
      <c r="AS161" s="965" t="s">
        <v>84</v>
      </c>
      <c r="AT161" s="975" t="s">
        <v>84</v>
      </c>
      <c r="AU161" s="186" t="s">
        <v>84</v>
      </c>
      <c r="AV161" s="186" t="s">
        <v>84</v>
      </c>
      <c r="AW161" s="186">
        <v>0</v>
      </c>
      <c r="AX161" s="605">
        <v>0</v>
      </c>
      <c r="AY161" s="605" t="s">
        <v>84</v>
      </c>
      <c r="AZ161" s="189"/>
      <c r="BA161" s="494">
        <v>0.89420833333333305</v>
      </c>
      <c r="BB161" s="187">
        <v>0.83512009803921572</v>
      </c>
      <c r="BC161" s="187">
        <v>0.84608671171171157</v>
      </c>
      <c r="BD161" s="188">
        <v>0.85847171436142011</v>
      </c>
      <c r="BE161" s="188" t="s">
        <v>84</v>
      </c>
      <c r="BF161" s="447"/>
    </row>
    <row r="162" spans="1:58" ht="35.25" customHeight="1" x14ac:dyDescent="0.35">
      <c r="A162" s="144"/>
      <c r="B162" s="144"/>
      <c r="C162" s="144"/>
      <c r="D162" s="1549"/>
      <c r="E162" s="234" t="s">
        <v>152</v>
      </c>
      <c r="F162" s="165"/>
      <c r="G162" s="1575"/>
      <c r="H162" s="638">
        <v>0.89083333333333325</v>
      </c>
      <c r="I162" s="186">
        <v>0.89083333333333325</v>
      </c>
      <c r="J162" s="186" t="s">
        <v>84</v>
      </c>
      <c r="K162" s="186">
        <v>0.92499999999999982</v>
      </c>
      <c r="L162" s="186" t="s">
        <v>84</v>
      </c>
      <c r="M162" s="186" t="s">
        <v>84</v>
      </c>
      <c r="N162" s="186" t="s">
        <v>84</v>
      </c>
      <c r="O162" s="186">
        <v>0.86458333333333326</v>
      </c>
      <c r="P162" s="186" t="s">
        <v>84</v>
      </c>
      <c r="Q162" s="186">
        <v>0.65791666666666648</v>
      </c>
      <c r="R162" s="186">
        <v>0.90833333333333321</v>
      </c>
      <c r="S162" s="186">
        <v>0.68374999999999997</v>
      </c>
      <c r="T162" s="186">
        <v>0.76916666666666655</v>
      </c>
      <c r="U162" s="186" t="s">
        <v>84</v>
      </c>
      <c r="V162" s="186">
        <v>0.8158333333333333</v>
      </c>
      <c r="W162" s="186">
        <v>0.96666666666666656</v>
      </c>
      <c r="X162" s="186" t="s">
        <v>84</v>
      </c>
      <c r="Y162" s="186" t="s">
        <v>84</v>
      </c>
      <c r="Z162" s="186" t="s">
        <v>84</v>
      </c>
      <c r="AA162" s="186" t="s">
        <v>84</v>
      </c>
      <c r="AB162" s="206">
        <v>0.99999999999999989</v>
      </c>
      <c r="AC162" s="186">
        <v>0.84791666666666654</v>
      </c>
      <c r="AD162" s="186">
        <v>0.98249999999999993</v>
      </c>
      <c r="AE162" s="186" t="s">
        <v>84</v>
      </c>
      <c r="AF162" s="186" t="s">
        <v>84</v>
      </c>
      <c r="AG162" s="186" t="s">
        <v>84</v>
      </c>
      <c r="AH162" s="186">
        <v>0.77291666666666659</v>
      </c>
      <c r="AI162" s="186">
        <v>0.99999999999999989</v>
      </c>
      <c r="AJ162" s="186" t="s">
        <v>84</v>
      </c>
      <c r="AK162" s="186" t="s">
        <v>84</v>
      </c>
      <c r="AL162" s="186" t="s">
        <v>84</v>
      </c>
      <c r="AM162" s="206">
        <v>0.86187499999999984</v>
      </c>
      <c r="AN162" s="186" t="s">
        <v>84</v>
      </c>
      <c r="AO162" s="186">
        <v>0.80270833333333336</v>
      </c>
      <c r="AP162" s="186" t="s">
        <v>84</v>
      </c>
      <c r="AQ162" s="186" t="s">
        <v>84</v>
      </c>
      <c r="AR162" s="966">
        <v>0.86541666666666661</v>
      </c>
      <c r="AS162" s="966" t="s">
        <v>84</v>
      </c>
      <c r="AT162" s="976" t="s">
        <v>84</v>
      </c>
      <c r="AU162" s="186" t="s">
        <v>84</v>
      </c>
      <c r="AV162" s="186" t="s">
        <v>84</v>
      </c>
      <c r="AW162" s="186">
        <v>0</v>
      </c>
      <c r="AX162" s="605">
        <v>0</v>
      </c>
      <c r="AY162" s="605" t="s">
        <v>84</v>
      </c>
      <c r="AZ162" s="189"/>
      <c r="BA162" s="639">
        <v>0.83729166666666655</v>
      </c>
      <c r="BB162" s="207">
        <v>0.92066666666666652</v>
      </c>
      <c r="BC162" s="207">
        <v>0.84333333333333327</v>
      </c>
      <c r="BD162" s="208">
        <v>0.86709722222222219</v>
      </c>
      <c r="BE162" s="208" t="s">
        <v>84</v>
      </c>
      <c r="BF162" s="447"/>
    </row>
    <row r="163" spans="1:58" ht="35.25" customHeight="1" x14ac:dyDescent="0.35">
      <c r="A163" s="144"/>
      <c r="B163" s="144"/>
      <c r="C163" s="144"/>
      <c r="D163" s="1548">
        <v>2021</v>
      </c>
      <c r="E163" s="234" t="s">
        <v>153</v>
      </c>
      <c r="F163" s="165"/>
      <c r="G163" s="1575"/>
      <c r="H163" s="495">
        <v>0.88208333333333322</v>
      </c>
      <c r="I163" s="183">
        <v>0.86458333333333326</v>
      </c>
      <c r="J163" s="183" t="s">
        <v>84</v>
      </c>
      <c r="K163" s="183">
        <v>0.83833333333333326</v>
      </c>
      <c r="L163" s="183" t="s">
        <v>84</v>
      </c>
      <c r="M163" s="183" t="s">
        <v>84</v>
      </c>
      <c r="N163" s="183" t="s">
        <v>84</v>
      </c>
      <c r="O163" s="183">
        <v>0.89520833333333316</v>
      </c>
      <c r="P163" s="183" t="s">
        <v>84</v>
      </c>
      <c r="Q163" s="183">
        <v>0.75624999999999987</v>
      </c>
      <c r="R163" s="183">
        <v>0.74708333333333332</v>
      </c>
      <c r="S163" s="183">
        <v>0.92499999999999982</v>
      </c>
      <c r="T163" s="183">
        <v>0.99999999999999989</v>
      </c>
      <c r="U163" s="183" t="s">
        <v>84</v>
      </c>
      <c r="V163" s="183">
        <v>0.92499999999999982</v>
      </c>
      <c r="W163" s="183">
        <v>0.92499999999999982</v>
      </c>
      <c r="X163" s="183" t="s">
        <v>84</v>
      </c>
      <c r="Y163" s="183" t="s">
        <v>84</v>
      </c>
      <c r="Z163" s="183" t="s">
        <v>84</v>
      </c>
      <c r="AA163" s="183" t="s">
        <v>84</v>
      </c>
      <c r="AB163" s="185">
        <v>0.98333333333333328</v>
      </c>
      <c r="AC163" s="183">
        <v>0.89083333333333325</v>
      </c>
      <c r="AD163" s="183">
        <v>0.86458333333333326</v>
      </c>
      <c r="AE163" s="183" t="s">
        <v>84</v>
      </c>
      <c r="AF163" s="183" t="s">
        <v>84</v>
      </c>
      <c r="AG163" s="183" t="s">
        <v>84</v>
      </c>
      <c r="AH163" s="183">
        <v>0.66041666666666665</v>
      </c>
      <c r="AI163" s="183">
        <v>0.8291666666666665</v>
      </c>
      <c r="AJ163" s="183" t="s">
        <v>84</v>
      </c>
      <c r="AK163" s="183" t="s">
        <v>84</v>
      </c>
      <c r="AL163" s="183" t="s">
        <v>84</v>
      </c>
      <c r="AM163" s="185">
        <v>0.98333333333333328</v>
      </c>
      <c r="AN163" s="183" t="s">
        <v>84</v>
      </c>
      <c r="AO163" s="183">
        <v>0.93833333333333324</v>
      </c>
      <c r="AP163" s="183" t="s">
        <v>84</v>
      </c>
      <c r="AQ163" s="183" t="s">
        <v>84</v>
      </c>
      <c r="AR163" s="965">
        <v>0.63958333333333328</v>
      </c>
      <c r="AS163" s="965" t="s">
        <v>84</v>
      </c>
      <c r="AT163" s="975" t="s">
        <v>84</v>
      </c>
      <c r="AU163" s="186" t="s">
        <v>84</v>
      </c>
      <c r="AV163" s="186" t="s">
        <v>84</v>
      </c>
      <c r="AW163" s="186">
        <v>0</v>
      </c>
      <c r="AX163" s="605">
        <v>0</v>
      </c>
      <c r="AY163" s="605" t="s">
        <v>84</v>
      </c>
      <c r="AZ163" s="189"/>
      <c r="BA163" s="494">
        <v>0.8758541666666666</v>
      </c>
      <c r="BB163" s="187">
        <v>0.84566666666666657</v>
      </c>
      <c r="BC163" s="187">
        <v>0.8537499999999999</v>
      </c>
      <c r="BD163" s="188">
        <v>0.8584236111111111</v>
      </c>
      <c r="BE163" s="188" t="s">
        <v>84</v>
      </c>
      <c r="BF163" s="447"/>
    </row>
    <row r="164" spans="1:58" ht="35.25" customHeight="1" x14ac:dyDescent="0.35">
      <c r="A164" s="144"/>
      <c r="B164" s="144"/>
      <c r="C164" s="144"/>
      <c r="D164" s="1549"/>
      <c r="E164" s="234" t="s">
        <v>154</v>
      </c>
      <c r="F164" s="165"/>
      <c r="G164" s="1575"/>
      <c r="H164" s="638">
        <v>0.89083333333333325</v>
      </c>
      <c r="I164" s="186">
        <v>0.98333333333333328</v>
      </c>
      <c r="J164" s="186" t="s">
        <v>84</v>
      </c>
      <c r="K164" s="186">
        <v>0.79541666666666655</v>
      </c>
      <c r="L164" s="186" t="s">
        <v>84</v>
      </c>
      <c r="M164" s="186" t="s">
        <v>84</v>
      </c>
      <c r="N164" s="186" t="s">
        <v>84</v>
      </c>
      <c r="O164" s="186">
        <v>0.92499999999999982</v>
      </c>
      <c r="P164" s="186" t="s">
        <v>84</v>
      </c>
      <c r="Q164" s="186">
        <v>0.83833333333333326</v>
      </c>
      <c r="R164" s="186">
        <v>0.91416666666666657</v>
      </c>
      <c r="S164" s="186">
        <v>0.85145833333333321</v>
      </c>
      <c r="T164" s="186">
        <v>0.77666666666666651</v>
      </c>
      <c r="U164" s="186" t="s">
        <v>84</v>
      </c>
      <c r="V164" s="186">
        <v>0.96583333333333332</v>
      </c>
      <c r="W164" s="186">
        <v>0.98333333333333328</v>
      </c>
      <c r="X164" s="186" t="s">
        <v>84</v>
      </c>
      <c r="Y164" s="186" t="s">
        <v>84</v>
      </c>
      <c r="Z164" s="186" t="s">
        <v>84</v>
      </c>
      <c r="AA164" s="186" t="s">
        <v>84</v>
      </c>
      <c r="AB164" s="206">
        <v>0.84774774774774775</v>
      </c>
      <c r="AC164" s="186">
        <v>0.86499999999999977</v>
      </c>
      <c r="AD164" s="186">
        <v>0.86458333333333326</v>
      </c>
      <c r="AE164" s="186" t="s">
        <v>84</v>
      </c>
      <c r="AF164" s="186" t="s">
        <v>84</v>
      </c>
      <c r="AG164" s="186" t="s">
        <v>84</v>
      </c>
      <c r="AH164" s="186">
        <v>0.90999999999999992</v>
      </c>
      <c r="AI164" s="186">
        <v>0.98333333333333328</v>
      </c>
      <c r="AJ164" s="186" t="s">
        <v>84</v>
      </c>
      <c r="AK164" s="186" t="s">
        <v>84</v>
      </c>
      <c r="AL164" s="186" t="s">
        <v>84</v>
      </c>
      <c r="AM164" s="206">
        <v>0.98333333333333328</v>
      </c>
      <c r="AN164" s="186" t="s">
        <v>84</v>
      </c>
      <c r="AO164" s="186">
        <v>0.99999999999999989</v>
      </c>
      <c r="AP164" s="186" t="s">
        <v>84</v>
      </c>
      <c r="AQ164" s="186" t="s">
        <v>84</v>
      </c>
      <c r="AR164" s="966">
        <v>0.73166666666666658</v>
      </c>
      <c r="AS164" s="966" t="s">
        <v>84</v>
      </c>
      <c r="AT164" s="976" t="s">
        <v>84</v>
      </c>
      <c r="AU164" s="186" t="s">
        <v>84</v>
      </c>
      <c r="AV164" s="186" t="s">
        <v>84</v>
      </c>
      <c r="AW164" s="186">
        <v>0</v>
      </c>
      <c r="AX164" s="605">
        <v>0</v>
      </c>
      <c r="AY164" s="605" t="s">
        <v>84</v>
      </c>
      <c r="AZ164" s="189"/>
      <c r="BA164" s="639">
        <v>0.89243749999999999</v>
      </c>
      <c r="BB164" s="207">
        <v>0.89413288288288284</v>
      </c>
      <c r="BC164" s="207">
        <v>0.90499999999999992</v>
      </c>
      <c r="BD164" s="208">
        <v>0.89719012762762762</v>
      </c>
      <c r="BE164" s="208" t="s">
        <v>84</v>
      </c>
      <c r="BF164" s="447"/>
    </row>
    <row r="165" spans="1:58" ht="35.25" customHeight="1" x14ac:dyDescent="0.35">
      <c r="A165" s="144"/>
      <c r="B165" s="144"/>
      <c r="C165" s="144"/>
      <c r="D165" s="1549"/>
      <c r="E165" s="234" t="s">
        <v>155</v>
      </c>
      <c r="F165" s="165"/>
      <c r="G165" s="1575"/>
      <c r="H165" s="495">
        <v>0.85145833333333321</v>
      </c>
      <c r="I165" s="183">
        <v>0.62041666666666662</v>
      </c>
      <c r="J165" s="183" t="s">
        <v>84</v>
      </c>
      <c r="K165" s="183">
        <v>0.86708333333333332</v>
      </c>
      <c r="L165" s="183" t="s">
        <v>84</v>
      </c>
      <c r="M165" s="183" t="s">
        <v>84</v>
      </c>
      <c r="N165" s="183" t="s">
        <v>84</v>
      </c>
      <c r="O165" s="183">
        <v>0.71458333333333324</v>
      </c>
      <c r="P165" s="183" t="s">
        <v>84</v>
      </c>
      <c r="Q165" s="183">
        <v>0.84708333333333319</v>
      </c>
      <c r="R165" s="183">
        <v>0.99999999999999989</v>
      </c>
      <c r="S165" s="183">
        <v>0.98687499999999984</v>
      </c>
      <c r="T165" s="183">
        <v>0.92499999999999982</v>
      </c>
      <c r="U165" s="183" t="s">
        <v>84</v>
      </c>
      <c r="V165" s="183">
        <v>0.98333333333333328</v>
      </c>
      <c r="W165" s="183">
        <v>0.99999999999999989</v>
      </c>
      <c r="X165" s="183" t="s">
        <v>84</v>
      </c>
      <c r="Y165" s="183" t="s">
        <v>84</v>
      </c>
      <c r="Z165" s="183" t="s">
        <v>84</v>
      </c>
      <c r="AA165" s="183" t="s">
        <v>84</v>
      </c>
      <c r="AB165" s="185">
        <v>0.81758928571428569</v>
      </c>
      <c r="AC165" s="183">
        <v>0.82395833333333335</v>
      </c>
      <c r="AD165" s="183">
        <v>0.90583333333333349</v>
      </c>
      <c r="AE165" s="183" t="s">
        <v>84</v>
      </c>
      <c r="AF165" s="183" t="s">
        <v>84</v>
      </c>
      <c r="AG165" s="183" t="s">
        <v>84</v>
      </c>
      <c r="AH165" s="183">
        <v>0.80645833333333328</v>
      </c>
      <c r="AI165" s="183">
        <v>0.76479166666666654</v>
      </c>
      <c r="AJ165" s="183" t="s">
        <v>84</v>
      </c>
      <c r="AK165" s="183" t="s">
        <v>84</v>
      </c>
      <c r="AL165" s="183" t="s">
        <v>84</v>
      </c>
      <c r="AM165" s="185">
        <v>0.89020833333333327</v>
      </c>
      <c r="AN165" s="183" t="s">
        <v>84</v>
      </c>
      <c r="AO165" s="183">
        <v>0.9095833333333333</v>
      </c>
      <c r="AP165" s="183" t="s">
        <v>84</v>
      </c>
      <c r="AQ165" s="183" t="s">
        <v>84</v>
      </c>
      <c r="AR165" s="965">
        <v>0.95270833333333338</v>
      </c>
      <c r="AS165" s="965" t="s">
        <v>84</v>
      </c>
      <c r="AT165" s="975" t="s">
        <v>84</v>
      </c>
      <c r="AU165" s="186" t="s">
        <v>84</v>
      </c>
      <c r="AV165" s="186" t="s">
        <v>84</v>
      </c>
      <c r="AW165" s="186">
        <v>0</v>
      </c>
      <c r="AX165" s="605">
        <v>0</v>
      </c>
      <c r="AY165" s="605" t="s">
        <v>84</v>
      </c>
      <c r="AZ165" s="189"/>
      <c r="BA165" s="494">
        <v>0.87958333333333327</v>
      </c>
      <c r="BB165" s="187">
        <v>0.82372619047619045</v>
      </c>
      <c r="BC165" s="187">
        <v>0.91749999999999998</v>
      </c>
      <c r="BD165" s="188">
        <v>0.8736031746031746</v>
      </c>
      <c r="BE165" s="188" t="s">
        <v>84</v>
      </c>
      <c r="BF165" s="447"/>
    </row>
    <row r="166" spans="1:58" ht="35.25" customHeight="1" x14ac:dyDescent="0.35">
      <c r="A166" s="144"/>
      <c r="B166" s="144"/>
      <c r="C166" s="144"/>
      <c r="D166" s="1549"/>
      <c r="E166" s="234" t="s">
        <v>303</v>
      </c>
      <c r="F166" s="165"/>
      <c r="G166" s="1575"/>
      <c r="H166" s="638">
        <v>0.91333333333333333</v>
      </c>
      <c r="I166" s="186">
        <v>0.95833333333333326</v>
      </c>
      <c r="J166" s="186" t="s">
        <v>84</v>
      </c>
      <c r="K166" s="186">
        <v>0.95270833333333338</v>
      </c>
      <c r="L166" s="186" t="s">
        <v>84</v>
      </c>
      <c r="M166" s="186" t="s">
        <v>84</v>
      </c>
      <c r="N166" s="186" t="s">
        <v>84</v>
      </c>
      <c r="O166" s="186">
        <v>0.94020833333333331</v>
      </c>
      <c r="P166" s="186" t="s">
        <v>84</v>
      </c>
      <c r="Q166" s="186">
        <v>0.85812500000000003</v>
      </c>
      <c r="R166" s="186">
        <v>0.87770833333333331</v>
      </c>
      <c r="S166" s="186">
        <v>0.93083333333333329</v>
      </c>
      <c r="T166" s="186">
        <v>0.88354166666666667</v>
      </c>
      <c r="U166" s="186" t="s">
        <v>84</v>
      </c>
      <c r="V166" s="186">
        <v>0.89874999999999994</v>
      </c>
      <c r="W166" s="186">
        <v>0.90999999999999992</v>
      </c>
      <c r="X166" s="186" t="s">
        <v>84</v>
      </c>
      <c r="Y166" s="186" t="s">
        <v>84</v>
      </c>
      <c r="Z166" s="186" t="s">
        <v>84</v>
      </c>
      <c r="AA166" s="186" t="s">
        <v>84</v>
      </c>
      <c r="AB166" s="206">
        <v>0.95270833333333338</v>
      </c>
      <c r="AC166" s="186">
        <v>0.95270833333333338</v>
      </c>
      <c r="AD166" s="186">
        <v>0.92333333333333323</v>
      </c>
      <c r="AE166" s="186" t="s">
        <v>84</v>
      </c>
      <c r="AF166" s="186" t="s">
        <v>84</v>
      </c>
      <c r="AG166" s="186" t="s">
        <v>84</v>
      </c>
      <c r="AH166" s="186">
        <v>0.71979166666666661</v>
      </c>
      <c r="AI166" s="186">
        <v>0.98333333333333328</v>
      </c>
      <c r="AJ166" s="186" t="s">
        <v>84</v>
      </c>
      <c r="AK166" s="186" t="s">
        <v>84</v>
      </c>
      <c r="AL166" s="186" t="s">
        <v>84</v>
      </c>
      <c r="AM166" s="206">
        <v>0.70520833333333321</v>
      </c>
      <c r="AN166" s="186" t="s">
        <v>84</v>
      </c>
      <c r="AO166" s="186">
        <v>0.76145833333333324</v>
      </c>
      <c r="AP166" s="186" t="s">
        <v>84</v>
      </c>
      <c r="AQ166" s="186" t="s">
        <v>84</v>
      </c>
      <c r="AR166" s="966">
        <v>0.90833333333333321</v>
      </c>
      <c r="AS166" s="966" t="s">
        <v>84</v>
      </c>
      <c r="AT166" s="976" t="s">
        <v>84</v>
      </c>
      <c r="AU166" s="186" t="s">
        <v>84</v>
      </c>
      <c r="AV166" s="186" t="s">
        <v>84</v>
      </c>
      <c r="AW166" s="186">
        <v>0</v>
      </c>
      <c r="AX166" s="605">
        <v>0</v>
      </c>
      <c r="AY166" s="605" t="s">
        <v>84</v>
      </c>
      <c r="AZ166" s="189"/>
      <c r="BA166" s="639">
        <v>0.9123541666666668</v>
      </c>
      <c r="BB166" s="207">
        <v>0.90637499999999993</v>
      </c>
      <c r="BC166" s="207">
        <v>0.79166666666666652</v>
      </c>
      <c r="BD166" s="208">
        <v>0.87013194444444453</v>
      </c>
      <c r="BE166" s="208" t="s">
        <v>84</v>
      </c>
      <c r="BF166" s="447"/>
    </row>
    <row r="167" spans="1:58" ht="35.25" customHeight="1" x14ac:dyDescent="0.35">
      <c r="A167" s="144"/>
      <c r="B167" s="144"/>
      <c r="C167" s="144"/>
      <c r="D167" s="1549"/>
      <c r="E167" s="234" t="s">
        <v>167</v>
      </c>
      <c r="F167" s="165"/>
      <c r="G167" s="1575"/>
      <c r="H167" s="495">
        <v>0.98249999999999993</v>
      </c>
      <c r="I167" s="183">
        <v>0.99999999999999989</v>
      </c>
      <c r="J167" s="183" t="s">
        <v>84</v>
      </c>
      <c r="K167" s="183">
        <v>0.69229166666666653</v>
      </c>
      <c r="L167" s="183" t="s">
        <v>84</v>
      </c>
      <c r="M167" s="183" t="s">
        <v>84</v>
      </c>
      <c r="N167" s="183" t="s">
        <v>84</v>
      </c>
      <c r="O167" s="183">
        <v>0.99999999999999989</v>
      </c>
      <c r="P167" s="183" t="s">
        <v>84</v>
      </c>
      <c r="Q167" s="183">
        <v>0.92999999999999994</v>
      </c>
      <c r="R167" s="183">
        <v>0.87520833333333337</v>
      </c>
      <c r="S167" s="183">
        <v>0.99999999999999989</v>
      </c>
      <c r="T167" s="183">
        <v>0.98333333333333328</v>
      </c>
      <c r="U167" s="183" t="s">
        <v>84</v>
      </c>
      <c r="V167" s="183">
        <v>0.99999999999999989</v>
      </c>
      <c r="W167" s="183">
        <v>0.99999999999999989</v>
      </c>
      <c r="X167" s="183" t="s">
        <v>84</v>
      </c>
      <c r="Y167" s="183" t="s">
        <v>84</v>
      </c>
      <c r="Z167" s="183" t="s">
        <v>84</v>
      </c>
      <c r="AA167" s="183" t="s">
        <v>84</v>
      </c>
      <c r="AB167" s="185">
        <v>0.62791666666666668</v>
      </c>
      <c r="AC167" s="183">
        <v>0.98333333333333328</v>
      </c>
      <c r="AD167" s="183">
        <v>0.98333333333333328</v>
      </c>
      <c r="AE167" s="183" t="s">
        <v>84</v>
      </c>
      <c r="AF167" s="183" t="s">
        <v>84</v>
      </c>
      <c r="AG167" s="183" t="s">
        <v>84</v>
      </c>
      <c r="AH167" s="183">
        <v>0.92999999999999994</v>
      </c>
      <c r="AI167" s="183">
        <v>0.98333333333333328</v>
      </c>
      <c r="AJ167" s="183" t="s">
        <v>84</v>
      </c>
      <c r="AK167" s="183" t="s">
        <v>84</v>
      </c>
      <c r="AL167" s="183" t="s">
        <v>84</v>
      </c>
      <c r="AM167" s="185">
        <v>0.98333333333333328</v>
      </c>
      <c r="AN167" s="183" t="s">
        <v>84</v>
      </c>
      <c r="AO167" s="183">
        <v>0.97374999999999989</v>
      </c>
      <c r="AP167" s="183" t="s">
        <v>84</v>
      </c>
      <c r="AQ167" s="183" t="s">
        <v>84</v>
      </c>
      <c r="AR167" s="965">
        <v>0.97375</v>
      </c>
      <c r="AS167" s="965" t="s">
        <v>84</v>
      </c>
      <c r="AT167" s="975" t="s">
        <v>84</v>
      </c>
      <c r="AU167" s="186" t="s">
        <v>84</v>
      </c>
      <c r="AV167" s="186" t="s">
        <v>84</v>
      </c>
      <c r="AW167" s="186">
        <v>0</v>
      </c>
      <c r="AX167" s="605">
        <v>0</v>
      </c>
      <c r="AY167" s="605" t="s">
        <v>84</v>
      </c>
      <c r="AZ167" s="189"/>
      <c r="BA167" s="494">
        <v>0.94633333333333325</v>
      </c>
      <c r="BB167" s="187">
        <v>0.90158333333333329</v>
      </c>
      <c r="BC167" s="187">
        <v>0.97694444444444439</v>
      </c>
      <c r="BD167" s="188">
        <v>0.94162037037037027</v>
      </c>
      <c r="BE167" s="188" t="s">
        <v>84</v>
      </c>
      <c r="BF167" s="447"/>
    </row>
    <row r="168" spans="1:58" ht="35.25" customHeight="1" x14ac:dyDescent="0.35">
      <c r="A168" s="144"/>
      <c r="B168" s="144"/>
      <c r="C168" s="144"/>
      <c r="D168" s="1549"/>
      <c r="E168" s="234" t="s">
        <v>168</v>
      </c>
      <c r="F168" s="165"/>
      <c r="G168" s="1575"/>
      <c r="H168" s="638">
        <v>0.98249999999999993</v>
      </c>
      <c r="I168" s="186">
        <v>0.7493749999999999</v>
      </c>
      <c r="J168" s="186" t="s">
        <v>84</v>
      </c>
      <c r="K168" s="186">
        <v>0.89999999999999991</v>
      </c>
      <c r="L168" s="186" t="s">
        <v>84</v>
      </c>
      <c r="M168" s="186" t="s">
        <v>84</v>
      </c>
      <c r="N168" s="186" t="s">
        <v>84</v>
      </c>
      <c r="O168" s="186">
        <v>0.99999999999999989</v>
      </c>
      <c r="P168" s="186" t="s">
        <v>84</v>
      </c>
      <c r="Q168" s="186">
        <v>0.77645833333333325</v>
      </c>
      <c r="R168" s="186">
        <v>0.87187499999999984</v>
      </c>
      <c r="S168" s="186">
        <v>0.94437499999999996</v>
      </c>
      <c r="T168" s="186">
        <v>0.69708333333333328</v>
      </c>
      <c r="U168" s="186" t="s">
        <v>84</v>
      </c>
      <c r="V168" s="186">
        <v>0.86133928571428564</v>
      </c>
      <c r="W168" s="186">
        <v>0.92499999999999982</v>
      </c>
      <c r="X168" s="186" t="s">
        <v>84</v>
      </c>
      <c r="Y168" s="186" t="s">
        <v>84</v>
      </c>
      <c r="Z168" s="186" t="s">
        <v>84</v>
      </c>
      <c r="AA168" s="186" t="s">
        <v>84</v>
      </c>
      <c r="AB168" s="206">
        <v>0.90020833333333339</v>
      </c>
      <c r="AC168" s="186">
        <v>0.83270833333333316</v>
      </c>
      <c r="AD168" s="186">
        <v>0.93833333333333324</v>
      </c>
      <c r="AE168" s="186" t="s">
        <v>84</v>
      </c>
      <c r="AF168" s="186" t="s">
        <v>84</v>
      </c>
      <c r="AG168" s="186" t="s">
        <v>84</v>
      </c>
      <c r="AH168" s="186">
        <v>0.95833333333333326</v>
      </c>
      <c r="AI168" s="186">
        <v>0.90020833333333339</v>
      </c>
      <c r="AJ168" s="186">
        <v>0.90416666666666656</v>
      </c>
      <c r="AK168" s="186" t="s">
        <v>84</v>
      </c>
      <c r="AL168" s="186" t="s">
        <v>84</v>
      </c>
      <c r="AM168" s="206">
        <v>0.99999999999999989</v>
      </c>
      <c r="AN168" s="186" t="s">
        <v>84</v>
      </c>
      <c r="AO168" s="186">
        <v>0.96583333333333332</v>
      </c>
      <c r="AP168" s="186" t="s">
        <v>84</v>
      </c>
      <c r="AQ168" s="186" t="s">
        <v>84</v>
      </c>
      <c r="AR168" s="966">
        <v>0.98333333333333328</v>
      </c>
      <c r="AS168" s="966" t="s">
        <v>84</v>
      </c>
      <c r="AT168" s="976" t="s">
        <v>84</v>
      </c>
      <c r="AU168" s="186" t="s">
        <v>84</v>
      </c>
      <c r="AV168" s="186" t="s">
        <v>84</v>
      </c>
      <c r="AW168" s="186">
        <v>0</v>
      </c>
      <c r="AX168" s="605">
        <v>0</v>
      </c>
      <c r="AY168" s="605" t="s">
        <v>84</v>
      </c>
      <c r="AZ168" s="189"/>
      <c r="BA168" s="639">
        <v>0.87080059523809505</v>
      </c>
      <c r="BB168" s="207">
        <v>0.90565972222222213</v>
      </c>
      <c r="BC168" s="207">
        <v>0.98305555555555557</v>
      </c>
      <c r="BD168" s="208">
        <v>0.91983862433862429</v>
      </c>
      <c r="BE168" s="208" t="s">
        <v>84</v>
      </c>
      <c r="BF168" s="447"/>
    </row>
    <row r="169" spans="1:58" ht="35.25" customHeight="1" x14ac:dyDescent="0.35">
      <c r="A169" s="144"/>
      <c r="B169" s="144"/>
      <c r="C169" s="144"/>
      <c r="D169" s="1549"/>
      <c r="E169" s="234" t="s">
        <v>241</v>
      </c>
      <c r="F169" s="165"/>
      <c r="G169" s="1575"/>
      <c r="H169" s="495">
        <v>0.89083333333333325</v>
      </c>
      <c r="I169" s="183">
        <v>0.99999999999999989</v>
      </c>
      <c r="J169" s="183" t="s">
        <v>84</v>
      </c>
      <c r="K169" s="183">
        <v>0.87749999999999995</v>
      </c>
      <c r="L169" s="183" t="s">
        <v>84</v>
      </c>
      <c r="M169" s="183" t="s">
        <v>84</v>
      </c>
      <c r="N169" s="183" t="s">
        <v>84</v>
      </c>
      <c r="O169" s="183">
        <v>0.99999999999999989</v>
      </c>
      <c r="P169" s="183" t="s">
        <v>84</v>
      </c>
      <c r="Q169" s="183">
        <v>0.98333333333333328</v>
      </c>
      <c r="R169" s="183">
        <v>0.90895833333333331</v>
      </c>
      <c r="S169" s="183">
        <v>0.98333333333333328</v>
      </c>
      <c r="T169" s="183">
        <v>0.96583333333333332</v>
      </c>
      <c r="U169" s="183" t="s">
        <v>84</v>
      </c>
      <c r="V169" s="183">
        <v>0.52687499999999998</v>
      </c>
      <c r="W169" s="183">
        <v>0.96583333333333332</v>
      </c>
      <c r="X169" s="183" t="s">
        <v>84</v>
      </c>
      <c r="Y169" s="183" t="s">
        <v>84</v>
      </c>
      <c r="Z169" s="183" t="s">
        <v>84</v>
      </c>
      <c r="AA169" s="183" t="s">
        <v>84</v>
      </c>
      <c r="AB169" s="185">
        <v>0.86249999999999982</v>
      </c>
      <c r="AC169" s="183">
        <v>0.97499999999999987</v>
      </c>
      <c r="AD169" s="183">
        <v>0.86833333333333329</v>
      </c>
      <c r="AE169" s="183" t="s">
        <v>84</v>
      </c>
      <c r="AF169" s="183" t="s">
        <v>84</v>
      </c>
      <c r="AG169" s="183" t="s">
        <v>84</v>
      </c>
      <c r="AH169" s="183">
        <v>0.97020833333333323</v>
      </c>
      <c r="AI169" s="183">
        <v>0.8364583333333333</v>
      </c>
      <c r="AJ169" s="183">
        <v>0.91187499999999977</v>
      </c>
      <c r="AK169" s="183" t="s">
        <v>84</v>
      </c>
      <c r="AL169" s="183" t="s">
        <v>84</v>
      </c>
      <c r="AM169" s="185">
        <v>0.99999999999999989</v>
      </c>
      <c r="AN169" s="183" t="s">
        <v>84</v>
      </c>
      <c r="AO169" s="183">
        <v>0.99999999999999989</v>
      </c>
      <c r="AP169" s="183" t="s">
        <v>84</v>
      </c>
      <c r="AQ169" s="183" t="s">
        <v>84</v>
      </c>
      <c r="AR169" s="965">
        <v>0.99999999999999989</v>
      </c>
      <c r="AS169" s="965" t="s">
        <v>84</v>
      </c>
      <c r="AT169" s="975" t="s">
        <v>84</v>
      </c>
      <c r="AU169" s="183" t="s">
        <v>84</v>
      </c>
      <c r="AV169" s="183" t="s">
        <v>84</v>
      </c>
      <c r="AW169" s="183">
        <v>0</v>
      </c>
      <c r="AX169" s="604">
        <v>0</v>
      </c>
      <c r="AY169" s="604" t="s">
        <v>84</v>
      </c>
      <c r="AZ169" s="189"/>
      <c r="BA169" s="494">
        <v>0.91024999999999989</v>
      </c>
      <c r="BB169" s="187">
        <v>0.90406249999999988</v>
      </c>
      <c r="BC169" s="187">
        <v>0.99999999999999989</v>
      </c>
      <c r="BD169" s="188">
        <v>0.93810416666666663</v>
      </c>
      <c r="BE169" s="188" t="s">
        <v>84</v>
      </c>
      <c r="BF169" s="447"/>
    </row>
    <row r="170" spans="1:58" ht="35.25" customHeight="1" x14ac:dyDescent="0.35">
      <c r="A170" s="144"/>
      <c r="B170" s="144"/>
      <c r="C170" s="144"/>
      <c r="D170" s="1549"/>
      <c r="E170" s="234" t="s">
        <v>246</v>
      </c>
      <c r="F170" s="165"/>
      <c r="G170" s="1575"/>
      <c r="H170" s="492">
        <v>0.98333333333333328</v>
      </c>
      <c r="I170" s="189">
        <v>0.9570833333333334</v>
      </c>
      <c r="J170" s="189" t="s">
        <v>84</v>
      </c>
      <c r="K170" s="189">
        <v>0.82520833333333332</v>
      </c>
      <c r="L170" s="189" t="s">
        <v>84</v>
      </c>
      <c r="M170" s="189" t="s">
        <v>84</v>
      </c>
      <c r="N170" s="189" t="s">
        <v>84</v>
      </c>
      <c r="O170" s="189">
        <v>0.81208333333333327</v>
      </c>
      <c r="P170" s="189" t="s">
        <v>84</v>
      </c>
      <c r="Q170" s="189">
        <v>0.76708333333333312</v>
      </c>
      <c r="R170" s="189">
        <v>0.65458333333333329</v>
      </c>
      <c r="S170" s="189">
        <v>0.89083333333333325</v>
      </c>
      <c r="T170" s="189">
        <v>0.84437499999999999</v>
      </c>
      <c r="U170" s="189" t="s">
        <v>84</v>
      </c>
      <c r="V170" s="189">
        <v>0.98333333333333328</v>
      </c>
      <c r="W170" s="189">
        <v>0.92499999999999982</v>
      </c>
      <c r="X170" s="189" t="s">
        <v>84</v>
      </c>
      <c r="Y170" s="189" t="s">
        <v>84</v>
      </c>
      <c r="Z170" s="189" t="s">
        <v>84</v>
      </c>
      <c r="AA170" s="189" t="s">
        <v>84</v>
      </c>
      <c r="AB170" s="237">
        <v>0.98333333333333328</v>
      </c>
      <c r="AC170" s="189">
        <v>0.86333333333333317</v>
      </c>
      <c r="AD170" s="189">
        <v>0.99999999999999989</v>
      </c>
      <c r="AE170" s="189" t="s">
        <v>84</v>
      </c>
      <c r="AF170" s="189" t="s">
        <v>84</v>
      </c>
      <c r="AG170" s="189" t="s">
        <v>84</v>
      </c>
      <c r="AH170" s="189">
        <v>0.99999999999999989</v>
      </c>
      <c r="AI170" s="189">
        <v>0.91208333333333325</v>
      </c>
      <c r="AJ170" s="189">
        <v>0.98333333333333328</v>
      </c>
      <c r="AK170" s="189" t="s">
        <v>84</v>
      </c>
      <c r="AL170" s="189" t="s">
        <v>84</v>
      </c>
      <c r="AM170" s="237">
        <v>0.98333333333333328</v>
      </c>
      <c r="AN170" s="189" t="s">
        <v>84</v>
      </c>
      <c r="AO170" s="189">
        <v>0.98333333333333328</v>
      </c>
      <c r="AP170" s="189" t="s">
        <v>84</v>
      </c>
      <c r="AQ170" s="189" t="s">
        <v>84</v>
      </c>
      <c r="AR170" s="967">
        <v>0.94083333333333341</v>
      </c>
      <c r="AS170" s="967" t="s">
        <v>84</v>
      </c>
      <c r="AT170" s="977" t="s">
        <v>84</v>
      </c>
      <c r="AU170" s="189" t="s">
        <v>84</v>
      </c>
      <c r="AV170" s="189" t="s">
        <v>84</v>
      </c>
      <c r="AW170" s="189">
        <v>0</v>
      </c>
      <c r="AX170" s="506">
        <v>0</v>
      </c>
      <c r="AY170" s="506" t="s">
        <v>84</v>
      </c>
      <c r="AZ170" s="189"/>
      <c r="BA170" s="493">
        <v>0.86429166666666668</v>
      </c>
      <c r="BB170" s="239">
        <v>0.95701388888888872</v>
      </c>
      <c r="BC170" s="239">
        <v>0.96916666666666662</v>
      </c>
      <c r="BD170" s="240">
        <v>0.93015740740740738</v>
      </c>
      <c r="BE170" s="240" t="s">
        <v>84</v>
      </c>
      <c r="BF170" s="447"/>
    </row>
    <row r="171" spans="1:58" ht="35.25" customHeight="1" x14ac:dyDescent="0.35">
      <c r="A171" s="144"/>
      <c r="B171" s="144"/>
      <c r="C171" s="144"/>
      <c r="D171" s="1549"/>
      <c r="E171" s="234" t="s">
        <v>248</v>
      </c>
      <c r="F171" s="165"/>
      <c r="G171" s="1574"/>
      <c r="H171" s="802">
        <v>0.94490196078431388</v>
      </c>
      <c r="I171" s="183">
        <v>0.76470588235294135</v>
      </c>
      <c r="J171" s="183" t="s">
        <v>84</v>
      </c>
      <c r="K171" s="183">
        <v>0.69228070175438594</v>
      </c>
      <c r="L171" s="183" t="s">
        <v>84</v>
      </c>
      <c r="M171" s="183" t="s">
        <v>84</v>
      </c>
      <c r="N171" s="183" t="s">
        <v>84</v>
      </c>
      <c r="O171" s="183">
        <v>0.93966666666666654</v>
      </c>
      <c r="P171" s="183" t="s">
        <v>84</v>
      </c>
      <c r="Q171" s="183">
        <v>0.94881320949432413</v>
      </c>
      <c r="R171" s="183">
        <v>0.82215686274509803</v>
      </c>
      <c r="S171" s="183">
        <v>0.92156862745098056</v>
      </c>
      <c r="T171" s="183">
        <v>0.92156862745098056</v>
      </c>
      <c r="U171" s="183" t="s">
        <v>84</v>
      </c>
      <c r="V171" s="183">
        <v>0.8365841073271415</v>
      </c>
      <c r="W171" s="183">
        <v>0.92445820433436554</v>
      </c>
      <c r="X171" s="183" t="s">
        <v>84</v>
      </c>
      <c r="Y171" s="183" t="s">
        <v>84</v>
      </c>
      <c r="Z171" s="183" t="s">
        <v>84</v>
      </c>
      <c r="AA171" s="183" t="s">
        <v>84</v>
      </c>
      <c r="AB171" s="185">
        <v>0.85593395252837989</v>
      </c>
      <c r="AC171" s="183">
        <v>0.90402298850574714</v>
      </c>
      <c r="AD171" s="183">
        <v>0.8309803921568627</v>
      </c>
      <c r="AE171" s="183" t="s">
        <v>84</v>
      </c>
      <c r="AF171" s="183" t="s">
        <v>84</v>
      </c>
      <c r="AG171" s="183" t="s">
        <v>84</v>
      </c>
      <c r="AH171" s="183">
        <v>0.76769488283118126</v>
      </c>
      <c r="AI171" s="183">
        <v>0.79683333333333339</v>
      </c>
      <c r="AJ171" s="183">
        <v>0.86325219743069637</v>
      </c>
      <c r="AK171" s="183" t="s">
        <v>84</v>
      </c>
      <c r="AL171" s="183" t="s">
        <v>84</v>
      </c>
      <c r="AM171" s="185">
        <v>0.99999999999999989</v>
      </c>
      <c r="AN171" s="183" t="s">
        <v>84</v>
      </c>
      <c r="AO171" s="183">
        <v>0.97705882352941187</v>
      </c>
      <c r="AP171" s="183" t="s">
        <v>84</v>
      </c>
      <c r="AQ171" s="183" t="s">
        <v>84</v>
      </c>
      <c r="AR171" s="965">
        <v>1</v>
      </c>
      <c r="AS171" s="965" t="s">
        <v>84</v>
      </c>
      <c r="AT171" s="975" t="s">
        <v>84</v>
      </c>
      <c r="AU171" s="189" t="s">
        <v>84</v>
      </c>
      <c r="AV171" s="189" t="s">
        <v>84</v>
      </c>
      <c r="AW171" s="189">
        <v>0</v>
      </c>
      <c r="AX171" s="506">
        <v>0</v>
      </c>
      <c r="AY171" s="506" t="s">
        <v>84</v>
      </c>
      <c r="AZ171" s="189"/>
      <c r="BA171" s="345">
        <v>0.87167048503611988</v>
      </c>
      <c r="BB171" s="187">
        <v>0.83645295779770024</v>
      </c>
      <c r="BC171" s="187">
        <v>0.99235294117647055</v>
      </c>
      <c r="BD171" s="188">
        <v>0.90015879467009696</v>
      </c>
      <c r="BE171" s="188" t="s">
        <v>84</v>
      </c>
      <c r="BF171" s="447"/>
    </row>
    <row r="172" spans="1:58" ht="35.25" customHeight="1" x14ac:dyDescent="0.35">
      <c r="A172" s="144"/>
      <c r="B172" s="144"/>
      <c r="C172" s="144"/>
      <c r="D172" s="1549"/>
      <c r="E172" s="234" t="s">
        <v>257</v>
      </c>
      <c r="F172" s="165"/>
      <c r="G172" s="1574"/>
      <c r="H172" s="801">
        <v>0.8633333333333334</v>
      </c>
      <c r="I172" s="189">
        <v>0.98333333333333339</v>
      </c>
      <c r="J172" s="189" t="s">
        <v>84</v>
      </c>
      <c r="K172" s="189">
        <v>0.85536635706914343</v>
      </c>
      <c r="L172" s="189" t="s">
        <v>84</v>
      </c>
      <c r="M172" s="189" t="s">
        <v>84</v>
      </c>
      <c r="N172" s="189" t="s">
        <v>84</v>
      </c>
      <c r="O172" s="189">
        <v>0.87450980392156863</v>
      </c>
      <c r="P172" s="189" t="s">
        <v>84</v>
      </c>
      <c r="Q172" s="189">
        <v>0.8056759545923633</v>
      </c>
      <c r="R172" s="189">
        <v>0.91686274509803922</v>
      </c>
      <c r="S172" s="189">
        <v>0.98039215686274528</v>
      </c>
      <c r="T172" s="189">
        <v>0.89742002063983495</v>
      </c>
      <c r="U172" s="189" t="s">
        <v>84</v>
      </c>
      <c r="V172" s="189">
        <v>1.0000000000000002</v>
      </c>
      <c r="W172" s="189">
        <v>0.98039215686274528</v>
      </c>
      <c r="X172" s="189" t="s">
        <v>84</v>
      </c>
      <c r="Y172" s="189" t="s">
        <v>84</v>
      </c>
      <c r="Z172" s="189" t="s">
        <v>84</v>
      </c>
      <c r="AA172" s="189" t="s">
        <v>84</v>
      </c>
      <c r="AB172" s="237">
        <v>0.9458333333333333</v>
      </c>
      <c r="AC172" s="189">
        <v>0.65098039215686276</v>
      </c>
      <c r="AD172" s="189">
        <v>0.70431372549019611</v>
      </c>
      <c r="AE172" s="189" t="s">
        <v>84</v>
      </c>
      <c r="AF172" s="189" t="s">
        <v>84</v>
      </c>
      <c r="AG172" s="189" t="s">
        <v>84</v>
      </c>
      <c r="AH172" s="189">
        <v>0.91862745098039233</v>
      </c>
      <c r="AI172" s="189">
        <v>0.70177838577291396</v>
      </c>
      <c r="AJ172" s="189">
        <v>0.93627450980392157</v>
      </c>
      <c r="AK172" s="189" t="s">
        <v>84</v>
      </c>
      <c r="AL172" s="189" t="s">
        <v>84</v>
      </c>
      <c r="AM172" s="237">
        <v>1.0000000000000002</v>
      </c>
      <c r="AN172" s="189" t="s">
        <v>84</v>
      </c>
      <c r="AO172" s="189">
        <v>1.0000000000000002</v>
      </c>
      <c r="AP172" s="189" t="s">
        <v>84</v>
      </c>
      <c r="AQ172" s="189" t="s">
        <v>84</v>
      </c>
      <c r="AR172" s="967">
        <v>1</v>
      </c>
      <c r="AS172" s="967" t="s">
        <v>84</v>
      </c>
      <c r="AT172" s="977" t="s">
        <v>84</v>
      </c>
      <c r="AU172" s="189" t="s">
        <v>84</v>
      </c>
      <c r="AV172" s="189" t="s">
        <v>84</v>
      </c>
      <c r="AW172" s="189">
        <v>0</v>
      </c>
      <c r="AX172" s="506">
        <v>0</v>
      </c>
      <c r="AY172" s="506" t="s">
        <v>84</v>
      </c>
      <c r="AZ172" s="189"/>
      <c r="BA172" s="343">
        <v>0.91572858617131081</v>
      </c>
      <c r="BB172" s="239">
        <v>0.80963463292293669</v>
      </c>
      <c r="BC172" s="239">
        <v>1.0000000000000002</v>
      </c>
      <c r="BD172" s="240">
        <v>0.90845440636474917</v>
      </c>
      <c r="BE172" s="240" t="s">
        <v>84</v>
      </c>
      <c r="BF172" s="447"/>
    </row>
    <row r="173" spans="1:58" ht="35.25" customHeight="1" x14ac:dyDescent="0.35">
      <c r="A173" s="144"/>
      <c r="B173" s="144"/>
      <c r="C173" s="144"/>
      <c r="D173" s="1549"/>
      <c r="E173" s="234" t="s">
        <v>267</v>
      </c>
      <c r="F173" s="165"/>
      <c r="G173" s="1574"/>
      <c r="H173" s="802">
        <v>0.94313725490196076</v>
      </c>
      <c r="I173" s="183">
        <v>0.98039215686274528</v>
      </c>
      <c r="J173" s="183" t="s">
        <v>84</v>
      </c>
      <c r="K173" s="183">
        <v>0.82420554428668036</v>
      </c>
      <c r="L173" s="183" t="s">
        <v>84</v>
      </c>
      <c r="M173" s="183" t="s">
        <v>84</v>
      </c>
      <c r="N173" s="183" t="s">
        <v>84</v>
      </c>
      <c r="O173" s="183">
        <v>0.83490196078431378</v>
      </c>
      <c r="P173" s="183" t="s">
        <v>84</v>
      </c>
      <c r="Q173" s="183">
        <v>0.85156862745098039</v>
      </c>
      <c r="R173" s="183">
        <v>0.93333333333333335</v>
      </c>
      <c r="S173" s="183">
        <v>0.98235294117647065</v>
      </c>
      <c r="T173" s="183">
        <v>0.74715447154471537</v>
      </c>
      <c r="U173" s="183" t="s">
        <v>84</v>
      </c>
      <c r="V173" s="183">
        <v>0.99117647058823533</v>
      </c>
      <c r="W173" s="183">
        <v>1.0000000000000002</v>
      </c>
      <c r="X173" s="183">
        <v>0.98039215686274528</v>
      </c>
      <c r="Y173" s="183" t="s">
        <v>84</v>
      </c>
      <c r="Z173" s="183" t="s">
        <v>84</v>
      </c>
      <c r="AA173" s="183" t="s">
        <v>84</v>
      </c>
      <c r="AB173" s="185">
        <v>0.98039215686274528</v>
      </c>
      <c r="AC173" s="183">
        <v>0.86666666666666681</v>
      </c>
      <c r="AD173" s="183">
        <v>0.94637373021497762</v>
      </c>
      <c r="AE173" s="183" t="s">
        <v>84</v>
      </c>
      <c r="AF173" s="183" t="s">
        <v>84</v>
      </c>
      <c r="AG173" s="183" t="s">
        <v>84</v>
      </c>
      <c r="AH173" s="183">
        <v>0.91176470588235303</v>
      </c>
      <c r="AI173" s="183">
        <v>0.88224637681159424</v>
      </c>
      <c r="AJ173" s="183">
        <v>0.88640238704177321</v>
      </c>
      <c r="AK173" s="183" t="s">
        <v>84</v>
      </c>
      <c r="AL173" s="183" t="s">
        <v>84</v>
      </c>
      <c r="AM173" s="185">
        <v>0.98799999999999999</v>
      </c>
      <c r="AN173" s="183" t="s">
        <v>84</v>
      </c>
      <c r="AO173" s="183">
        <v>0.98039215686274528</v>
      </c>
      <c r="AP173" s="183" t="s">
        <v>84</v>
      </c>
      <c r="AQ173" s="183" t="s">
        <v>84</v>
      </c>
      <c r="AR173" s="965">
        <v>0.73436532507739949</v>
      </c>
      <c r="AS173" s="965" t="s">
        <v>84</v>
      </c>
      <c r="AT173" s="975" t="s">
        <v>84</v>
      </c>
      <c r="AU173" s="189" t="s">
        <v>84</v>
      </c>
      <c r="AV173" s="189" t="s">
        <v>84</v>
      </c>
      <c r="AW173" s="189">
        <v>0</v>
      </c>
      <c r="AX173" s="506">
        <v>0</v>
      </c>
      <c r="AY173" s="506" t="s">
        <v>84</v>
      </c>
      <c r="AZ173" s="189"/>
      <c r="BA173" s="345">
        <v>0.91532862889019817</v>
      </c>
      <c r="BB173" s="187">
        <v>0.91230767058001838</v>
      </c>
      <c r="BC173" s="187">
        <v>0.90091916064671496</v>
      </c>
      <c r="BD173" s="188">
        <v>0.90951848670564395</v>
      </c>
      <c r="BE173" s="188" t="s">
        <v>84</v>
      </c>
      <c r="BF173" s="447"/>
    </row>
    <row r="174" spans="1:58" ht="35.25" customHeight="1" x14ac:dyDescent="0.35">
      <c r="A174" s="144"/>
      <c r="B174" s="144"/>
      <c r="C174" s="144"/>
      <c r="D174" s="1550"/>
      <c r="E174" s="234" t="s">
        <v>152</v>
      </c>
      <c r="F174" s="165"/>
      <c r="G174" s="1575"/>
      <c r="H174" s="638">
        <v>0.96274509803921571</v>
      </c>
      <c r="I174" s="186">
        <v>1.0000000000000002</v>
      </c>
      <c r="J174" s="186" t="s">
        <v>84</v>
      </c>
      <c r="K174" s="186">
        <v>0.76980392156862743</v>
      </c>
      <c r="L174" s="186" t="s">
        <v>84</v>
      </c>
      <c r="M174" s="186" t="s">
        <v>84</v>
      </c>
      <c r="N174" s="186" t="s">
        <v>84</v>
      </c>
      <c r="O174" s="186">
        <v>0.89862745098039221</v>
      </c>
      <c r="P174" s="186" t="s">
        <v>84</v>
      </c>
      <c r="Q174" s="186">
        <v>0.73921568627450984</v>
      </c>
      <c r="R174" s="186">
        <v>0.72203302373581013</v>
      </c>
      <c r="S174" s="186">
        <v>0.91912280701754401</v>
      </c>
      <c r="T174" s="186">
        <v>1.0000000000000002</v>
      </c>
      <c r="U174" s="186" t="s">
        <v>84</v>
      </c>
      <c r="V174" s="186">
        <v>0.90894736842105273</v>
      </c>
      <c r="W174" s="186">
        <v>0.6966976264189888</v>
      </c>
      <c r="X174" s="186">
        <v>1.0000000000000002</v>
      </c>
      <c r="Y174" s="186" t="s">
        <v>84</v>
      </c>
      <c r="Z174" s="186" t="s">
        <v>84</v>
      </c>
      <c r="AA174" s="186" t="s">
        <v>84</v>
      </c>
      <c r="AB174" s="206">
        <v>0.75670794633642935</v>
      </c>
      <c r="AC174" s="186">
        <v>0.90098039215686276</v>
      </c>
      <c r="AD174" s="186">
        <v>0.84215686274509804</v>
      </c>
      <c r="AE174" s="186" t="s">
        <v>84</v>
      </c>
      <c r="AF174" s="186" t="s">
        <v>84</v>
      </c>
      <c r="AG174" s="186" t="s">
        <v>84</v>
      </c>
      <c r="AH174" s="186">
        <v>0.81933333333333325</v>
      </c>
      <c r="AI174" s="186">
        <v>0.81117647058823539</v>
      </c>
      <c r="AJ174" s="186">
        <v>0.98333333333333339</v>
      </c>
      <c r="AK174" s="186" t="s">
        <v>84</v>
      </c>
      <c r="AL174" s="186" t="s">
        <v>84</v>
      </c>
      <c r="AM174" s="206">
        <v>0.91702786377708989</v>
      </c>
      <c r="AN174" s="186" t="s">
        <v>84</v>
      </c>
      <c r="AO174" s="186">
        <v>0.94529411764705884</v>
      </c>
      <c r="AP174" s="186" t="s">
        <v>84</v>
      </c>
      <c r="AQ174" s="186" t="s">
        <v>84</v>
      </c>
      <c r="AR174" s="966">
        <v>0.83394736842105266</v>
      </c>
      <c r="AS174" s="966" t="s">
        <v>84</v>
      </c>
      <c r="AT174" s="976" t="s">
        <v>84</v>
      </c>
      <c r="AU174" s="186" t="s">
        <v>84</v>
      </c>
      <c r="AV174" s="186" t="s">
        <v>84</v>
      </c>
      <c r="AW174" s="186">
        <v>0</v>
      </c>
      <c r="AX174" s="269">
        <v>0</v>
      </c>
      <c r="AY174" s="269" t="s">
        <v>84</v>
      </c>
      <c r="AZ174" s="189"/>
      <c r="BA174" s="639">
        <v>0.87429027113237645</v>
      </c>
      <c r="BB174" s="207">
        <v>0.85228138974888201</v>
      </c>
      <c r="BC174" s="207">
        <v>0.89875644994840043</v>
      </c>
      <c r="BD174" s="208">
        <v>0.875109370276553</v>
      </c>
      <c r="BE174" s="208" t="s">
        <v>84</v>
      </c>
      <c r="BF174" s="447"/>
    </row>
    <row r="175" spans="1:58" ht="35.25" customHeight="1" x14ac:dyDescent="0.35">
      <c r="A175" s="144"/>
      <c r="B175" s="144"/>
      <c r="C175" s="144"/>
      <c r="D175" s="1548">
        <v>2022</v>
      </c>
      <c r="E175" s="234" t="s">
        <v>153</v>
      </c>
      <c r="F175" s="165"/>
      <c r="G175" s="1573"/>
      <c r="H175" s="802">
        <v>0.92499999999999993</v>
      </c>
      <c r="I175" s="183">
        <v>1</v>
      </c>
      <c r="J175" s="183" t="s">
        <v>84</v>
      </c>
      <c r="K175" s="183">
        <v>0.68016666666666659</v>
      </c>
      <c r="L175" s="183" t="s">
        <v>84</v>
      </c>
      <c r="M175" s="183" t="s">
        <v>84</v>
      </c>
      <c r="N175" s="183" t="s">
        <v>84</v>
      </c>
      <c r="O175" s="183">
        <v>1</v>
      </c>
      <c r="P175" s="183" t="s">
        <v>84</v>
      </c>
      <c r="Q175" s="183">
        <v>0.9241176470588236</v>
      </c>
      <c r="R175" s="183">
        <v>1</v>
      </c>
      <c r="S175" s="183">
        <v>1</v>
      </c>
      <c r="T175" s="183">
        <v>0.8580392156862745</v>
      </c>
      <c r="U175" s="183" t="s">
        <v>84</v>
      </c>
      <c r="V175" s="183">
        <v>1</v>
      </c>
      <c r="W175" s="183">
        <v>1</v>
      </c>
      <c r="X175" s="183">
        <v>0.92499999999999993</v>
      </c>
      <c r="Y175" s="183" t="s">
        <v>84</v>
      </c>
      <c r="Z175" s="183" t="s">
        <v>84</v>
      </c>
      <c r="AA175" s="183" t="s">
        <v>84</v>
      </c>
      <c r="AB175" s="185">
        <v>0.99999999999999989</v>
      </c>
      <c r="AC175" s="183">
        <v>0.87568627450980396</v>
      </c>
      <c r="AD175" s="183">
        <v>0.78980392156862755</v>
      </c>
      <c r="AE175" s="183" t="s">
        <v>84</v>
      </c>
      <c r="AF175" s="183" t="s">
        <v>84</v>
      </c>
      <c r="AG175" s="183" t="s">
        <v>84</v>
      </c>
      <c r="AH175" s="183">
        <v>0.74030701754385964</v>
      </c>
      <c r="AI175" s="183">
        <v>0.63509803921568631</v>
      </c>
      <c r="AJ175" s="183">
        <v>0.95745098039215693</v>
      </c>
      <c r="AK175" s="183">
        <v>0.64137254901960794</v>
      </c>
      <c r="AL175" s="183" t="s">
        <v>84</v>
      </c>
      <c r="AM175" s="185">
        <v>0.93627450980392157</v>
      </c>
      <c r="AN175" s="183" t="s">
        <v>84</v>
      </c>
      <c r="AO175" s="183">
        <v>0.74450000000000005</v>
      </c>
      <c r="AP175" s="183" t="s">
        <v>84</v>
      </c>
      <c r="AQ175" s="183" t="s">
        <v>84</v>
      </c>
      <c r="AR175" s="965">
        <v>0.86333333333333329</v>
      </c>
      <c r="AS175" s="965" t="s">
        <v>84</v>
      </c>
      <c r="AT175" s="975" t="s">
        <v>84</v>
      </c>
      <c r="AU175" s="186" t="s">
        <v>84</v>
      </c>
      <c r="AV175" s="186" t="s">
        <v>84</v>
      </c>
      <c r="AW175" s="186">
        <v>0</v>
      </c>
      <c r="AX175" s="605">
        <v>0</v>
      </c>
      <c r="AY175" s="605" t="s">
        <v>84</v>
      </c>
      <c r="AZ175" s="189"/>
      <c r="BA175" s="272">
        <v>0.93748395721925137</v>
      </c>
      <c r="BB175" s="187">
        <v>0.80567411174996306</v>
      </c>
      <c r="BC175" s="187">
        <v>0.8480359477124183</v>
      </c>
      <c r="BD175" s="188">
        <v>0.86373133889387754</v>
      </c>
      <c r="BE175" s="188" t="s">
        <v>84</v>
      </c>
      <c r="BF175" s="447"/>
    </row>
    <row r="176" spans="1:58" ht="35.25" customHeight="1" x14ac:dyDescent="0.35">
      <c r="A176" s="144"/>
      <c r="B176" s="144"/>
      <c r="C176" s="144"/>
      <c r="D176" s="1551"/>
      <c r="E176" s="234" t="s">
        <v>154</v>
      </c>
      <c r="F176" s="165"/>
      <c r="G176" s="1573"/>
      <c r="H176" s="801">
        <v>0.95624355005159967</v>
      </c>
      <c r="I176" s="189">
        <v>0.89215686274509809</v>
      </c>
      <c r="J176" s="189" t="s">
        <v>84</v>
      </c>
      <c r="K176" s="189">
        <v>0.67595459236326116</v>
      </c>
      <c r="L176" s="189" t="s">
        <v>84</v>
      </c>
      <c r="M176" s="189" t="s">
        <v>84</v>
      </c>
      <c r="N176" s="189" t="s">
        <v>84</v>
      </c>
      <c r="O176" s="189">
        <v>0.81236842105263163</v>
      </c>
      <c r="P176" s="189" t="s">
        <v>84</v>
      </c>
      <c r="Q176" s="189">
        <v>0.82745614035087722</v>
      </c>
      <c r="R176" s="189">
        <v>0.9292156862745099</v>
      </c>
      <c r="S176" s="189">
        <v>0.85825593395252853</v>
      </c>
      <c r="T176" s="189">
        <v>0.97027863777089807</v>
      </c>
      <c r="U176" s="189" t="s">
        <v>84</v>
      </c>
      <c r="V176" s="189">
        <v>0.93766769865841082</v>
      </c>
      <c r="W176" s="189">
        <v>0.81568627450980391</v>
      </c>
      <c r="X176" s="189">
        <v>0.98039215686274506</v>
      </c>
      <c r="Y176" s="189" t="s">
        <v>84</v>
      </c>
      <c r="Z176" s="189" t="s">
        <v>84</v>
      </c>
      <c r="AA176" s="189" t="s">
        <v>84</v>
      </c>
      <c r="AB176" s="237">
        <v>0.84349845201238405</v>
      </c>
      <c r="AC176" s="189">
        <v>0.95333333333333337</v>
      </c>
      <c r="AD176" s="189">
        <v>0.98039215686274528</v>
      </c>
      <c r="AE176" s="189" t="s">
        <v>84</v>
      </c>
      <c r="AF176" s="189" t="s">
        <v>84</v>
      </c>
      <c r="AG176" s="189" t="s">
        <v>84</v>
      </c>
      <c r="AH176" s="189">
        <v>0.88098039215686275</v>
      </c>
      <c r="AI176" s="189">
        <v>0.95333333333333337</v>
      </c>
      <c r="AJ176" s="189">
        <v>1.0000000000000002</v>
      </c>
      <c r="AK176" s="189">
        <v>0.93426212590299296</v>
      </c>
      <c r="AL176" s="189" t="s">
        <v>84</v>
      </c>
      <c r="AM176" s="237">
        <v>0.71073271413828698</v>
      </c>
      <c r="AN176" s="189" t="s">
        <v>84</v>
      </c>
      <c r="AO176" s="189">
        <v>0.98039215686274506</v>
      </c>
      <c r="AP176" s="189" t="s">
        <v>84</v>
      </c>
      <c r="AQ176" s="189" t="s">
        <v>84</v>
      </c>
      <c r="AR176" s="967">
        <v>0.96249999999999991</v>
      </c>
      <c r="AS176" s="967" t="s">
        <v>84</v>
      </c>
      <c r="AT176" s="977" t="s">
        <v>84</v>
      </c>
      <c r="AU176" s="189" t="s">
        <v>84</v>
      </c>
      <c r="AV176" s="189" t="s">
        <v>84</v>
      </c>
      <c r="AW176" s="189">
        <v>0</v>
      </c>
      <c r="AX176" s="506">
        <v>0</v>
      </c>
      <c r="AY176" s="506" t="s">
        <v>84</v>
      </c>
      <c r="AZ176" s="189"/>
      <c r="BA176" s="323">
        <v>0.87778872314476042</v>
      </c>
      <c r="BB176" s="239">
        <v>0.93511425622880739</v>
      </c>
      <c r="BC176" s="239">
        <v>0.88454162366701061</v>
      </c>
      <c r="BD176" s="240">
        <v>0.8991482010135261</v>
      </c>
      <c r="BE176" s="240" t="s">
        <v>84</v>
      </c>
      <c r="BF176" s="447"/>
    </row>
    <row r="177" spans="1:58" ht="35.25" customHeight="1" x14ac:dyDescent="0.35">
      <c r="A177" s="144"/>
      <c r="B177" s="144"/>
      <c r="C177" s="144"/>
      <c r="D177" s="1551"/>
      <c r="E177" s="234" t="s">
        <v>155</v>
      </c>
      <c r="F177" s="165"/>
      <c r="G177" s="1573"/>
      <c r="H177" s="802">
        <v>0.79622663018695861</v>
      </c>
      <c r="I177" s="183">
        <v>0.93980392156862746</v>
      </c>
      <c r="J177" s="183" t="s">
        <v>84</v>
      </c>
      <c r="K177" s="183">
        <v>0.81568627450980402</v>
      </c>
      <c r="L177" s="183" t="s">
        <v>84</v>
      </c>
      <c r="M177" s="183" t="s">
        <v>84</v>
      </c>
      <c r="N177" s="183" t="s">
        <v>84</v>
      </c>
      <c r="O177" s="183">
        <v>0.96181630546955643</v>
      </c>
      <c r="P177" s="183" t="s">
        <v>84</v>
      </c>
      <c r="Q177" s="183">
        <v>0.86522187822497432</v>
      </c>
      <c r="R177" s="183">
        <v>0.75706140350877194</v>
      </c>
      <c r="S177" s="183">
        <v>0.88998968008255941</v>
      </c>
      <c r="T177" s="183">
        <v>0.87058823529411777</v>
      </c>
      <c r="U177" s="183" t="s">
        <v>84</v>
      </c>
      <c r="V177" s="183">
        <v>0.95624355005159967</v>
      </c>
      <c r="W177" s="183">
        <v>0.80149122807017548</v>
      </c>
      <c r="X177" s="183">
        <v>1.0000000000000002</v>
      </c>
      <c r="Y177" s="183" t="s">
        <v>84</v>
      </c>
      <c r="Z177" s="183" t="s">
        <v>84</v>
      </c>
      <c r="AA177" s="183" t="s">
        <v>84</v>
      </c>
      <c r="AB177" s="185">
        <v>0.8794736842105263</v>
      </c>
      <c r="AC177" s="183">
        <v>0.98039215686274506</v>
      </c>
      <c r="AD177" s="183">
        <v>0.93980392156862746</v>
      </c>
      <c r="AE177" s="183" t="s">
        <v>84</v>
      </c>
      <c r="AF177" s="183" t="s">
        <v>84</v>
      </c>
      <c r="AG177" s="183" t="s">
        <v>84</v>
      </c>
      <c r="AH177" s="183">
        <v>0.93333333333333335</v>
      </c>
      <c r="AI177" s="183">
        <v>0.99117647058823533</v>
      </c>
      <c r="AJ177" s="183">
        <v>0.98039215686274506</v>
      </c>
      <c r="AK177" s="183">
        <v>0.95745098039215693</v>
      </c>
      <c r="AL177" s="183" t="s">
        <v>84</v>
      </c>
      <c r="AM177" s="185">
        <v>0.97947368421052627</v>
      </c>
      <c r="AN177" s="183" t="s">
        <v>84</v>
      </c>
      <c r="AO177" s="183">
        <v>1.0000000000000002</v>
      </c>
      <c r="AP177" s="183" t="s">
        <v>84</v>
      </c>
      <c r="AQ177" s="183" t="s">
        <v>84</v>
      </c>
      <c r="AR177" s="965">
        <v>1</v>
      </c>
      <c r="AS177" s="965" t="s">
        <v>84</v>
      </c>
      <c r="AT177" s="975" t="s">
        <v>84</v>
      </c>
      <c r="AU177" s="189" t="s">
        <v>84</v>
      </c>
      <c r="AV177" s="189" t="s">
        <v>84</v>
      </c>
      <c r="AW177" s="189">
        <v>0</v>
      </c>
      <c r="AX177" s="506">
        <v>0</v>
      </c>
      <c r="AY177" s="506" t="s">
        <v>84</v>
      </c>
      <c r="AZ177" s="189"/>
      <c r="BA177" s="272">
        <v>0.87764810063337673</v>
      </c>
      <c r="BB177" s="187">
        <v>0.95171752911690988</v>
      </c>
      <c r="BC177" s="187">
        <v>0.99315789473684213</v>
      </c>
      <c r="BD177" s="188">
        <v>0.94084117482904295</v>
      </c>
      <c r="BE177" s="188" t="s">
        <v>84</v>
      </c>
      <c r="BF177" s="447"/>
    </row>
    <row r="178" spans="1:58" ht="35.25" customHeight="1" x14ac:dyDescent="0.35">
      <c r="A178" s="144"/>
      <c r="B178" s="144"/>
      <c r="C178" s="144"/>
      <c r="D178" s="1551"/>
      <c r="E178" s="234" t="s">
        <v>303</v>
      </c>
      <c r="F178" s="165"/>
      <c r="G178" s="1573"/>
      <c r="H178" s="801">
        <v>1</v>
      </c>
      <c r="I178" s="189">
        <v>0.98333333333333328</v>
      </c>
      <c r="J178" s="189" t="s">
        <v>84</v>
      </c>
      <c r="K178" s="189">
        <v>0.79400000000000004</v>
      </c>
      <c r="L178" s="189" t="s">
        <v>84</v>
      </c>
      <c r="M178" s="189" t="s">
        <v>84</v>
      </c>
      <c r="N178" s="189" t="s">
        <v>84</v>
      </c>
      <c r="O178" s="189">
        <v>0.88219814241486083</v>
      </c>
      <c r="P178" s="189" t="s">
        <v>84</v>
      </c>
      <c r="Q178" s="189">
        <v>0.9258823529411766</v>
      </c>
      <c r="R178" s="189">
        <v>0.96274509803921571</v>
      </c>
      <c r="S178" s="189">
        <v>0.96274509803921571</v>
      </c>
      <c r="T178" s="189">
        <v>0.98039215686274528</v>
      </c>
      <c r="U178" s="189" t="s">
        <v>84</v>
      </c>
      <c r="V178" s="189">
        <v>1.0000000000000002</v>
      </c>
      <c r="W178" s="189">
        <v>0.97058823529411775</v>
      </c>
      <c r="X178" s="189">
        <v>0.98039215686274506</v>
      </c>
      <c r="Y178" s="189" t="s">
        <v>84</v>
      </c>
      <c r="Z178" s="189" t="s">
        <v>84</v>
      </c>
      <c r="AA178" s="189" t="s">
        <v>84</v>
      </c>
      <c r="AB178" s="237">
        <v>0.8970588235294118</v>
      </c>
      <c r="AC178" s="189">
        <v>0.87649122807017554</v>
      </c>
      <c r="AD178" s="189">
        <v>1.0000000000000002</v>
      </c>
      <c r="AE178" s="189" t="s">
        <v>84</v>
      </c>
      <c r="AF178" s="189" t="s">
        <v>84</v>
      </c>
      <c r="AG178" s="189" t="s">
        <v>84</v>
      </c>
      <c r="AH178" s="189">
        <v>0.9647058823529413</v>
      </c>
      <c r="AI178" s="189">
        <v>1</v>
      </c>
      <c r="AJ178" s="189">
        <v>1.0000000000000002</v>
      </c>
      <c r="AK178" s="189">
        <v>0.66398348813209507</v>
      </c>
      <c r="AL178" s="189" t="s">
        <v>84</v>
      </c>
      <c r="AM178" s="237">
        <v>0.83880288957688354</v>
      </c>
      <c r="AN178" s="189" t="s">
        <v>84</v>
      </c>
      <c r="AO178" s="189">
        <v>1.0000000000000002</v>
      </c>
      <c r="AP178" s="189" t="s">
        <v>84</v>
      </c>
      <c r="AQ178" s="189" t="s">
        <v>84</v>
      </c>
      <c r="AR178" s="967">
        <v>1.0000000000000002</v>
      </c>
      <c r="AS178" s="967" t="s">
        <v>84</v>
      </c>
      <c r="AT178" s="977" t="s">
        <v>84</v>
      </c>
      <c r="AU178" s="189" t="s">
        <v>84</v>
      </c>
      <c r="AV178" s="189" t="s">
        <v>84</v>
      </c>
      <c r="AW178" s="189">
        <v>0</v>
      </c>
      <c r="AX178" s="506">
        <v>0</v>
      </c>
      <c r="AY178" s="506" t="s">
        <v>84</v>
      </c>
      <c r="AZ178" s="189"/>
      <c r="BA178" s="323">
        <v>0.94929787034431001</v>
      </c>
      <c r="BB178" s="239">
        <v>0.91460563172637488</v>
      </c>
      <c r="BC178" s="239">
        <v>0.94626762985896129</v>
      </c>
      <c r="BD178" s="240">
        <v>0.93672371064321547</v>
      </c>
      <c r="BE178" s="240" t="s">
        <v>84</v>
      </c>
      <c r="BF178" s="447"/>
    </row>
    <row r="179" spans="1:58" ht="35.25" customHeight="1" x14ac:dyDescent="0.35">
      <c r="A179" s="144"/>
      <c r="B179" s="144"/>
      <c r="C179" s="144"/>
      <c r="D179" s="1551"/>
      <c r="E179" s="234" t="s">
        <v>167</v>
      </c>
      <c r="F179" s="165"/>
      <c r="G179" s="1573"/>
      <c r="H179" s="802">
        <v>1.0000000000000002</v>
      </c>
      <c r="I179" s="183">
        <v>0.86921568627450985</v>
      </c>
      <c r="J179" s="183" t="s">
        <v>84</v>
      </c>
      <c r="K179" s="183">
        <v>0.75901960784313727</v>
      </c>
      <c r="L179" s="183" t="s">
        <v>84</v>
      </c>
      <c r="M179" s="183" t="s">
        <v>84</v>
      </c>
      <c r="N179" s="183" t="s">
        <v>84</v>
      </c>
      <c r="O179" s="183">
        <v>1.0000000000000002</v>
      </c>
      <c r="P179" s="183" t="s">
        <v>84</v>
      </c>
      <c r="Q179" s="183">
        <v>1</v>
      </c>
      <c r="R179" s="183">
        <v>0.86940144478844184</v>
      </c>
      <c r="S179" s="183">
        <v>0.79228070175438614</v>
      </c>
      <c r="T179" s="183">
        <v>0.83271413828689378</v>
      </c>
      <c r="U179" s="183" t="s">
        <v>84</v>
      </c>
      <c r="V179" s="183">
        <v>0.98333333333333339</v>
      </c>
      <c r="W179" s="183">
        <v>0.71506707946336445</v>
      </c>
      <c r="X179" s="183">
        <v>0.93209494324045428</v>
      </c>
      <c r="Y179" s="183" t="s">
        <v>84</v>
      </c>
      <c r="Z179" s="183" t="s">
        <v>84</v>
      </c>
      <c r="AA179" s="183" t="s">
        <v>84</v>
      </c>
      <c r="AB179" s="185">
        <v>0.89705882352941191</v>
      </c>
      <c r="AC179" s="183">
        <v>0.73627450980392151</v>
      </c>
      <c r="AD179" s="183">
        <v>0.98039215686274528</v>
      </c>
      <c r="AE179" s="183" t="s">
        <v>84</v>
      </c>
      <c r="AF179" s="183" t="s">
        <v>84</v>
      </c>
      <c r="AG179" s="183" t="s">
        <v>84</v>
      </c>
      <c r="AH179" s="183">
        <v>0.85061403508771927</v>
      </c>
      <c r="AI179" s="183">
        <v>0.9508771929824561</v>
      </c>
      <c r="AJ179" s="183">
        <v>0.93294117647058827</v>
      </c>
      <c r="AK179" s="183">
        <v>0.98039215686274528</v>
      </c>
      <c r="AL179" s="183" t="s">
        <v>84</v>
      </c>
      <c r="AM179" s="185">
        <v>0.99999999999999989</v>
      </c>
      <c r="AN179" s="183" t="s">
        <v>84</v>
      </c>
      <c r="AO179" s="183">
        <v>1</v>
      </c>
      <c r="AP179" s="183" t="s">
        <v>84</v>
      </c>
      <c r="AQ179" s="183" t="s">
        <v>84</v>
      </c>
      <c r="AR179" s="965">
        <v>1.0000000000000002</v>
      </c>
      <c r="AS179" s="965" t="s">
        <v>84</v>
      </c>
      <c r="AT179" s="975" t="s">
        <v>84</v>
      </c>
      <c r="AU179" s="186" t="s">
        <v>84</v>
      </c>
      <c r="AV179" s="186" t="s">
        <v>84</v>
      </c>
      <c r="AW179" s="186">
        <v>0</v>
      </c>
      <c r="AX179" s="605">
        <v>0</v>
      </c>
      <c r="AY179" s="605" t="s">
        <v>84</v>
      </c>
      <c r="AZ179" s="189"/>
      <c r="BA179" s="272">
        <v>0.88664790318041109</v>
      </c>
      <c r="BB179" s="187">
        <v>0.90407857879994091</v>
      </c>
      <c r="BC179" s="187">
        <v>1</v>
      </c>
      <c r="BD179" s="188">
        <v>0.93024216066011733</v>
      </c>
      <c r="BE179" s="188" t="s">
        <v>84</v>
      </c>
      <c r="BF179" s="811"/>
    </row>
    <row r="180" spans="1:58" ht="35.25" customHeight="1" x14ac:dyDescent="0.35">
      <c r="A180" s="144"/>
      <c r="B180" s="144"/>
      <c r="C180" s="144"/>
      <c r="D180" s="1551"/>
      <c r="E180" s="234" t="s">
        <v>168</v>
      </c>
      <c r="F180" s="165"/>
      <c r="G180" s="1573"/>
      <c r="H180" s="803">
        <v>0.90033333333333343</v>
      </c>
      <c r="I180" s="186">
        <v>0.91909184726522197</v>
      </c>
      <c r="J180" s="186" t="s">
        <v>84</v>
      </c>
      <c r="K180" s="186">
        <v>0.92156862745098056</v>
      </c>
      <c r="L180" s="186" t="s">
        <v>84</v>
      </c>
      <c r="M180" s="186" t="s">
        <v>84</v>
      </c>
      <c r="N180" s="186" t="s">
        <v>84</v>
      </c>
      <c r="O180" s="186">
        <v>0.98039215686274506</v>
      </c>
      <c r="P180" s="186" t="s">
        <v>84</v>
      </c>
      <c r="Q180" s="186">
        <v>0.96367389060887532</v>
      </c>
      <c r="R180" s="186">
        <v>0.89274509803921565</v>
      </c>
      <c r="S180" s="186">
        <v>0.98411764705882365</v>
      </c>
      <c r="T180" s="186">
        <v>0.98333333333333339</v>
      </c>
      <c r="U180" s="186" t="s">
        <v>84</v>
      </c>
      <c r="V180" s="186">
        <v>1</v>
      </c>
      <c r="W180" s="186">
        <v>0.98039215686274506</v>
      </c>
      <c r="X180" s="186">
        <v>0.72019607843137257</v>
      </c>
      <c r="Y180" s="186" t="s">
        <v>84</v>
      </c>
      <c r="Z180" s="186" t="s">
        <v>84</v>
      </c>
      <c r="AA180" s="186" t="s">
        <v>84</v>
      </c>
      <c r="AB180" s="206">
        <v>0.72149122807017552</v>
      </c>
      <c r="AC180" s="186">
        <v>0.90833333333333333</v>
      </c>
      <c r="AD180" s="186">
        <v>0.7544257703081233</v>
      </c>
      <c r="AE180" s="186" t="s">
        <v>84</v>
      </c>
      <c r="AF180" s="186" t="s">
        <v>84</v>
      </c>
      <c r="AG180" s="186" t="s">
        <v>84</v>
      </c>
      <c r="AH180" s="186">
        <v>0.70078431372549033</v>
      </c>
      <c r="AI180" s="186">
        <v>0.83980392156862749</v>
      </c>
      <c r="AJ180" s="186">
        <v>0.98039215686274528</v>
      </c>
      <c r="AK180" s="186">
        <v>0.95745098039215693</v>
      </c>
      <c r="AL180" s="186" t="s">
        <v>84</v>
      </c>
      <c r="AM180" s="206">
        <v>0.81842105263157905</v>
      </c>
      <c r="AN180" s="186" t="s">
        <v>84</v>
      </c>
      <c r="AO180" s="186">
        <v>0.96383333333333332</v>
      </c>
      <c r="AP180" s="186" t="s">
        <v>84</v>
      </c>
      <c r="AQ180" s="186" t="s">
        <v>84</v>
      </c>
      <c r="AR180" s="966">
        <v>0.92652218782249751</v>
      </c>
      <c r="AS180" s="966" t="s">
        <v>84</v>
      </c>
      <c r="AT180" s="976" t="s">
        <v>84</v>
      </c>
      <c r="AU180" s="186" t="s">
        <v>84</v>
      </c>
      <c r="AV180" s="186" t="s">
        <v>84</v>
      </c>
      <c r="AW180" s="186">
        <v>0</v>
      </c>
      <c r="AX180" s="605">
        <v>0</v>
      </c>
      <c r="AY180" s="605" t="s">
        <v>84</v>
      </c>
      <c r="AZ180" s="189"/>
      <c r="BA180" s="817">
        <v>0.93144037902242249</v>
      </c>
      <c r="BB180" s="207">
        <v>0.83752595775152172</v>
      </c>
      <c r="BC180" s="207">
        <v>0.90292552459580333</v>
      </c>
      <c r="BD180" s="208">
        <v>0.89063062045658248</v>
      </c>
      <c r="BE180" s="208" t="s">
        <v>84</v>
      </c>
      <c r="BF180" s="811"/>
    </row>
    <row r="181" spans="1:58" ht="35.25" customHeight="1" x14ac:dyDescent="0.35">
      <c r="A181" s="144"/>
      <c r="B181" s="144"/>
      <c r="C181" s="144"/>
      <c r="D181" s="1551"/>
      <c r="E181" s="234" t="s">
        <v>241</v>
      </c>
      <c r="F181" s="165"/>
      <c r="G181" s="1573"/>
      <c r="H181" s="802">
        <v>0.831372549019608</v>
      </c>
      <c r="I181" s="183">
        <v>0.90670794633642937</v>
      </c>
      <c r="J181" s="183" t="s">
        <v>84</v>
      </c>
      <c r="K181" s="183">
        <v>0.76429308565531484</v>
      </c>
      <c r="L181" s="183" t="s">
        <v>84</v>
      </c>
      <c r="M181" s="183" t="s">
        <v>84</v>
      </c>
      <c r="N181" s="183" t="s">
        <v>84</v>
      </c>
      <c r="O181" s="183">
        <v>0.79983333333333329</v>
      </c>
      <c r="P181" s="183" t="s">
        <v>84</v>
      </c>
      <c r="Q181" s="183">
        <v>0.81096491228070178</v>
      </c>
      <c r="R181" s="183">
        <v>0.84112487100103217</v>
      </c>
      <c r="S181" s="183">
        <v>0.96367389060887532</v>
      </c>
      <c r="T181" s="183">
        <v>0.86212590299277625</v>
      </c>
      <c r="U181" s="183" t="s">
        <v>84</v>
      </c>
      <c r="V181" s="183">
        <v>0.98039215686274528</v>
      </c>
      <c r="W181" s="183">
        <v>0.88098039215686275</v>
      </c>
      <c r="X181" s="183">
        <v>0.86584107327141402</v>
      </c>
      <c r="Y181" s="183" t="s">
        <v>84</v>
      </c>
      <c r="Z181" s="183" t="s">
        <v>84</v>
      </c>
      <c r="AA181" s="183" t="s">
        <v>84</v>
      </c>
      <c r="AB181" s="185">
        <v>0.98039215686274506</v>
      </c>
      <c r="AC181" s="183">
        <v>1.0000000000000002</v>
      </c>
      <c r="AD181" s="183">
        <v>1</v>
      </c>
      <c r="AE181" s="183" t="s">
        <v>84</v>
      </c>
      <c r="AF181" s="183" t="s">
        <v>84</v>
      </c>
      <c r="AG181" s="183" t="s">
        <v>84</v>
      </c>
      <c r="AH181" s="183">
        <v>0.86368421052631583</v>
      </c>
      <c r="AI181" s="183">
        <v>0.98333333333333339</v>
      </c>
      <c r="AJ181" s="183">
        <v>0.98039215686274506</v>
      </c>
      <c r="AK181" s="183">
        <v>0.87327141382868956</v>
      </c>
      <c r="AL181" s="183" t="s">
        <v>84</v>
      </c>
      <c r="AM181" s="185">
        <v>0.85478070175438603</v>
      </c>
      <c r="AN181" s="183" t="s">
        <v>84</v>
      </c>
      <c r="AO181" s="183">
        <v>1.0000000000000002</v>
      </c>
      <c r="AP181" s="183" t="s">
        <v>84</v>
      </c>
      <c r="AQ181" s="183" t="s">
        <v>84</v>
      </c>
      <c r="AR181" s="965">
        <v>0.89742002063983495</v>
      </c>
      <c r="AS181" s="965" t="s">
        <v>84</v>
      </c>
      <c r="AT181" s="975" t="s">
        <v>84</v>
      </c>
      <c r="AU181" s="186" t="s">
        <v>84</v>
      </c>
      <c r="AV181" s="186" t="s">
        <v>84</v>
      </c>
      <c r="AW181" s="186">
        <v>0</v>
      </c>
      <c r="AX181" s="605">
        <v>0</v>
      </c>
      <c r="AY181" s="605" t="s">
        <v>84</v>
      </c>
      <c r="AZ181" s="189"/>
      <c r="BA181" s="272">
        <v>0.86430091941082665</v>
      </c>
      <c r="BB181" s="187">
        <v>0.95443903877340408</v>
      </c>
      <c r="BC181" s="187">
        <v>0.9174002407980737</v>
      </c>
      <c r="BD181" s="188">
        <v>0.91204673299410144</v>
      </c>
      <c r="BE181" s="188" t="s">
        <v>84</v>
      </c>
      <c r="BF181" s="811"/>
    </row>
    <row r="182" spans="1:58" ht="35.25" customHeight="1" x14ac:dyDescent="0.35">
      <c r="A182" s="144"/>
      <c r="B182" s="144"/>
      <c r="C182" s="144"/>
      <c r="D182" s="1551"/>
      <c r="E182" s="234" t="s">
        <v>246</v>
      </c>
      <c r="F182" s="165"/>
      <c r="G182" s="1573"/>
      <c r="H182" s="801">
        <v>0.87368421052631584</v>
      </c>
      <c r="I182" s="189">
        <v>0.91294117647058837</v>
      </c>
      <c r="J182" s="189" t="s">
        <v>84</v>
      </c>
      <c r="K182" s="189">
        <v>0.89152435167615429</v>
      </c>
      <c r="L182" s="189" t="s">
        <v>84</v>
      </c>
      <c r="M182" s="189" t="s">
        <v>84</v>
      </c>
      <c r="N182" s="189" t="s">
        <v>84</v>
      </c>
      <c r="O182" s="189">
        <v>0.98117647058823554</v>
      </c>
      <c r="P182" s="189" t="s">
        <v>84</v>
      </c>
      <c r="Q182" s="189">
        <v>0.77745098039215699</v>
      </c>
      <c r="R182" s="189">
        <v>0.77640733712839971</v>
      </c>
      <c r="S182" s="189">
        <v>0.90666666666666673</v>
      </c>
      <c r="T182" s="189">
        <v>0.89600000000000002</v>
      </c>
      <c r="U182" s="189" t="s">
        <v>84</v>
      </c>
      <c r="V182" s="189">
        <v>0.67960784313725497</v>
      </c>
      <c r="W182" s="189">
        <v>0.87137254901960781</v>
      </c>
      <c r="X182" s="189">
        <v>0.94583333333333341</v>
      </c>
      <c r="Y182" s="189" t="s">
        <v>84</v>
      </c>
      <c r="Z182" s="189" t="s">
        <v>84</v>
      </c>
      <c r="AA182" s="189" t="s">
        <v>84</v>
      </c>
      <c r="AB182" s="237">
        <v>0.83333333333333337</v>
      </c>
      <c r="AC182" s="189">
        <v>0.9559649122807018</v>
      </c>
      <c r="AD182" s="189">
        <v>0.89249299719887976</v>
      </c>
      <c r="AE182" s="189" t="s">
        <v>84</v>
      </c>
      <c r="AF182" s="189" t="s">
        <v>84</v>
      </c>
      <c r="AG182" s="189" t="s">
        <v>84</v>
      </c>
      <c r="AH182" s="189">
        <v>0.89795008912655971</v>
      </c>
      <c r="AI182" s="189">
        <v>0.92039215686274523</v>
      </c>
      <c r="AJ182" s="189">
        <v>0.98039215686274517</v>
      </c>
      <c r="AK182" s="189">
        <v>0.90449082858950025</v>
      </c>
      <c r="AL182" s="189" t="s">
        <v>84</v>
      </c>
      <c r="AM182" s="237">
        <v>0.90913312693498449</v>
      </c>
      <c r="AN182" s="189" t="s">
        <v>84</v>
      </c>
      <c r="AO182" s="189">
        <v>0.93109649122807014</v>
      </c>
      <c r="AP182" s="189" t="s">
        <v>84</v>
      </c>
      <c r="AQ182" s="189" t="s">
        <v>84</v>
      </c>
      <c r="AR182" s="967">
        <v>0.98018575851393197</v>
      </c>
      <c r="AS182" s="967" t="s">
        <v>84</v>
      </c>
      <c r="AT182" s="977" t="s">
        <v>84</v>
      </c>
      <c r="AU182" s="189" t="s">
        <v>84</v>
      </c>
      <c r="AV182" s="189" t="s">
        <v>84</v>
      </c>
      <c r="AW182" s="189">
        <v>0</v>
      </c>
      <c r="AX182" s="506">
        <v>0</v>
      </c>
      <c r="AY182" s="506" t="s">
        <v>84</v>
      </c>
      <c r="AZ182" s="189"/>
      <c r="BA182" s="323">
        <v>0.86478771990351955</v>
      </c>
      <c r="BB182" s="239">
        <v>0.91214521060778075</v>
      </c>
      <c r="BC182" s="239">
        <v>0.94013845889232883</v>
      </c>
      <c r="BD182" s="240">
        <v>0.90569046313454304</v>
      </c>
      <c r="BE182" s="240" t="s">
        <v>84</v>
      </c>
      <c r="BF182" s="811"/>
    </row>
    <row r="183" spans="1:58" ht="35.25" customHeight="1" x14ac:dyDescent="0.35">
      <c r="A183" s="144"/>
      <c r="B183" s="144"/>
      <c r="C183" s="144"/>
      <c r="D183" s="1551"/>
      <c r="E183" s="234" t="s">
        <v>248</v>
      </c>
      <c r="F183" s="165"/>
      <c r="G183" s="1573"/>
      <c r="H183" s="802">
        <v>1.0000000000000002</v>
      </c>
      <c r="I183" s="183">
        <v>1</v>
      </c>
      <c r="J183" s="183" t="s">
        <v>84</v>
      </c>
      <c r="K183" s="183">
        <v>0.96392156862745104</v>
      </c>
      <c r="L183" s="183" t="s">
        <v>84</v>
      </c>
      <c r="M183" s="183" t="s">
        <v>84</v>
      </c>
      <c r="N183" s="183" t="s">
        <v>84</v>
      </c>
      <c r="O183" s="183">
        <v>0.93627450980392168</v>
      </c>
      <c r="P183" s="183" t="s">
        <v>84</v>
      </c>
      <c r="Q183" s="183">
        <v>0.98018575851393197</v>
      </c>
      <c r="R183" s="183">
        <v>0.94000000000000006</v>
      </c>
      <c r="S183" s="183">
        <v>0.95588235294117652</v>
      </c>
      <c r="T183" s="183">
        <v>0.63101135190918478</v>
      </c>
      <c r="U183" s="183" t="s">
        <v>84</v>
      </c>
      <c r="V183" s="183">
        <v>0.96532507739938089</v>
      </c>
      <c r="W183" s="183">
        <v>0.8683333333333334</v>
      </c>
      <c r="X183" s="183">
        <v>0.73098039215686283</v>
      </c>
      <c r="Y183" s="183" t="s">
        <v>84</v>
      </c>
      <c r="Z183" s="183" t="s">
        <v>84</v>
      </c>
      <c r="AA183" s="183" t="s">
        <v>84</v>
      </c>
      <c r="AB183" s="185">
        <v>1</v>
      </c>
      <c r="AC183" s="183">
        <v>0.82627450980392159</v>
      </c>
      <c r="AD183" s="183">
        <v>0.96553147574819409</v>
      </c>
      <c r="AE183" s="183" t="s">
        <v>84</v>
      </c>
      <c r="AF183" s="183" t="s">
        <v>84</v>
      </c>
      <c r="AG183" s="183" t="s">
        <v>84</v>
      </c>
      <c r="AH183" s="183">
        <v>0.90183333333333338</v>
      </c>
      <c r="AI183" s="183">
        <v>0.97499999999999998</v>
      </c>
      <c r="AJ183" s="183">
        <v>0.96627450980392171</v>
      </c>
      <c r="AK183" s="183">
        <v>1.0000000000000002</v>
      </c>
      <c r="AL183" s="183" t="s">
        <v>84</v>
      </c>
      <c r="AM183" s="185">
        <v>0.89359649122807006</v>
      </c>
      <c r="AN183" s="183" t="s">
        <v>84</v>
      </c>
      <c r="AO183" s="183">
        <v>1.0000000000000002</v>
      </c>
      <c r="AP183" s="183" t="s">
        <v>84</v>
      </c>
      <c r="AQ183" s="183" t="s">
        <v>84</v>
      </c>
      <c r="AR183" s="965">
        <v>0.95077399380804961</v>
      </c>
      <c r="AS183" s="965" t="s">
        <v>84</v>
      </c>
      <c r="AT183" s="975" t="s">
        <v>84</v>
      </c>
      <c r="AU183" s="183" t="s">
        <v>84</v>
      </c>
      <c r="AV183" s="183" t="s">
        <v>84</v>
      </c>
      <c r="AW183" s="183">
        <v>0</v>
      </c>
      <c r="AX183" s="604">
        <v>0</v>
      </c>
      <c r="AY183" s="604" t="s">
        <v>84</v>
      </c>
      <c r="AZ183" s="189"/>
      <c r="BA183" s="272">
        <v>0.90653766769865851</v>
      </c>
      <c r="BB183" s="187">
        <v>0.94784483266991004</v>
      </c>
      <c r="BC183" s="187">
        <v>0.94812349501203996</v>
      </c>
      <c r="BD183" s="188">
        <v>0.93416866512686958</v>
      </c>
      <c r="BE183" s="188" t="s">
        <v>84</v>
      </c>
      <c r="BF183" s="811"/>
    </row>
    <row r="184" spans="1:58" ht="35.25" customHeight="1" x14ac:dyDescent="0.35">
      <c r="A184" s="144"/>
      <c r="B184" s="144"/>
      <c r="C184" s="144"/>
      <c r="D184" s="1551"/>
      <c r="E184" s="234" t="s">
        <v>257</v>
      </c>
      <c r="F184" s="165"/>
      <c r="G184" s="1573"/>
      <c r="H184" s="801">
        <v>0.95588235294117663</v>
      </c>
      <c r="I184" s="189">
        <v>1</v>
      </c>
      <c r="J184" s="189" t="s">
        <v>84</v>
      </c>
      <c r="K184" s="189">
        <v>0.8693333333333334</v>
      </c>
      <c r="L184" s="189" t="s">
        <v>84</v>
      </c>
      <c r="M184" s="189" t="s">
        <v>84</v>
      </c>
      <c r="N184" s="189" t="s">
        <v>84</v>
      </c>
      <c r="O184" s="189">
        <v>0.90803921568627455</v>
      </c>
      <c r="P184" s="189" t="s">
        <v>84</v>
      </c>
      <c r="Q184" s="189">
        <v>0.94745098039215703</v>
      </c>
      <c r="R184" s="189">
        <v>0.97647058823529431</v>
      </c>
      <c r="S184" s="189">
        <v>1.0000000000000002</v>
      </c>
      <c r="T184" s="189">
        <v>0.98018575851393197</v>
      </c>
      <c r="U184" s="189" t="s">
        <v>84</v>
      </c>
      <c r="V184" s="189">
        <v>1.0000000000000002</v>
      </c>
      <c r="W184" s="189">
        <v>1</v>
      </c>
      <c r="X184" s="189">
        <v>0.93705882352941194</v>
      </c>
      <c r="Y184" s="189" t="s">
        <v>84</v>
      </c>
      <c r="Z184" s="189" t="s">
        <v>84</v>
      </c>
      <c r="AA184" s="189" t="s">
        <v>84</v>
      </c>
      <c r="AB184" s="237">
        <v>0.78266666666666662</v>
      </c>
      <c r="AC184" s="189">
        <v>0.95133333333333348</v>
      </c>
      <c r="AD184" s="189">
        <v>1.0000000000000002</v>
      </c>
      <c r="AE184" s="189" t="s">
        <v>84</v>
      </c>
      <c r="AF184" s="189" t="s">
        <v>84</v>
      </c>
      <c r="AG184" s="189" t="s">
        <v>84</v>
      </c>
      <c r="AH184" s="189">
        <v>0.75056759545923646</v>
      </c>
      <c r="AI184" s="189">
        <v>0.90588235294117658</v>
      </c>
      <c r="AJ184" s="189">
        <v>0.98039215686274517</v>
      </c>
      <c r="AK184" s="189">
        <v>0.94980392156862758</v>
      </c>
      <c r="AL184" s="189" t="s">
        <v>84</v>
      </c>
      <c r="AM184" s="237">
        <v>0.95900178253119439</v>
      </c>
      <c r="AN184" s="189" t="s">
        <v>84</v>
      </c>
      <c r="AO184" s="189">
        <v>1</v>
      </c>
      <c r="AP184" s="189" t="s">
        <v>84</v>
      </c>
      <c r="AQ184" s="189" t="s">
        <v>84</v>
      </c>
      <c r="AR184" s="967">
        <v>1</v>
      </c>
      <c r="AS184" s="967" t="s">
        <v>84</v>
      </c>
      <c r="AT184" s="977" t="s">
        <v>84</v>
      </c>
      <c r="AU184" s="189" t="s">
        <v>84</v>
      </c>
      <c r="AV184" s="189" t="s">
        <v>84</v>
      </c>
      <c r="AW184" s="189">
        <v>0</v>
      </c>
      <c r="AX184" s="506">
        <v>0</v>
      </c>
      <c r="AY184" s="506" t="s">
        <v>84</v>
      </c>
      <c r="AZ184" s="189"/>
      <c r="BA184" s="323">
        <v>0.96131100478468912</v>
      </c>
      <c r="BB184" s="239">
        <v>0.90294943240454084</v>
      </c>
      <c r="BC184" s="239">
        <v>0.98633392751039806</v>
      </c>
      <c r="BD184" s="240">
        <v>0.9501981215665426</v>
      </c>
      <c r="BE184" s="240" t="s">
        <v>84</v>
      </c>
      <c r="BF184" s="811"/>
    </row>
    <row r="185" spans="1:58" ht="35.25" customHeight="1" x14ac:dyDescent="0.35">
      <c r="A185" s="144"/>
      <c r="B185" s="144"/>
      <c r="C185" s="144"/>
      <c r="D185" s="1551"/>
      <c r="E185" s="234" t="s">
        <v>267</v>
      </c>
      <c r="F185" s="165"/>
      <c r="G185" s="1573"/>
      <c r="H185" s="802" t="s">
        <v>84</v>
      </c>
      <c r="I185" s="183" t="s">
        <v>84</v>
      </c>
      <c r="J185" s="183" t="s">
        <v>84</v>
      </c>
      <c r="K185" s="183" t="s">
        <v>84</v>
      </c>
      <c r="L185" s="183" t="s">
        <v>84</v>
      </c>
      <c r="M185" s="183" t="s">
        <v>84</v>
      </c>
      <c r="N185" s="183" t="s">
        <v>84</v>
      </c>
      <c r="O185" s="183" t="s">
        <v>84</v>
      </c>
      <c r="P185" s="183" t="s">
        <v>84</v>
      </c>
      <c r="Q185" s="183" t="s">
        <v>84</v>
      </c>
      <c r="R185" s="183" t="s">
        <v>84</v>
      </c>
      <c r="S185" s="183" t="s">
        <v>84</v>
      </c>
      <c r="T185" s="183" t="s">
        <v>84</v>
      </c>
      <c r="U185" s="183" t="s">
        <v>84</v>
      </c>
      <c r="V185" s="183" t="s">
        <v>84</v>
      </c>
      <c r="W185" s="183" t="s">
        <v>84</v>
      </c>
      <c r="X185" s="183" t="s">
        <v>84</v>
      </c>
      <c r="Y185" s="183" t="s">
        <v>84</v>
      </c>
      <c r="Z185" s="183" t="s">
        <v>84</v>
      </c>
      <c r="AA185" s="183" t="s">
        <v>84</v>
      </c>
      <c r="AB185" s="185">
        <v>0.94196078431372565</v>
      </c>
      <c r="AC185" s="183">
        <v>0.83607843137254911</v>
      </c>
      <c r="AD185" s="183">
        <v>0.61991744066047483</v>
      </c>
      <c r="AE185" s="183" t="s">
        <v>84</v>
      </c>
      <c r="AF185" s="183" t="s">
        <v>84</v>
      </c>
      <c r="AG185" s="183" t="s">
        <v>84</v>
      </c>
      <c r="AH185" s="183">
        <v>0.90266666666666673</v>
      </c>
      <c r="AI185" s="183">
        <v>0.93049999999999999</v>
      </c>
      <c r="AJ185" s="183">
        <v>0.87254901960784315</v>
      </c>
      <c r="AK185" s="183">
        <v>0.94745098039215703</v>
      </c>
      <c r="AL185" s="183" t="s">
        <v>84</v>
      </c>
      <c r="AM185" s="185">
        <v>0.81803921568627458</v>
      </c>
      <c r="AN185" s="183" t="s">
        <v>84</v>
      </c>
      <c r="AO185" s="183">
        <v>0.80450980392156868</v>
      </c>
      <c r="AP185" s="183">
        <v>0.97500000000000009</v>
      </c>
      <c r="AQ185" s="183" t="s">
        <v>84</v>
      </c>
      <c r="AR185" s="965">
        <v>0.94745098039215703</v>
      </c>
      <c r="AS185" s="965" t="s">
        <v>84</v>
      </c>
      <c r="AT185" s="975" t="s">
        <v>84</v>
      </c>
      <c r="AU185" s="189" t="s">
        <v>84</v>
      </c>
      <c r="AV185" s="189" t="s">
        <v>84</v>
      </c>
      <c r="AW185" s="189">
        <v>0</v>
      </c>
      <c r="AX185" s="506">
        <v>0</v>
      </c>
      <c r="AY185" s="506" t="s">
        <v>84</v>
      </c>
      <c r="AZ185" s="189"/>
      <c r="BA185" s="272" t="s">
        <v>84</v>
      </c>
      <c r="BB185" s="187">
        <v>0.8644461890019165</v>
      </c>
      <c r="BC185" s="187">
        <v>0.88625000000000009</v>
      </c>
      <c r="BD185" s="188">
        <v>0.8753480945009583</v>
      </c>
      <c r="BE185" s="188" t="s">
        <v>84</v>
      </c>
      <c r="BF185" s="811"/>
    </row>
    <row r="186" spans="1:58" ht="35.25" customHeight="1" x14ac:dyDescent="0.35">
      <c r="A186" s="144"/>
      <c r="B186" s="144"/>
      <c r="C186" s="144"/>
      <c r="D186" s="1550"/>
      <c r="E186" s="234" t="s">
        <v>152</v>
      </c>
      <c r="F186" s="165"/>
      <c r="G186" s="1573"/>
      <c r="H186" s="882">
        <v>0.90933333333333344</v>
      </c>
      <c r="I186" s="883">
        <v>0.83514851428525683</v>
      </c>
      <c r="J186" s="883" t="s">
        <v>84</v>
      </c>
      <c r="K186" s="883">
        <v>0.85739750445632812</v>
      </c>
      <c r="L186" s="883" t="s">
        <v>84</v>
      </c>
      <c r="M186" s="883" t="s">
        <v>84</v>
      </c>
      <c r="N186" s="883" t="s">
        <v>84</v>
      </c>
      <c r="O186" s="883">
        <v>0.77450980392156865</v>
      </c>
      <c r="P186" s="883" t="s">
        <v>84</v>
      </c>
      <c r="Q186" s="883">
        <v>0.87333333333333341</v>
      </c>
      <c r="R186" s="883">
        <v>0.86568627450980407</v>
      </c>
      <c r="S186" s="883">
        <v>0.55670794633642939</v>
      </c>
      <c r="T186" s="883">
        <v>0.95333333333333348</v>
      </c>
      <c r="U186" s="883" t="s">
        <v>84</v>
      </c>
      <c r="V186" s="883">
        <v>0.89349376114082013</v>
      </c>
      <c r="W186" s="883">
        <v>0.7822497420020641</v>
      </c>
      <c r="X186" s="883">
        <v>0.81060606060606066</v>
      </c>
      <c r="Y186" s="883" t="s">
        <v>84</v>
      </c>
      <c r="Z186" s="883" t="s">
        <v>84</v>
      </c>
      <c r="AA186" s="883" t="s">
        <v>84</v>
      </c>
      <c r="AB186" s="884">
        <v>0.83266666666666667</v>
      </c>
      <c r="AC186" s="883">
        <v>0.92333333333333345</v>
      </c>
      <c r="AD186" s="883">
        <v>0.85235294117647065</v>
      </c>
      <c r="AE186" s="883" t="s">
        <v>84</v>
      </c>
      <c r="AF186" s="883" t="s">
        <v>84</v>
      </c>
      <c r="AG186" s="883" t="s">
        <v>84</v>
      </c>
      <c r="AH186" s="883">
        <v>0.79757481940144481</v>
      </c>
      <c r="AI186" s="883">
        <v>0.73156862745098039</v>
      </c>
      <c r="AJ186" s="883">
        <v>0.85655314757481948</v>
      </c>
      <c r="AK186" s="883">
        <v>0.81671826625387012</v>
      </c>
      <c r="AL186" s="883">
        <v>0.90980392156862755</v>
      </c>
      <c r="AM186" s="884">
        <v>1.0000000000000002</v>
      </c>
      <c r="AN186" s="883" t="s">
        <v>84</v>
      </c>
      <c r="AO186" s="883">
        <v>0.89891640866873068</v>
      </c>
      <c r="AP186" s="883">
        <v>0.95588235294117652</v>
      </c>
      <c r="AQ186" s="883" t="s">
        <v>84</v>
      </c>
      <c r="AR186" s="969">
        <v>0.97860962566844933</v>
      </c>
      <c r="AS186" s="969" t="s">
        <v>84</v>
      </c>
      <c r="AT186" s="979" t="s">
        <v>84</v>
      </c>
      <c r="AU186" s="883" t="s">
        <v>84</v>
      </c>
      <c r="AV186" s="883" t="s">
        <v>84</v>
      </c>
      <c r="AW186" s="883">
        <v>0</v>
      </c>
      <c r="AX186" s="885">
        <v>0</v>
      </c>
      <c r="AY186" s="885" t="s">
        <v>84</v>
      </c>
      <c r="AZ186" s="883"/>
      <c r="BA186" s="886">
        <v>0.82834541884166657</v>
      </c>
      <c r="BB186" s="887">
        <v>0.84007146542827682</v>
      </c>
      <c r="BC186" s="887">
        <v>0.95835209681958911</v>
      </c>
      <c r="BD186" s="888">
        <v>0.87558966036317754</v>
      </c>
      <c r="BE186" s="888" t="s">
        <v>84</v>
      </c>
      <c r="BF186" s="811"/>
    </row>
    <row r="187" spans="1:58" ht="35.25" customHeight="1" x14ac:dyDescent="0.35">
      <c r="A187" s="144"/>
      <c r="B187" s="144"/>
      <c r="C187" s="144"/>
      <c r="D187" s="1548">
        <v>2023</v>
      </c>
      <c r="E187" s="234" t="s">
        <v>153</v>
      </c>
      <c r="F187" s="165"/>
      <c r="G187" s="1575"/>
      <c r="H187" s="495">
        <v>0.9630546955624355</v>
      </c>
      <c r="I187" s="183">
        <v>0.52985739750445637</v>
      </c>
      <c r="J187" s="183" t="s">
        <v>84</v>
      </c>
      <c r="K187" s="183">
        <v>0.93364293085655314</v>
      </c>
      <c r="L187" s="183" t="s">
        <v>84</v>
      </c>
      <c r="M187" s="183" t="s">
        <v>84</v>
      </c>
      <c r="N187" s="183" t="s">
        <v>84</v>
      </c>
      <c r="O187" s="183">
        <v>0.88333333333333341</v>
      </c>
      <c r="P187" s="183" t="s">
        <v>84</v>
      </c>
      <c r="Q187" s="183">
        <v>0.96859649122807012</v>
      </c>
      <c r="R187" s="183">
        <v>0.78054695562435505</v>
      </c>
      <c r="S187" s="183">
        <v>0.98039215686274528</v>
      </c>
      <c r="T187" s="183">
        <v>0.85419516643866855</v>
      </c>
      <c r="U187" s="183" t="s">
        <v>84</v>
      </c>
      <c r="V187" s="183">
        <v>1</v>
      </c>
      <c r="W187" s="183">
        <v>1</v>
      </c>
      <c r="X187" s="183">
        <v>0.98018575851393197</v>
      </c>
      <c r="Y187" s="183" t="s">
        <v>84</v>
      </c>
      <c r="Z187" s="183" t="s">
        <v>84</v>
      </c>
      <c r="AA187" s="183" t="s">
        <v>84</v>
      </c>
      <c r="AB187" s="185">
        <v>0.57965686274509809</v>
      </c>
      <c r="AC187" s="183">
        <v>0.64126559714795017</v>
      </c>
      <c r="AD187" s="183">
        <v>0.89803921568627465</v>
      </c>
      <c r="AE187" s="183" t="s">
        <v>84</v>
      </c>
      <c r="AF187" s="183" t="s">
        <v>84</v>
      </c>
      <c r="AG187" s="183" t="s">
        <v>84</v>
      </c>
      <c r="AH187" s="183">
        <v>0.75048245614035092</v>
      </c>
      <c r="AI187" s="183">
        <v>0.95175438596491235</v>
      </c>
      <c r="AJ187" s="183">
        <v>0.82033023735810118</v>
      </c>
      <c r="AK187" s="183">
        <v>0.9615686274509806</v>
      </c>
      <c r="AL187" s="183">
        <v>0.83568627450980415</v>
      </c>
      <c r="AM187" s="185">
        <v>0.98018575851393197</v>
      </c>
      <c r="AN187" s="183" t="s">
        <v>84</v>
      </c>
      <c r="AO187" s="183">
        <v>0.98736842105263156</v>
      </c>
      <c r="AP187" s="183">
        <v>0.96532507739938089</v>
      </c>
      <c r="AQ187" s="183" t="s">
        <v>84</v>
      </c>
      <c r="AR187" s="965">
        <v>0.71167557932263814</v>
      </c>
      <c r="AS187" s="965" t="s">
        <v>84</v>
      </c>
      <c r="AT187" s="975" t="s">
        <v>84</v>
      </c>
      <c r="AU187" s="189" t="s">
        <v>84</v>
      </c>
      <c r="AV187" s="189" t="s">
        <v>84</v>
      </c>
      <c r="AW187" s="189">
        <v>0</v>
      </c>
      <c r="AX187" s="506">
        <v>0</v>
      </c>
      <c r="AY187" s="506" t="s">
        <v>84</v>
      </c>
      <c r="AZ187" s="189"/>
      <c r="BA187" s="494">
        <v>0.89761862599314068</v>
      </c>
      <c r="BB187" s="187">
        <v>0.804847957125434</v>
      </c>
      <c r="BC187" s="187">
        <v>0.91113870907214567</v>
      </c>
      <c r="BD187" s="188">
        <v>0.87120176406357341</v>
      </c>
      <c r="BE187" s="188" t="s">
        <v>84</v>
      </c>
      <c r="BF187" s="811"/>
    </row>
    <row r="188" spans="1:58" ht="35.25" customHeight="1" x14ac:dyDescent="0.35">
      <c r="A188" s="144"/>
      <c r="B188" s="144"/>
      <c r="C188" s="144"/>
      <c r="D188" s="1549"/>
      <c r="E188" s="234" t="s">
        <v>154</v>
      </c>
      <c r="F188" s="165"/>
      <c r="G188" s="1575"/>
      <c r="H188" s="638">
        <v>0.75284997720018243</v>
      </c>
      <c r="I188" s="186">
        <v>0.96457938013915223</v>
      </c>
      <c r="J188" s="186" t="s">
        <v>84</v>
      </c>
      <c r="K188" s="186">
        <v>0.86129266521423375</v>
      </c>
      <c r="L188" s="186" t="s">
        <v>84</v>
      </c>
      <c r="M188" s="186" t="s">
        <v>84</v>
      </c>
      <c r="N188" s="186">
        <v>0.5996078431372549</v>
      </c>
      <c r="O188" s="186">
        <v>0.84937611408199631</v>
      </c>
      <c r="P188" s="186" t="s">
        <v>84</v>
      </c>
      <c r="Q188" s="186">
        <v>0.982289690069576</v>
      </c>
      <c r="R188" s="186">
        <v>0.87450980392156874</v>
      </c>
      <c r="S188" s="186">
        <v>0.98409090909090879</v>
      </c>
      <c r="T188" s="186">
        <v>0.98128342245989286</v>
      </c>
      <c r="U188" s="186" t="s">
        <v>84</v>
      </c>
      <c r="V188" s="186">
        <v>0.99999999999999989</v>
      </c>
      <c r="W188" s="186">
        <v>0.99999999999999978</v>
      </c>
      <c r="X188" s="186">
        <v>0.99999999999999978</v>
      </c>
      <c r="Y188" s="186" t="s">
        <v>84</v>
      </c>
      <c r="Z188" s="186" t="s">
        <v>84</v>
      </c>
      <c r="AA188" s="186" t="s">
        <v>84</v>
      </c>
      <c r="AB188" s="206">
        <v>0.85002649708532052</v>
      </c>
      <c r="AC188" s="186">
        <v>0.78145161290322562</v>
      </c>
      <c r="AD188" s="186">
        <v>0.98039215686274506</v>
      </c>
      <c r="AE188" s="186" t="s">
        <v>84</v>
      </c>
      <c r="AF188" s="186" t="s">
        <v>84</v>
      </c>
      <c r="AG188" s="186" t="s">
        <v>84</v>
      </c>
      <c r="AH188" s="186">
        <v>0.84325125398996792</v>
      </c>
      <c r="AI188" s="186">
        <v>0.78557874762808333</v>
      </c>
      <c r="AJ188" s="186">
        <v>1</v>
      </c>
      <c r="AK188" s="186">
        <v>0.87916666666666654</v>
      </c>
      <c r="AL188" s="186">
        <v>0.7104212055192447</v>
      </c>
      <c r="AM188" s="206">
        <v>0.88132094943240447</v>
      </c>
      <c r="AN188" s="186" t="s">
        <v>84</v>
      </c>
      <c r="AO188" s="186">
        <v>0.94745098039215703</v>
      </c>
      <c r="AP188" s="186">
        <v>0.90833333333333321</v>
      </c>
      <c r="AQ188" s="186" t="s">
        <v>84</v>
      </c>
      <c r="AR188" s="966">
        <v>0.75098039215686263</v>
      </c>
      <c r="AS188" s="984">
        <v>0.8099587203302373</v>
      </c>
      <c r="AT188" s="985">
        <v>0.83143580012650198</v>
      </c>
      <c r="AU188" s="186" t="s">
        <v>84</v>
      </c>
      <c r="AV188" s="186" t="s">
        <v>84</v>
      </c>
      <c r="AW188" s="186">
        <v>0</v>
      </c>
      <c r="AX188" s="605">
        <v>0</v>
      </c>
      <c r="AY188" s="605" t="s">
        <v>84</v>
      </c>
      <c r="AZ188" s="189"/>
      <c r="BA188" s="639">
        <v>0.90415665044289717</v>
      </c>
      <c r="BB188" s="207">
        <v>0.85378601758190664</v>
      </c>
      <c r="BC188" s="207">
        <v>0.87202141382868936</v>
      </c>
      <c r="BD188" s="208">
        <v>0.87665469395116435</v>
      </c>
      <c r="BE188" s="208" t="s">
        <v>84</v>
      </c>
      <c r="BF188" s="811"/>
    </row>
    <row r="189" spans="1:58" ht="35.25" customHeight="1" x14ac:dyDescent="0.35">
      <c r="A189" s="144"/>
      <c r="B189" s="144"/>
      <c r="C189" s="144"/>
      <c r="D189" s="1549"/>
      <c r="E189" s="234" t="s">
        <v>155</v>
      </c>
      <c r="F189" s="165"/>
      <c r="G189" s="1575"/>
      <c r="H189" s="495">
        <v>0.88948306595365401</v>
      </c>
      <c r="I189" s="183">
        <v>0.61673506611947093</v>
      </c>
      <c r="J189" s="183" t="s">
        <v>84</v>
      </c>
      <c r="K189" s="183">
        <v>0.93085655314757476</v>
      </c>
      <c r="L189" s="183" t="s">
        <v>84</v>
      </c>
      <c r="M189" s="183" t="s">
        <v>84</v>
      </c>
      <c r="N189" s="183">
        <v>0.96305469556243539</v>
      </c>
      <c r="O189" s="183">
        <v>0.58377896613190727</v>
      </c>
      <c r="P189" s="183" t="s">
        <v>84</v>
      </c>
      <c r="Q189" s="183">
        <v>0.85439360929556984</v>
      </c>
      <c r="R189" s="183">
        <v>0.53099304237824152</v>
      </c>
      <c r="S189" s="183">
        <v>0.93716577540106927</v>
      </c>
      <c r="T189" s="183">
        <v>0.98409090909090879</v>
      </c>
      <c r="U189" s="183" t="s">
        <v>84</v>
      </c>
      <c r="V189" s="183">
        <v>0.85025300442757723</v>
      </c>
      <c r="W189" s="183">
        <v>0.94745098039215703</v>
      </c>
      <c r="X189" s="183">
        <v>0.89696969696969686</v>
      </c>
      <c r="Y189" s="183" t="s">
        <v>84</v>
      </c>
      <c r="Z189" s="183" t="s">
        <v>84</v>
      </c>
      <c r="AA189" s="183" t="s">
        <v>84</v>
      </c>
      <c r="AB189" s="185">
        <v>0.82970430107526871</v>
      </c>
      <c r="AC189" s="183">
        <v>0.81336429308565528</v>
      </c>
      <c r="AD189" s="183">
        <v>0.82770129328327069</v>
      </c>
      <c r="AE189" s="183" t="s">
        <v>84</v>
      </c>
      <c r="AF189" s="183" t="s">
        <v>84</v>
      </c>
      <c r="AG189" s="183" t="s">
        <v>84</v>
      </c>
      <c r="AH189" s="183">
        <v>0.94652406417112289</v>
      </c>
      <c r="AI189" s="183">
        <v>0.81766666666666654</v>
      </c>
      <c r="AJ189" s="183">
        <v>0.80949557242251724</v>
      </c>
      <c r="AK189" s="183">
        <v>0.95686274509803948</v>
      </c>
      <c r="AL189" s="183">
        <v>0.74955436720142599</v>
      </c>
      <c r="AM189" s="185">
        <v>0.96705882352941197</v>
      </c>
      <c r="AN189" s="183" t="s">
        <v>84</v>
      </c>
      <c r="AO189" s="183">
        <v>0.81174242424242415</v>
      </c>
      <c r="AP189" s="183">
        <v>0.81562302340290938</v>
      </c>
      <c r="AQ189" s="183" t="s">
        <v>84</v>
      </c>
      <c r="AR189" s="965">
        <v>0.82253660958054109</v>
      </c>
      <c r="AS189" s="989">
        <v>0.78304870335230847</v>
      </c>
      <c r="AT189" s="975">
        <v>0.77201343500363095</v>
      </c>
      <c r="AU189" s="183" t="s">
        <v>84</v>
      </c>
      <c r="AV189" s="183" t="s">
        <v>84</v>
      </c>
      <c r="AW189" s="183">
        <v>0</v>
      </c>
      <c r="AX189" s="604">
        <v>0</v>
      </c>
      <c r="AY189" s="604" t="s">
        <v>84</v>
      </c>
      <c r="AZ189" s="189"/>
      <c r="BA189" s="494">
        <v>0.83210211373918852</v>
      </c>
      <c r="BB189" s="187">
        <v>0.84385916287549589</v>
      </c>
      <c r="BC189" s="187">
        <v>0.85424022018882162</v>
      </c>
      <c r="BD189" s="188">
        <v>0.84340049893450209</v>
      </c>
      <c r="BE189" s="188" t="s">
        <v>84</v>
      </c>
      <c r="BF189" s="811"/>
    </row>
    <row r="190" spans="1:58" ht="35.25" customHeight="1" x14ac:dyDescent="0.35">
      <c r="A190" s="144"/>
      <c r="B190" s="144"/>
      <c r="C190" s="144"/>
      <c r="D190" s="1549"/>
      <c r="E190" s="234" t="s">
        <v>303</v>
      </c>
      <c r="F190" s="165"/>
      <c r="G190" s="1575"/>
      <c r="H190" s="638">
        <v>0.71033868092691621</v>
      </c>
      <c r="I190" s="186">
        <v>0.99999999999999978</v>
      </c>
      <c r="J190" s="186" t="s">
        <v>84</v>
      </c>
      <c r="K190" s="186">
        <v>0.71893939393939388</v>
      </c>
      <c r="L190" s="186" t="s">
        <v>84</v>
      </c>
      <c r="M190" s="186" t="s">
        <v>84</v>
      </c>
      <c r="N190" s="186">
        <v>0.86274509803921584</v>
      </c>
      <c r="O190" s="186">
        <v>0.99999999999999978</v>
      </c>
      <c r="P190" s="186" t="s">
        <v>84</v>
      </c>
      <c r="Q190" s="186">
        <v>0.72638146167557927</v>
      </c>
      <c r="R190" s="186">
        <v>0.84393939393939377</v>
      </c>
      <c r="S190" s="186">
        <v>0.85895003162555328</v>
      </c>
      <c r="T190" s="186">
        <v>0.8573975044563279</v>
      </c>
      <c r="U190" s="186" t="s">
        <v>84</v>
      </c>
      <c r="V190" s="186">
        <v>0.82352941176470573</v>
      </c>
      <c r="W190" s="186">
        <v>0.85895003162555328</v>
      </c>
      <c r="X190" s="186">
        <v>0.68214654282765741</v>
      </c>
      <c r="Y190" s="186">
        <v>0.96521189120809592</v>
      </c>
      <c r="Z190" s="186" t="s">
        <v>84</v>
      </c>
      <c r="AA190" s="186" t="s">
        <v>84</v>
      </c>
      <c r="AB190" s="206">
        <v>0.8226381461675577</v>
      </c>
      <c r="AC190" s="186">
        <v>0.73945035460992903</v>
      </c>
      <c r="AD190" s="186">
        <v>0.92837977296181629</v>
      </c>
      <c r="AE190" s="186" t="s">
        <v>84</v>
      </c>
      <c r="AF190" s="186" t="s">
        <v>84</v>
      </c>
      <c r="AG190" s="186" t="s">
        <v>84</v>
      </c>
      <c r="AH190" s="186">
        <v>0.78912601626016254</v>
      </c>
      <c r="AI190" s="186">
        <v>1</v>
      </c>
      <c r="AJ190" s="186">
        <v>0.91087344028520489</v>
      </c>
      <c r="AK190" s="186">
        <v>0.90819964349376103</v>
      </c>
      <c r="AL190" s="186">
        <v>0.84078431372549023</v>
      </c>
      <c r="AM190" s="206">
        <v>0.83175438596491225</v>
      </c>
      <c r="AN190" s="186" t="s">
        <v>84</v>
      </c>
      <c r="AO190" s="186">
        <v>0.69781783681214415</v>
      </c>
      <c r="AP190" s="186">
        <v>0.96167557932263792</v>
      </c>
      <c r="AQ190" s="186" t="s">
        <v>84</v>
      </c>
      <c r="AR190" s="966">
        <v>0.99999999999999978</v>
      </c>
      <c r="AS190" s="1004">
        <v>0.89437065148640083</v>
      </c>
      <c r="AT190" s="976">
        <v>0.69512966476913329</v>
      </c>
      <c r="AU190" s="186" t="s">
        <v>84</v>
      </c>
      <c r="AV190" s="186" t="s">
        <v>84</v>
      </c>
      <c r="AW190" s="186">
        <v>0</v>
      </c>
      <c r="AX190" s="605">
        <v>0</v>
      </c>
      <c r="AY190" s="605" t="s">
        <v>84</v>
      </c>
      <c r="AZ190" s="189"/>
      <c r="BA190" s="639">
        <v>0.83911764938679945</v>
      </c>
      <c r="BB190" s="207">
        <v>0.86743146093799028</v>
      </c>
      <c r="BC190" s="207">
        <v>0.87281195052492344</v>
      </c>
      <c r="BD190" s="208">
        <v>0.85978702028323772</v>
      </c>
      <c r="BE190" s="208" t="s">
        <v>84</v>
      </c>
      <c r="BF190" s="811"/>
    </row>
    <row r="191" spans="1:58" ht="35.25" customHeight="1" x14ac:dyDescent="0.35">
      <c r="A191" s="144"/>
      <c r="B191" s="144"/>
      <c r="C191" s="144"/>
      <c r="D191" s="1549"/>
      <c r="E191" s="234" t="s">
        <v>167</v>
      </c>
      <c r="F191" s="165"/>
      <c r="G191" s="1575"/>
      <c r="H191" s="495">
        <v>0.90891472868217049</v>
      </c>
      <c r="I191" s="183">
        <v>0.98128342245989286</v>
      </c>
      <c r="J191" s="183" t="s">
        <v>84</v>
      </c>
      <c r="K191" s="183">
        <v>0.82298474945533762</v>
      </c>
      <c r="L191" s="183" t="s">
        <v>84</v>
      </c>
      <c r="M191" s="183" t="s">
        <v>84</v>
      </c>
      <c r="N191" s="183">
        <v>1</v>
      </c>
      <c r="O191" s="183">
        <v>1.0000000000000002</v>
      </c>
      <c r="P191" s="183" t="s">
        <v>84</v>
      </c>
      <c r="Q191" s="183">
        <v>0.96521189120809592</v>
      </c>
      <c r="R191" s="183">
        <v>0.95813460519342863</v>
      </c>
      <c r="S191" s="183">
        <v>0.92567259461924301</v>
      </c>
      <c r="T191" s="183">
        <v>0.90196078431372539</v>
      </c>
      <c r="U191" s="183" t="s">
        <v>84</v>
      </c>
      <c r="V191" s="183">
        <v>1.0000000000000002</v>
      </c>
      <c r="W191" s="183">
        <v>0.98333333333333328</v>
      </c>
      <c r="X191" s="183">
        <v>0.9419026870007261</v>
      </c>
      <c r="Y191" s="183">
        <v>0.88333333333333319</v>
      </c>
      <c r="Z191" s="183">
        <v>0.92156862745098023</v>
      </c>
      <c r="AA191" s="183" t="s">
        <v>84</v>
      </c>
      <c r="AB191" s="185">
        <v>0.87144212523719145</v>
      </c>
      <c r="AC191" s="183">
        <v>0.84103457172342611</v>
      </c>
      <c r="AD191" s="183">
        <v>0.8637365058382902</v>
      </c>
      <c r="AE191" s="183" t="s">
        <v>84</v>
      </c>
      <c r="AF191" s="183" t="s">
        <v>84</v>
      </c>
      <c r="AG191" s="183" t="s">
        <v>84</v>
      </c>
      <c r="AH191" s="183">
        <v>0.96305469556243539</v>
      </c>
      <c r="AI191" s="183">
        <v>0.98039215686274506</v>
      </c>
      <c r="AJ191" s="183">
        <v>0.91338815789473671</v>
      </c>
      <c r="AK191" s="183">
        <v>0.85902992776057785</v>
      </c>
      <c r="AL191" s="183">
        <v>0.8303508771929824</v>
      </c>
      <c r="AM191" s="185">
        <v>0.982289690069576</v>
      </c>
      <c r="AN191" s="183" t="s">
        <v>84</v>
      </c>
      <c r="AO191" s="183">
        <v>0.68950263032042081</v>
      </c>
      <c r="AP191" s="183">
        <v>0.982289690069576</v>
      </c>
      <c r="AQ191" s="183" t="s">
        <v>84</v>
      </c>
      <c r="AR191" s="965">
        <v>0.99999999999999989</v>
      </c>
      <c r="AS191" s="989">
        <v>0.91215686274509833</v>
      </c>
      <c r="AT191" s="975">
        <v>0.81996434937611384</v>
      </c>
      <c r="AU191" s="189" t="s">
        <v>84</v>
      </c>
      <c r="AV191" s="189" t="s">
        <v>84</v>
      </c>
      <c r="AW191" s="189">
        <v>0</v>
      </c>
      <c r="AX191" s="506">
        <v>0</v>
      </c>
      <c r="AY191" s="506" t="s">
        <v>84</v>
      </c>
      <c r="AZ191" s="189"/>
      <c r="BA191" s="494">
        <v>0.94245005407501903</v>
      </c>
      <c r="BB191" s="187">
        <v>0.8903036272590481</v>
      </c>
      <c r="BC191" s="187">
        <v>0.91352050261489315</v>
      </c>
      <c r="BD191" s="188">
        <v>0.91542472798298691</v>
      </c>
      <c r="BE191" s="188" t="s">
        <v>84</v>
      </c>
      <c r="BF191" s="811"/>
    </row>
    <row r="192" spans="1:58" ht="35.25" customHeight="1" x14ac:dyDescent="0.35">
      <c r="A192" s="144"/>
      <c r="B192" s="144"/>
      <c r="C192" s="144"/>
      <c r="D192" s="1549"/>
      <c r="E192" s="234" t="s">
        <v>168</v>
      </c>
      <c r="F192" s="165"/>
      <c r="G192" s="1575"/>
      <c r="H192" s="638">
        <v>0.84690860215053754</v>
      </c>
      <c r="I192" s="186">
        <v>0.9696969696969695</v>
      </c>
      <c r="J192" s="186" t="s">
        <v>84</v>
      </c>
      <c r="K192" s="186">
        <v>0.93905670376258599</v>
      </c>
      <c r="L192" s="186" t="s">
        <v>84</v>
      </c>
      <c r="M192" s="186" t="s">
        <v>84</v>
      </c>
      <c r="N192" s="186">
        <v>0.84085727314181491</v>
      </c>
      <c r="O192" s="186">
        <v>0.93485135989879808</v>
      </c>
      <c r="P192" s="186" t="s">
        <v>84</v>
      </c>
      <c r="Q192" s="186">
        <v>0.93058191018342795</v>
      </c>
      <c r="R192" s="186">
        <v>0.98039215686274483</v>
      </c>
      <c r="S192" s="186">
        <v>0.91686274509803944</v>
      </c>
      <c r="T192" s="186">
        <v>0.90882352941176459</v>
      </c>
      <c r="U192" s="186" t="s">
        <v>84</v>
      </c>
      <c r="V192" s="186">
        <v>0.90925672594619245</v>
      </c>
      <c r="W192" s="186">
        <v>1.0000000000000002</v>
      </c>
      <c r="X192" s="186">
        <v>1.0000000000000002</v>
      </c>
      <c r="Y192" s="186">
        <v>0.87368901048791592</v>
      </c>
      <c r="Z192" s="186">
        <v>1.0000000000000002</v>
      </c>
      <c r="AA192" s="186" t="s">
        <v>84</v>
      </c>
      <c r="AB192" s="206">
        <v>0.82876016260162588</v>
      </c>
      <c r="AC192" s="186">
        <v>0.7995766488413546</v>
      </c>
      <c r="AD192" s="186">
        <v>0.8765737874097006</v>
      </c>
      <c r="AE192" s="186" t="s">
        <v>84</v>
      </c>
      <c r="AF192" s="186" t="s">
        <v>84</v>
      </c>
      <c r="AG192" s="186" t="s">
        <v>84</v>
      </c>
      <c r="AH192" s="186">
        <v>0.9207843137254903</v>
      </c>
      <c r="AI192" s="186">
        <v>0.95000000000000007</v>
      </c>
      <c r="AJ192" s="186">
        <v>0.93591331269349842</v>
      </c>
      <c r="AK192" s="186">
        <v>0.83870967741935465</v>
      </c>
      <c r="AL192" s="186">
        <v>0.94352941176470606</v>
      </c>
      <c r="AM192" s="206" t="s">
        <v>84</v>
      </c>
      <c r="AN192" s="186" t="s">
        <v>84</v>
      </c>
      <c r="AO192" s="186">
        <v>0.96305469556243539</v>
      </c>
      <c r="AP192" s="186">
        <v>0.91026315789473666</v>
      </c>
      <c r="AQ192" s="186" t="s">
        <v>84</v>
      </c>
      <c r="AR192" s="966">
        <v>0.93817204301075252</v>
      </c>
      <c r="AS192" s="1004">
        <v>0.85766158315177921</v>
      </c>
      <c r="AT192" s="976">
        <v>0.75051599587203288</v>
      </c>
      <c r="AU192" s="186" t="s">
        <v>84</v>
      </c>
      <c r="AV192" s="186" t="s">
        <v>84</v>
      </c>
      <c r="AW192" s="186">
        <v>0</v>
      </c>
      <c r="AX192" s="605">
        <v>0</v>
      </c>
      <c r="AY192" s="605" t="s">
        <v>84</v>
      </c>
      <c r="AZ192" s="189"/>
      <c r="BA192" s="639">
        <v>0.93221264190291364</v>
      </c>
      <c r="BB192" s="207">
        <v>0.88673091430696627</v>
      </c>
      <c r="BC192" s="207">
        <v>0.9371632988226416</v>
      </c>
      <c r="BD192" s="208">
        <v>0.9187022850108405</v>
      </c>
      <c r="BE192" s="208" t="s">
        <v>84</v>
      </c>
      <c r="BF192" s="811"/>
    </row>
    <row r="193" spans="1:58" ht="35.25" customHeight="1" x14ac:dyDescent="0.35">
      <c r="A193" s="144"/>
      <c r="B193" s="144"/>
      <c r="C193" s="144"/>
      <c r="D193" s="1549"/>
      <c r="E193" s="234" t="s">
        <v>241</v>
      </c>
      <c r="F193" s="165"/>
      <c r="G193" s="1575"/>
      <c r="H193" s="495">
        <v>0.91938997821350743</v>
      </c>
      <c r="I193" s="183">
        <v>0.82945736434108519</v>
      </c>
      <c r="J193" s="183" t="s">
        <v>84</v>
      </c>
      <c r="K193" s="183">
        <v>0.83111954459203019</v>
      </c>
      <c r="L193" s="183" t="s">
        <v>84</v>
      </c>
      <c r="M193" s="183" t="s">
        <v>84</v>
      </c>
      <c r="N193" s="183">
        <v>0.91938997821350743</v>
      </c>
      <c r="O193" s="183">
        <v>0.81742424242424239</v>
      </c>
      <c r="P193" s="183" t="s">
        <v>84</v>
      </c>
      <c r="Q193" s="183">
        <v>0.78145161290322562</v>
      </c>
      <c r="R193" s="183">
        <v>0.68650250797993606</v>
      </c>
      <c r="S193" s="183">
        <v>0.89633260711692064</v>
      </c>
      <c r="T193" s="183">
        <v>0.93899782135076237</v>
      </c>
      <c r="U193" s="183" t="s">
        <v>84</v>
      </c>
      <c r="V193" s="183">
        <v>0.99999999999999978</v>
      </c>
      <c r="W193" s="183">
        <v>0.99999999999999978</v>
      </c>
      <c r="X193" s="183">
        <v>0.73356935366739284</v>
      </c>
      <c r="Y193" s="183">
        <v>0.75311942959001776</v>
      </c>
      <c r="Z193" s="183">
        <v>0.92858617131062937</v>
      </c>
      <c r="AA193" s="183" t="s">
        <v>84</v>
      </c>
      <c r="AB193" s="185">
        <v>0.80803289057558492</v>
      </c>
      <c r="AC193" s="183">
        <v>0.87484649122807012</v>
      </c>
      <c r="AD193" s="183">
        <v>0.97774244833068358</v>
      </c>
      <c r="AE193" s="183" t="s">
        <v>84</v>
      </c>
      <c r="AF193" s="183" t="s">
        <v>84</v>
      </c>
      <c r="AG193" s="183" t="s">
        <v>84</v>
      </c>
      <c r="AH193" s="183">
        <v>0.91859649122807008</v>
      </c>
      <c r="AI193" s="183">
        <v>0.94798761609907123</v>
      </c>
      <c r="AJ193" s="183">
        <v>0.98039215686274506</v>
      </c>
      <c r="AK193" s="183">
        <v>0.98039215686274539</v>
      </c>
      <c r="AL193" s="183">
        <v>0.91893704850361191</v>
      </c>
      <c r="AM193" s="185" t="s">
        <v>84</v>
      </c>
      <c r="AN193" s="183" t="s">
        <v>84</v>
      </c>
      <c r="AO193" s="183">
        <v>0.99999999999999989</v>
      </c>
      <c r="AP193" s="183">
        <v>0.98128342245989286</v>
      </c>
      <c r="AQ193" s="183" t="s">
        <v>84</v>
      </c>
      <c r="AR193" s="965">
        <v>0.97774244833068358</v>
      </c>
      <c r="AS193" s="989">
        <v>0.89557683538531696</v>
      </c>
      <c r="AT193" s="975">
        <v>0.85204991087344017</v>
      </c>
      <c r="AU193" s="183" t="s">
        <v>84</v>
      </c>
      <c r="AV193" s="183" t="s">
        <v>84</v>
      </c>
      <c r="AW193" s="183">
        <v>0</v>
      </c>
      <c r="AX193" s="604">
        <v>0</v>
      </c>
      <c r="AY193" s="604" t="s">
        <v>84</v>
      </c>
      <c r="AZ193" s="189"/>
      <c r="BA193" s="494">
        <v>0.85966718655023266</v>
      </c>
      <c r="BB193" s="187">
        <v>0.92586591246132288</v>
      </c>
      <c r="BC193" s="187">
        <v>0.986341956930192</v>
      </c>
      <c r="BD193" s="188">
        <v>0.9239583519805824</v>
      </c>
      <c r="BE193" s="188" t="s">
        <v>84</v>
      </c>
      <c r="BF193" s="811"/>
    </row>
    <row r="194" spans="1:58" ht="35.25" customHeight="1" x14ac:dyDescent="0.35">
      <c r="A194" s="144"/>
      <c r="B194" s="144"/>
      <c r="C194" s="144"/>
      <c r="D194" s="1549"/>
      <c r="E194" s="234" t="s">
        <v>246</v>
      </c>
      <c r="F194" s="165"/>
      <c r="G194" s="1575"/>
      <c r="H194" s="638">
        <v>0.98352941176470621</v>
      </c>
      <c r="I194" s="186">
        <v>0.7905525846702316</v>
      </c>
      <c r="J194" s="186" t="s">
        <v>84</v>
      </c>
      <c r="K194" s="186">
        <v>0.93738140417457283</v>
      </c>
      <c r="L194" s="186" t="s">
        <v>84</v>
      </c>
      <c r="M194" s="186" t="s">
        <v>84</v>
      </c>
      <c r="N194" s="186">
        <v>0.94563279857397486</v>
      </c>
      <c r="O194" s="186">
        <v>0.95793801391524325</v>
      </c>
      <c r="P194" s="186" t="s">
        <v>84</v>
      </c>
      <c r="Q194" s="186">
        <v>0.90022137887413012</v>
      </c>
      <c r="R194" s="186">
        <v>0.94563279857397486</v>
      </c>
      <c r="S194" s="186">
        <v>0.96989247311827931</v>
      </c>
      <c r="T194" s="186">
        <v>0.98266253869969034</v>
      </c>
      <c r="U194" s="186" t="s">
        <v>84</v>
      </c>
      <c r="V194" s="186">
        <v>0.92196969696969688</v>
      </c>
      <c r="W194" s="186">
        <v>1.0000000000000002</v>
      </c>
      <c r="X194" s="186">
        <v>0.85641998734977842</v>
      </c>
      <c r="Y194" s="186">
        <v>0.81907308377896615</v>
      </c>
      <c r="Z194" s="186">
        <v>0.98039215686274483</v>
      </c>
      <c r="AA194" s="186" t="s">
        <v>84</v>
      </c>
      <c r="AB194" s="206">
        <v>0.9624999999999998</v>
      </c>
      <c r="AC194" s="186">
        <v>0.93764705882352961</v>
      </c>
      <c r="AD194" s="186">
        <v>1</v>
      </c>
      <c r="AE194" s="186" t="s">
        <v>84</v>
      </c>
      <c r="AF194" s="186" t="s">
        <v>84</v>
      </c>
      <c r="AG194" s="186" t="s">
        <v>84</v>
      </c>
      <c r="AH194" s="186">
        <v>0.90647058823529436</v>
      </c>
      <c r="AI194" s="186">
        <v>0.95312499999999967</v>
      </c>
      <c r="AJ194" s="186">
        <v>0.98761609907120751</v>
      </c>
      <c r="AK194" s="186">
        <v>0.96532507739938078</v>
      </c>
      <c r="AL194" s="186">
        <v>0.88678051865907637</v>
      </c>
      <c r="AM194" s="206" t="s">
        <v>84</v>
      </c>
      <c r="AN194" s="186" t="s">
        <v>84</v>
      </c>
      <c r="AO194" s="186">
        <v>0.71679316888045519</v>
      </c>
      <c r="AP194" s="186">
        <v>0.87083333333333324</v>
      </c>
      <c r="AQ194" s="186" t="s">
        <v>84</v>
      </c>
      <c r="AR194" s="966">
        <v>0.90909090909090895</v>
      </c>
      <c r="AS194" s="1004">
        <v>0.94652406417112278</v>
      </c>
      <c r="AT194" s="976">
        <v>0.95813460519342863</v>
      </c>
      <c r="AU194" s="186" t="s">
        <v>84</v>
      </c>
      <c r="AV194" s="186" t="s">
        <v>84</v>
      </c>
      <c r="AW194" s="186">
        <v>0</v>
      </c>
      <c r="AX194" s="605">
        <v>0</v>
      </c>
      <c r="AY194" s="605" t="s">
        <v>84</v>
      </c>
      <c r="AZ194" s="189"/>
      <c r="BA194" s="639">
        <v>0.92794988052328498</v>
      </c>
      <c r="BB194" s="207">
        <v>0.94993304277356105</v>
      </c>
      <c r="BC194" s="207">
        <v>0.83223913710156572</v>
      </c>
      <c r="BD194" s="208">
        <v>0.90337402013280388</v>
      </c>
      <c r="BE194" s="208" t="s">
        <v>84</v>
      </c>
      <c r="BF194" s="811"/>
    </row>
    <row r="195" spans="1:58" ht="35.25" customHeight="1" x14ac:dyDescent="0.35">
      <c r="A195" s="144"/>
      <c r="B195" s="144"/>
      <c r="C195" s="144"/>
      <c r="D195" s="1549"/>
      <c r="E195" s="234" t="s">
        <v>248</v>
      </c>
      <c r="F195" s="165"/>
      <c r="G195" s="1573"/>
      <c r="H195" s="802">
        <v>0.91176470588235292</v>
      </c>
      <c r="I195" s="183">
        <v>0.6212121212121211</v>
      </c>
      <c r="J195" s="183" t="s">
        <v>84</v>
      </c>
      <c r="K195" s="183">
        <v>0.99999999999999978</v>
      </c>
      <c r="L195" s="183" t="s">
        <v>84</v>
      </c>
      <c r="M195" s="183" t="s">
        <v>84</v>
      </c>
      <c r="N195" s="183">
        <v>0.88162672476397952</v>
      </c>
      <c r="O195" s="183">
        <v>0.87182280319535199</v>
      </c>
      <c r="P195" s="183" t="s">
        <v>84</v>
      </c>
      <c r="Q195" s="183">
        <v>0.85828877005347581</v>
      </c>
      <c r="R195" s="183">
        <v>0.78581154684095855</v>
      </c>
      <c r="S195" s="183">
        <v>0.86140819964349369</v>
      </c>
      <c r="T195" s="183">
        <v>1.0000000000000002</v>
      </c>
      <c r="U195" s="183" t="s">
        <v>84</v>
      </c>
      <c r="V195" s="183">
        <v>0.77395635673624275</v>
      </c>
      <c r="W195" s="183">
        <v>0.88101604278074852</v>
      </c>
      <c r="X195" s="183">
        <v>0.89886363636363609</v>
      </c>
      <c r="Y195" s="183">
        <v>1</v>
      </c>
      <c r="Z195" s="183">
        <v>0.98039215686274506</v>
      </c>
      <c r="AA195" s="183" t="s">
        <v>84</v>
      </c>
      <c r="AB195" s="185">
        <v>0.89273356401384085</v>
      </c>
      <c r="AC195" s="183">
        <v>0.81372807017543858</v>
      </c>
      <c r="AD195" s="183">
        <v>0.98266253869969034</v>
      </c>
      <c r="AE195" s="183" t="s">
        <v>84</v>
      </c>
      <c r="AF195" s="183" t="s">
        <v>84</v>
      </c>
      <c r="AG195" s="183" t="s">
        <v>84</v>
      </c>
      <c r="AH195" s="183">
        <v>0.8435606060606059</v>
      </c>
      <c r="AI195" s="183">
        <v>0.98039215686274483</v>
      </c>
      <c r="AJ195" s="183">
        <v>0.92215686274509823</v>
      </c>
      <c r="AK195" s="183">
        <v>0.96941176470588264</v>
      </c>
      <c r="AL195" s="183">
        <v>0.89865841073271413</v>
      </c>
      <c r="AM195" s="185" t="s">
        <v>84</v>
      </c>
      <c r="AN195" s="183" t="s">
        <v>84</v>
      </c>
      <c r="AO195" s="183">
        <v>0.94700000000000006</v>
      </c>
      <c r="AP195" s="183">
        <v>0.70686274509803915</v>
      </c>
      <c r="AQ195" s="183" t="s">
        <v>84</v>
      </c>
      <c r="AR195" s="965">
        <v>0.9242424242424242</v>
      </c>
      <c r="AS195" s="989">
        <v>0.91938997821350743</v>
      </c>
      <c r="AT195" s="975">
        <v>0.86867305061559508</v>
      </c>
      <c r="AU195" s="183" t="s">
        <v>84</v>
      </c>
      <c r="AV195" s="183" t="s">
        <v>84</v>
      </c>
      <c r="AW195" s="183">
        <v>0</v>
      </c>
      <c r="AX195" s="604">
        <v>0</v>
      </c>
      <c r="AY195" s="604" t="s">
        <v>84</v>
      </c>
      <c r="AZ195" s="189"/>
      <c r="BA195" s="272">
        <v>0.88044021888107893</v>
      </c>
      <c r="BB195" s="187">
        <v>0.91291299674950177</v>
      </c>
      <c r="BC195" s="187">
        <v>0.8593683897801544</v>
      </c>
      <c r="BD195" s="188">
        <v>0.8842405351369117</v>
      </c>
      <c r="BE195" s="188" t="s">
        <v>84</v>
      </c>
      <c r="BF195" s="811"/>
    </row>
    <row r="196" spans="1:58" ht="35.25" customHeight="1" x14ac:dyDescent="0.35">
      <c r="A196" s="144"/>
      <c r="B196" s="144"/>
      <c r="C196" s="144"/>
      <c r="D196" s="1549"/>
      <c r="E196" s="234" t="s">
        <v>257</v>
      </c>
      <c r="F196" s="165"/>
      <c r="G196" s="1575"/>
      <c r="H196" s="638">
        <v>0.79366165070679429</v>
      </c>
      <c r="I196" s="186">
        <v>0.89960784313725495</v>
      </c>
      <c r="J196" s="186" t="s">
        <v>84</v>
      </c>
      <c r="K196" s="186">
        <v>0.95533333333333348</v>
      </c>
      <c r="L196" s="186" t="s">
        <v>84</v>
      </c>
      <c r="M196" s="186" t="s">
        <v>84</v>
      </c>
      <c r="N196" s="186">
        <v>0.99999999999999978</v>
      </c>
      <c r="O196" s="186">
        <v>0.86685641998734964</v>
      </c>
      <c r="P196" s="186" t="s">
        <v>84</v>
      </c>
      <c r="Q196" s="186">
        <v>0.81151170145477525</v>
      </c>
      <c r="R196" s="186">
        <v>0.81197110423116603</v>
      </c>
      <c r="S196" s="186">
        <v>0.82298474945533762</v>
      </c>
      <c r="T196" s="186">
        <v>0.99999999999999978</v>
      </c>
      <c r="U196" s="186" t="s">
        <v>84</v>
      </c>
      <c r="V196" s="186">
        <v>0.98266253869969034</v>
      </c>
      <c r="W196" s="186">
        <v>0.75300442757748243</v>
      </c>
      <c r="X196" s="186">
        <v>0.83712839974699538</v>
      </c>
      <c r="Y196" s="186">
        <v>1.0000000000000002</v>
      </c>
      <c r="Z196" s="186">
        <v>0.97204301075268795</v>
      </c>
      <c r="AA196" s="186" t="s">
        <v>84</v>
      </c>
      <c r="AB196" s="206">
        <v>0.87479423868312745</v>
      </c>
      <c r="AC196" s="186">
        <v>0.75445632798573969</v>
      </c>
      <c r="AD196" s="186">
        <v>0.82932263814616747</v>
      </c>
      <c r="AE196" s="186" t="s">
        <v>84</v>
      </c>
      <c r="AF196" s="186" t="s">
        <v>84</v>
      </c>
      <c r="AG196" s="186" t="s">
        <v>84</v>
      </c>
      <c r="AH196" s="186">
        <v>0.87764705882352967</v>
      </c>
      <c r="AI196" s="186">
        <v>0.82045454545454521</v>
      </c>
      <c r="AJ196" s="186">
        <v>0.87433155080213898</v>
      </c>
      <c r="AK196" s="186">
        <v>0.9331550802139037</v>
      </c>
      <c r="AL196" s="186">
        <v>0.94571723426212584</v>
      </c>
      <c r="AM196" s="206" t="s">
        <v>84</v>
      </c>
      <c r="AN196" s="186" t="s">
        <v>84</v>
      </c>
      <c r="AO196" s="186">
        <v>0.72264389626818459</v>
      </c>
      <c r="AP196" s="186">
        <v>0.9833333333333335</v>
      </c>
      <c r="AQ196" s="186" t="s">
        <v>84</v>
      </c>
      <c r="AR196" s="966">
        <v>0.91746466028271756</v>
      </c>
      <c r="AS196" s="1004">
        <v>0.96169630642954851</v>
      </c>
      <c r="AT196" s="976">
        <v>1</v>
      </c>
      <c r="AU196" s="186" t="s">
        <v>84</v>
      </c>
      <c r="AV196" s="186" t="s">
        <v>84</v>
      </c>
      <c r="AW196" s="186">
        <v>0</v>
      </c>
      <c r="AX196" s="605">
        <v>0</v>
      </c>
      <c r="AY196" s="605" t="s">
        <v>84</v>
      </c>
      <c r="AZ196" s="189"/>
      <c r="BA196" s="639">
        <v>0.8933403699344904</v>
      </c>
      <c r="BB196" s="207">
        <v>0.86373483429640974</v>
      </c>
      <c r="BC196" s="207">
        <v>0.87448062996141196</v>
      </c>
      <c r="BD196" s="208">
        <v>0.87718527806410407</v>
      </c>
      <c r="BE196" s="208" t="s">
        <v>84</v>
      </c>
      <c r="BF196" s="811"/>
    </row>
    <row r="197" spans="1:58" ht="35.25" customHeight="1" x14ac:dyDescent="0.35">
      <c r="A197" s="144"/>
      <c r="B197" s="144"/>
      <c r="C197" s="144"/>
      <c r="D197" s="1549"/>
      <c r="E197" s="234" t="s">
        <v>267</v>
      </c>
      <c r="F197" s="165"/>
      <c r="G197" s="1575"/>
      <c r="H197" s="495">
        <v>0.98333333333333306</v>
      </c>
      <c r="I197" s="183">
        <v>0.86809269162210334</v>
      </c>
      <c r="J197" s="183" t="s">
        <v>84</v>
      </c>
      <c r="K197" s="183">
        <v>0.62792536369386454</v>
      </c>
      <c r="L197" s="183" t="s">
        <v>84</v>
      </c>
      <c r="M197" s="183" t="s">
        <v>84</v>
      </c>
      <c r="N197" s="183">
        <v>0.96434937611408178</v>
      </c>
      <c r="O197" s="183">
        <v>0.89884135472370741</v>
      </c>
      <c r="P197" s="183" t="s">
        <v>84</v>
      </c>
      <c r="Q197" s="183">
        <v>0.77487291212781395</v>
      </c>
      <c r="R197" s="183">
        <v>0.98128342245989286</v>
      </c>
      <c r="S197" s="183">
        <v>0.68226381461675578</v>
      </c>
      <c r="T197" s="183">
        <v>0.85739750445632779</v>
      </c>
      <c r="U197" s="183" t="s">
        <v>84</v>
      </c>
      <c r="V197" s="183">
        <v>0.92424242424242409</v>
      </c>
      <c r="W197" s="183">
        <v>0.99999999999999967</v>
      </c>
      <c r="X197" s="183">
        <v>0.85472370766488404</v>
      </c>
      <c r="Y197" s="183">
        <v>0.77777777777777768</v>
      </c>
      <c r="Z197" s="183">
        <v>0.9518716577540105</v>
      </c>
      <c r="AA197" s="183" t="s">
        <v>84</v>
      </c>
      <c r="AB197" s="185">
        <v>0.79857397504456318</v>
      </c>
      <c r="AC197" s="183">
        <v>0.7866935483870966</v>
      </c>
      <c r="AD197" s="183">
        <v>0.7928333333333335</v>
      </c>
      <c r="AE197" s="183" t="s">
        <v>84</v>
      </c>
      <c r="AF197" s="183" t="s">
        <v>84</v>
      </c>
      <c r="AG197" s="183" t="s">
        <v>84</v>
      </c>
      <c r="AH197" s="183">
        <v>0.81136528685548281</v>
      </c>
      <c r="AI197" s="183">
        <v>0.67394220846233233</v>
      </c>
      <c r="AJ197" s="183">
        <v>0.82058823529411784</v>
      </c>
      <c r="AK197" s="183">
        <v>0.96078431372549011</v>
      </c>
      <c r="AL197" s="183">
        <v>0.86764705882352922</v>
      </c>
      <c r="AM197" s="185" t="s">
        <v>84</v>
      </c>
      <c r="AN197" s="183" t="s">
        <v>84</v>
      </c>
      <c r="AO197" s="183">
        <v>0.9671094244149272</v>
      </c>
      <c r="AP197" s="183">
        <v>0.96862745098039238</v>
      </c>
      <c r="AQ197" s="183" t="s">
        <v>84</v>
      </c>
      <c r="AR197" s="965">
        <v>0.86733333333333351</v>
      </c>
      <c r="AS197" s="989">
        <v>0.98039215686274539</v>
      </c>
      <c r="AT197" s="975">
        <v>0.89905591866376156</v>
      </c>
      <c r="AU197" s="183" t="s">
        <v>84</v>
      </c>
      <c r="AV197" s="183" t="s">
        <v>84</v>
      </c>
      <c r="AW197" s="183">
        <v>0</v>
      </c>
      <c r="AX197" s="604">
        <v>0</v>
      </c>
      <c r="AY197" s="604" t="s">
        <v>84</v>
      </c>
      <c r="AZ197" s="189"/>
      <c r="BA197" s="494">
        <v>0.86764109575621273</v>
      </c>
      <c r="BB197" s="187">
        <v>0.8140534949907432</v>
      </c>
      <c r="BC197" s="187">
        <v>0.93435673624288429</v>
      </c>
      <c r="BD197" s="188">
        <v>0.87201710899661344</v>
      </c>
      <c r="BE197" s="188" t="s">
        <v>84</v>
      </c>
      <c r="BF197" s="811"/>
    </row>
    <row r="198" spans="1:58" ht="35.25" customHeight="1" x14ac:dyDescent="0.35">
      <c r="A198" s="144"/>
      <c r="B198" s="144"/>
      <c r="C198" s="144"/>
      <c r="D198" s="1549"/>
      <c r="E198" s="234" t="s">
        <v>152</v>
      </c>
      <c r="F198" s="165"/>
      <c r="G198" s="1575"/>
      <c r="H198" s="492">
        <v>0.81060606060606044</v>
      </c>
      <c r="I198" s="189">
        <v>0.89973262032085544</v>
      </c>
      <c r="J198" s="189" t="s">
        <v>84</v>
      </c>
      <c r="K198" s="189">
        <v>0.86150670794633644</v>
      </c>
      <c r="L198" s="189" t="s">
        <v>84</v>
      </c>
      <c r="M198" s="189" t="s">
        <v>84</v>
      </c>
      <c r="N198" s="189">
        <v>0.89215686274509787</v>
      </c>
      <c r="O198" s="189">
        <v>0.95098039215686248</v>
      </c>
      <c r="P198" s="189" t="s">
        <v>84</v>
      </c>
      <c r="Q198" s="189">
        <v>0.76344086021505353</v>
      </c>
      <c r="R198" s="189">
        <v>0.93636363636363618</v>
      </c>
      <c r="S198" s="189">
        <v>0.91427268581851329</v>
      </c>
      <c r="T198" s="189">
        <v>0.96167557932263792</v>
      </c>
      <c r="U198" s="189" t="s">
        <v>84</v>
      </c>
      <c r="V198" s="189">
        <v>0.98128342245989286</v>
      </c>
      <c r="W198" s="189">
        <v>0.85902992776057785</v>
      </c>
      <c r="X198" s="189">
        <v>0.90449082858950003</v>
      </c>
      <c r="Y198" s="189">
        <v>0.9849462365591396</v>
      </c>
      <c r="Z198" s="189">
        <v>0.96532507739938078</v>
      </c>
      <c r="AA198" s="189" t="s">
        <v>84</v>
      </c>
      <c r="AB198" s="237">
        <v>0.71758380771663488</v>
      </c>
      <c r="AC198" s="189">
        <v>0.95951929158760263</v>
      </c>
      <c r="AD198" s="189">
        <v>0.92691622103386784</v>
      </c>
      <c r="AE198" s="189" t="s">
        <v>84</v>
      </c>
      <c r="AF198" s="189" t="s">
        <v>84</v>
      </c>
      <c r="AG198" s="189" t="s">
        <v>84</v>
      </c>
      <c r="AH198" s="189">
        <v>0.8540811673506612</v>
      </c>
      <c r="AI198" s="189">
        <v>0.99999999999999978</v>
      </c>
      <c r="AJ198" s="189">
        <v>0.99999999999999967</v>
      </c>
      <c r="AK198" s="189">
        <v>0.91401515151515134</v>
      </c>
      <c r="AL198" s="189">
        <v>0.93516761543326987</v>
      </c>
      <c r="AM198" s="237" t="s">
        <v>84</v>
      </c>
      <c r="AN198" s="189" t="s">
        <v>84</v>
      </c>
      <c r="AO198" s="189">
        <v>0.86815789473684202</v>
      </c>
      <c r="AP198" s="189">
        <v>0.6080012650221378</v>
      </c>
      <c r="AQ198" s="189" t="s">
        <v>84</v>
      </c>
      <c r="AR198" s="967">
        <v>0.8787218591140159</v>
      </c>
      <c r="AS198" s="1040">
        <v>0.90552584670231717</v>
      </c>
      <c r="AT198" s="977">
        <v>0.89974699557242233</v>
      </c>
      <c r="AU198" s="189" t="s">
        <v>84</v>
      </c>
      <c r="AV198" s="189" t="s">
        <v>84</v>
      </c>
      <c r="AW198" s="189">
        <v>0</v>
      </c>
      <c r="AX198" s="506">
        <v>0</v>
      </c>
      <c r="AY198" s="506" t="s">
        <v>84</v>
      </c>
      <c r="AZ198" s="189"/>
      <c r="BA198" s="493">
        <v>0.90612934987596749</v>
      </c>
      <c r="BB198" s="239">
        <v>0.91341040682964847</v>
      </c>
      <c r="BC198" s="239">
        <v>0.78496033962433198</v>
      </c>
      <c r="BD198" s="240">
        <v>0.86816669877664931</v>
      </c>
      <c r="BE198" s="240" t="s">
        <v>84</v>
      </c>
      <c r="BF198" s="811"/>
    </row>
    <row r="199" spans="1:58" ht="35.25" customHeight="1" x14ac:dyDescent="0.35">
      <c r="A199" s="144"/>
      <c r="B199" s="144"/>
      <c r="C199" s="144"/>
      <c r="D199" s="1548">
        <v>2024</v>
      </c>
      <c r="E199" s="234" t="s">
        <v>153</v>
      </c>
      <c r="F199" s="165"/>
      <c r="G199" s="1576"/>
      <c r="H199" s="495">
        <v>1</v>
      </c>
      <c r="I199" s="183">
        <v>0.95588235294117641</v>
      </c>
      <c r="J199" s="183" t="s">
        <v>84</v>
      </c>
      <c r="K199" s="183">
        <v>0.99999999999999978</v>
      </c>
      <c r="L199" s="183" t="s">
        <v>84</v>
      </c>
      <c r="M199" s="183" t="s">
        <v>84</v>
      </c>
      <c r="N199" s="183">
        <v>0.96167557932263792</v>
      </c>
      <c r="O199" s="183">
        <v>1.0000000000000002</v>
      </c>
      <c r="P199" s="183" t="s">
        <v>84</v>
      </c>
      <c r="Q199" s="183">
        <v>0.97849462365591366</v>
      </c>
      <c r="R199" s="183" t="s">
        <v>84</v>
      </c>
      <c r="S199" s="183">
        <v>1</v>
      </c>
      <c r="T199" s="183">
        <v>0.98266253869969034</v>
      </c>
      <c r="U199" s="183" t="s">
        <v>84</v>
      </c>
      <c r="V199" s="183">
        <v>1.0000000000000002</v>
      </c>
      <c r="W199" s="183">
        <v>0.63524251805985554</v>
      </c>
      <c r="X199" s="183">
        <v>0.98513931888544892</v>
      </c>
      <c r="Y199" s="183">
        <v>0.89690069576217568</v>
      </c>
      <c r="Z199" s="183" t="s">
        <v>84</v>
      </c>
      <c r="AA199" s="183" t="s">
        <v>84</v>
      </c>
      <c r="AB199" s="185">
        <v>0.77261227071473737</v>
      </c>
      <c r="AC199" s="183">
        <v>0.69284055727554184</v>
      </c>
      <c r="AD199" s="183">
        <v>0.79206198608475631</v>
      </c>
      <c r="AE199" s="183" t="s">
        <v>84</v>
      </c>
      <c r="AF199" s="183" t="s">
        <v>84</v>
      </c>
      <c r="AG199" s="183" t="s">
        <v>84</v>
      </c>
      <c r="AH199" s="183">
        <v>0.98333333333333306</v>
      </c>
      <c r="AI199" s="183">
        <v>0.89583333333333304</v>
      </c>
      <c r="AJ199" s="183">
        <v>0.99999999999999978</v>
      </c>
      <c r="AK199" s="183">
        <v>0.95098039215686248</v>
      </c>
      <c r="AL199" s="183">
        <v>0.92837977296181629</v>
      </c>
      <c r="AM199" s="185" t="s">
        <v>84</v>
      </c>
      <c r="AN199" s="183" t="s">
        <v>84</v>
      </c>
      <c r="AO199" s="183">
        <v>0.9276470588235296</v>
      </c>
      <c r="AP199" s="183">
        <v>0.90533333333333343</v>
      </c>
      <c r="AQ199" s="183" t="s">
        <v>84</v>
      </c>
      <c r="AR199" s="965">
        <v>0.95588235294117674</v>
      </c>
      <c r="AS199" s="989">
        <v>0.98039215686274506</v>
      </c>
      <c r="AT199" s="975">
        <v>0.96305469556243539</v>
      </c>
      <c r="AU199" s="183" t="s">
        <v>84</v>
      </c>
      <c r="AV199" s="183" t="s">
        <v>84</v>
      </c>
      <c r="AW199" s="183">
        <v>0</v>
      </c>
      <c r="AX199" s="604">
        <v>0</v>
      </c>
      <c r="AY199" s="604" t="s">
        <v>84</v>
      </c>
      <c r="AZ199" s="189"/>
      <c r="BA199" s="494">
        <v>0.94966646894390838</v>
      </c>
      <c r="BB199" s="187">
        <v>0.87700520573254759</v>
      </c>
      <c r="BC199" s="187">
        <v>0.92962091503267985</v>
      </c>
      <c r="BD199" s="188">
        <v>0.91876419656971198</v>
      </c>
      <c r="BE199" s="188" t="s">
        <v>84</v>
      </c>
      <c r="BF199" s="811"/>
    </row>
    <row r="200" spans="1:58" ht="35.25" customHeight="1" x14ac:dyDescent="0.35">
      <c r="A200" s="144"/>
      <c r="B200" s="144"/>
      <c r="C200" s="144"/>
      <c r="D200" s="1556"/>
      <c r="E200" s="234" t="s">
        <v>154</v>
      </c>
      <c r="F200" s="165"/>
      <c r="G200" s="1576"/>
      <c r="H200" s="801">
        <v>1</v>
      </c>
      <c r="I200" s="189">
        <v>1</v>
      </c>
      <c r="J200" s="189" t="s">
        <v>84</v>
      </c>
      <c r="K200" s="189">
        <v>0.84912280701754383</v>
      </c>
      <c r="L200" s="189" t="s">
        <v>84</v>
      </c>
      <c r="M200" s="189" t="s">
        <v>84</v>
      </c>
      <c r="N200" s="189">
        <v>0.93312693498452015</v>
      </c>
      <c r="O200" s="189">
        <v>0.98039215686274539</v>
      </c>
      <c r="P200" s="189" t="s">
        <v>84</v>
      </c>
      <c r="Q200" s="189">
        <v>1.0000000000000002</v>
      </c>
      <c r="R200" s="189" t="s">
        <v>84</v>
      </c>
      <c r="S200" s="189">
        <v>0.99999999999999967</v>
      </c>
      <c r="T200" s="189">
        <v>1</v>
      </c>
      <c r="U200" s="189" t="s">
        <v>84</v>
      </c>
      <c r="V200" s="189">
        <v>0.83118279569892461</v>
      </c>
      <c r="W200" s="189">
        <v>0.97264021887824903</v>
      </c>
      <c r="X200" s="189">
        <v>1.0000000000000002</v>
      </c>
      <c r="Y200" s="189">
        <v>0.99999999999999978</v>
      </c>
      <c r="Z200" s="189" t="s">
        <v>84</v>
      </c>
      <c r="AA200" s="189" t="s">
        <v>84</v>
      </c>
      <c r="AB200" s="237">
        <v>0.89733333333333343</v>
      </c>
      <c r="AC200" s="189">
        <v>0.5939171122994652</v>
      </c>
      <c r="AD200" s="189">
        <v>0.94066666666666676</v>
      </c>
      <c r="AE200" s="189" t="s">
        <v>84</v>
      </c>
      <c r="AF200" s="189" t="s">
        <v>84</v>
      </c>
      <c r="AG200" s="189" t="s">
        <v>84</v>
      </c>
      <c r="AH200" s="189">
        <v>0.91087344028520478</v>
      </c>
      <c r="AI200" s="189">
        <v>0.77584670231729047</v>
      </c>
      <c r="AJ200" s="189">
        <v>0.78525999007197811</v>
      </c>
      <c r="AK200" s="189">
        <v>0.93085655314757476</v>
      </c>
      <c r="AL200" s="189">
        <v>0.90819964349376103</v>
      </c>
      <c r="AM200" s="237" t="s">
        <v>84</v>
      </c>
      <c r="AN200" s="189" t="s">
        <v>84</v>
      </c>
      <c r="AO200" s="189">
        <v>0.88033333333333341</v>
      </c>
      <c r="AP200" s="189">
        <v>0.7797729618163054</v>
      </c>
      <c r="AQ200" s="189" t="s">
        <v>84</v>
      </c>
      <c r="AR200" s="967">
        <v>1.0000000000000002</v>
      </c>
      <c r="AS200" s="1040">
        <v>0.98128342245989286</v>
      </c>
      <c r="AT200" s="977">
        <v>0.8787218591140159</v>
      </c>
      <c r="AU200" s="189" t="s">
        <v>84</v>
      </c>
      <c r="AV200" s="189" t="s">
        <v>84</v>
      </c>
      <c r="AW200" s="189">
        <v>0</v>
      </c>
      <c r="AX200" s="506">
        <v>0</v>
      </c>
      <c r="AY200" s="506" t="s">
        <v>84</v>
      </c>
      <c r="AZ200" s="189"/>
      <c r="BA200" s="1067">
        <v>0.96387207612016523</v>
      </c>
      <c r="BB200" s="239">
        <v>0.84286918020190926</v>
      </c>
      <c r="BC200" s="239">
        <v>0.8867020983832129</v>
      </c>
      <c r="BD200" s="240">
        <v>0.89781445156842909</v>
      </c>
      <c r="BE200" s="240" t="s">
        <v>84</v>
      </c>
      <c r="BF200" s="811"/>
    </row>
    <row r="201" spans="1:58" ht="35.25" customHeight="1" x14ac:dyDescent="0.35">
      <c r="A201" s="144"/>
      <c r="B201" s="144"/>
      <c r="C201" s="144"/>
      <c r="D201" s="1556"/>
      <c r="E201" s="234" t="s">
        <v>155</v>
      </c>
      <c r="F201" s="165"/>
      <c r="G201" s="1575"/>
      <c r="H201" s="495">
        <v>0.82953826691967092</v>
      </c>
      <c r="I201" s="183">
        <v>0.88680926916221026</v>
      </c>
      <c r="J201" s="183" t="s">
        <v>84</v>
      </c>
      <c r="K201" s="183">
        <v>0.94571723426212584</v>
      </c>
      <c r="L201" s="183" t="s">
        <v>84</v>
      </c>
      <c r="M201" s="183" t="s">
        <v>84</v>
      </c>
      <c r="N201" s="183">
        <v>0.84416924664602677</v>
      </c>
      <c r="O201" s="183">
        <v>0.82643427741466946</v>
      </c>
      <c r="P201" s="183" t="s">
        <v>84</v>
      </c>
      <c r="Q201" s="183">
        <v>0.87651515151515136</v>
      </c>
      <c r="R201" s="183" t="s">
        <v>84</v>
      </c>
      <c r="S201" s="183">
        <v>0.942959001782531</v>
      </c>
      <c r="T201" s="183">
        <v>0.77365591397849454</v>
      </c>
      <c r="U201" s="183" t="s">
        <v>84</v>
      </c>
      <c r="V201" s="183">
        <v>0.80704099821746866</v>
      </c>
      <c r="W201" s="183">
        <v>0.89784946236559116</v>
      </c>
      <c r="X201" s="183">
        <v>0.93972403776325331</v>
      </c>
      <c r="Y201" s="183">
        <v>0.98039215686274506</v>
      </c>
      <c r="Z201" s="183" t="s">
        <v>84</v>
      </c>
      <c r="AA201" s="183" t="s">
        <v>84</v>
      </c>
      <c r="AB201" s="185">
        <v>0.89572192513368964</v>
      </c>
      <c r="AC201" s="183">
        <v>0.73255762411347514</v>
      </c>
      <c r="AD201" s="183">
        <v>0.90294117647058847</v>
      </c>
      <c r="AE201" s="183" t="s">
        <v>84</v>
      </c>
      <c r="AF201" s="183" t="s">
        <v>84</v>
      </c>
      <c r="AG201" s="183" t="s">
        <v>84</v>
      </c>
      <c r="AH201" s="183">
        <v>0.95933188090050825</v>
      </c>
      <c r="AI201" s="183" t="s">
        <v>84</v>
      </c>
      <c r="AJ201" s="183">
        <v>0.86401012017710299</v>
      </c>
      <c r="AK201" s="183">
        <v>0.98039215686274506</v>
      </c>
      <c r="AL201" s="183">
        <v>0.79063596491228061</v>
      </c>
      <c r="AM201" s="185" t="s">
        <v>84</v>
      </c>
      <c r="AN201" s="183" t="s">
        <v>84</v>
      </c>
      <c r="AO201" s="183">
        <v>0.84670231729055245</v>
      </c>
      <c r="AP201" s="183">
        <v>0.99999999999999967</v>
      </c>
      <c r="AQ201" s="183" t="s">
        <v>84</v>
      </c>
      <c r="AR201" s="965">
        <v>0.96780185758513926</v>
      </c>
      <c r="AS201" s="989">
        <v>0.93972403776325331</v>
      </c>
      <c r="AT201" s="975">
        <v>0.7771423384168481</v>
      </c>
      <c r="AU201" s="183" t="s">
        <v>84</v>
      </c>
      <c r="AV201" s="183" t="s">
        <v>84</v>
      </c>
      <c r="AW201" s="183">
        <v>0</v>
      </c>
      <c r="AX201" s="604">
        <v>0</v>
      </c>
      <c r="AY201" s="604" t="s">
        <v>84</v>
      </c>
      <c r="AZ201" s="189"/>
      <c r="BA201" s="494">
        <v>0.87923375140749493</v>
      </c>
      <c r="BB201" s="187">
        <v>0.87508440693862721</v>
      </c>
      <c r="BC201" s="187">
        <v>0.93816805829189709</v>
      </c>
      <c r="BD201" s="188">
        <v>0.89749540554600638</v>
      </c>
      <c r="BE201" s="188" t="s">
        <v>84</v>
      </c>
      <c r="BF201" s="811"/>
    </row>
    <row r="202" spans="1:58" ht="35.25" customHeight="1" x14ac:dyDescent="0.35">
      <c r="A202" s="144"/>
      <c r="B202" s="144"/>
      <c r="C202" s="144"/>
      <c r="D202" s="1556"/>
      <c r="E202" s="234" t="s">
        <v>303</v>
      </c>
      <c r="F202" s="165"/>
      <c r="G202" s="1575"/>
      <c r="H202" s="492">
        <v>0.98409090909090879</v>
      </c>
      <c r="I202" s="189">
        <v>0.92424242424242409</v>
      </c>
      <c r="J202" s="189" t="s">
        <v>84</v>
      </c>
      <c r="K202" s="189">
        <v>0.88162672476397963</v>
      </c>
      <c r="L202" s="189" t="s">
        <v>84</v>
      </c>
      <c r="M202" s="189" t="s">
        <v>84</v>
      </c>
      <c r="N202" s="189">
        <v>0.92293661650706793</v>
      </c>
      <c r="O202" s="189">
        <v>0.76024955436720121</v>
      </c>
      <c r="P202" s="189" t="s">
        <v>84</v>
      </c>
      <c r="Q202" s="189">
        <v>0.90196078431372528</v>
      </c>
      <c r="R202" s="189" t="s">
        <v>84</v>
      </c>
      <c r="S202" s="189">
        <v>0.96268184693232106</v>
      </c>
      <c r="T202" s="189">
        <v>0.99999999999999978</v>
      </c>
      <c r="U202" s="189" t="s">
        <v>84</v>
      </c>
      <c r="V202" s="189">
        <v>0.99999999999999978</v>
      </c>
      <c r="W202" s="189">
        <v>1</v>
      </c>
      <c r="X202" s="189">
        <v>0.99999999999999967</v>
      </c>
      <c r="Y202" s="189">
        <v>0.95271779597915118</v>
      </c>
      <c r="Z202" s="189" t="s">
        <v>84</v>
      </c>
      <c r="AA202" s="189" t="s">
        <v>84</v>
      </c>
      <c r="AB202" s="237">
        <v>0.86833105335157312</v>
      </c>
      <c r="AC202" s="189">
        <v>0.97523219814241491</v>
      </c>
      <c r="AD202" s="189">
        <v>0.91733870967741904</v>
      </c>
      <c r="AE202" s="189" t="s">
        <v>84</v>
      </c>
      <c r="AF202" s="189" t="s">
        <v>84</v>
      </c>
      <c r="AG202" s="189" t="s">
        <v>84</v>
      </c>
      <c r="AH202" s="189">
        <v>0.86856060606060581</v>
      </c>
      <c r="AI202" s="189" t="s">
        <v>84</v>
      </c>
      <c r="AJ202" s="189">
        <v>0.76047237076648833</v>
      </c>
      <c r="AK202" s="189">
        <v>0.67602495543672014</v>
      </c>
      <c r="AL202" s="189">
        <v>0.96305469556243539</v>
      </c>
      <c r="AM202" s="237" t="s">
        <v>84</v>
      </c>
      <c r="AN202" s="189" t="s">
        <v>84</v>
      </c>
      <c r="AO202" s="189">
        <v>0.72175438596491215</v>
      </c>
      <c r="AP202" s="189">
        <v>0.95588235294117641</v>
      </c>
      <c r="AQ202" s="189" t="s">
        <v>84</v>
      </c>
      <c r="AR202" s="967">
        <v>0.90151515151515127</v>
      </c>
      <c r="AS202" s="1040">
        <v>0.88463292293661644</v>
      </c>
      <c r="AT202" s="977">
        <v>0.75792293661650711</v>
      </c>
      <c r="AU202" s="189" t="s">
        <v>84</v>
      </c>
      <c r="AV202" s="189" t="s">
        <v>84</v>
      </c>
      <c r="AW202" s="189">
        <v>0</v>
      </c>
      <c r="AX202" s="506">
        <v>0</v>
      </c>
      <c r="AY202" s="506" t="s">
        <v>84</v>
      </c>
      <c r="AZ202" s="189"/>
      <c r="BA202" s="493">
        <v>0.94087555468306494</v>
      </c>
      <c r="BB202" s="239">
        <v>0.86128779842823666</v>
      </c>
      <c r="BC202" s="239">
        <v>0.85971729680707998</v>
      </c>
      <c r="BD202" s="240">
        <v>0.88729354997279397</v>
      </c>
      <c r="BE202" s="240" t="s">
        <v>84</v>
      </c>
      <c r="BF202" s="811"/>
    </row>
    <row r="203" spans="1:58" ht="35.25" customHeight="1" x14ac:dyDescent="0.35">
      <c r="A203" s="144"/>
      <c r="B203" s="144"/>
      <c r="C203" s="144"/>
      <c r="D203" s="1556"/>
      <c r="E203" s="234" t="s">
        <v>167</v>
      </c>
      <c r="F203" s="165"/>
      <c r="G203" s="1575"/>
      <c r="H203" s="495">
        <v>0.97058823529411742</v>
      </c>
      <c r="I203" s="183">
        <v>0.60239651416121998</v>
      </c>
      <c r="J203" s="183" t="s">
        <v>84</v>
      </c>
      <c r="K203" s="183">
        <v>0.83111954459203019</v>
      </c>
      <c r="L203" s="183" t="s">
        <v>84</v>
      </c>
      <c r="M203" s="183" t="s">
        <v>84</v>
      </c>
      <c r="N203" s="183">
        <v>0.82643427741466946</v>
      </c>
      <c r="O203" s="183">
        <v>0.85109649122807018</v>
      </c>
      <c r="P203" s="183" t="s">
        <v>84</v>
      </c>
      <c r="Q203" s="183">
        <v>0.99999999999999978</v>
      </c>
      <c r="R203" s="183" t="s">
        <v>84</v>
      </c>
      <c r="S203" s="183">
        <v>0.99999999999999989</v>
      </c>
      <c r="T203" s="183">
        <v>0.92424242424242409</v>
      </c>
      <c r="U203" s="183" t="s">
        <v>84</v>
      </c>
      <c r="V203" s="183">
        <v>0.9419026870007261</v>
      </c>
      <c r="W203" s="183">
        <v>0.88368983957219227</v>
      </c>
      <c r="X203" s="183">
        <v>0.72682709447415306</v>
      </c>
      <c r="Y203" s="183">
        <v>0.94563279857397486</v>
      </c>
      <c r="Z203" s="183" t="s">
        <v>84</v>
      </c>
      <c r="AA203" s="183" t="s">
        <v>84</v>
      </c>
      <c r="AB203" s="185">
        <v>0.86233333333333351</v>
      </c>
      <c r="AC203" s="183">
        <v>0.89469696969696944</v>
      </c>
      <c r="AD203" s="183">
        <v>0.82352941176470573</v>
      </c>
      <c r="AE203" s="183" t="s">
        <v>84</v>
      </c>
      <c r="AF203" s="183" t="s">
        <v>84</v>
      </c>
      <c r="AG203" s="183" t="s">
        <v>84</v>
      </c>
      <c r="AH203" s="183">
        <v>0.82085561497326198</v>
      </c>
      <c r="AI203" s="183" t="s">
        <v>84</v>
      </c>
      <c r="AJ203" s="183">
        <v>0.7638146167557931</v>
      </c>
      <c r="AK203" s="183">
        <v>0.82301341589267274</v>
      </c>
      <c r="AL203" s="183">
        <v>0.98266253869969034</v>
      </c>
      <c r="AM203" s="185" t="s">
        <v>84</v>
      </c>
      <c r="AN203" s="183" t="s">
        <v>84</v>
      </c>
      <c r="AO203" s="183">
        <v>0.87254901960784292</v>
      </c>
      <c r="AP203" s="183">
        <v>0.92438596491228064</v>
      </c>
      <c r="AQ203" s="183" t="s">
        <v>84</v>
      </c>
      <c r="AR203" s="965">
        <v>0.98128342245989286</v>
      </c>
      <c r="AS203" s="989">
        <v>0.89832970225127085</v>
      </c>
      <c r="AT203" s="975">
        <v>0.98039215686274483</v>
      </c>
      <c r="AU203" s="183" t="s">
        <v>84</v>
      </c>
      <c r="AV203" s="183" t="s">
        <v>84</v>
      </c>
      <c r="AW203" s="183">
        <v>0</v>
      </c>
      <c r="AX203" s="604">
        <v>0</v>
      </c>
      <c r="AY203" s="604" t="s">
        <v>84</v>
      </c>
      <c r="AZ203" s="189"/>
      <c r="BA203" s="494">
        <v>0.87532749221279804</v>
      </c>
      <c r="BB203" s="187">
        <v>0.85298655730234674</v>
      </c>
      <c r="BC203" s="187">
        <v>0.92607280232667211</v>
      </c>
      <c r="BD203" s="188">
        <v>0.88479561728060563</v>
      </c>
      <c r="BE203" s="188" t="s">
        <v>84</v>
      </c>
      <c r="BF203" s="811"/>
    </row>
    <row r="204" spans="1:58" ht="35.25" customHeight="1" x14ac:dyDescent="0.35">
      <c r="A204" s="144"/>
      <c r="B204" s="144"/>
      <c r="C204" s="144"/>
      <c r="D204" s="1556"/>
      <c r="E204" s="234" t="s">
        <v>168</v>
      </c>
      <c r="F204" s="165"/>
      <c r="G204" s="1576"/>
      <c r="H204" s="803">
        <v>0.9120809614168246</v>
      </c>
      <c r="I204" s="186">
        <v>0.78938172043010724</v>
      </c>
      <c r="J204" s="186" t="s">
        <v>84</v>
      </c>
      <c r="K204" s="186">
        <v>0.8573975044563279</v>
      </c>
      <c r="L204" s="186" t="s">
        <v>84</v>
      </c>
      <c r="M204" s="186" t="s">
        <v>84</v>
      </c>
      <c r="N204" s="186">
        <v>0.9550917141049966</v>
      </c>
      <c r="O204" s="186">
        <v>0.98039215686274483</v>
      </c>
      <c r="P204" s="186" t="s">
        <v>84</v>
      </c>
      <c r="Q204" s="186">
        <v>0.98266253869969034</v>
      </c>
      <c r="R204" s="186" t="s">
        <v>84</v>
      </c>
      <c r="S204" s="186">
        <v>0.92392156862745123</v>
      </c>
      <c r="T204" s="186">
        <v>0.93582887700534745</v>
      </c>
      <c r="U204" s="186" t="s">
        <v>84</v>
      </c>
      <c r="V204" s="186">
        <v>0.93787878787878776</v>
      </c>
      <c r="W204" s="186">
        <v>0.90386996904024763</v>
      </c>
      <c r="X204" s="186">
        <v>0.89304812834224578</v>
      </c>
      <c r="Y204" s="186">
        <v>0.98588235294117676</v>
      </c>
      <c r="Z204" s="186" t="s">
        <v>84</v>
      </c>
      <c r="AA204" s="186" t="s">
        <v>84</v>
      </c>
      <c r="AB204" s="206">
        <v>0.91599587203302368</v>
      </c>
      <c r="AC204" s="186">
        <v>0.85729847494553357</v>
      </c>
      <c r="AD204" s="186">
        <v>0.74799019607843142</v>
      </c>
      <c r="AE204" s="186" t="s">
        <v>84</v>
      </c>
      <c r="AF204" s="186" t="s">
        <v>84</v>
      </c>
      <c r="AG204" s="186" t="s">
        <v>84</v>
      </c>
      <c r="AH204" s="186">
        <v>0.8234583333333334</v>
      </c>
      <c r="AI204" s="186" t="s">
        <v>84</v>
      </c>
      <c r="AJ204" s="186">
        <v>0.88862745098039231</v>
      </c>
      <c r="AK204" s="186">
        <v>0.83745098039215693</v>
      </c>
      <c r="AL204" s="186">
        <v>0.95807017543859641</v>
      </c>
      <c r="AM204" s="206" t="s">
        <v>84</v>
      </c>
      <c r="AN204" s="186" t="s">
        <v>84</v>
      </c>
      <c r="AO204" s="186">
        <v>0.85856935366739262</v>
      </c>
      <c r="AP204" s="186">
        <v>0.92726122707147351</v>
      </c>
      <c r="AQ204" s="186" t="s">
        <v>84</v>
      </c>
      <c r="AR204" s="966">
        <v>0.87364232209737813</v>
      </c>
      <c r="AS204" s="1004">
        <v>0.84156862745098049</v>
      </c>
      <c r="AT204" s="976">
        <v>0.94571723426212584</v>
      </c>
      <c r="AU204" s="186" t="s">
        <v>84</v>
      </c>
      <c r="AV204" s="186" t="s">
        <v>84</v>
      </c>
      <c r="AW204" s="186">
        <v>0</v>
      </c>
      <c r="AX204" s="605">
        <v>0</v>
      </c>
      <c r="AY204" s="605" t="s">
        <v>84</v>
      </c>
      <c r="AZ204" s="189"/>
      <c r="BA204" s="1066">
        <v>0.92145302331716239</v>
      </c>
      <c r="BB204" s="207">
        <v>0.86127021188592401</v>
      </c>
      <c r="BC204" s="207">
        <v>0.88649096761208135</v>
      </c>
      <c r="BD204" s="208">
        <v>0.8897380676050558</v>
      </c>
      <c r="BE204" s="208" t="s">
        <v>84</v>
      </c>
      <c r="BF204" s="811"/>
    </row>
    <row r="205" spans="1:58" ht="35.25" customHeight="1" x14ac:dyDescent="0.35">
      <c r="A205" s="144"/>
      <c r="B205" s="144"/>
      <c r="C205" s="144"/>
      <c r="D205" s="1556"/>
      <c r="E205" s="234" t="s">
        <v>241</v>
      </c>
      <c r="F205" s="165"/>
      <c r="G205" s="1575"/>
      <c r="H205" s="495">
        <v>0.98039215686274483</v>
      </c>
      <c r="I205" s="183">
        <v>1.0000000000000002</v>
      </c>
      <c r="J205" s="183" t="s">
        <v>84</v>
      </c>
      <c r="K205" s="183">
        <v>0.92726122707147363</v>
      </c>
      <c r="L205" s="183" t="s">
        <v>84</v>
      </c>
      <c r="M205" s="183" t="s">
        <v>84</v>
      </c>
      <c r="N205" s="183">
        <v>0.92780748663101587</v>
      </c>
      <c r="O205" s="183">
        <v>0.98039215686274539</v>
      </c>
      <c r="P205" s="183" t="s">
        <v>84</v>
      </c>
      <c r="Q205" s="183">
        <v>0.99999999999999989</v>
      </c>
      <c r="R205" s="183" t="s">
        <v>84</v>
      </c>
      <c r="S205" s="183">
        <v>0.85705249841872222</v>
      </c>
      <c r="T205" s="183">
        <v>0.99999999999999967</v>
      </c>
      <c r="U205" s="183" t="s">
        <v>84</v>
      </c>
      <c r="V205" s="183">
        <v>0.9362745098039218</v>
      </c>
      <c r="W205" s="183">
        <v>0.8772961816305469</v>
      </c>
      <c r="X205" s="183">
        <v>0.90876027830487016</v>
      </c>
      <c r="Y205" s="183">
        <v>0.96627450980392182</v>
      </c>
      <c r="Z205" s="183" t="s">
        <v>84</v>
      </c>
      <c r="AA205" s="183" t="s">
        <v>84</v>
      </c>
      <c r="AB205" s="185">
        <v>1.0000000000000002</v>
      </c>
      <c r="AC205" s="183">
        <v>0.9559649122807018</v>
      </c>
      <c r="AD205" s="183">
        <v>0.99999999999999978</v>
      </c>
      <c r="AE205" s="183" t="s">
        <v>84</v>
      </c>
      <c r="AF205" s="183" t="s">
        <v>84</v>
      </c>
      <c r="AG205" s="183" t="s">
        <v>84</v>
      </c>
      <c r="AH205" s="183">
        <v>0.89215686274509776</v>
      </c>
      <c r="AI205" s="183" t="s">
        <v>84</v>
      </c>
      <c r="AJ205" s="183">
        <v>1</v>
      </c>
      <c r="AK205" s="183">
        <v>0.86692466460268314</v>
      </c>
      <c r="AL205" s="183">
        <v>0.73813209494324039</v>
      </c>
      <c r="AM205" s="185" t="s">
        <v>84</v>
      </c>
      <c r="AN205" s="183" t="s">
        <v>84</v>
      </c>
      <c r="AO205" s="183">
        <v>0.81883333333333341</v>
      </c>
      <c r="AP205" s="183">
        <v>0.98039215686274483</v>
      </c>
      <c r="AQ205" s="183" t="s">
        <v>84</v>
      </c>
      <c r="AR205" s="965">
        <v>0.84231166150670789</v>
      </c>
      <c r="AS205" s="989">
        <v>0.71849404318689492</v>
      </c>
      <c r="AT205" s="975">
        <v>0.91397849462365577</v>
      </c>
      <c r="AU205" s="183" t="s">
        <v>84</v>
      </c>
      <c r="AV205" s="183" t="s">
        <v>84</v>
      </c>
      <c r="AW205" s="183">
        <v>0</v>
      </c>
      <c r="AX205" s="604">
        <v>0</v>
      </c>
      <c r="AY205" s="604" t="s">
        <v>84</v>
      </c>
      <c r="AZ205" s="189"/>
      <c r="BA205" s="494">
        <v>0.94679258378249687</v>
      </c>
      <c r="BB205" s="187">
        <v>0.9218826477959603</v>
      </c>
      <c r="BC205" s="187">
        <v>0.88051238390092867</v>
      </c>
      <c r="BD205" s="188">
        <v>0.91639587182646187</v>
      </c>
      <c r="BE205" s="188" t="s">
        <v>84</v>
      </c>
      <c r="BF205" s="811"/>
    </row>
    <row r="206" spans="1:58" ht="35.25" customHeight="1" x14ac:dyDescent="0.35">
      <c r="A206" s="144"/>
      <c r="B206" s="144"/>
      <c r="C206" s="144"/>
      <c r="D206" s="1556"/>
      <c r="E206" s="234" t="s">
        <v>246</v>
      </c>
      <c r="F206" s="165"/>
      <c r="G206" s="1575"/>
      <c r="H206" s="492">
        <v>0.94652406417112289</v>
      </c>
      <c r="I206" s="189">
        <v>0.92438596491228064</v>
      </c>
      <c r="J206" s="189" t="s">
        <v>84</v>
      </c>
      <c r="K206" s="189">
        <v>0.84135472370766473</v>
      </c>
      <c r="L206" s="189" t="s">
        <v>84</v>
      </c>
      <c r="M206" s="189" t="s">
        <v>84</v>
      </c>
      <c r="N206" s="189">
        <v>0.94571723426212584</v>
      </c>
      <c r="O206" s="189">
        <v>0.96305469556243539</v>
      </c>
      <c r="P206" s="189" t="s">
        <v>84</v>
      </c>
      <c r="Q206" s="189">
        <v>0.98039215686274506</v>
      </c>
      <c r="R206" s="189" t="s">
        <v>84</v>
      </c>
      <c r="S206" s="189">
        <v>0.98266253869969034</v>
      </c>
      <c r="T206" s="189">
        <v>0.9498039215686277</v>
      </c>
      <c r="U206" s="189" t="s">
        <v>84</v>
      </c>
      <c r="V206" s="189">
        <v>0.98000000000000009</v>
      </c>
      <c r="W206" s="189">
        <v>0.93085655314757476</v>
      </c>
      <c r="X206" s="189">
        <v>0.98039215686274506</v>
      </c>
      <c r="Y206" s="189">
        <v>0.98266253869969034</v>
      </c>
      <c r="Z206" s="189" t="s">
        <v>84</v>
      </c>
      <c r="AA206" s="189" t="s">
        <v>84</v>
      </c>
      <c r="AB206" s="237">
        <v>0.97333333333333349</v>
      </c>
      <c r="AC206" s="189">
        <v>0.96553147574819398</v>
      </c>
      <c r="AD206" s="189">
        <v>0.88215686274509819</v>
      </c>
      <c r="AE206" s="189" t="s">
        <v>84</v>
      </c>
      <c r="AF206" s="189" t="s">
        <v>84</v>
      </c>
      <c r="AG206" s="189" t="s">
        <v>84</v>
      </c>
      <c r="AH206" s="189">
        <v>0.86964912280701745</v>
      </c>
      <c r="AI206" s="189" t="s">
        <v>84</v>
      </c>
      <c r="AJ206" s="189">
        <v>0.91351909184726521</v>
      </c>
      <c r="AK206" s="189">
        <v>0.93568627450980413</v>
      </c>
      <c r="AL206" s="189">
        <v>0.94745098039215703</v>
      </c>
      <c r="AM206" s="237" t="s">
        <v>84</v>
      </c>
      <c r="AN206" s="189" t="s">
        <v>84</v>
      </c>
      <c r="AO206" s="189">
        <v>0.72995614035087708</v>
      </c>
      <c r="AP206" s="189">
        <v>0.83980392156862749</v>
      </c>
      <c r="AQ206" s="189" t="s">
        <v>84</v>
      </c>
      <c r="AR206" s="967">
        <v>0.94652406417112278</v>
      </c>
      <c r="AS206" s="1040">
        <v>0.8345098039215687</v>
      </c>
      <c r="AT206" s="977">
        <v>0.92567259461924301</v>
      </c>
      <c r="AU206" s="189" t="s">
        <v>84</v>
      </c>
      <c r="AV206" s="189" t="s">
        <v>84</v>
      </c>
      <c r="AW206" s="189">
        <v>0</v>
      </c>
      <c r="AX206" s="506">
        <v>0</v>
      </c>
      <c r="AY206" s="506" t="s">
        <v>84</v>
      </c>
      <c r="AZ206" s="189"/>
      <c r="BA206" s="493">
        <v>0.95065054570472529</v>
      </c>
      <c r="BB206" s="239">
        <v>0.92676102019755269</v>
      </c>
      <c r="BC206" s="239">
        <v>0.83876137536354245</v>
      </c>
      <c r="BD206" s="240">
        <v>0.90539098042194011</v>
      </c>
      <c r="BE206" s="240" t="s">
        <v>84</v>
      </c>
      <c r="BF206" s="811"/>
    </row>
    <row r="207" spans="1:58" ht="35.25" customHeight="1" x14ac:dyDescent="0.35">
      <c r="A207" s="144"/>
      <c r="B207" s="144"/>
      <c r="C207" s="144"/>
      <c r="D207" s="1556"/>
      <c r="E207" s="234" t="s">
        <v>248</v>
      </c>
      <c r="F207" s="165"/>
      <c r="G207" s="1575"/>
      <c r="H207" s="802">
        <v>0.90608875128998967</v>
      </c>
      <c r="I207" s="183">
        <v>1</v>
      </c>
      <c r="J207" s="183" t="s">
        <v>84</v>
      </c>
      <c r="K207" s="183">
        <v>0.93719298245614024</v>
      </c>
      <c r="L207" s="183" t="s">
        <v>84</v>
      </c>
      <c r="M207" s="183" t="s">
        <v>84</v>
      </c>
      <c r="N207" s="183">
        <v>0.81444788441692462</v>
      </c>
      <c r="O207" s="183">
        <v>0.70809614168247914</v>
      </c>
      <c r="P207" s="183" t="s">
        <v>84</v>
      </c>
      <c r="Q207" s="183">
        <v>1</v>
      </c>
      <c r="R207" s="183" t="s">
        <v>84</v>
      </c>
      <c r="S207" s="183">
        <v>0.97647058823529442</v>
      </c>
      <c r="T207" s="183">
        <v>0.9309803921568629</v>
      </c>
      <c r="U207" s="183" t="s">
        <v>84</v>
      </c>
      <c r="V207" s="183">
        <v>0.81623347013223879</v>
      </c>
      <c r="W207" s="183">
        <v>0.86983333333333335</v>
      </c>
      <c r="X207" s="183">
        <v>0.9509803921568627</v>
      </c>
      <c r="Y207" s="183">
        <v>0.96392156862745126</v>
      </c>
      <c r="Z207" s="183" t="s">
        <v>84</v>
      </c>
      <c r="AA207" s="183" t="s">
        <v>84</v>
      </c>
      <c r="AB207" s="185">
        <v>1.0000000000000002</v>
      </c>
      <c r="AC207" s="183">
        <v>0.98526315789473673</v>
      </c>
      <c r="AD207" s="183">
        <v>0.97469955724225166</v>
      </c>
      <c r="AE207" s="183" t="s">
        <v>84</v>
      </c>
      <c r="AF207" s="183" t="s">
        <v>84</v>
      </c>
      <c r="AG207" s="183" t="s">
        <v>84</v>
      </c>
      <c r="AH207" s="183">
        <v>0.93133333333333346</v>
      </c>
      <c r="AI207" s="183" t="s">
        <v>84</v>
      </c>
      <c r="AJ207" s="183">
        <v>0.87372549019607848</v>
      </c>
      <c r="AK207" s="183">
        <v>0.95686274509803948</v>
      </c>
      <c r="AL207" s="183">
        <v>0.92691622103386795</v>
      </c>
      <c r="AM207" s="185" t="s">
        <v>84</v>
      </c>
      <c r="AN207" s="183" t="s">
        <v>84</v>
      </c>
      <c r="AO207" s="183">
        <v>0.98039215686274539</v>
      </c>
      <c r="AP207" s="183">
        <v>0.90333333333333343</v>
      </c>
      <c r="AQ207" s="183" t="s">
        <v>84</v>
      </c>
      <c r="AR207" s="965">
        <v>0.98588235294117676</v>
      </c>
      <c r="AS207" s="989">
        <v>0.92726122707147363</v>
      </c>
      <c r="AT207" s="975">
        <v>0.89483065953654173</v>
      </c>
      <c r="AU207" s="183" t="s">
        <v>84</v>
      </c>
      <c r="AV207" s="183" t="s">
        <v>84</v>
      </c>
      <c r="AW207" s="183">
        <v>0</v>
      </c>
      <c r="AX207" s="604">
        <v>0</v>
      </c>
      <c r="AY207" s="604" t="s">
        <v>84</v>
      </c>
      <c r="AZ207" s="189"/>
      <c r="BA207" s="494">
        <v>0.90618712537396495</v>
      </c>
      <c r="BB207" s="187">
        <v>0.94982864354261543</v>
      </c>
      <c r="BC207" s="187">
        <v>0.95653594771241857</v>
      </c>
      <c r="BD207" s="188">
        <v>0.93751723887633298</v>
      </c>
      <c r="BE207" s="188" t="s">
        <v>84</v>
      </c>
      <c r="BF207" s="811"/>
    </row>
    <row r="208" spans="1:58" ht="35.25" customHeight="1" x14ac:dyDescent="0.35">
      <c r="A208" s="144"/>
      <c r="B208" s="144"/>
      <c r="C208" s="144"/>
      <c r="D208" s="1556"/>
      <c r="E208" s="234" t="s">
        <v>257</v>
      </c>
      <c r="F208" s="165"/>
      <c r="G208" s="1576"/>
      <c r="H208" s="801">
        <v>0.88948306595365401</v>
      </c>
      <c r="I208" s="189">
        <v>0.84169246646026818</v>
      </c>
      <c r="J208" s="189" t="s">
        <v>84</v>
      </c>
      <c r="K208" s="189">
        <v>0.94745098039215703</v>
      </c>
      <c r="L208" s="189" t="s">
        <v>84</v>
      </c>
      <c r="M208" s="189" t="s">
        <v>84</v>
      </c>
      <c r="N208" s="189">
        <v>0.85333333333333339</v>
      </c>
      <c r="O208" s="189">
        <v>0.99999999999999989</v>
      </c>
      <c r="P208" s="189" t="s">
        <v>84</v>
      </c>
      <c r="Q208" s="189">
        <v>0.98039215686274483</v>
      </c>
      <c r="R208" s="189" t="s">
        <v>84</v>
      </c>
      <c r="S208" s="189">
        <v>0.92438596491228064</v>
      </c>
      <c r="T208" s="189">
        <v>0.79466230936819149</v>
      </c>
      <c r="U208" s="189" t="s">
        <v>84</v>
      </c>
      <c r="V208" s="189">
        <v>0.96532507739938078</v>
      </c>
      <c r="W208" s="189">
        <v>0.75254901960784326</v>
      </c>
      <c r="X208" s="189">
        <v>0.95588235294117641</v>
      </c>
      <c r="Y208" s="189">
        <v>0.98513931888544892</v>
      </c>
      <c r="Z208" s="189" t="s">
        <v>84</v>
      </c>
      <c r="AA208" s="189" t="s">
        <v>84</v>
      </c>
      <c r="AB208" s="237">
        <v>0.99999999999999978</v>
      </c>
      <c r="AC208" s="189">
        <v>0.8707664884135472</v>
      </c>
      <c r="AD208" s="189">
        <v>0.91686274509803933</v>
      </c>
      <c r="AE208" s="189" t="s">
        <v>84</v>
      </c>
      <c r="AF208" s="189" t="s">
        <v>84</v>
      </c>
      <c r="AG208" s="189" t="s">
        <v>84</v>
      </c>
      <c r="AH208" s="189">
        <v>0.89876880984952123</v>
      </c>
      <c r="AI208" s="189" t="s">
        <v>84</v>
      </c>
      <c r="AJ208" s="189">
        <v>0.88453159041394314</v>
      </c>
      <c r="AK208" s="189">
        <v>0.97070175438596495</v>
      </c>
      <c r="AL208" s="189">
        <v>0.98333333333333328</v>
      </c>
      <c r="AM208" s="237" t="s">
        <v>84</v>
      </c>
      <c r="AN208" s="189" t="s">
        <v>84</v>
      </c>
      <c r="AO208" s="189">
        <v>0.99999999999999989</v>
      </c>
      <c r="AP208" s="189">
        <v>0.99999999999999978</v>
      </c>
      <c r="AQ208" s="189" t="s">
        <v>84</v>
      </c>
      <c r="AR208" s="967">
        <v>0.942959001782531</v>
      </c>
      <c r="AS208" s="1040">
        <v>0.96305469556243539</v>
      </c>
      <c r="AT208" s="977">
        <v>0.54634581105169333</v>
      </c>
      <c r="AU208" s="189" t="s">
        <v>84</v>
      </c>
      <c r="AV208" s="189" t="s">
        <v>84</v>
      </c>
      <c r="AW208" s="189">
        <v>0</v>
      </c>
      <c r="AX208" s="506">
        <v>0</v>
      </c>
      <c r="AY208" s="506" t="s">
        <v>84</v>
      </c>
      <c r="AZ208" s="189"/>
      <c r="BA208" s="1067">
        <v>0.90752467050970653</v>
      </c>
      <c r="BB208" s="239">
        <v>0.93213781735633561</v>
      </c>
      <c r="BC208" s="239">
        <v>0.98098633392751022</v>
      </c>
      <c r="BD208" s="240">
        <v>0.94021627393118423</v>
      </c>
      <c r="BE208" s="240" t="s">
        <v>84</v>
      </c>
      <c r="BF208" s="811"/>
    </row>
    <row r="209" spans="1:58" ht="35.25" customHeight="1" x14ac:dyDescent="0.35">
      <c r="A209" s="144"/>
      <c r="B209" s="144"/>
      <c r="C209" s="144"/>
      <c r="D209" s="1556"/>
      <c r="E209" s="234" t="s">
        <v>267</v>
      </c>
      <c r="F209" s="165"/>
      <c r="G209" s="1577"/>
      <c r="H209" s="1199">
        <v>0.9624999999999998</v>
      </c>
      <c r="I209" s="183">
        <v>0.99999999999999978</v>
      </c>
      <c r="J209" s="183" t="s">
        <v>84</v>
      </c>
      <c r="K209" s="183">
        <v>0.92293661650706793</v>
      </c>
      <c r="L209" s="183" t="s">
        <v>84</v>
      </c>
      <c r="M209" s="183" t="s">
        <v>84</v>
      </c>
      <c r="N209" s="183">
        <v>0.95588235294117618</v>
      </c>
      <c r="O209" s="183">
        <v>0.96256684491978595</v>
      </c>
      <c r="P209" s="183" t="s">
        <v>84</v>
      </c>
      <c r="Q209" s="183">
        <v>0.89304812834224578</v>
      </c>
      <c r="R209" s="183" t="s">
        <v>84</v>
      </c>
      <c r="S209" s="183">
        <v>0.982289690069576</v>
      </c>
      <c r="T209" s="183">
        <v>0.85104364326375692</v>
      </c>
      <c r="U209" s="183" t="s">
        <v>84</v>
      </c>
      <c r="V209" s="183">
        <v>0.98039215686274483</v>
      </c>
      <c r="W209" s="183">
        <v>0.96392156862745126</v>
      </c>
      <c r="X209" s="183">
        <v>0.98333333333333306</v>
      </c>
      <c r="Y209" s="183">
        <v>0.99999999999999978</v>
      </c>
      <c r="Z209" s="183" t="s">
        <v>84</v>
      </c>
      <c r="AA209" s="183" t="s">
        <v>84</v>
      </c>
      <c r="AB209" s="185">
        <v>0.94242424242424228</v>
      </c>
      <c r="AC209" s="183">
        <v>0.89126559714794995</v>
      </c>
      <c r="AD209" s="183">
        <v>0.96941176470588264</v>
      </c>
      <c r="AE209" s="183" t="s">
        <v>84</v>
      </c>
      <c r="AF209" s="183" t="s">
        <v>84</v>
      </c>
      <c r="AG209" s="183" t="s">
        <v>84</v>
      </c>
      <c r="AH209" s="183">
        <v>0.97070175438596484</v>
      </c>
      <c r="AI209" s="183" t="s">
        <v>84</v>
      </c>
      <c r="AJ209" s="183">
        <v>0.92392156862745101</v>
      </c>
      <c r="AK209" s="183">
        <v>1</v>
      </c>
      <c r="AL209" s="183">
        <v>0.81100217864923729</v>
      </c>
      <c r="AM209" s="185" t="s">
        <v>84</v>
      </c>
      <c r="AN209" s="183" t="s">
        <v>84</v>
      </c>
      <c r="AO209" s="183">
        <v>0.99999999999999978</v>
      </c>
      <c r="AP209" s="183">
        <v>0.98513931888544892</v>
      </c>
      <c r="AQ209" s="183" t="s">
        <v>84</v>
      </c>
      <c r="AR209" s="965">
        <v>0.84772727272727255</v>
      </c>
      <c r="AS209" s="989">
        <v>1</v>
      </c>
      <c r="AT209" s="975">
        <v>0.94750158127767214</v>
      </c>
      <c r="AU209" s="183" t="s">
        <v>84</v>
      </c>
      <c r="AV209" s="183" t="s">
        <v>84</v>
      </c>
      <c r="AW209" s="183">
        <v>0</v>
      </c>
      <c r="AX209" s="604">
        <v>0</v>
      </c>
      <c r="AY209" s="604" t="s">
        <v>84</v>
      </c>
      <c r="AZ209" s="189"/>
      <c r="BA209" s="1197">
        <v>0.95482619457226148</v>
      </c>
      <c r="BB209" s="187">
        <v>0.92981815799153256</v>
      </c>
      <c r="BC209" s="187">
        <v>0.94428886387090705</v>
      </c>
      <c r="BD209" s="188">
        <v>0.94297773881156699</v>
      </c>
      <c r="BE209" s="188" t="s">
        <v>84</v>
      </c>
      <c r="BF209" s="811"/>
    </row>
    <row r="210" spans="1:58" ht="35.25" customHeight="1" x14ac:dyDescent="0.35">
      <c r="A210" s="144"/>
      <c r="B210" s="144"/>
      <c r="C210" s="144"/>
      <c r="D210" s="1550"/>
      <c r="E210" s="234" t="s">
        <v>152</v>
      </c>
      <c r="F210" s="165"/>
      <c r="G210" s="1577"/>
      <c r="H210" s="1205">
        <v>0.93560371517027852</v>
      </c>
      <c r="I210" s="189">
        <v>1</v>
      </c>
      <c r="J210" s="189" t="s">
        <v>84</v>
      </c>
      <c r="K210" s="189">
        <v>0.98128342245989286</v>
      </c>
      <c r="L210" s="189" t="s">
        <v>84</v>
      </c>
      <c r="M210" s="189" t="s">
        <v>84</v>
      </c>
      <c r="N210" s="189">
        <v>0.90552584670231717</v>
      </c>
      <c r="O210" s="189">
        <v>1.0000000000000002</v>
      </c>
      <c r="P210" s="189" t="s">
        <v>84</v>
      </c>
      <c r="Q210" s="189">
        <v>1</v>
      </c>
      <c r="R210" s="189" t="s">
        <v>84</v>
      </c>
      <c r="S210" s="189">
        <v>0.96167557932263792</v>
      </c>
      <c r="T210" s="189">
        <v>0.9299242424242421</v>
      </c>
      <c r="U210" s="189" t="s">
        <v>84</v>
      </c>
      <c r="V210" s="189">
        <v>0.96705882352941197</v>
      </c>
      <c r="W210" s="189">
        <v>0.94039215686274524</v>
      </c>
      <c r="X210" s="189">
        <v>0.98734977862112572</v>
      </c>
      <c r="Y210" s="189">
        <v>0.96859649122807012</v>
      </c>
      <c r="Z210" s="189" t="s">
        <v>84</v>
      </c>
      <c r="AA210" s="189" t="s">
        <v>84</v>
      </c>
      <c r="AB210" s="237">
        <v>0.96553147574819398</v>
      </c>
      <c r="AC210" s="189">
        <v>1.0000000000000002</v>
      </c>
      <c r="AD210" s="189">
        <v>0.98039215686274506</v>
      </c>
      <c r="AE210" s="189" t="s">
        <v>84</v>
      </c>
      <c r="AF210" s="189" t="s">
        <v>84</v>
      </c>
      <c r="AG210" s="189" t="s">
        <v>84</v>
      </c>
      <c r="AH210" s="189">
        <v>0.99999999999999989</v>
      </c>
      <c r="AI210" s="189" t="s">
        <v>84</v>
      </c>
      <c r="AJ210" s="189">
        <v>1</v>
      </c>
      <c r="AK210" s="189">
        <v>0.98266253869969034</v>
      </c>
      <c r="AL210" s="189">
        <v>0.71558307533539733</v>
      </c>
      <c r="AM210" s="237" t="s">
        <v>84</v>
      </c>
      <c r="AN210" s="189" t="s">
        <v>84</v>
      </c>
      <c r="AO210" s="189">
        <v>0.91755793226381432</v>
      </c>
      <c r="AP210" s="189">
        <v>0.75293859649122796</v>
      </c>
      <c r="AQ210" s="189" t="s">
        <v>84</v>
      </c>
      <c r="AR210" s="967">
        <v>0.81424148606811142</v>
      </c>
      <c r="AS210" s="1040">
        <v>0.91866376180101661</v>
      </c>
      <c r="AT210" s="977">
        <v>0.94385026737967903</v>
      </c>
      <c r="AU210" s="189" t="s">
        <v>84</v>
      </c>
      <c r="AV210" s="189" t="s">
        <v>84</v>
      </c>
      <c r="AW210" s="189">
        <v>0</v>
      </c>
      <c r="AX210" s="506">
        <v>0</v>
      </c>
      <c r="AY210" s="506" t="s">
        <v>84</v>
      </c>
      <c r="AZ210" s="189"/>
      <c r="BA210" s="1198">
        <v>0.96478417136006012</v>
      </c>
      <c r="BB210" s="239">
        <v>0.94916703523514667</v>
      </c>
      <c r="BC210" s="239">
        <v>0.82824600494105127</v>
      </c>
      <c r="BD210" s="240">
        <v>0.91406573717875261</v>
      </c>
      <c r="BE210" s="240" t="s">
        <v>84</v>
      </c>
      <c r="BF210" s="811"/>
    </row>
    <row r="211" spans="1:58" ht="35.25" customHeight="1" x14ac:dyDescent="0.35">
      <c r="A211" s="144"/>
      <c r="B211" s="144"/>
      <c r="C211" s="144"/>
      <c r="D211" s="1548">
        <v>2025</v>
      </c>
      <c r="E211" s="234" t="s">
        <v>153</v>
      </c>
      <c r="F211" s="165"/>
      <c r="G211" s="1576"/>
      <c r="H211" s="802">
        <v>0.96167557932263781</v>
      </c>
      <c r="I211" s="183">
        <v>0.93295454545454526</v>
      </c>
      <c r="J211" s="183" t="s">
        <v>84</v>
      </c>
      <c r="K211" s="183">
        <v>0.90819964349376103</v>
      </c>
      <c r="L211" s="183" t="s">
        <v>84</v>
      </c>
      <c r="M211" s="183" t="s">
        <v>84</v>
      </c>
      <c r="N211" s="183">
        <v>0.86954459203036039</v>
      </c>
      <c r="O211" s="183">
        <v>0.94745098039215703</v>
      </c>
      <c r="P211" s="183" t="s">
        <v>84</v>
      </c>
      <c r="Q211" s="183">
        <v>0.95588235294117641</v>
      </c>
      <c r="R211" s="183" t="s">
        <v>84</v>
      </c>
      <c r="S211" s="183">
        <v>0.84912280701754383</v>
      </c>
      <c r="T211" s="183">
        <v>0.94385026737967903</v>
      </c>
      <c r="U211" s="183" t="s">
        <v>84</v>
      </c>
      <c r="V211" s="183">
        <v>0.98395721925133672</v>
      </c>
      <c r="W211" s="183">
        <v>0.80706140350877176</v>
      </c>
      <c r="X211" s="183">
        <v>0.99999999999999978</v>
      </c>
      <c r="Y211" s="183">
        <v>0.98039215686274483</v>
      </c>
      <c r="Z211" s="183" t="s">
        <v>84</v>
      </c>
      <c r="AA211" s="183" t="s">
        <v>84</v>
      </c>
      <c r="AB211" s="185">
        <v>0.9833333333333335</v>
      </c>
      <c r="AC211" s="183">
        <v>0.94045025417574424</v>
      </c>
      <c r="AD211" s="183">
        <v>0.70515613652868536</v>
      </c>
      <c r="AE211" s="183" t="s">
        <v>84</v>
      </c>
      <c r="AF211" s="183" t="s">
        <v>84</v>
      </c>
      <c r="AG211" s="183" t="s">
        <v>84</v>
      </c>
      <c r="AH211" s="183">
        <v>0.70307219662058362</v>
      </c>
      <c r="AI211" s="183" t="s">
        <v>84</v>
      </c>
      <c r="AJ211" s="183">
        <v>0.92392156862745101</v>
      </c>
      <c r="AK211" s="183">
        <v>0.40363190730837784</v>
      </c>
      <c r="AL211" s="183">
        <v>0.99999999999999978</v>
      </c>
      <c r="AM211" s="185" t="s">
        <v>84</v>
      </c>
      <c r="AN211" s="183" t="s">
        <v>84</v>
      </c>
      <c r="AO211" s="183">
        <v>0.91628787878787865</v>
      </c>
      <c r="AP211" s="183">
        <v>0.90641711229946509</v>
      </c>
      <c r="AQ211" s="183" t="s">
        <v>84</v>
      </c>
      <c r="AR211" s="965">
        <v>0.87302340290955072</v>
      </c>
      <c r="AS211" s="989">
        <v>0.71166150670794626</v>
      </c>
      <c r="AT211" s="975">
        <v>0.85594560404807063</v>
      </c>
      <c r="AU211" s="183" t="s">
        <v>84</v>
      </c>
      <c r="AV211" s="183" t="s">
        <v>84</v>
      </c>
      <c r="AW211" s="183">
        <v>0</v>
      </c>
      <c r="AX211" s="604">
        <v>0</v>
      </c>
      <c r="AY211" s="604" t="s">
        <v>84</v>
      </c>
      <c r="AZ211" s="189"/>
      <c r="BA211" s="1074">
        <v>0.92834096230455954</v>
      </c>
      <c r="BB211" s="187">
        <v>0.80850934237059646</v>
      </c>
      <c r="BC211" s="187">
        <v>0.89857613133229819</v>
      </c>
      <c r="BD211" s="188">
        <v>0.87847547866915132</v>
      </c>
      <c r="BE211" s="188" t="s">
        <v>84</v>
      </c>
      <c r="BF211" s="811"/>
    </row>
    <row r="212" spans="1:58" ht="35.25" customHeight="1" x14ac:dyDescent="0.35">
      <c r="A212" s="144"/>
      <c r="B212" s="144"/>
      <c r="C212" s="144"/>
      <c r="D212" s="1557"/>
      <c r="E212" s="234" t="s">
        <v>154</v>
      </c>
      <c r="F212" s="165"/>
      <c r="G212" s="1577"/>
      <c r="H212" s="1205">
        <v>0.83868092691622087</v>
      </c>
      <c r="I212" s="189">
        <v>0.98039215686274483</v>
      </c>
      <c r="J212" s="189" t="s">
        <v>84</v>
      </c>
      <c r="K212" s="189">
        <v>0.90925672594619245</v>
      </c>
      <c r="L212" s="189" t="s">
        <v>84</v>
      </c>
      <c r="M212" s="189" t="s">
        <v>84</v>
      </c>
      <c r="N212" s="189">
        <v>0.92837977296181629</v>
      </c>
      <c r="O212" s="189">
        <v>0.96305469556243539</v>
      </c>
      <c r="P212" s="189" t="s">
        <v>84</v>
      </c>
      <c r="Q212" s="189">
        <v>0.95596491228070168</v>
      </c>
      <c r="R212" s="189" t="s">
        <v>84</v>
      </c>
      <c r="S212" s="189">
        <v>0.91764705882352926</v>
      </c>
      <c r="T212" s="189">
        <v>0.96268184693232117</v>
      </c>
      <c r="U212" s="189" t="s">
        <v>84</v>
      </c>
      <c r="V212" s="189">
        <v>0.76401515151515131</v>
      </c>
      <c r="W212" s="189">
        <v>0.78419416547106646</v>
      </c>
      <c r="X212" s="189">
        <v>0.95509171410499671</v>
      </c>
      <c r="Y212" s="189">
        <v>0.86745098039215696</v>
      </c>
      <c r="Z212" s="189" t="s">
        <v>84</v>
      </c>
      <c r="AA212" s="189" t="s">
        <v>84</v>
      </c>
      <c r="AB212" s="237">
        <v>0.97966594045025401</v>
      </c>
      <c r="AC212" s="189">
        <v>0.982289690069576</v>
      </c>
      <c r="AD212" s="189">
        <v>1.0000000000000002</v>
      </c>
      <c r="AE212" s="189" t="s">
        <v>84</v>
      </c>
      <c r="AF212" s="189" t="s">
        <v>84</v>
      </c>
      <c r="AG212" s="189" t="s">
        <v>84</v>
      </c>
      <c r="AH212" s="189">
        <v>0.89215686274509776</v>
      </c>
      <c r="AI212" s="189" t="s">
        <v>84</v>
      </c>
      <c r="AJ212" s="189">
        <v>1</v>
      </c>
      <c r="AK212" s="189">
        <v>0.94583333333333353</v>
      </c>
      <c r="AL212" s="189">
        <v>0.99999999999999989</v>
      </c>
      <c r="AM212" s="237" t="s">
        <v>84</v>
      </c>
      <c r="AN212" s="189" t="s">
        <v>84</v>
      </c>
      <c r="AO212" s="189">
        <v>0.96941176470588264</v>
      </c>
      <c r="AP212" s="189">
        <v>0.97052631578947357</v>
      </c>
      <c r="AQ212" s="189" t="s">
        <v>84</v>
      </c>
      <c r="AR212" s="967">
        <v>0.79246646026831791</v>
      </c>
      <c r="AS212" s="1040">
        <v>0.83215686274509792</v>
      </c>
      <c r="AT212" s="977">
        <v>0.93972403776325331</v>
      </c>
      <c r="AU212" s="189" t="s">
        <v>84</v>
      </c>
      <c r="AV212" s="189" t="s">
        <v>84</v>
      </c>
      <c r="AW212" s="189">
        <v>0</v>
      </c>
      <c r="AX212" s="506">
        <v>0</v>
      </c>
      <c r="AY212" s="506" t="s">
        <v>84</v>
      </c>
      <c r="AZ212" s="189"/>
      <c r="BA212" s="1198">
        <v>0.90223417564744457</v>
      </c>
      <c r="BB212" s="239">
        <v>0.97142083237118027</v>
      </c>
      <c r="BC212" s="239">
        <v>0.91080151358789141</v>
      </c>
      <c r="BD212" s="240">
        <v>0.92815217386883875</v>
      </c>
      <c r="BE212" s="240" t="s">
        <v>84</v>
      </c>
      <c r="BF212" s="811"/>
    </row>
    <row r="213" spans="1:58" ht="35.25" customHeight="1" x14ac:dyDescent="0.35">
      <c r="A213" s="144"/>
      <c r="B213" s="144"/>
      <c r="C213" s="144"/>
      <c r="D213" s="1557"/>
      <c r="E213" s="234" t="s">
        <v>155</v>
      </c>
      <c r="F213" s="165"/>
      <c r="G213" s="1577"/>
      <c r="H213" s="1199">
        <v>0.90641711229946509</v>
      </c>
      <c r="I213" s="183">
        <v>0.98128342245989286</v>
      </c>
      <c r="J213" s="183" t="s">
        <v>84</v>
      </c>
      <c r="K213" s="183">
        <v>0.92691622103386784</v>
      </c>
      <c r="L213" s="183" t="s">
        <v>84</v>
      </c>
      <c r="M213" s="183" t="s">
        <v>84</v>
      </c>
      <c r="N213" s="183">
        <v>0.82531194295900168</v>
      </c>
      <c r="O213" s="183">
        <v>0.90819964349376103</v>
      </c>
      <c r="P213" s="183" t="s">
        <v>84</v>
      </c>
      <c r="Q213" s="183">
        <v>0.96305469556243539</v>
      </c>
      <c r="R213" s="183" t="s">
        <v>84</v>
      </c>
      <c r="S213" s="183">
        <v>0.99999999999999978</v>
      </c>
      <c r="T213" s="183">
        <v>0.94526315789473669</v>
      </c>
      <c r="U213" s="183" t="s">
        <v>84</v>
      </c>
      <c r="V213" s="183">
        <v>0.99999999999999978</v>
      </c>
      <c r="W213" s="183">
        <v>0.85388994307400368</v>
      </c>
      <c r="X213" s="183">
        <v>0.96169630642954851</v>
      </c>
      <c r="Y213" s="183">
        <v>0.87177419354838692</v>
      </c>
      <c r="Z213" s="183" t="s">
        <v>84</v>
      </c>
      <c r="AA213" s="183" t="s">
        <v>84</v>
      </c>
      <c r="AB213" s="185">
        <v>0.99999999999999978</v>
      </c>
      <c r="AC213" s="183">
        <v>0.98333333333333328</v>
      </c>
      <c r="AD213" s="183">
        <v>0.91331269349845201</v>
      </c>
      <c r="AE213" s="183" t="s">
        <v>84</v>
      </c>
      <c r="AF213" s="183" t="s">
        <v>84</v>
      </c>
      <c r="AG213" s="183" t="s">
        <v>84</v>
      </c>
      <c r="AH213" s="183">
        <v>0.98333333333333328</v>
      </c>
      <c r="AI213" s="183" t="s">
        <v>84</v>
      </c>
      <c r="AJ213" s="183">
        <v>0.92424242424242409</v>
      </c>
      <c r="AK213" s="183">
        <v>0.90196078431372528</v>
      </c>
      <c r="AL213" s="183">
        <v>0.9749687108886107</v>
      </c>
      <c r="AM213" s="185" t="s">
        <v>84</v>
      </c>
      <c r="AN213" s="183" t="s">
        <v>84</v>
      </c>
      <c r="AO213" s="183">
        <v>0.9833333333333335</v>
      </c>
      <c r="AP213" s="183">
        <v>0.95982783357245327</v>
      </c>
      <c r="AQ213" s="183" t="s">
        <v>84</v>
      </c>
      <c r="AR213" s="965">
        <v>0.9419026870007261</v>
      </c>
      <c r="AS213" s="989">
        <v>0.89750445632798548</v>
      </c>
      <c r="AT213" s="975">
        <v>0.92229484386347116</v>
      </c>
      <c r="AU213" s="183" t="s">
        <v>84</v>
      </c>
      <c r="AV213" s="183" t="s">
        <v>84</v>
      </c>
      <c r="AW213" s="183">
        <v>0</v>
      </c>
      <c r="AX213" s="604">
        <v>0</v>
      </c>
      <c r="AY213" s="604" t="s">
        <v>84</v>
      </c>
      <c r="AZ213" s="189"/>
      <c r="BA213" s="1197">
        <v>0.92865055322959156</v>
      </c>
      <c r="BB213" s="187">
        <v>0.95445018280141114</v>
      </c>
      <c r="BC213" s="187">
        <v>0.96168795130217111</v>
      </c>
      <c r="BD213" s="188">
        <v>0.9482628957777246</v>
      </c>
      <c r="BE213" s="188" t="s">
        <v>84</v>
      </c>
      <c r="BF213" s="811"/>
    </row>
    <row r="214" spans="1:58" ht="35.25" customHeight="1" x14ac:dyDescent="0.35">
      <c r="A214" s="144"/>
      <c r="B214" s="144"/>
      <c r="C214" s="144"/>
      <c r="D214" s="1557"/>
      <c r="E214" s="234" t="s">
        <v>303</v>
      </c>
      <c r="F214" s="165"/>
      <c r="G214" s="1577"/>
      <c r="H214" s="1201">
        <v>0.88162672476397963</v>
      </c>
      <c r="I214" s="186">
        <v>0.9295900178253117</v>
      </c>
      <c r="J214" s="186" t="s">
        <v>84</v>
      </c>
      <c r="K214" s="186">
        <v>0.96333333333333349</v>
      </c>
      <c r="L214" s="186" t="s">
        <v>84</v>
      </c>
      <c r="M214" s="186" t="s">
        <v>84</v>
      </c>
      <c r="N214" s="186">
        <v>0.96553147574819398</v>
      </c>
      <c r="O214" s="186">
        <v>0.9295900178253117</v>
      </c>
      <c r="P214" s="186" t="s">
        <v>84</v>
      </c>
      <c r="Q214" s="186">
        <v>0.92120743034055719</v>
      </c>
      <c r="R214" s="186" t="s">
        <v>84</v>
      </c>
      <c r="S214" s="186">
        <v>0.94652406417112278</v>
      </c>
      <c r="T214" s="186">
        <v>0.96305469556243539</v>
      </c>
      <c r="U214" s="186" t="s">
        <v>84</v>
      </c>
      <c r="V214" s="186">
        <v>0.92610939112487101</v>
      </c>
      <c r="W214" s="186">
        <v>0.782795698924731</v>
      </c>
      <c r="X214" s="186">
        <v>0.93983957219251313</v>
      </c>
      <c r="Y214" s="186">
        <v>0.94039215686274524</v>
      </c>
      <c r="Z214" s="186" t="s">
        <v>84</v>
      </c>
      <c r="AA214" s="186" t="s">
        <v>84</v>
      </c>
      <c r="AB214" s="206">
        <v>0.92499999999999971</v>
      </c>
      <c r="AC214" s="186">
        <v>0.91755793226381432</v>
      </c>
      <c r="AD214" s="186">
        <v>0.93226381461675556</v>
      </c>
      <c r="AE214" s="186" t="s">
        <v>84</v>
      </c>
      <c r="AF214" s="186" t="s">
        <v>84</v>
      </c>
      <c r="AG214" s="186" t="s">
        <v>84</v>
      </c>
      <c r="AH214" s="186">
        <v>0.9860000000000001</v>
      </c>
      <c r="AI214" s="186" t="s">
        <v>84</v>
      </c>
      <c r="AJ214" s="186">
        <v>1.0000000000000002</v>
      </c>
      <c r="AK214" s="186">
        <v>0.93627450980392146</v>
      </c>
      <c r="AL214" s="186">
        <v>1.0000000000000002</v>
      </c>
      <c r="AM214" s="206" t="s">
        <v>84</v>
      </c>
      <c r="AN214" s="186" t="s">
        <v>84</v>
      </c>
      <c r="AO214" s="186">
        <v>0.65960784313725496</v>
      </c>
      <c r="AP214" s="186">
        <v>0.83500000000000008</v>
      </c>
      <c r="AQ214" s="186" t="s">
        <v>84</v>
      </c>
      <c r="AR214" s="966">
        <v>0.89769133459835526</v>
      </c>
      <c r="AS214" s="1004">
        <v>0.7657337128399746</v>
      </c>
      <c r="AT214" s="976">
        <v>0.88453159041394314</v>
      </c>
      <c r="AU214" s="186" t="s">
        <v>84</v>
      </c>
      <c r="AV214" s="186" t="s">
        <v>84</v>
      </c>
      <c r="AW214" s="186">
        <v>0</v>
      </c>
      <c r="AX214" s="605">
        <v>0</v>
      </c>
      <c r="AY214" s="605" t="s">
        <v>84</v>
      </c>
      <c r="AZ214" s="189"/>
      <c r="BA214" s="1202">
        <v>0.92413288155625894</v>
      </c>
      <c r="BB214" s="207">
        <v>0.95672803666921313</v>
      </c>
      <c r="BC214" s="207">
        <v>0.79743305924520336</v>
      </c>
      <c r="BD214" s="208">
        <v>0.89276465915689185</v>
      </c>
      <c r="BE214" s="208" t="s">
        <v>84</v>
      </c>
      <c r="BF214" s="811"/>
    </row>
    <row r="215" spans="1:58" ht="35.25" customHeight="1" x14ac:dyDescent="0.35">
      <c r="A215" s="144"/>
      <c r="B215" s="144"/>
      <c r="C215" s="144"/>
      <c r="D215" s="1557"/>
      <c r="E215" s="234" t="s">
        <v>167</v>
      </c>
      <c r="F215" s="165"/>
      <c r="G215" s="1576"/>
      <c r="H215" s="802">
        <v>0.99999999999999978</v>
      </c>
      <c r="I215" s="183">
        <v>1.0000000000000002</v>
      </c>
      <c r="J215" s="183" t="s">
        <v>84</v>
      </c>
      <c r="K215" s="183">
        <v>0.93972403776325331</v>
      </c>
      <c r="L215" s="183" t="s">
        <v>84</v>
      </c>
      <c r="M215" s="183" t="s">
        <v>84</v>
      </c>
      <c r="N215" s="183">
        <v>0.95588235294117629</v>
      </c>
      <c r="O215" s="183">
        <v>0.94485294117647034</v>
      </c>
      <c r="P215" s="183" t="s">
        <v>84</v>
      </c>
      <c r="Q215" s="183">
        <v>1.0000000000000002</v>
      </c>
      <c r="R215" s="183" t="s">
        <v>84</v>
      </c>
      <c r="S215" s="183">
        <v>0.99999999999999978</v>
      </c>
      <c r="T215" s="183">
        <v>1</v>
      </c>
      <c r="U215" s="183" t="s">
        <v>84</v>
      </c>
      <c r="V215" s="183">
        <v>0.94102167182662533</v>
      </c>
      <c r="W215" s="183">
        <v>0.76059456040480689</v>
      </c>
      <c r="X215" s="183">
        <v>0.9624999999999998</v>
      </c>
      <c r="Y215" s="183">
        <v>0.99999999999999978</v>
      </c>
      <c r="Z215" s="183" t="s">
        <v>84</v>
      </c>
      <c r="AA215" s="183" t="s">
        <v>84</v>
      </c>
      <c r="AB215" s="185">
        <v>0.96305469556243539</v>
      </c>
      <c r="AC215" s="183">
        <v>0.59462365591397848</v>
      </c>
      <c r="AD215" s="183">
        <v>0.92424242424242409</v>
      </c>
      <c r="AE215" s="183" t="s">
        <v>84</v>
      </c>
      <c r="AF215" s="183" t="s">
        <v>84</v>
      </c>
      <c r="AG215" s="183" t="s">
        <v>84</v>
      </c>
      <c r="AH215" s="183">
        <v>0.90955091714104974</v>
      </c>
      <c r="AI215" s="183" t="s">
        <v>84</v>
      </c>
      <c r="AJ215" s="183">
        <v>0.98526315789473673</v>
      </c>
      <c r="AK215" s="183">
        <v>0.98266253869969034</v>
      </c>
      <c r="AL215" s="183">
        <v>0.98039215686274506</v>
      </c>
      <c r="AM215" s="185" t="s">
        <v>84</v>
      </c>
      <c r="AN215" s="183" t="s">
        <v>84</v>
      </c>
      <c r="AO215" s="183">
        <v>0.8950877192982456</v>
      </c>
      <c r="AP215" s="183">
        <v>0.92726122707147351</v>
      </c>
      <c r="AQ215" s="183" t="s">
        <v>84</v>
      </c>
      <c r="AR215" s="965">
        <v>0.88450980392156886</v>
      </c>
      <c r="AS215" s="989">
        <v>0.98039215686274483</v>
      </c>
      <c r="AT215" s="975">
        <v>0.92293661650706793</v>
      </c>
      <c r="AU215" s="183" t="s">
        <v>84</v>
      </c>
      <c r="AV215" s="183" t="s">
        <v>84</v>
      </c>
      <c r="AW215" s="183">
        <v>0</v>
      </c>
      <c r="AX215" s="604">
        <v>0</v>
      </c>
      <c r="AY215" s="604" t="s">
        <v>84</v>
      </c>
      <c r="AZ215" s="189"/>
      <c r="BA215" s="1074">
        <v>0.95871463034269422</v>
      </c>
      <c r="BB215" s="187">
        <v>0.90568422090243728</v>
      </c>
      <c r="BC215" s="187">
        <v>0.90228625009709607</v>
      </c>
      <c r="BD215" s="188">
        <v>0.92222836711407596</v>
      </c>
      <c r="BE215" s="188" t="s">
        <v>84</v>
      </c>
      <c r="BF215" s="811"/>
    </row>
    <row r="216" spans="1:58" ht="35.25" customHeight="1" x14ac:dyDescent="0.35">
      <c r="A216" s="144"/>
      <c r="B216" s="144"/>
      <c r="C216" s="144"/>
      <c r="D216" s="1557"/>
      <c r="E216" s="234" t="s">
        <v>168</v>
      </c>
      <c r="F216" s="165"/>
      <c r="G216" s="1576"/>
      <c r="H216" s="801">
        <v>0.73933369644153946</v>
      </c>
      <c r="I216" s="189">
        <v>0.90909090909090895</v>
      </c>
      <c r="J216" s="189" t="s">
        <v>84</v>
      </c>
      <c r="K216" s="189">
        <v>0.82263814616755782</v>
      </c>
      <c r="L216" s="189" t="s">
        <v>84</v>
      </c>
      <c r="M216" s="189" t="s">
        <v>84</v>
      </c>
      <c r="N216" s="189">
        <v>0.77183600713012468</v>
      </c>
      <c r="O216" s="189">
        <v>0.95933333333333348</v>
      </c>
      <c r="P216" s="189" t="s">
        <v>84</v>
      </c>
      <c r="Q216" s="189">
        <v>1</v>
      </c>
      <c r="R216" s="189" t="s">
        <v>84</v>
      </c>
      <c r="S216" s="189">
        <v>0.76333333333333331</v>
      </c>
      <c r="T216" s="189">
        <v>0.9242424242424242</v>
      </c>
      <c r="U216" s="189" t="s">
        <v>84</v>
      </c>
      <c r="V216" s="189">
        <v>0.99999999999999978</v>
      </c>
      <c r="W216" s="189">
        <v>0.75067204301075263</v>
      </c>
      <c r="X216" s="189">
        <v>0.78119429590017819</v>
      </c>
      <c r="Y216" s="189">
        <v>0.98128342245989286</v>
      </c>
      <c r="Z216" s="189" t="s">
        <v>84</v>
      </c>
      <c r="AA216" s="189" t="s">
        <v>84</v>
      </c>
      <c r="AB216" s="237">
        <v>0.68966666666666665</v>
      </c>
      <c r="AC216" s="189">
        <v>0.46259029927760575</v>
      </c>
      <c r="AD216" s="189">
        <v>0.69028520499108725</v>
      </c>
      <c r="AE216" s="189" t="s">
        <v>84</v>
      </c>
      <c r="AF216" s="189" t="s">
        <v>84</v>
      </c>
      <c r="AG216" s="189" t="s">
        <v>84</v>
      </c>
      <c r="AH216" s="189">
        <v>0.85215517241379291</v>
      </c>
      <c r="AI216" s="189" t="s">
        <v>84</v>
      </c>
      <c r="AJ216" s="189">
        <v>0.56758096497025767</v>
      </c>
      <c r="AK216" s="189">
        <v>0.51572008113590251</v>
      </c>
      <c r="AL216" s="189">
        <v>0.93783896537338329</v>
      </c>
      <c r="AM216" s="237" t="s">
        <v>84</v>
      </c>
      <c r="AN216" s="189" t="s">
        <v>84</v>
      </c>
      <c r="AO216" s="189">
        <v>0.81392156862745113</v>
      </c>
      <c r="AP216" s="189">
        <v>0.7249122807017544</v>
      </c>
      <c r="AQ216" s="189" t="s">
        <v>84</v>
      </c>
      <c r="AR216" s="967">
        <v>0.91826625386996907</v>
      </c>
      <c r="AS216" s="1040">
        <v>0.69368723098995699</v>
      </c>
      <c r="AT216" s="977">
        <v>0.67457305502846288</v>
      </c>
      <c r="AU216" s="189" t="s">
        <v>84</v>
      </c>
      <c r="AV216" s="189" t="s">
        <v>84</v>
      </c>
      <c r="AW216" s="189">
        <v>0</v>
      </c>
      <c r="AX216" s="506">
        <v>0</v>
      </c>
      <c r="AY216" s="506" t="s">
        <v>84</v>
      </c>
      <c r="AZ216" s="189"/>
      <c r="BA216" s="1067">
        <v>0.86691313425917038</v>
      </c>
      <c r="BB216" s="239">
        <v>0.67369105068981372</v>
      </c>
      <c r="BC216" s="239">
        <v>0.81903336773305824</v>
      </c>
      <c r="BD216" s="240">
        <v>0.78654585089401419</v>
      </c>
      <c r="BE216" s="240" t="s">
        <v>84</v>
      </c>
      <c r="BF216" s="811"/>
    </row>
    <row r="217" spans="1:58" ht="35.25" customHeight="1" x14ac:dyDescent="0.35">
      <c r="A217" s="144"/>
      <c r="B217" s="144"/>
      <c r="C217" s="144"/>
      <c r="D217" s="1557"/>
      <c r="E217" s="234" t="s">
        <v>241</v>
      </c>
      <c r="F217" s="165"/>
      <c r="G217" s="1577"/>
      <c r="H217" s="1199">
        <v>0.94315789473684208</v>
      </c>
      <c r="I217" s="183">
        <v>0.96705882352941197</v>
      </c>
      <c r="J217" s="183" t="s">
        <v>84</v>
      </c>
      <c r="K217" s="183">
        <v>0.79594163246694016</v>
      </c>
      <c r="L217" s="183" t="s">
        <v>84</v>
      </c>
      <c r="M217" s="183" t="s">
        <v>84</v>
      </c>
      <c r="N217" s="183">
        <v>0.75445632798573958</v>
      </c>
      <c r="O217" s="183">
        <v>0.91686274509803933</v>
      </c>
      <c r="P217" s="183" t="s">
        <v>84</v>
      </c>
      <c r="Q217" s="183">
        <v>0.81818181818181812</v>
      </c>
      <c r="R217" s="183" t="s">
        <v>84</v>
      </c>
      <c r="S217" s="183">
        <v>0.60472370766488415</v>
      </c>
      <c r="T217" s="183">
        <v>0.8533333333333335</v>
      </c>
      <c r="U217" s="183" t="s">
        <v>84</v>
      </c>
      <c r="V217" s="183">
        <v>0.98039215686274483</v>
      </c>
      <c r="W217" s="183">
        <v>0.65686274509803921</v>
      </c>
      <c r="X217" s="183">
        <v>0.77292852624920927</v>
      </c>
      <c r="Y217" s="183">
        <v>0.91450980392156878</v>
      </c>
      <c r="Z217" s="183" t="s">
        <v>84</v>
      </c>
      <c r="AA217" s="183" t="s">
        <v>84</v>
      </c>
      <c r="AB217" s="185">
        <v>0.94385026737967903</v>
      </c>
      <c r="AC217" s="183">
        <v>0.77862903225806424</v>
      </c>
      <c r="AD217" s="183">
        <v>0.49395516633619735</v>
      </c>
      <c r="AE217" s="183" t="s">
        <v>84</v>
      </c>
      <c r="AF217" s="183" t="s">
        <v>84</v>
      </c>
      <c r="AG217" s="183" t="s">
        <v>84</v>
      </c>
      <c r="AH217" s="183">
        <v>0.79989680082559333</v>
      </c>
      <c r="AI217" s="183" t="s">
        <v>84</v>
      </c>
      <c r="AJ217" s="183">
        <v>0.900063251106894</v>
      </c>
      <c r="AK217" s="183">
        <v>0.75303030303030283</v>
      </c>
      <c r="AL217" s="183">
        <v>0.94823529411764729</v>
      </c>
      <c r="AM217" s="185" t="s">
        <v>84</v>
      </c>
      <c r="AN217" s="183" t="s">
        <v>84</v>
      </c>
      <c r="AO217" s="183">
        <v>0.81174242424242415</v>
      </c>
      <c r="AP217" s="183">
        <v>0.86259029927760578</v>
      </c>
      <c r="AQ217" s="183" t="s">
        <v>84</v>
      </c>
      <c r="AR217" s="965">
        <v>0.56060606060606055</v>
      </c>
      <c r="AS217" s="989">
        <v>0.92567259461924312</v>
      </c>
      <c r="AT217" s="975">
        <v>0.76916221033868082</v>
      </c>
      <c r="AU217" s="183" t="s">
        <v>84</v>
      </c>
      <c r="AV217" s="183" t="s">
        <v>84</v>
      </c>
      <c r="AW217" s="183">
        <v>0</v>
      </c>
      <c r="AX217" s="604">
        <v>0</v>
      </c>
      <c r="AY217" s="604" t="s">
        <v>84</v>
      </c>
      <c r="AZ217" s="189"/>
      <c r="BA217" s="1197">
        <v>0.83153412626071432</v>
      </c>
      <c r="BB217" s="187">
        <v>0.80252287357919694</v>
      </c>
      <c r="BC217" s="187">
        <v>0.74497959470869679</v>
      </c>
      <c r="BD217" s="188">
        <v>0.79301219818286928</v>
      </c>
      <c r="BE217" s="188" t="s">
        <v>84</v>
      </c>
      <c r="BF217" s="811"/>
    </row>
    <row r="218" spans="1:58" ht="35.25" customHeight="1" x14ac:dyDescent="0.35">
      <c r="A218" s="144"/>
      <c r="B218" s="144"/>
      <c r="C218" s="144"/>
      <c r="D218" s="1557"/>
      <c r="E218" s="234" t="s">
        <v>246</v>
      </c>
      <c r="F218" s="165"/>
      <c r="G218" s="1577"/>
      <c r="H218" s="1201">
        <v>0.8224400871459695</v>
      </c>
      <c r="I218" s="186">
        <v>0.93854489164086685</v>
      </c>
      <c r="J218" s="186" t="s">
        <v>84</v>
      </c>
      <c r="K218" s="186">
        <v>0.93037634408602132</v>
      </c>
      <c r="L218" s="186" t="s">
        <v>84</v>
      </c>
      <c r="M218" s="186" t="s">
        <v>84</v>
      </c>
      <c r="N218" s="186">
        <v>0.95325077399380809</v>
      </c>
      <c r="O218" s="186">
        <v>0.92229484386347116</v>
      </c>
      <c r="P218" s="186" t="s">
        <v>84</v>
      </c>
      <c r="Q218" s="186">
        <v>0.99999999999999978</v>
      </c>
      <c r="R218" s="186" t="s">
        <v>84</v>
      </c>
      <c r="S218" s="186">
        <v>0.91310160427807463</v>
      </c>
      <c r="T218" s="186">
        <v>0.96124031007751931</v>
      </c>
      <c r="U218" s="186" t="s">
        <v>84</v>
      </c>
      <c r="V218" s="186">
        <v>0.92647058823529393</v>
      </c>
      <c r="W218" s="186">
        <v>0.94876543209876529</v>
      </c>
      <c r="X218" s="186">
        <v>0.9362745098039218</v>
      </c>
      <c r="Y218" s="186">
        <v>0.97058823529411742</v>
      </c>
      <c r="Z218" s="186" t="s">
        <v>84</v>
      </c>
      <c r="AA218" s="186" t="s">
        <v>84</v>
      </c>
      <c r="AB218" s="206">
        <v>0.96859649122807012</v>
      </c>
      <c r="AC218" s="186">
        <v>0.6073975044563279</v>
      </c>
      <c r="AD218" s="186">
        <v>0.96627450980392182</v>
      </c>
      <c r="AE218" s="186" t="s">
        <v>84</v>
      </c>
      <c r="AF218" s="186" t="s">
        <v>84</v>
      </c>
      <c r="AG218" s="186" t="s">
        <v>84</v>
      </c>
      <c r="AH218" s="186">
        <v>0.96859649122807012</v>
      </c>
      <c r="AI218" s="186" t="s">
        <v>84</v>
      </c>
      <c r="AJ218" s="186">
        <v>0.92610939112487101</v>
      </c>
      <c r="AK218" s="186">
        <v>0.80701754385964908</v>
      </c>
      <c r="AL218" s="186">
        <v>1.0000000000000002</v>
      </c>
      <c r="AM218" s="206" t="s">
        <v>84</v>
      </c>
      <c r="AN218" s="186" t="s">
        <v>84</v>
      </c>
      <c r="AO218" s="186">
        <v>0.80392156862745068</v>
      </c>
      <c r="AP218" s="186">
        <v>0.89242424242424223</v>
      </c>
      <c r="AQ218" s="186" t="s">
        <v>84</v>
      </c>
      <c r="AR218" s="966">
        <v>0.87120743034055725</v>
      </c>
      <c r="AS218" s="1004">
        <v>0.85025300442757723</v>
      </c>
      <c r="AT218" s="976">
        <v>0.7572931611669057</v>
      </c>
      <c r="AU218" s="186" t="s">
        <v>84</v>
      </c>
      <c r="AV218" s="186" t="s">
        <v>84</v>
      </c>
      <c r="AW218" s="186">
        <v>0</v>
      </c>
      <c r="AX218" s="605">
        <v>0</v>
      </c>
      <c r="AY218" s="605" t="s">
        <v>84</v>
      </c>
      <c r="AZ218" s="186"/>
      <c r="BA218" s="1202">
        <v>0.93527896837648583</v>
      </c>
      <c r="BB218" s="207">
        <v>0.89199884738584423</v>
      </c>
      <c r="BC218" s="207">
        <v>0.85585108046408342</v>
      </c>
      <c r="BD218" s="208">
        <v>0.89437629874213787</v>
      </c>
      <c r="BE218" s="208" t="s">
        <v>84</v>
      </c>
      <c r="BF218" s="811"/>
    </row>
    <row r="219" spans="1:58" ht="35.25" customHeight="1" x14ac:dyDescent="0.35">
      <c r="A219" s="144"/>
      <c r="B219" s="144"/>
      <c r="C219" s="144"/>
      <c r="D219" s="1557"/>
      <c r="E219" s="234" t="s">
        <v>248</v>
      </c>
      <c r="F219" s="165"/>
      <c r="G219" s="1577"/>
      <c r="H219" s="1199">
        <v>0.88064516129032244</v>
      </c>
      <c r="I219" s="183">
        <v>0.90552584670231717</v>
      </c>
      <c r="J219" s="183" t="s">
        <v>84</v>
      </c>
      <c r="K219" s="183">
        <v>0.83720330237358098</v>
      </c>
      <c r="L219" s="183" t="s">
        <v>84</v>
      </c>
      <c r="M219" s="183" t="s">
        <v>84</v>
      </c>
      <c r="N219" s="183">
        <v>0.82017543859649111</v>
      </c>
      <c r="O219" s="183">
        <v>0.81738906088751284</v>
      </c>
      <c r="P219" s="183" t="s">
        <v>84</v>
      </c>
      <c r="Q219" s="183">
        <v>0.97469955724225155</v>
      </c>
      <c r="R219" s="183" t="s">
        <v>84</v>
      </c>
      <c r="S219" s="183">
        <v>0.8529411764705882</v>
      </c>
      <c r="T219" s="183">
        <v>0.95303237574099409</v>
      </c>
      <c r="U219" s="183" t="s">
        <v>84</v>
      </c>
      <c r="V219" s="183">
        <v>0.90085388994307369</v>
      </c>
      <c r="W219" s="183">
        <v>0.93587705352411221</v>
      </c>
      <c r="X219" s="183">
        <v>0.8570000000000001</v>
      </c>
      <c r="Y219" s="183">
        <v>0.94497153700189729</v>
      </c>
      <c r="Z219" s="183" t="s">
        <v>84</v>
      </c>
      <c r="AA219" s="183" t="s">
        <v>84</v>
      </c>
      <c r="AB219" s="185">
        <v>0.91176470588235281</v>
      </c>
      <c r="AC219" s="183">
        <v>0.75179924242424223</v>
      </c>
      <c r="AD219" s="183">
        <v>0.92438596491228064</v>
      </c>
      <c r="AE219" s="183" t="s">
        <v>84</v>
      </c>
      <c r="AF219" s="183" t="s">
        <v>84</v>
      </c>
      <c r="AG219" s="183" t="s">
        <v>84</v>
      </c>
      <c r="AH219" s="183">
        <v>0.81383564661819785</v>
      </c>
      <c r="AI219" s="183" t="s">
        <v>84</v>
      </c>
      <c r="AJ219" s="183">
        <v>0.89304812834224601</v>
      </c>
      <c r="AK219" s="183">
        <v>0.92647058823529438</v>
      </c>
      <c r="AL219" s="183">
        <v>0.88283118125298898</v>
      </c>
      <c r="AM219" s="185" t="s">
        <v>84</v>
      </c>
      <c r="AN219" s="183" t="s">
        <v>84</v>
      </c>
      <c r="AO219" s="183">
        <v>0.740151515151515</v>
      </c>
      <c r="AP219" s="183">
        <v>0.70043572984749447</v>
      </c>
      <c r="AQ219" s="183" t="s">
        <v>84</v>
      </c>
      <c r="AR219" s="965">
        <v>0.69871096586782855</v>
      </c>
      <c r="AS219" s="989">
        <v>0.96167557932263792</v>
      </c>
      <c r="AT219" s="975">
        <v>0.96005809731299896</v>
      </c>
      <c r="AU219" s="183" t="s">
        <v>84</v>
      </c>
      <c r="AV219" s="183" t="s">
        <v>84</v>
      </c>
      <c r="AW219" s="183">
        <v>0</v>
      </c>
      <c r="AX219" s="604">
        <v>0</v>
      </c>
      <c r="AY219" s="604" t="s">
        <v>84</v>
      </c>
      <c r="AZ219" s="189"/>
      <c r="BA219" s="1197">
        <v>0.89002619998109511</v>
      </c>
      <c r="BB219" s="187">
        <v>0.87201935109537188</v>
      </c>
      <c r="BC219" s="187">
        <v>0.7130994036222793</v>
      </c>
      <c r="BD219" s="188">
        <v>0.82504831823291536</v>
      </c>
      <c r="BE219" s="188" t="s">
        <v>84</v>
      </c>
      <c r="BF219" s="811"/>
    </row>
    <row r="220" spans="1:58" ht="35.25" customHeight="1" x14ac:dyDescent="0.35">
      <c r="A220" s="144"/>
      <c r="B220" s="144"/>
      <c r="C220" s="144"/>
      <c r="D220" s="1557"/>
      <c r="E220" s="234" t="s">
        <v>257</v>
      </c>
      <c r="F220" s="165"/>
      <c r="G220" s="1576"/>
      <c r="H220" s="801">
        <v>0.9295900178253117</v>
      </c>
      <c r="I220" s="189">
        <v>1.0000000000000002</v>
      </c>
      <c r="J220" s="189" t="s">
        <v>84</v>
      </c>
      <c r="K220" s="189">
        <v>0.96524064171122981</v>
      </c>
      <c r="L220" s="189" t="s">
        <v>84</v>
      </c>
      <c r="M220" s="189" t="s">
        <v>84</v>
      </c>
      <c r="N220" s="189">
        <v>0.94262890341321692</v>
      </c>
      <c r="O220" s="189">
        <v>0.98372093023255802</v>
      </c>
      <c r="P220" s="189" t="s">
        <v>84</v>
      </c>
      <c r="Q220" s="189">
        <v>0.86401012017710299</v>
      </c>
      <c r="R220" s="189" t="s">
        <v>84</v>
      </c>
      <c r="S220" s="189">
        <v>0.91846491228070171</v>
      </c>
      <c r="T220" s="189">
        <v>0.89483065953654173</v>
      </c>
      <c r="U220" s="189" t="s">
        <v>84</v>
      </c>
      <c r="V220" s="189">
        <v>0.99999999999999978</v>
      </c>
      <c r="W220" s="189">
        <v>0.80977229601518008</v>
      </c>
      <c r="X220" s="189">
        <v>0.94262890341321692</v>
      </c>
      <c r="Y220" s="189">
        <v>0.89690069576217568</v>
      </c>
      <c r="Z220" s="189" t="s">
        <v>84</v>
      </c>
      <c r="AA220" s="189" t="s">
        <v>84</v>
      </c>
      <c r="AB220" s="237">
        <v>0.76495614035087711</v>
      </c>
      <c r="AC220" s="189">
        <v>0.99999999999999978</v>
      </c>
      <c r="AD220" s="189">
        <v>0.86408199643493733</v>
      </c>
      <c r="AE220" s="189" t="s">
        <v>84</v>
      </c>
      <c r="AF220" s="189" t="s">
        <v>84</v>
      </c>
      <c r="AG220" s="189" t="s">
        <v>84</v>
      </c>
      <c r="AH220" s="189">
        <v>0.9860000000000001</v>
      </c>
      <c r="AI220" s="189" t="s">
        <v>84</v>
      </c>
      <c r="AJ220" s="189">
        <v>0.98039215686274506</v>
      </c>
      <c r="AK220" s="189">
        <v>0.89845201238390093</v>
      </c>
      <c r="AL220" s="189">
        <v>1</v>
      </c>
      <c r="AM220" s="237" t="s">
        <v>84</v>
      </c>
      <c r="AN220" s="189" t="s">
        <v>84</v>
      </c>
      <c r="AO220" s="189">
        <v>0.85039941902687</v>
      </c>
      <c r="AP220" s="189">
        <v>0.9726315789473684</v>
      </c>
      <c r="AQ220" s="189" t="s">
        <v>84</v>
      </c>
      <c r="AR220" s="967">
        <v>0.82932263814616736</v>
      </c>
      <c r="AS220" s="1040">
        <v>0.92691622103386795</v>
      </c>
      <c r="AT220" s="977">
        <v>0.96167557932263792</v>
      </c>
      <c r="AU220" s="189" t="s">
        <v>84</v>
      </c>
      <c r="AV220" s="189" t="s">
        <v>84</v>
      </c>
      <c r="AW220" s="189">
        <v>0</v>
      </c>
      <c r="AX220" s="506">
        <v>0</v>
      </c>
      <c r="AY220" s="506" t="s">
        <v>84</v>
      </c>
      <c r="AZ220" s="189"/>
      <c r="BA220" s="1067">
        <v>0.92898234003060287</v>
      </c>
      <c r="BB220" s="239">
        <v>0.92769747229035138</v>
      </c>
      <c r="BC220" s="239">
        <v>0.88411787870680192</v>
      </c>
      <c r="BD220" s="240">
        <v>0.91359923034258539</v>
      </c>
      <c r="BE220" s="240" t="s">
        <v>84</v>
      </c>
      <c r="BF220" s="811"/>
    </row>
    <row r="221" spans="1:58" ht="35.25" customHeight="1" x14ac:dyDescent="0.35">
      <c r="A221" s="144"/>
      <c r="B221" s="144"/>
      <c r="C221" s="144"/>
      <c r="D221" s="1557"/>
      <c r="E221" s="234" t="s">
        <v>267</v>
      </c>
      <c r="F221" s="165"/>
      <c r="G221" s="1577"/>
      <c r="H221" s="1291">
        <v>0.94652406417112289</v>
      </c>
      <c r="I221" s="183">
        <v>1.0000000000000002</v>
      </c>
      <c r="J221" s="183" t="s">
        <v>84</v>
      </c>
      <c r="K221" s="183">
        <v>0.91165454946023339</v>
      </c>
      <c r="L221" s="183" t="s">
        <v>84</v>
      </c>
      <c r="M221" s="183" t="s">
        <v>84</v>
      </c>
      <c r="N221" s="183">
        <v>0.54127134724857684</v>
      </c>
      <c r="O221" s="183">
        <v>0.98039215686274506</v>
      </c>
      <c r="P221" s="183" t="s">
        <v>84</v>
      </c>
      <c r="Q221" s="183">
        <v>0.81483238456672968</v>
      </c>
      <c r="R221" s="183" t="s">
        <v>84</v>
      </c>
      <c r="S221" s="183">
        <v>0.81087919038583156</v>
      </c>
      <c r="T221" s="183">
        <v>0.92456140350877181</v>
      </c>
      <c r="U221" s="183" t="s">
        <v>84</v>
      </c>
      <c r="V221" s="183">
        <v>0.96434937611408178</v>
      </c>
      <c r="W221" s="183">
        <v>0.92299177735610349</v>
      </c>
      <c r="X221" s="183">
        <v>1.0000000000000004</v>
      </c>
      <c r="Y221" s="183">
        <v>0.96305469556243539</v>
      </c>
      <c r="Z221" s="183" t="s">
        <v>84</v>
      </c>
      <c r="AA221" s="183" t="s">
        <v>84</v>
      </c>
      <c r="AB221" s="185">
        <v>0.78774509803921566</v>
      </c>
      <c r="AC221" s="183">
        <v>0.68404634581105173</v>
      </c>
      <c r="AD221" s="183">
        <v>0.63132621951219514</v>
      </c>
      <c r="AE221" s="183" t="s">
        <v>84</v>
      </c>
      <c r="AF221" s="183" t="s">
        <v>84</v>
      </c>
      <c r="AG221" s="183" t="s">
        <v>84</v>
      </c>
      <c r="AH221" s="183">
        <v>0.72202295552367279</v>
      </c>
      <c r="AI221" s="183" t="s">
        <v>84</v>
      </c>
      <c r="AJ221" s="183">
        <v>0.99999999999999989</v>
      </c>
      <c r="AK221" s="183">
        <v>0.90955091714104974</v>
      </c>
      <c r="AL221" s="183">
        <v>0.77574819401444783</v>
      </c>
      <c r="AM221" s="185" t="s">
        <v>84</v>
      </c>
      <c r="AN221" s="183" t="s">
        <v>84</v>
      </c>
      <c r="AO221" s="183">
        <v>0.96933333333333349</v>
      </c>
      <c r="AP221" s="183">
        <v>0.84333333333333349</v>
      </c>
      <c r="AQ221" s="183" t="s">
        <v>84</v>
      </c>
      <c r="AR221" s="965">
        <v>0.7931688804554079</v>
      </c>
      <c r="AS221" s="989">
        <v>0.91321713870733467</v>
      </c>
      <c r="AT221" s="975">
        <v>0.70632798573975031</v>
      </c>
      <c r="AU221" s="183" t="s">
        <v>84</v>
      </c>
      <c r="AV221" s="183" t="s">
        <v>84</v>
      </c>
      <c r="AW221" s="183">
        <v>0</v>
      </c>
      <c r="AX221" s="604">
        <v>0</v>
      </c>
      <c r="AY221" s="604" t="s">
        <v>84</v>
      </c>
      <c r="AZ221" s="183"/>
      <c r="BA221" s="1197">
        <v>0.89837591210305268</v>
      </c>
      <c r="BB221" s="187">
        <v>0.78720567572023337</v>
      </c>
      <c r="BC221" s="187">
        <v>0.86861184904069155</v>
      </c>
      <c r="BD221" s="188">
        <v>0.85139781228799249</v>
      </c>
      <c r="BE221" s="188" t="s">
        <v>84</v>
      </c>
      <c r="BF221" s="811"/>
    </row>
    <row r="222" spans="1:58" ht="35.25" customHeight="1" x14ac:dyDescent="0.35">
      <c r="A222" s="144"/>
      <c r="B222" s="144"/>
      <c r="C222" s="144"/>
      <c r="D222" s="1550"/>
      <c r="E222" s="234" t="s">
        <v>152</v>
      </c>
      <c r="F222" s="165"/>
      <c r="G222" s="1588"/>
      <c r="H222" s="1370">
        <v>0.82976827094474137</v>
      </c>
      <c r="I222" s="189">
        <v>0.80135918003565054</v>
      </c>
      <c r="J222" s="189" t="s">
        <v>84</v>
      </c>
      <c r="K222" s="189">
        <v>0.85655430711610481</v>
      </c>
      <c r="L222" s="189" t="s">
        <v>84</v>
      </c>
      <c r="M222" s="189" t="s">
        <v>84</v>
      </c>
      <c r="N222" s="189">
        <v>0.95058823529411784</v>
      </c>
      <c r="O222" s="189">
        <v>0.90196078431372539</v>
      </c>
      <c r="P222" s="189" t="s">
        <v>84</v>
      </c>
      <c r="Q222" s="189">
        <v>0.942959001782531</v>
      </c>
      <c r="R222" s="189" t="s">
        <v>84</v>
      </c>
      <c r="S222" s="189">
        <v>0.88235294117647034</v>
      </c>
      <c r="T222" s="189">
        <v>0.98266253869969034</v>
      </c>
      <c r="U222" s="189" t="s">
        <v>84</v>
      </c>
      <c r="V222" s="189">
        <v>0.95588235294117618</v>
      </c>
      <c r="W222" s="189">
        <v>0.90757575757575748</v>
      </c>
      <c r="X222" s="189">
        <v>0.83244206773618523</v>
      </c>
      <c r="Y222" s="189">
        <v>0.91878224974200207</v>
      </c>
      <c r="Z222" s="189" t="s">
        <v>84</v>
      </c>
      <c r="AA222" s="189" t="s">
        <v>84</v>
      </c>
      <c r="AB222" s="237">
        <v>0.75779857397504446</v>
      </c>
      <c r="AC222" s="189">
        <v>0.96827956989247288</v>
      </c>
      <c r="AD222" s="189">
        <v>0.8530525846702316</v>
      </c>
      <c r="AE222" s="189" t="s">
        <v>84</v>
      </c>
      <c r="AF222" s="189" t="s">
        <v>84</v>
      </c>
      <c r="AG222" s="189" t="s">
        <v>84</v>
      </c>
      <c r="AH222" s="189">
        <v>0.91333333333333344</v>
      </c>
      <c r="AI222" s="189" t="s">
        <v>84</v>
      </c>
      <c r="AJ222" s="189">
        <v>0.98128342245989286</v>
      </c>
      <c r="AK222" s="189">
        <v>0.83715686274509815</v>
      </c>
      <c r="AL222" s="189">
        <v>0.91104231166150662</v>
      </c>
      <c r="AM222" s="237" t="s">
        <v>84</v>
      </c>
      <c r="AN222" s="189" t="s">
        <v>84</v>
      </c>
      <c r="AO222" s="189">
        <v>0.63680926916221026</v>
      </c>
      <c r="AP222" s="189">
        <v>0.93111455108359131</v>
      </c>
      <c r="AQ222" s="189" t="s">
        <v>84</v>
      </c>
      <c r="AR222" s="967">
        <v>0.79180107526881716</v>
      </c>
      <c r="AS222" s="1040">
        <v>0.86274509803921562</v>
      </c>
      <c r="AT222" s="977">
        <v>0.74107327141382862</v>
      </c>
      <c r="AU222" s="189" t="s">
        <v>84</v>
      </c>
      <c r="AV222" s="189" t="s">
        <v>84</v>
      </c>
      <c r="AW222" s="189">
        <v>0</v>
      </c>
      <c r="AX222" s="256">
        <v>0</v>
      </c>
      <c r="AY222" s="256" t="s">
        <v>84</v>
      </c>
      <c r="AZ222" s="189"/>
      <c r="BA222" s="1371">
        <v>0.89690730727984602</v>
      </c>
      <c r="BB222" s="239">
        <v>0.88884952267679718</v>
      </c>
      <c r="BC222" s="239">
        <v>0.78657496517153958</v>
      </c>
      <c r="BD222" s="240">
        <v>0.85744393170939415</v>
      </c>
      <c r="BE222" s="240" t="s">
        <v>84</v>
      </c>
      <c r="BF222" s="811"/>
    </row>
    <row r="223" spans="1:58" ht="35.25" customHeight="1" x14ac:dyDescent="0.35">
      <c r="A223" s="144"/>
      <c r="B223" s="144"/>
      <c r="C223" s="144"/>
      <c r="D223" s="1305">
        <v>2026</v>
      </c>
      <c r="E223" s="234" t="s">
        <v>154</v>
      </c>
      <c r="F223" s="165"/>
      <c r="G223" s="1579"/>
      <c r="H223" s="1081">
        <f>'Indices Generales'!AF12</f>
        <v>0.9532258064516127</v>
      </c>
      <c r="I223" s="1082">
        <f>'Indices Generales'!AG12</f>
        <v>0.81639928698752207</v>
      </c>
      <c r="J223" s="1082" t="s">
        <v>84</v>
      </c>
      <c r="K223" s="1082">
        <f>'Indices Generales'!AI12</f>
        <v>0.84458968772694254</v>
      </c>
      <c r="L223" s="1082" t="s">
        <v>84</v>
      </c>
      <c r="M223" s="1082" t="str">
        <f>'Indices Generales'!AK12</f>
        <v>n/a</v>
      </c>
      <c r="N223" s="1082">
        <f>'Indices Generales'!AL12</f>
        <v>0.9443390259329536</v>
      </c>
      <c r="O223" s="1082">
        <f>'Indices Generales'!AM12</f>
        <v>0.76533839342188481</v>
      </c>
      <c r="P223" s="1082" t="s">
        <v>84</v>
      </c>
      <c r="Q223" s="1082">
        <f>'Indices Generales'!AO12</f>
        <v>0.98039215686274539</v>
      </c>
      <c r="R223" s="1082" t="str">
        <f>'Indices Generales'!AP12</f>
        <v>n/a</v>
      </c>
      <c r="S223" s="1082">
        <f>'Indices Generales'!AQ12</f>
        <v>0.65313725490196073</v>
      </c>
      <c r="T223" s="1082">
        <f>'Indices Generales'!AR12</f>
        <v>0.92691622103386795</v>
      </c>
      <c r="U223" s="1082" t="s">
        <v>84</v>
      </c>
      <c r="V223" s="1082">
        <f>'Indices Generales'!AS12</f>
        <v>0.96627450980392182</v>
      </c>
      <c r="W223" s="1082">
        <f>'Indices Generales'!AT12</f>
        <v>0.74254901960784325</v>
      </c>
      <c r="X223" s="1082">
        <f>'Indices Generales'!AU12</f>
        <v>0.98333333333333306</v>
      </c>
      <c r="Y223" s="1082">
        <f>'Indices Generales'!AV12</f>
        <v>0.95764705882352963</v>
      </c>
      <c r="Z223" s="1082" t="str">
        <f>'Indices Generales'!AW12</f>
        <v>n/a</v>
      </c>
      <c r="AA223" s="1082">
        <f>'Indices Generales'!AX12</f>
        <v>0.98358413132694933</v>
      </c>
      <c r="AB223" s="1372">
        <f>'Indices Generales'!AY12</f>
        <v>0.67029569892473106</v>
      </c>
      <c r="AC223" s="1082">
        <f>'Indices Generales'!AZ12</f>
        <v>0.70862745098039226</v>
      </c>
      <c r="AD223" s="1082">
        <f>'Indices Generales'!BA12</f>
        <v>0.80938596491228065</v>
      </c>
      <c r="AE223" s="1082" t="s">
        <v>84</v>
      </c>
      <c r="AF223" s="1082" t="str">
        <f>'Indices Generales'!BC12</f>
        <v>n/a</v>
      </c>
      <c r="AG223" s="1082" t="s">
        <v>84</v>
      </c>
      <c r="AH223" s="1082">
        <f>'Indices Generales'!BE12</f>
        <v>0.76261994159365876</v>
      </c>
      <c r="AI223" s="1082" t="str">
        <f>'Indices Generales'!BF12</f>
        <v>n/a</v>
      </c>
      <c r="AJ223" s="1082">
        <f>'Indices Generales'!BG12</f>
        <v>0.63766769865841078</v>
      </c>
      <c r="AK223" s="1082">
        <f>'Indices Generales'!BH12</f>
        <v>0.81490196078431376</v>
      </c>
      <c r="AL223" s="1082">
        <f>'Indices Generales'!BI12</f>
        <v>0.85941176470588254</v>
      </c>
      <c r="AM223" s="1372" t="str">
        <f>'Indices Generales'!BJ12</f>
        <v>n/a</v>
      </c>
      <c r="AN223" s="1082" t="str">
        <f>'Indices Generales'!BK12</f>
        <v>n/a</v>
      </c>
      <c r="AO223" s="1082">
        <f>'Indices Generales'!BL12</f>
        <v>0.8361796331435799</v>
      </c>
      <c r="AP223" s="1082">
        <f>'Indices Generales'!BM12</f>
        <v>0.88939393939393929</v>
      </c>
      <c r="AQ223" s="1082" t="s">
        <v>84</v>
      </c>
      <c r="AR223" s="1043">
        <f>'Indices Generales'!BN12</f>
        <v>0.85902992776057785</v>
      </c>
      <c r="AS223" s="1312">
        <f>'Indices Generales'!BO12</f>
        <v>0.87855787476280822</v>
      </c>
      <c r="AT223" s="1039">
        <f>'Indices Generales'!BP12</f>
        <v>0.91354723707664864</v>
      </c>
      <c r="AU223" s="1082" t="str">
        <f>'Indices Generales'!BQ12</f>
        <v>n/a</v>
      </c>
      <c r="AV223" s="1082" t="str">
        <f>'Indices Generales'!BR12</f>
        <v>n/a</v>
      </c>
      <c r="AW223" s="1082">
        <f>'Indices Generales'!BS12</f>
        <v>0</v>
      </c>
      <c r="AX223" s="1083">
        <f>'Indices Generales'!BT12</f>
        <v>0</v>
      </c>
      <c r="AY223" s="1083" t="str">
        <f>'Indices Generales'!BU12</f>
        <v>n/a</v>
      </c>
      <c r="AZ223" s="1082"/>
      <c r="BA223" s="1085">
        <f>'Indices Generales'!BW12</f>
        <v>0.88597891432423581</v>
      </c>
      <c r="BB223" s="1086">
        <f>'Indices Generales'!BX12</f>
        <v>0.7518443543656671</v>
      </c>
      <c r="BC223" s="1086">
        <f>'Indices Generales'!BY12</f>
        <v>0.86153450009936572</v>
      </c>
      <c r="BD223" s="1087">
        <f>'Indices Generales'!BZ12</f>
        <v>0.83311925626308947</v>
      </c>
      <c r="BE223" s="1087" t="s">
        <v>84</v>
      </c>
      <c r="BF223" s="447"/>
    </row>
    <row r="224" spans="1:58" s="72" customFormat="1" ht="6" customHeight="1" x14ac:dyDescent="0.25">
      <c r="A224" s="155"/>
      <c r="B224" s="155"/>
      <c r="C224" s="155"/>
      <c r="D224" s="190"/>
      <c r="E224" s="191"/>
      <c r="F224" s="192"/>
      <c r="G224" s="193"/>
      <c r="H224" s="186"/>
      <c r="I224" s="186"/>
      <c r="J224" s="186"/>
      <c r="K224" s="186"/>
      <c r="L224" s="186"/>
      <c r="M224" s="186"/>
      <c r="N224" s="194"/>
      <c r="O224" s="186"/>
      <c r="P224" s="186"/>
      <c r="Q224" s="186"/>
      <c r="R224" s="186"/>
      <c r="S224" s="186"/>
      <c r="T224" s="186"/>
      <c r="U224" s="186"/>
      <c r="V224" s="186"/>
      <c r="W224" s="186"/>
      <c r="X224" s="186"/>
      <c r="Y224" s="186"/>
      <c r="Z224" s="186"/>
      <c r="AA224" s="186"/>
      <c r="AB224" s="186"/>
      <c r="AC224" s="186"/>
      <c r="AD224" s="186"/>
      <c r="AE224" s="186"/>
      <c r="AF224" s="186"/>
      <c r="AG224" s="186"/>
      <c r="AH224" s="186"/>
      <c r="AI224" s="186"/>
      <c r="AJ224" s="186"/>
      <c r="AK224" s="186"/>
      <c r="AL224" s="186"/>
      <c r="AM224" s="206"/>
      <c r="AN224" s="186"/>
      <c r="AO224" s="186"/>
      <c r="AP224" s="186"/>
      <c r="AQ224" s="186"/>
      <c r="AR224" s="966"/>
      <c r="AS224" s="966"/>
      <c r="AT224" s="186"/>
      <c r="AU224" s="186"/>
      <c r="AV224" s="186"/>
      <c r="AW224" s="186"/>
      <c r="AX224" s="186"/>
      <c r="AY224" s="186"/>
      <c r="AZ224" s="189"/>
      <c r="BA224" s="186"/>
      <c r="BB224" s="186"/>
      <c r="BC224" s="186"/>
      <c r="BD224" s="186"/>
      <c r="BE224" s="186"/>
    </row>
    <row r="225" spans="1:57" ht="50.15" customHeight="1" x14ac:dyDescent="0.25">
      <c r="A225" s="144"/>
      <c r="B225" s="144"/>
      <c r="C225" s="144"/>
      <c r="D225" s="1564" t="s">
        <v>854</v>
      </c>
      <c r="E225" s="1565"/>
      <c r="F225" s="1565"/>
      <c r="G225" s="1566"/>
      <c r="H225" s="195">
        <f>+IFERROR(H223-H222,"n/a")</f>
        <v>0.12345753550687133</v>
      </c>
      <c r="I225" s="196">
        <f t="shared" ref="I225:BE225" si="1">+IFERROR(I223-I222,"n/a")</f>
        <v>1.5040106951871524E-2</v>
      </c>
      <c r="J225" s="196" t="str">
        <f t="shared" si="1"/>
        <v>n/a</v>
      </c>
      <c r="K225" s="196">
        <f t="shared" si="1"/>
        <v>-1.1964619389162268E-2</v>
      </c>
      <c r="L225" s="196" t="str">
        <f t="shared" si="1"/>
        <v>n/a</v>
      </c>
      <c r="M225" s="196" t="str">
        <f t="shared" si="1"/>
        <v>n/a</v>
      </c>
      <c r="N225" s="196">
        <f t="shared" si="1"/>
        <v>-6.249209361164243E-3</v>
      </c>
      <c r="O225" s="196">
        <f t="shared" si="1"/>
        <v>-0.13662239089184058</v>
      </c>
      <c r="P225" s="196" t="str">
        <f t="shared" si="1"/>
        <v>n/a</v>
      </c>
      <c r="Q225" s="196">
        <f t="shared" si="1"/>
        <v>3.7433155080214386E-2</v>
      </c>
      <c r="R225" s="196" t="str">
        <f t="shared" si="1"/>
        <v>n/a</v>
      </c>
      <c r="S225" s="196">
        <f t="shared" si="1"/>
        <v>-0.22921568627450961</v>
      </c>
      <c r="T225" s="196">
        <f t="shared" si="1"/>
        <v>-5.5746317665822387E-2</v>
      </c>
      <c r="U225" s="196" t="str">
        <f t="shared" si="1"/>
        <v>n/a</v>
      </c>
      <c r="V225" s="196">
        <f t="shared" si="1"/>
        <v>1.0392156862745638E-2</v>
      </c>
      <c r="W225" s="196">
        <f t="shared" si="1"/>
        <v>-0.16502673796791423</v>
      </c>
      <c r="X225" s="196">
        <f t="shared" si="1"/>
        <v>0.15089126559714783</v>
      </c>
      <c r="Y225" s="196">
        <f t="shared" si="1"/>
        <v>3.8864809081527563E-2</v>
      </c>
      <c r="Z225" s="196" t="str">
        <f t="shared" si="1"/>
        <v>n/a</v>
      </c>
      <c r="AA225" s="996" t="str">
        <f>+IFERROR(AA223-AA222,"n/a")</f>
        <v>n/a</v>
      </c>
      <c r="AB225" s="196">
        <f t="shared" si="1"/>
        <v>-8.75028750503134E-2</v>
      </c>
      <c r="AC225" s="196">
        <f t="shared" si="1"/>
        <v>-0.25965211891208062</v>
      </c>
      <c r="AD225" s="196">
        <f t="shared" si="1"/>
        <v>-4.3666619757950942E-2</v>
      </c>
      <c r="AE225" s="196" t="str">
        <f t="shared" si="1"/>
        <v>n/a</v>
      </c>
      <c r="AF225" s="196" t="str">
        <f t="shared" si="1"/>
        <v>n/a</v>
      </c>
      <c r="AG225" s="196" t="str">
        <f t="shared" si="1"/>
        <v>n/a</v>
      </c>
      <c r="AH225" s="251">
        <f t="shared" si="1"/>
        <v>-0.15071339173967468</v>
      </c>
      <c r="AI225" s="251" t="str">
        <f t="shared" si="1"/>
        <v>n/a</v>
      </c>
      <c r="AJ225" s="251">
        <f t="shared" si="1"/>
        <v>-0.34361572380148209</v>
      </c>
      <c r="AK225" s="717">
        <f t="shared" si="1"/>
        <v>-2.225490196078439E-2</v>
      </c>
      <c r="AL225" s="717">
        <f t="shared" si="1"/>
        <v>-5.1630546955624079E-2</v>
      </c>
      <c r="AM225" s="254" t="str">
        <f t="shared" si="1"/>
        <v>n/a</v>
      </c>
      <c r="AN225" s="196" t="str">
        <f t="shared" si="1"/>
        <v>n/a</v>
      </c>
      <c r="AO225" s="196">
        <f t="shared" si="1"/>
        <v>0.19937036398136965</v>
      </c>
      <c r="AP225" s="196">
        <f t="shared" si="1"/>
        <v>-4.1720611689652021E-2</v>
      </c>
      <c r="AQ225" s="456" t="str">
        <f t="shared" si="1"/>
        <v>n/a</v>
      </c>
      <c r="AR225" s="970">
        <f t="shared" si="1"/>
        <v>6.7228852491760693E-2</v>
      </c>
      <c r="AS225" s="970">
        <f t="shared" si="1"/>
        <v>1.5812776723592603E-2</v>
      </c>
      <c r="AT225" s="980">
        <f t="shared" si="1"/>
        <v>0.17247396566282003</v>
      </c>
      <c r="AU225" s="456" t="str">
        <f t="shared" si="1"/>
        <v>n/a</v>
      </c>
      <c r="AV225" s="602" t="str">
        <f t="shared" si="1"/>
        <v>n/a</v>
      </c>
      <c r="AW225" s="456">
        <f t="shared" si="1"/>
        <v>0</v>
      </c>
      <c r="AX225" s="615">
        <f t="shared" si="1"/>
        <v>0</v>
      </c>
      <c r="AY225" s="606" t="str">
        <f t="shared" si="1"/>
        <v>n/a</v>
      </c>
      <c r="AZ225" s="189">
        <f t="shared" si="1"/>
        <v>0</v>
      </c>
      <c r="BA225" s="195">
        <f t="shared" si="1"/>
        <v>-1.0928392955610211E-2</v>
      </c>
      <c r="BB225" s="196">
        <f t="shared" si="1"/>
        <v>-0.13700516831113008</v>
      </c>
      <c r="BC225" s="196">
        <f t="shared" si="1"/>
        <v>7.4959534927826144E-2</v>
      </c>
      <c r="BD225" s="197">
        <f t="shared" si="1"/>
        <v>-2.4324675446304678E-2</v>
      </c>
      <c r="BE225" s="197" t="str">
        <f t="shared" si="1"/>
        <v>n/a</v>
      </c>
    </row>
    <row r="226" spans="1:57" s="72" customFormat="1" ht="6" customHeight="1" x14ac:dyDescent="0.25">
      <c r="A226" s="155"/>
      <c r="B226" s="155"/>
      <c r="C226" s="155"/>
      <c r="D226" s="190"/>
      <c r="E226" s="191"/>
      <c r="F226" s="192"/>
      <c r="G226" s="193"/>
      <c r="H226" s="186"/>
      <c r="I226" s="186"/>
      <c r="J226" s="186"/>
      <c r="K226" s="186"/>
      <c r="L226" s="186"/>
      <c r="M226" s="186"/>
      <c r="N226" s="186"/>
      <c r="O226" s="186"/>
      <c r="P226" s="186"/>
      <c r="Q226" s="186"/>
      <c r="R226" s="186"/>
      <c r="S226" s="186"/>
      <c r="T226" s="186"/>
      <c r="U226" s="186"/>
      <c r="V226" s="186"/>
      <c r="W226" s="186"/>
      <c r="X226" s="186"/>
      <c r="Y226" s="186"/>
      <c r="Z226" s="186"/>
      <c r="AA226" s="186"/>
      <c r="AB226" s="186"/>
      <c r="AC226" s="186"/>
      <c r="AD226" s="186"/>
      <c r="AE226" s="186"/>
      <c r="AF226" s="186"/>
      <c r="AG226" s="186"/>
      <c r="AH226" s="186"/>
      <c r="AI226" s="186"/>
      <c r="AJ226" s="186"/>
      <c r="AK226" s="186"/>
      <c r="AL226" s="186"/>
      <c r="AM226" s="206"/>
      <c r="AN226" s="186"/>
      <c r="AO226" s="186"/>
      <c r="AP226" s="186"/>
      <c r="AQ226" s="186"/>
      <c r="AR226" s="966"/>
      <c r="AS226" s="966"/>
      <c r="AT226" s="186"/>
      <c r="AU226" s="186"/>
      <c r="AV226" s="186"/>
      <c r="AW226" s="186"/>
      <c r="AX226" s="186"/>
      <c r="AY226" s="186"/>
      <c r="AZ226" s="189"/>
      <c r="BA226" s="186"/>
      <c r="BB226" s="186"/>
      <c r="BC226" s="186"/>
      <c r="BD226" s="186"/>
      <c r="BE226" s="186"/>
    </row>
    <row r="227" spans="1:57" ht="35.25" customHeight="1" x14ac:dyDescent="0.25">
      <c r="A227" s="147"/>
      <c r="B227" s="147"/>
      <c r="C227" s="147"/>
      <c r="D227" s="178">
        <v>2016</v>
      </c>
      <c r="E227" s="179" t="s">
        <v>152</v>
      </c>
      <c r="F227" s="165"/>
      <c r="G227" s="1570" t="s">
        <v>157</v>
      </c>
      <c r="H227" s="180">
        <v>1</v>
      </c>
      <c r="I227" s="181">
        <v>0.68571428571428572</v>
      </c>
      <c r="J227" s="181">
        <v>0.8</v>
      </c>
      <c r="K227" s="181">
        <v>0.74285714285714288</v>
      </c>
      <c r="L227" s="181">
        <v>1</v>
      </c>
      <c r="M227" s="181">
        <v>0.4285714285714286</v>
      </c>
      <c r="N227" s="181">
        <v>0.33333333333333337</v>
      </c>
      <c r="O227" s="181" t="s">
        <v>84</v>
      </c>
      <c r="P227" s="181">
        <v>1</v>
      </c>
      <c r="Q227" s="181">
        <v>0.73333333333333339</v>
      </c>
      <c r="R227" s="181">
        <v>0.94285714285714284</v>
      </c>
      <c r="S227" s="181">
        <v>0.66666666666666674</v>
      </c>
      <c r="T227" s="181" t="s">
        <v>84</v>
      </c>
      <c r="U227" s="182">
        <v>0.73333333333333339</v>
      </c>
      <c r="V227" s="181" t="s">
        <v>84</v>
      </c>
      <c r="W227" s="181" t="s">
        <v>84</v>
      </c>
      <c r="X227" s="716" t="s">
        <v>84</v>
      </c>
      <c r="Y227" s="870" t="s">
        <v>84</v>
      </c>
      <c r="Z227" s="870" t="s">
        <v>84</v>
      </c>
      <c r="AA227" s="870" t="s">
        <v>84</v>
      </c>
      <c r="AB227" s="226">
        <v>0.94285714285714284</v>
      </c>
      <c r="AC227" s="181">
        <v>0.74285714285714288</v>
      </c>
      <c r="AD227" s="181">
        <v>1</v>
      </c>
      <c r="AE227" s="181">
        <v>0.53333333333333344</v>
      </c>
      <c r="AF227" s="181">
        <v>0.33333333333333337</v>
      </c>
      <c r="AG227" s="181">
        <v>0.26666666666666666</v>
      </c>
      <c r="AH227" s="181" t="s">
        <v>84</v>
      </c>
      <c r="AI227" s="181" t="s">
        <v>84</v>
      </c>
      <c r="AJ227" s="716" t="s">
        <v>84</v>
      </c>
      <c r="AK227" s="716" t="s">
        <v>84</v>
      </c>
      <c r="AL227" s="870" t="s">
        <v>84</v>
      </c>
      <c r="AM227" s="253">
        <v>0.44</v>
      </c>
      <c r="AN227" s="181">
        <v>0.94285714285714284</v>
      </c>
      <c r="AO227" s="181" t="s">
        <v>84</v>
      </c>
      <c r="AP227" s="181" t="s">
        <v>84</v>
      </c>
      <c r="AQ227" s="181">
        <v>0.2</v>
      </c>
      <c r="AR227" s="964" t="s">
        <v>84</v>
      </c>
      <c r="AS227" s="964" t="s">
        <v>84</v>
      </c>
      <c r="AT227" s="974" t="s">
        <v>84</v>
      </c>
      <c r="AU227" s="181" t="s">
        <v>84</v>
      </c>
      <c r="AV227" s="601" t="s">
        <v>84</v>
      </c>
      <c r="AW227" s="181" t="s">
        <v>84</v>
      </c>
      <c r="AX227" s="603" t="s">
        <v>84</v>
      </c>
      <c r="AY227" s="603" t="s">
        <v>84</v>
      </c>
      <c r="BA227" s="223">
        <v>0.75555555555555554</v>
      </c>
      <c r="BB227" s="224">
        <v>0.63650793650793658</v>
      </c>
      <c r="BC227" s="224">
        <v>0.52761904761904754</v>
      </c>
      <c r="BD227" s="225">
        <v>0.63989417989417985</v>
      </c>
      <c r="BE227" s="225" t="s">
        <v>84</v>
      </c>
    </row>
    <row r="228" spans="1:57" ht="35.25" customHeight="1" x14ac:dyDescent="0.25">
      <c r="A228" s="144"/>
      <c r="B228" s="144"/>
      <c r="C228" s="144"/>
      <c r="D228" s="1548">
        <v>2017</v>
      </c>
      <c r="E228" s="202" t="s">
        <v>153</v>
      </c>
      <c r="F228" s="165"/>
      <c r="G228" s="1571"/>
      <c r="H228" s="219">
        <v>1</v>
      </c>
      <c r="I228" s="183">
        <v>1</v>
      </c>
      <c r="J228" s="183">
        <v>0.8</v>
      </c>
      <c r="K228" s="183">
        <v>0.4</v>
      </c>
      <c r="L228" s="183">
        <v>1</v>
      </c>
      <c r="M228" s="183">
        <v>1</v>
      </c>
      <c r="N228" s="183">
        <v>0.8</v>
      </c>
      <c r="O228" s="183" t="s">
        <v>84</v>
      </c>
      <c r="P228" s="183">
        <v>1</v>
      </c>
      <c r="Q228" s="183">
        <v>1</v>
      </c>
      <c r="R228" s="183">
        <v>1</v>
      </c>
      <c r="S228" s="183">
        <v>1</v>
      </c>
      <c r="T228" s="183" t="s">
        <v>84</v>
      </c>
      <c r="U228" s="184">
        <v>1</v>
      </c>
      <c r="V228" s="183" t="s">
        <v>84</v>
      </c>
      <c r="W228" s="183" t="s">
        <v>84</v>
      </c>
      <c r="X228" s="183" t="s">
        <v>84</v>
      </c>
      <c r="Y228" s="183" t="s">
        <v>84</v>
      </c>
      <c r="Z228" s="183" t="s">
        <v>84</v>
      </c>
      <c r="AA228" s="183" t="s">
        <v>84</v>
      </c>
      <c r="AB228" s="185">
        <v>0</v>
      </c>
      <c r="AC228" s="183">
        <v>0.74285714285714288</v>
      </c>
      <c r="AD228" s="183">
        <v>0.73333333333333339</v>
      </c>
      <c r="AE228" s="183">
        <v>0.33333333333333337</v>
      </c>
      <c r="AF228" s="183">
        <v>0.8</v>
      </c>
      <c r="AG228" s="183">
        <v>0.24</v>
      </c>
      <c r="AH228" s="183" t="s">
        <v>84</v>
      </c>
      <c r="AI228" s="183" t="s">
        <v>84</v>
      </c>
      <c r="AJ228" s="183" t="s">
        <v>84</v>
      </c>
      <c r="AK228" s="183" t="s">
        <v>84</v>
      </c>
      <c r="AL228" s="183" t="s">
        <v>84</v>
      </c>
      <c r="AM228" s="185">
        <v>0.74285714285714288</v>
      </c>
      <c r="AN228" s="183">
        <v>0.11428571428571428</v>
      </c>
      <c r="AO228" s="183" t="s">
        <v>84</v>
      </c>
      <c r="AP228" s="183" t="s">
        <v>84</v>
      </c>
      <c r="AQ228" s="183">
        <v>0.8</v>
      </c>
      <c r="AR228" s="965" t="s">
        <v>84</v>
      </c>
      <c r="AS228" s="965" t="s">
        <v>84</v>
      </c>
      <c r="AT228" s="975" t="s">
        <v>84</v>
      </c>
      <c r="AU228" s="183" t="s">
        <v>84</v>
      </c>
      <c r="AV228" s="183" t="s">
        <v>84</v>
      </c>
      <c r="AW228" s="183" t="s">
        <v>84</v>
      </c>
      <c r="AX228" s="604" t="s">
        <v>84</v>
      </c>
      <c r="AY228" s="604" t="s">
        <v>84</v>
      </c>
      <c r="AZ228" s="189"/>
      <c r="BA228" s="220">
        <v>0.91666666666666663</v>
      </c>
      <c r="BB228" s="187">
        <v>0.47492063492063502</v>
      </c>
      <c r="BC228" s="187">
        <v>0.55238095238095242</v>
      </c>
      <c r="BD228" s="188">
        <v>0.647989417989418</v>
      </c>
      <c r="BE228" s="188" t="s">
        <v>84</v>
      </c>
    </row>
    <row r="229" spans="1:57" ht="35.25" customHeight="1" x14ac:dyDescent="0.25">
      <c r="A229" s="144"/>
      <c r="B229" s="144"/>
      <c r="C229" s="144"/>
      <c r="D229" s="1551"/>
      <c r="E229" s="202" t="s">
        <v>154</v>
      </c>
      <c r="F229" s="165"/>
      <c r="G229" s="1571"/>
      <c r="H229" s="221">
        <v>0.93333333333333335</v>
      </c>
      <c r="I229" s="186">
        <v>0.94285714285714284</v>
      </c>
      <c r="J229" s="186">
        <v>1</v>
      </c>
      <c r="K229" s="186">
        <v>0.94285714285714284</v>
      </c>
      <c r="L229" s="186">
        <v>0.62857142857142856</v>
      </c>
      <c r="M229" s="186">
        <v>0.74285714285714288</v>
      </c>
      <c r="N229" s="186">
        <v>0.64</v>
      </c>
      <c r="O229" s="186">
        <v>0.46666666666666667</v>
      </c>
      <c r="P229" s="186">
        <v>0.60000000000000009</v>
      </c>
      <c r="Q229" s="186">
        <v>0.66666666666666674</v>
      </c>
      <c r="R229" s="186">
        <v>0.8</v>
      </c>
      <c r="S229" s="186">
        <v>0.68571428571428572</v>
      </c>
      <c r="T229" s="186" t="s">
        <v>84</v>
      </c>
      <c r="U229" s="205" t="s">
        <v>84</v>
      </c>
      <c r="V229" s="186" t="s">
        <v>84</v>
      </c>
      <c r="W229" s="186" t="s">
        <v>84</v>
      </c>
      <c r="X229" s="186" t="s">
        <v>84</v>
      </c>
      <c r="Y229" s="186" t="s">
        <v>84</v>
      </c>
      <c r="Z229" s="186" t="s">
        <v>84</v>
      </c>
      <c r="AA229" s="186" t="s">
        <v>84</v>
      </c>
      <c r="AB229" s="206">
        <v>0.8</v>
      </c>
      <c r="AC229" s="186">
        <v>0.8</v>
      </c>
      <c r="AD229" s="186">
        <v>0.93333333333333335</v>
      </c>
      <c r="AE229" s="186">
        <v>0.94285714285714284</v>
      </c>
      <c r="AF229" s="186">
        <v>1</v>
      </c>
      <c r="AG229" s="186">
        <v>1</v>
      </c>
      <c r="AH229" s="186" t="s">
        <v>84</v>
      </c>
      <c r="AI229" s="186" t="s">
        <v>84</v>
      </c>
      <c r="AJ229" s="186" t="s">
        <v>84</v>
      </c>
      <c r="AK229" s="186" t="s">
        <v>84</v>
      </c>
      <c r="AL229" s="186" t="s">
        <v>84</v>
      </c>
      <c r="AM229" s="206">
        <v>0.8</v>
      </c>
      <c r="AN229" s="186">
        <v>0.4</v>
      </c>
      <c r="AO229" s="186" t="s">
        <v>84</v>
      </c>
      <c r="AP229" s="186" t="s">
        <v>84</v>
      </c>
      <c r="AQ229" s="186">
        <v>0.4</v>
      </c>
      <c r="AR229" s="966" t="s">
        <v>84</v>
      </c>
      <c r="AS229" s="966" t="s">
        <v>84</v>
      </c>
      <c r="AT229" s="976" t="s">
        <v>84</v>
      </c>
      <c r="AU229" s="186" t="s">
        <v>84</v>
      </c>
      <c r="AV229" s="186" t="s">
        <v>84</v>
      </c>
      <c r="AW229" s="186" t="s">
        <v>84</v>
      </c>
      <c r="AX229" s="605" t="s">
        <v>84</v>
      </c>
      <c r="AY229" s="605" t="s">
        <v>84</v>
      </c>
      <c r="BA229" s="222">
        <v>0.7541269841269842</v>
      </c>
      <c r="BB229" s="207">
        <v>0.91269841269841268</v>
      </c>
      <c r="BC229" s="207">
        <v>0.53333333333333333</v>
      </c>
      <c r="BD229" s="208">
        <v>0.73338624338624336</v>
      </c>
      <c r="BE229" s="208" t="s">
        <v>84</v>
      </c>
    </row>
    <row r="230" spans="1:57" ht="35.25" customHeight="1" x14ac:dyDescent="0.25">
      <c r="A230" s="144"/>
      <c r="B230" s="144"/>
      <c r="C230" s="144"/>
      <c r="D230" s="1551"/>
      <c r="E230" s="202" t="s">
        <v>155</v>
      </c>
      <c r="F230" s="165"/>
      <c r="G230" s="1571"/>
      <c r="H230" s="219">
        <v>1</v>
      </c>
      <c r="I230" s="183">
        <v>0.60000000000000009</v>
      </c>
      <c r="J230" s="183">
        <v>0.8</v>
      </c>
      <c r="K230" s="183">
        <v>0.8</v>
      </c>
      <c r="L230" s="183">
        <v>0.60000000000000009</v>
      </c>
      <c r="M230" s="183">
        <v>0.73333333333333339</v>
      </c>
      <c r="N230" s="183">
        <v>0.60000000000000009</v>
      </c>
      <c r="O230" s="183">
        <v>0.53333333333333344</v>
      </c>
      <c r="P230" s="183">
        <v>0.60000000000000009</v>
      </c>
      <c r="Q230" s="183">
        <v>0.53333333333333333</v>
      </c>
      <c r="R230" s="183">
        <v>0</v>
      </c>
      <c r="S230" s="183">
        <v>0.46666666666666667</v>
      </c>
      <c r="T230" s="183" t="s">
        <v>84</v>
      </c>
      <c r="U230" s="184" t="s">
        <v>84</v>
      </c>
      <c r="V230" s="183" t="s">
        <v>84</v>
      </c>
      <c r="W230" s="183" t="s">
        <v>84</v>
      </c>
      <c r="X230" s="183" t="s">
        <v>84</v>
      </c>
      <c r="Y230" s="183" t="s">
        <v>84</v>
      </c>
      <c r="Z230" s="183" t="s">
        <v>84</v>
      </c>
      <c r="AA230" s="183" t="s">
        <v>84</v>
      </c>
      <c r="AB230" s="185">
        <v>0.84000000000000008</v>
      </c>
      <c r="AC230" s="183">
        <v>0.68571428571428572</v>
      </c>
      <c r="AD230" s="183">
        <v>0.74285714285714288</v>
      </c>
      <c r="AE230" s="183">
        <v>0</v>
      </c>
      <c r="AF230" s="183">
        <v>0.48571428571428577</v>
      </c>
      <c r="AG230" s="183">
        <v>0.60000000000000009</v>
      </c>
      <c r="AH230" s="183" t="s">
        <v>84</v>
      </c>
      <c r="AI230" s="183" t="s">
        <v>84</v>
      </c>
      <c r="AJ230" s="183" t="s">
        <v>84</v>
      </c>
      <c r="AK230" s="183" t="s">
        <v>84</v>
      </c>
      <c r="AL230" s="183" t="s">
        <v>84</v>
      </c>
      <c r="AM230" s="185">
        <v>0.8</v>
      </c>
      <c r="AN230" s="183">
        <v>0.66666666666666674</v>
      </c>
      <c r="AO230" s="183" t="s">
        <v>84</v>
      </c>
      <c r="AP230" s="183" t="s">
        <v>84</v>
      </c>
      <c r="AQ230" s="183">
        <v>0.2</v>
      </c>
      <c r="AR230" s="965" t="s">
        <v>84</v>
      </c>
      <c r="AS230" s="965" t="s">
        <v>84</v>
      </c>
      <c r="AT230" s="975" t="s">
        <v>84</v>
      </c>
      <c r="AU230" s="183" t="s">
        <v>84</v>
      </c>
      <c r="AV230" s="183" t="s">
        <v>84</v>
      </c>
      <c r="AW230" s="183" t="s">
        <v>84</v>
      </c>
      <c r="AX230" s="604" t="s">
        <v>84</v>
      </c>
      <c r="AY230" s="604" t="s">
        <v>84</v>
      </c>
      <c r="AZ230" s="189"/>
      <c r="BA230" s="220">
        <v>0.60555555555555551</v>
      </c>
      <c r="BB230" s="187">
        <v>0.55904761904761913</v>
      </c>
      <c r="BC230" s="187">
        <v>0.55555555555555558</v>
      </c>
      <c r="BD230" s="188">
        <v>0.57338624338624344</v>
      </c>
      <c r="BE230" s="188" t="s">
        <v>84</v>
      </c>
    </row>
    <row r="231" spans="1:57" ht="35.25" customHeight="1" x14ac:dyDescent="0.25">
      <c r="A231" s="144"/>
      <c r="B231" s="144"/>
      <c r="C231" s="144"/>
      <c r="D231" s="1551"/>
      <c r="E231" s="202" t="s">
        <v>167</v>
      </c>
      <c r="F231" s="165"/>
      <c r="G231" s="1571"/>
      <c r="H231" s="221">
        <v>0.73333333333333339</v>
      </c>
      <c r="I231" s="186">
        <v>0.8</v>
      </c>
      <c r="J231" s="186">
        <v>1</v>
      </c>
      <c r="K231" s="186" t="s">
        <v>84</v>
      </c>
      <c r="L231" s="186">
        <v>0.8</v>
      </c>
      <c r="M231" s="186">
        <v>1</v>
      </c>
      <c r="N231" s="186">
        <v>0.73333333333333339</v>
      </c>
      <c r="O231" s="186">
        <v>0.60000000000000009</v>
      </c>
      <c r="P231" s="186">
        <v>0.68571428571428572</v>
      </c>
      <c r="Q231" s="186">
        <v>0.8</v>
      </c>
      <c r="R231" s="186">
        <v>0.8</v>
      </c>
      <c r="S231" s="186">
        <v>1</v>
      </c>
      <c r="T231" s="186" t="s">
        <v>84</v>
      </c>
      <c r="U231" s="205" t="s">
        <v>84</v>
      </c>
      <c r="V231" s="186" t="s">
        <v>84</v>
      </c>
      <c r="W231" s="186" t="s">
        <v>84</v>
      </c>
      <c r="X231" s="186" t="s">
        <v>84</v>
      </c>
      <c r="Y231" s="186" t="s">
        <v>84</v>
      </c>
      <c r="Z231" s="186" t="s">
        <v>84</v>
      </c>
      <c r="AA231" s="186" t="s">
        <v>84</v>
      </c>
      <c r="AB231" s="206">
        <v>0.8</v>
      </c>
      <c r="AC231" s="186">
        <v>0.74285714285714288</v>
      </c>
      <c r="AD231" s="186">
        <v>0.8</v>
      </c>
      <c r="AE231" s="186">
        <v>0.8</v>
      </c>
      <c r="AF231" s="186">
        <v>0.8</v>
      </c>
      <c r="AG231" s="186">
        <v>1</v>
      </c>
      <c r="AH231" s="186">
        <v>0.8</v>
      </c>
      <c r="AI231" s="186" t="s">
        <v>84</v>
      </c>
      <c r="AJ231" s="186" t="s">
        <v>84</v>
      </c>
      <c r="AK231" s="186" t="s">
        <v>84</v>
      </c>
      <c r="AL231" s="186" t="s">
        <v>84</v>
      </c>
      <c r="AM231" s="206">
        <v>0.8</v>
      </c>
      <c r="AN231" s="186">
        <v>1</v>
      </c>
      <c r="AO231" s="186" t="s">
        <v>84</v>
      </c>
      <c r="AP231" s="186" t="s">
        <v>84</v>
      </c>
      <c r="AQ231" s="186" t="s">
        <v>84</v>
      </c>
      <c r="AR231" s="966" t="s">
        <v>84</v>
      </c>
      <c r="AS231" s="966" t="s">
        <v>84</v>
      </c>
      <c r="AT231" s="976" t="s">
        <v>84</v>
      </c>
      <c r="AU231" s="186" t="s">
        <v>84</v>
      </c>
      <c r="AV231" s="186" t="s">
        <v>84</v>
      </c>
      <c r="AW231" s="186" t="s">
        <v>84</v>
      </c>
      <c r="AX231" s="605" t="s">
        <v>84</v>
      </c>
      <c r="AY231" s="605" t="s">
        <v>84</v>
      </c>
      <c r="BA231" s="222">
        <v>0.81385281385281383</v>
      </c>
      <c r="BB231" s="207">
        <v>0.82380952380952388</v>
      </c>
      <c r="BC231" s="207">
        <v>0.8666666666666667</v>
      </c>
      <c r="BD231" s="208">
        <v>0.83477633477633484</v>
      </c>
      <c r="BE231" s="208" t="s">
        <v>84</v>
      </c>
    </row>
    <row r="232" spans="1:57" ht="35.25" customHeight="1" x14ac:dyDescent="0.25">
      <c r="A232" s="144"/>
      <c r="B232" s="144"/>
      <c r="C232" s="144"/>
      <c r="D232" s="1551"/>
      <c r="E232" s="202" t="s">
        <v>168</v>
      </c>
      <c r="F232" s="165"/>
      <c r="G232" s="1571"/>
      <c r="H232" s="219">
        <v>0.8</v>
      </c>
      <c r="I232" s="183">
        <v>1</v>
      </c>
      <c r="J232" s="183">
        <v>0.60000000000000009</v>
      </c>
      <c r="K232" s="183">
        <v>0.8</v>
      </c>
      <c r="L232" s="183">
        <v>1</v>
      </c>
      <c r="M232" s="183">
        <v>0.8</v>
      </c>
      <c r="N232" s="183">
        <v>0.8</v>
      </c>
      <c r="O232" s="183">
        <v>0.46666666666666667</v>
      </c>
      <c r="P232" s="183">
        <v>0.34285714285714286</v>
      </c>
      <c r="Q232" s="183">
        <v>1</v>
      </c>
      <c r="R232" s="183">
        <v>0.93333333333333335</v>
      </c>
      <c r="S232" s="183">
        <v>0.33333333333333337</v>
      </c>
      <c r="T232" s="183" t="s">
        <v>84</v>
      </c>
      <c r="U232" s="184" t="s">
        <v>84</v>
      </c>
      <c r="V232" s="183" t="s">
        <v>84</v>
      </c>
      <c r="W232" s="183" t="s">
        <v>84</v>
      </c>
      <c r="X232" s="183" t="s">
        <v>84</v>
      </c>
      <c r="Y232" s="183" t="s">
        <v>84</v>
      </c>
      <c r="Z232" s="183" t="s">
        <v>84</v>
      </c>
      <c r="AA232" s="183" t="s">
        <v>84</v>
      </c>
      <c r="AB232" s="185">
        <v>0.60000000000000009</v>
      </c>
      <c r="AC232" s="183">
        <v>0.8</v>
      </c>
      <c r="AD232" s="183">
        <v>1</v>
      </c>
      <c r="AE232" s="183">
        <v>0.4</v>
      </c>
      <c r="AF232" s="183">
        <v>1</v>
      </c>
      <c r="AG232" s="183">
        <v>1</v>
      </c>
      <c r="AH232" s="183">
        <v>0</v>
      </c>
      <c r="AI232" s="183" t="s">
        <v>84</v>
      </c>
      <c r="AJ232" s="183" t="s">
        <v>84</v>
      </c>
      <c r="AK232" s="183" t="s">
        <v>84</v>
      </c>
      <c r="AL232" s="183" t="s">
        <v>84</v>
      </c>
      <c r="AM232" s="185">
        <v>0.64</v>
      </c>
      <c r="AN232" s="183">
        <v>0.72000000000000008</v>
      </c>
      <c r="AO232" s="183" t="s">
        <v>84</v>
      </c>
      <c r="AP232" s="183" t="s">
        <v>84</v>
      </c>
      <c r="AQ232" s="183" t="s">
        <v>84</v>
      </c>
      <c r="AR232" s="965" t="s">
        <v>84</v>
      </c>
      <c r="AS232" s="965" t="s">
        <v>84</v>
      </c>
      <c r="AT232" s="975" t="s">
        <v>84</v>
      </c>
      <c r="AU232" s="183" t="s">
        <v>84</v>
      </c>
      <c r="AV232" s="183" t="s">
        <v>84</v>
      </c>
      <c r="AW232" s="183" t="s">
        <v>84</v>
      </c>
      <c r="AX232" s="604" t="s">
        <v>84</v>
      </c>
      <c r="AY232" s="604" t="s">
        <v>84</v>
      </c>
      <c r="AZ232" s="189"/>
      <c r="BA232" s="220">
        <v>0.73968253968253972</v>
      </c>
      <c r="BB232" s="187">
        <v>0.80000000000000016</v>
      </c>
      <c r="BC232" s="187">
        <v>0.68</v>
      </c>
      <c r="BD232" s="188">
        <v>0.73989417989418005</v>
      </c>
      <c r="BE232" s="188" t="s">
        <v>84</v>
      </c>
    </row>
    <row r="233" spans="1:57" ht="35.25" customHeight="1" x14ac:dyDescent="0.25">
      <c r="A233" s="144"/>
      <c r="B233" s="144"/>
      <c r="C233" s="144"/>
      <c r="D233" s="1551"/>
      <c r="E233" s="234" t="s">
        <v>241</v>
      </c>
      <c r="F233" s="165"/>
      <c r="G233" s="1571"/>
      <c r="H233" s="235">
        <v>1</v>
      </c>
      <c r="I233" s="189">
        <v>1</v>
      </c>
      <c r="J233" s="189">
        <v>1</v>
      </c>
      <c r="K233" s="189">
        <v>0.8</v>
      </c>
      <c r="L233" s="189">
        <v>0.62857142857142856</v>
      </c>
      <c r="M233" s="189">
        <v>1</v>
      </c>
      <c r="N233" s="189">
        <v>0.8</v>
      </c>
      <c r="O233" s="189">
        <v>0.4285714285714286</v>
      </c>
      <c r="P233" s="189">
        <v>0.8</v>
      </c>
      <c r="Q233" s="189">
        <v>0.68571428571428572</v>
      </c>
      <c r="R233" s="189">
        <v>0.68571428571428572</v>
      </c>
      <c r="S233" s="189">
        <v>0.68571428571428572</v>
      </c>
      <c r="T233" s="189" t="s">
        <v>84</v>
      </c>
      <c r="U233" s="236" t="s">
        <v>84</v>
      </c>
      <c r="V233" s="189" t="s">
        <v>84</v>
      </c>
      <c r="W233" s="189" t="s">
        <v>84</v>
      </c>
      <c r="X233" s="189" t="s">
        <v>84</v>
      </c>
      <c r="Y233" s="189" t="s">
        <v>84</v>
      </c>
      <c r="Z233" s="189" t="s">
        <v>84</v>
      </c>
      <c r="AA233" s="189" t="s">
        <v>84</v>
      </c>
      <c r="AB233" s="237">
        <v>0.74285714285714288</v>
      </c>
      <c r="AC233" s="189">
        <v>1</v>
      </c>
      <c r="AD233" s="189">
        <v>0.60000000000000009</v>
      </c>
      <c r="AE233" s="189">
        <v>0.74285714285714288</v>
      </c>
      <c r="AF233" s="189">
        <v>0.94285714285714284</v>
      </c>
      <c r="AG233" s="189">
        <v>0.88571428571428568</v>
      </c>
      <c r="AH233" s="189">
        <v>0.74285714285714288</v>
      </c>
      <c r="AI233" s="189" t="s">
        <v>84</v>
      </c>
      <c r="AJ233" s="189" t="s">
        <v>84</v>
      </c>
      <c r="AK233" s="189" t="s">
        <v>84</v>
      </c>
      <c r="AL233" s="189" t="s">
        <v>84</v>
      </c>
      <c r="AM233" s="237">
        <v>0.68571428571428572</v>
      </c>
      <c r="AN233" s="189">
        <v>1</v>
      </c>
      <c r="AO233" s="189" t="s">
        <v>84</v>
      </c>
      <c r="AP233" s="189" t="s">
        <v>84</v>
      </c>
      <c r="AQ233" s="189" t="s">
        <v>84</v>
      </c>
      <c r="AR233" s="967" t="s">
        <v>84</v>
      </c>
      <c r="AS233" s="967" t="s">
        <v>84</v>
      </c>
      <c r="AT233" s="977" t="s">
        <v>84</v>
      </c>
      <c r="AU233" s="189" t="s">
        <v>84</v>
      </c>
      <c r="AV233" s="189" t="s">
        <v>84</v>
      </c>
      <c r="AW233" s="189" t="s">
        <v>84</v>
      </c>
      <c r="AX233" s="506" t="s">
        <v>84</v>
      </c>
      <c r="AY233" s="506" t="s">
        <v>84</v>
      </c>
      <c r="AZ233" s="189"/>
      <c r="BA233" s="238">
        <v>0.7928571428571427</v>
      </c>
      <c r="BB233" s="239">
        <v>0.80816326530612248</v>
      </c>
      <c r="BC233" s="239">
        <v>0.84285714285714286</v>
      </c>
      <c r="BD233" s="240">
        <v>0.81462585034013602</v>
      </c>
      <c r="BE233" s="240" t="s">
        <v>84</v>
      </c>
    </row>
    <row r="234" spans="1:57" ht="35.25" customHeight="1" x14ac:dyDescent="0.25">
      <c r="A234" s="144"/>
      <c r="B234" s="144"/>
      <c r="C234" s="144"/>
      <c r="D234" s="1551"/>
      <c r="E234" s="234" t="s">
        <v>246</v>
      </c>
      <c r="F234" s="165"/>
      <c r="G234" s="1571"/>
      <c r="H234" s="219">
        <v>0.8</v>
      </c>
      <c r="I234" s="183">
        <v>0.8</v>
      </c>
      <c r="J234" s="183">
        <v>0.8</v>
      </c>
      <c r="K234" s="183">
        <v>0.8</v>
      </c>
      <c r="L234" s="183">
        <v>0.94285714285714284</v>
      </c>
      <c r="M234" s="183">
        <v>0.48571428571428577</v>
      </c>
      <c r="N234" s="183">
        <v>0.90000000000000013</v>
      </c>
      <c r="O234" s="183">
        <v>0.8</v>
      </c>
      <c r="P234" s="183">
        <v>0.60000000000000009</v>
      </c>
      <c r="Q234" s="183">
        <v>0.74285714285714288</v>
      </c>
      <c r="R234" s="183">
        <v>0.62857142857142856</v>
      </c>
      <c r="S234" s="183">
        <v>1</v>
      </c>
      <c r="T234" s="183" t="s">
        <v>84</v>
      </c>
      <c r="U234" s="184" t="s">
        <v>84</v>
      </c>
      <c r="V234" s="183" t="s">
        <v>84</v>
      </c>
      <c r="W234" s="183" t="s">
        <v>84</v>
      </c>
      <c r="X234" s="183" t="s">
        <v>84</v>
      </c>
      <c r="Y234" s="183" t="s">
        <v>84</v>
      </c>
      <c r="Z234" s="183" t="s">
        <v>84</v>
      </c>
      <c r="AA234" s="183" t="s">
        <v>84</v>
      </c>
      <c r="AB234" s="185">
        <v>0.60000000000000009</v>
      </c>
      <c r="AC234" s="183">
        <v>1</v>
      </c>
      <c r="AD234" s="183">
        <v>0.8666666666666667</v>
      </c>
      <c r="AE234" s="183">
        <v>0.8</v>
      </c>
      <c r="AF234" s="183">
        <v>1</v>
      </c>
      <c r="AG234" s="183">
        <v>1</v>
      </c>
      <c r="AH234" s="183">
        <v>0.60000000000000009</v>
      </c>
      <c r="AI234" s="183" t="s">
        <v>84</v>
      </c>
      <c r="AJ234" s="183" t="s">
        <v>84</v>
      </c>
      <c r="AK234" s="183" t="s">
        <v>84</v>
      </c>
      <c r="AL234" s="183" t="s">
        <v>84</v>
      </c>
      <c r="AM234" s="185">
        <v>1</v>
      </c>
      <c r="AN234" s="183">
        <v>0.66666666666666663</v>
      </c>
      <c r="AO234" s="183" t="s">
        <v>84</v>
      </c>
      <c r="AP234" s="183" t="s">
        <v>84</v>
      </c>
      <c r="AQ234" s="183" t="s">
        <v>84</v>
      </c>
      <c r="AR234" s="965" t="s">
        <v>84</v>
      </c>
      <c r="AS234" s="965" t="s">
        <v>84</v>
      </c>
      <c r="AT234" s="975" t="s">
        <v>84</v>
      </c>
      <c r="AU234" s="183" t="s">
        <v>84</v>
      </c>
      <c r="AV234" s="183" t="s">
        <v>84</v>
      </c>
      <c r="AW234" s="183" t="s">
        <v>84</v>
      </c>
      <c r="AX234" s="604" t="s">
        <v>84</v>
      </c>
      <c r="AY234" s="604" t="s">
        <v>84</v>
      </c>
      <c r="AZ234" s="189"/>
      <c r="BA234" s="220">
        <v>0.77500000000000002</v>
      </c>
      <c r="BB234" s="187">
        <v>0.83809523809523812</v>
      </c>
      <c r="BC234" s="187">
        <v>0.83333333333333326</v>
      </c>
      <c r="BD234" s="188">
        <v>0.81547619047619035</v>
      </c>
      <c r="BE234" s="188" t="s">
        <v>84</v>
      </c>
    </row>
    <row r="235" spans="1:57" ht="35.25" customHeight="1" x14ac:dyDescent="0.25">
      <c r="A235" s="144"/>
      <c r="B235" s="144"/>
      <c r="C235" s="144"/>
      <c r="D235" s="1551"/>
      <c r="E235" s="234" t="s">
        <v>248</v>
      </c>
      <c r="F235" s="165"/>
      <c r="G235" s="1571"/>
      <c r="H235" s="255">
        <v>0.8</v>
      </c>
      <c r="I235" s="189">
        <v>0.8</v>
      </c>
      <c r="J235" s="189">
        <v>0.92000000000000015</v>
      </c>
      <c r="K235" s="189">
        <v>0.8</v>
      </c>
      <c r="L235" s="189">
        <v>1</v>
      </c>
      <c r="M235" s="189">
        <v>0.60000000000000009</v>
      </c>
      <c r="N235" s="189">
        <v>0.8</v>
      </c>
      <c r="O235" s="189">
        <v>0.53333333333333344</v>
      </c>
      <c r="P235" s="189">
        <v>0.8</v>
      </c>
      <c r="Q235" s="189">
        <v>0.8</v>
      </c>
      <c r="R235" s="189">
        <v>0.8</v>
      </c>
      <c r="S235" s="189">
        <v>1</v>
      </c>
      <c r="T235" s="189" t="s">
        <v>84</v>
      </c>
      <c r="U235" s="236" t="s">
        <v>84</v>
      </c>
      <c r="V235" s="189" t="s">
        <v>84</v>
      </c>
      <c r="W235" s="189" t="s">
        <v>84</v>
      </c>
      <c r="X235" s="189" t="s">
        <v>84</v>
      </c>
      <c r="Y235" s="189" t="s">
        <v>84</v>
      </c>
      <c r="Z235" s="189" t="s">
        <v>84</v>
      </c>
      <c r="AA235" s="189" t="s">
        <v>84</v>
      </c>
      <c r="AB235" s="237">
        <v>0</v>
      </c>
      <c r="AC235" s="189">
        <v>0.8</v>
      </c>
      <c r="AD235" s="189">
        <v>1</v>
      </c>
      <c r="AE235" s="189">
        <v>0.93333333333333335</v>
      </c>
      <c r="AF235" s="189">
        <v>0.8</v>
      </c>
      <c r="AG235" s="189">
        <v>1</v>
      </c>
      <c r="AH235" s="189">
        <v>0.73333333333333339</v>
      </c>
      <c r="AI235" s="189" t="s">
        <v>84</v>
      </c>
      <c r="AJ235" s="189" t="s">
        <v>84</v>
      </c>
      <c r="AK235" s="189" t="s">
        <v>84</v>
      </c>
      <c r="AL235" s="189" t="s">
        <v>84</v>
      </c>
      <c r="AM235" s="237">
        <v>1</v>
      </c>
      <c r="AN235" s="189">
        <v>1</v>
      </c>
      <c r="AO235" s="189" t="s">
        <v>84</v>
      </c>
      <c r="AP235" s="189" t="s">
        <v>84</v>
      </c>
      <c r="AQ235" s="189" t="s">
        <v>84</v>
      </c>
      <c r="AR235" s="967" t="s">
        <v>84</v>
      </c>
      <c r="AS235" s="967" t="s">
        <v>84</v>
      </c>
      <c r="AT235" s="977" t="s">
        <v>84</v>
      </c>
      <c r="AU235" s="189" t="s">
        <v>84</v>
      </c>
      <c r="AV235" s="189" t="s">
        <v>84</v>
      </c>
      <c r="AW235" s="189" t="s">
        <v>84</v>
      </c>
      <c r="AX235" s="506" t="s">
        <v>84</v>
      </c>
      <c r="AY235" s="506" t="s">
        <v>84</v>
      </c>
      <c r="AZ235" s="189"/>
      <c r="BA235" s="238">
        <v>0.80444444444444441</v>
      </c>
      <c r="BB235" s="239">
        <v>0.75238095238095237</v>
      </c>
      <c r="BC235" s="239">
        <v>1</v>
      </c>
      <c r="BD235" s="240">
        <v>0.8522751322751323</v>
      </c>
      <c r="BE235" s="240" t="s">
        <v>84</v>
      </c>
    </row>
    <row r="236" spans="1:57" ht="35.25" customHeight="1" x14ac:dyDescent="0.25">
      <c r="A236" s="144"/>
      <c r="B236" s="144"/>
      <c r="C236" s="144"/>
      <c r="D236" s="1551"/>
      <c r="E236" s="234" t="s">
        <v>257</v>
      </c>
      <c r="F236" s="165"/>
      <c r="G236" s="1572"/>
      <c r="H236" s="264">
        <v>0.8</v>
      </c>
      <c r="I236" s="183">
        <v>0.72000000000000008</v>
      </c>
      <c r="J236" s="183">
        <v>0.56000000000000005</v>
      </c>
      <c r="K236" s="183">
        <v>0.8</v>
      </c>
      <c r="L236" s="183">
        <v>1</v>
      </c>
      <c r="M236" s="183">
        <v>0.53333333333333333</v>
      </c>
      <c r="N236" s="183">
        <v>0.64</v>
      </c>
      <c r="O236" s="183">
        <v>0.74285714285714288</v>
      </c>
      <c r="P236" s="183">
        <v>0.94285714285714284</v>
      </c>
      <c r="Q236" s="183">
        <v>0.73333333333333339</v>
      </c>
      <c r="R236" s="183">
        <v>0.8</v>
      </c>
      <c r="S236" s="183">
        <v>0.8</v>
      </c>
      <c r="T236" s="183" t="s">
        <v>84</v>
      </c>
      <c r="U236" s="184" t="s">
        <v>84</v>
      </c>
      <c r="V236" s="183" t="s">
        <v>84</v>
      </c>
      <c r="W236" s="183" t="s">
        <v>84</v>
      </c>
      <c r="X236" s="183" t="s">
        <v>84</v>
      </c>
      <c r="Y236" s="183" t="s">
        <v>84</v>
      </c>
      <c r="Z236" s="183" t="s">
        <v>84</v>
      </c>
      <c r="AA236" s="183" t="s">
        <v>84</v>
      </c>
      <c r="AB236" s="185">
        <v>0.4</v>
      </c>
      <c r="AC236" s="183">
        <v>1</v>
      </c>
      <c r="AD236" s="183">
        <v>1</v>
      </c>
      <c r="AE236" s="183">
        <v>0.84000000000000008</v>
      </c>
      <c r="AF236" s="183">
        <v>1</v>
      </c>
      <c r="AG236" s="183">
        <v>1</v>
      </c>
      <c r="AH236" s="183">
        <v>0.8</v>
      </c>
      <c r="AI236" s="183" t="s">
        <v>84</v>
      </c>
      <c r="AJ236" s="183" t="s">
        <v>84</v>
      </c>
      <c r="AK236" s="183" t="s">
        <v>84</v>
      </c>
      <c r="AL236" s="183" t="s">
        <v>84</v>
      </c>
      <c r="AM236" s="185">
        <v>1</v>
      </c>
      <c r="AN236" s="183">
        <v>0.72000000000000008</v>
      </c>
      <c r="AO236" s="183" t="s">
        <v>84</v>
      </c>
      <c r="AP236" s="183" t="s">
        <v>84</v>
      </c>
      <c r="AQ236" s="183" t="s">
        <v>84</v>
      </c>
      <c r="AR236" s="965" t="s">
        <v>84</v>
      </c>
      <c r="AS236" s="965" t="s">
        <v>84</v>
      </c>
      <c r="AT236" s="975" t="s">
        <v>84</v>
      </c>
      <c r="AU236" s="183" t="s">
        <v>84</v>
      </c>
      <c r="AV236" s="183" t="s">
        <v>84</v>
      </c>
      <c r="AW236" s="183" t="s">
        <v>84</v>
      </c>
      <c r="AX236" s="604" t="s">
        <v>84</v>
      </c>
      <c r="AY236" s="604" t="s">
        <v>84</v>
      </c>
      <c r="AZ236" s="189"/>
      <c r="BA236" s="266">
        <v>0.75603174603174617</v>
      </c>
      <c r="BB236" s="187">
        <v>0.86285714285714288</v>
      </c>
      <c r="BC236" s="187">
        <v>0.8600000000000001</v>
      </c>
      <c r="BD236" s="188">
        <v>0.82629629629629642</v>
      </c>
      <c r="BE236" s="188" t="s">
        <v>84</v>
      </c>
    </row>
    <row r="237" spans="1:57" ht="35.25" customHeight="1" x14ac:dyDescent="0.25">
      <c r="A237" s="144"/>
      <c r="B237" s="144"/>
      <c r="C237" s="144"/>
      <c r="D237" s="1551"/>
      <c r="E237" s="234" t="s">
        <v>267</v>
      </c>
      <c r="F237" s="165"/>
      <c r="G237" s="1572"/>
      <c r="H237" s="268">
        <v>1</v>
      </c>
      <c r="I237" s="186">
        <v>1</v>
      </c>
      <c r="J237" s="186">
        <v>1</v>
      </c>
      <c r="K237" s="186">
        <v>0.48571428571428577</v>
      </c>
      <c r="L237" s="186">
        <v>1</v>
      </c>
      <c r="M237" s="186">
        <v>0.94285714285714284</v>
      </c>
      <c r="N237" s="186">
        <v>1</v>
      </c>
      <c r="O237" s="186">
        <v>0.74285714285714288</v>
      </c>
      <c r="P237" s="186">
        <v>0.62857142857142856</v>
      </c>
      <c r="Q237" s="186">
        <v>0.94285714285714284</v>
      </c>
      <c r="R237" s="186">
        <v>0.68571428571428572</v>
      </c>
      <c r="S237" s="186">
        <v>0.73333333333333339</v>
      </c>
      <c r="T237" s="186">
        <v>1</v>
      </c>
      <c r="U237" s="205" t="s">
        <v>84</v>
      </c>
      <c r="V237" s="186" t="s">
        <v>84</v>
      </c>
      <c r="W237" s="186" t="s">
        <v>84</v>
      </c>
      <c r="X237" s="186" t="s">
        <v>84</v>
      </c>
      <c r="Y237" s="186" t="s">
        <v>84</v>
      </c>
      <c r="Z237" s="186" t="s">
        <v>84</v>
      </c>
      <c r="AA237" s="186" t="s">
        <v>84</v>
      </c>
      <c r="AB237" s="206" t="s">
        <v>84</v>
      </c>
      <c r="AC237" s="186">
        <v>0.74285714285714288</v>
      </c>
      <c r="AD237" s="186">
        <v>1</v>
      </c>
      <c r="AE237" s="186">
        <v>1</v>
      </c>
      <c r="AF237" s="186">
        <v>1</v>
      </c>
      <c r="AG237" s="186">
        <v>0.8</v>
      </c>
      <c r="AH237" s="186" t="s">
        <v>84</v>
      </c>
      <c r="AI237" s="186" t="s">
        <v>84</v>
      </c>
      <c r="AJ237" s="186" t="s">
        <v>84</v>
      </c>
      <c r="AK237" s="186" t="s">
        <v>84</v>
      </c>
      <c r="AL237" s="186" t="s">
        <v>84</v>
      </c>
      <c r="AM237" s="206">
        <v>0.8</v>
      </c>
      <c r="AN237" s="186">
        <v>1</v>
      </c>
      <c r="AO237" s="186" t="s">
        <v>84</v>
      </c>
      <c r="AP237" s="186" t="s">
        <v>84</v>
      </c>
      <c r="AQ237" s="186" t="s">
        <v>84</v>
      </c>
      <c r="AR237" s="966" t="s">
        <v>84</v>
      </c>
      <c r="AS237" s="966" t="s">
        <v>84</v>
      </c>
      <c r="AT237" s="976" t="s">
        <v>84</v>
      </c>
      <c r="AU237" s="186" t="s">
        <v>84</v>
      </c>
      <c r="AV237" s="186" t="s">
        <v>84</v>
      </c>
      <c r="AW237" s="186" t="s">
        <v>84</v>
      </c>
      <c r="AX237" s="605" t="s">
        <v>84</v>
      </c>
      <c r="AY237" s="605" t="s">
        <v>84</v>
      </c>
      <c r="AZ237" s="189"/>
      <c r="BA237" s="270">
        <v>0.85860805860805856</v>
      </c>
      <c r="BB237" s="207">
        <v>0.90857142857142859</v>
      </c>
      <c r="BC237" s="207">
        <v>0.9</v>
      </c>
      <c r="BD237" s="208">
        <v>0.88905982905982894</v>
      </c>
      <c r="BE237" s="208" t="s">
        <v>84</v>
      </c>
    </row>
    <row r="238" spans="1:57" ht="35.25" customHeight="1" x14ac:dyDescent="0.25">
      <c r="A238" s="144"/>
      <c r="B238" s="144"/>
      <c r="C238" s="144"/>
      <c r="D238" s="1550"/>
      <c r="E238" s="234" t="s">
        <v>152</v>
      </c>
      <c r="F238" s="165"/>
      <c r="G238" s="1573"/>
      <c r="H238" s="271">
        <v>0.74285714285714288</v>
      </c>
      <c r="I238" s="183">
        <v>0.60000000000000009</v>
      </c>
      <c r="J238" s="183">
        <v>0.73333333333333339</v>
      </c>
      <c r="K238" s="183">
        <v>0.4</v>
      </c>
      <c r="L238" s="183">
        <v>1</v>
      </c>
      <c r="M238" s="183">
        <v>0.8</v>
      </c>
      <c r="N238" s="183">
        <v>0.8</v>
      </c>
      <c r="O238" s="183">
        <v>0.37142857142857144</v>
      </c>
      <c r="P238" s="183">
        <v>1</v>
      </c>
      <c r="Q238" s="183">
        <v>0.48571428571428577</v>
      </c>
      <c r="R238" s="183">
        <v>0.60000000000000009</v>
      </c>
      <c r="S238" s="183">
        <v>0.60000000000000009</v>
      </c>
      <c r="T238" s="183">
        <v>0.74285714285714288</v>
      </c>
      <c r="U238" s="184" t="s">
        <v>84</v>
      </c>
      <c r="V238" s="183" t="s">
        <v>84</v>
      </c>
      <c r="W238" s="183" t="s">
        <v>84</v>
      </c>
      <c r="X238" s="183" t="s">
        <v>84</v>
      </c>
      <c r="Y238" s="183" t="s">
        <v>84</v>
      </c>
      <c r="Z238" s="183" t="s">
        <v>84</v>
      </c>
      <c r="AA238" s="183" t="s">
        <v>84</v>
      </c>
      <c r="AB238" s="185">
        <v>0.60000000000000009</v>
      </c>
      <c r="AC238" s="183">
        <v>1</v>
      </c>
      <c r="AD238" s="183">
        <v>0.73333333333333339</v>
      </c>
      <c r="AE238" s="183">
        <v>1</v>
      </c>
      <c r="AF238" s="183">
        <v>1</v>
      </c>
      <c r="AG238" s="183">
        <v>1</v>
      </c>
      <c r="AH238" s="183">
        <v>0.8</v>
      </c>
      <c r="AI238" s="183" t="s">
        <v>84</v>
      </c>
      <c r="AJ238" s="183" t="s">
        <v>84</v>
      </c>
      <c r="AK238" s="183" t="s">
        <v>84</v>
      </c>
      <c r="AL238" s="183" t="s">
        <v>84</v>
      </c>
      <c r="AM238" s="185">
        <v>0.73333333333333339</v>
      </c>
      <c r="AN238" s="183">
        <v>0.94285714285714284</v>
      </c>
      <c r="AO238" s="183" t="s">
        <v>84</v>
      </c>
      <c r="AP238" s="183" t="s">
        <v>84</v>
      </c>
      <c r="AQ238" s="183" t="s">
        <v>84</v>
      </c>
      <c r="AR238" s="965" t="s">
        <v>84</v>
      </c>
      <c r="AS238" s="965" t="s">
        <v>84</v>
      </c>
      <c r="AT238" s="975" t="s">
        <v>84</v>
      </c>
      <c r="AU238" s="183" t="s">
        <v>84</v>
      </c>
      <c r="AV238" s="183" t="s">
        <v>84</v>
      </c>
      <c r="AW238" s="183" t="s">
        <v>84</v>
      </c>
      <c r="AX238" s="604" t="s">
        <v>84</v>
      </c>
      <c r="AY238" s="604" t="s">
        <v>84</v>
      </c>
      <c r="AZ238" s="189"/>
      <c r="BA238" s="272">
        <v>0.6827838827838828</v>
      </c>
      <c r="BB238" s="187">
        <v>0.8761904761904763</v>
      </c>
      <c r="BC238" s="187">
        <v>0.83809523809523812</v>
      </c>
      <c r="BD238" s="188">
        <v>0.79902319902319918</v>
      </c>
      <c r="BE238" s="188" t="s">
        <v>84</v>
      </c>
    </row>
    <row r="239" spans="1:57" ht="35.25" customHeight="1" x14ac:dyDescent="0.25">
      <c r="A239" s="144"/>
      <c r="B239" s="144"/>
      <c r="C239" s="144"/>
      <c r="D239" s="1548">
        <v>2018</v>
      </c>
      <c r="E239" s="234" t="s">
        <v>153</v>
      </c>
      <c r="F239" s="165"/>
      <c r="G239" s="1572"/>
      <c r="H239" s="268">
        <v>0.54285714285714293</v>
      </c>
      <c r="I239" s="186">
        <v>0.60000000000000009</v>
      </c>
      <c r="J239" s="186">
        <v>0.73333333333333339</v>
      </c>
      <c r="K239" s="186">
        <v>0</v>
      </c>
      <c r="L239" s="186">
        <v>1</v>
      </c>
      <c r="M239" s="186">
        <v>0.74285714285714288</v>
      </c>
      <c r="N239" s="186">
        <v>0.60000000000000009</v>
      </c>
      <c r="O239" s="186">
        <v>0.54285714285714293</v>
      </c>
      <c r="P239" s="186">
        <v>0.8</v>
      </c>
      <c r="Q239" s="186">
        <v>1</v>
      </c>
      <c r="R239" s="186">
        <v>1</v>
      </c>
      <c r="S239" s="186">
        <v>1</v>
      </c>
      <c r="T239" s="186">
        <v>1</v>
      </c>
      <c r="U239" s="205" t="s">
        <v>84</v>
      </c>
      <c r="V239" s="186" t="s">
        <v>84</v>
      </c>
      <c r="W239" s="186" t="s">
        <v>84</v>
      </c>
      <c r="X239" s="186" t="s">
        <v>84</v>
      </c>
      <c r="Y239" s="186" t="s">
        <v>84</v>
      </c>
      <c r="Z239" s="186" t="s">
        <v>84</v>
      </c>
      <c r="AA239" s="186" t="s">
        <v>84</v>
      </c>
      <c r="AB239" s="206">
        <v>0.73333333333333339</v>
      </c>
      <c r="AC239" s="186">
        <v>1</v>
      </c>
      <c r="AD239" s="186">
        <v>0.8</v>
      </c>
      <c r="AE239" s="186">
        <v>0.8</v>
      </c>
      <c r="AF239" s="186">
        <v>0.52</v>
      </c>
      <c r="AG239" s="186">
        <v>0.8</v>
      </c>
      <c r="AH239" s="186">
        <v>0.8</v>
      </c>
      <c r="AI239" s="186" t="s">
        <v>84</v>
      </c>
      <c r="AJ239" s="186" t="s">
        <v>84</v>
      </c>
      <c r="AK239" s="186" t="s">
        <v>84</v>
      </c>
      <c r="AL239" s="186" t="s">
        <v>84</v>
      </c>
      <c r="AM239" s="206">
        <v>0.8</v>
      </c>
      <c r="AN239" s="186">
        <v>0.94285714285714284</v>
      </c>
      <c r="AO239" s="186" t="s">
        <v>84</v>
      </c>
      <c r="AP239" s="186" t="s">
        <v>84</v>
      </c>
      <c r="AQ239" s="186" t="s">
        <v>84</v>
      </c>
      <c r="AR239" s="966" t="s">
        <v>84</v>
      </c>
      <c r="AS239" s="966" t="s">
        <v>84</v>
      </c>
      <c r="AT239" s="976" t="s">
        <v>84</v>
      </c>
      <c r="AU239" s="186" t="s">
        <v>84</v>
      </c>
      <c r="AV239" s="186" t="s">
        <v>84</v>
      </c>
      <c r="AW239" s="186" t="s">
        <v>84</v>
      </c>
      <c r="AX239" s="605" t="s">
        <v>84</v>
      </c>
      <c r="AY239" s="605" t="s">
        <v>84</v>
      </c>
      <c r="AZ239" s="189"/>
      <c r="BA239" s="270">
        <v>0.73553113553113569</v>
      </c>
      <c r="BB239" s="207">
        <v>0.77904761904761899</v>
      </c>
      <c r="BC239" s="207">
        <v>0.87142857142857144</v>
      </c>
      <c r="BD239" s="208">
        <v>0.79533577533577537</v>
      </c>
      <c r="BE239" s="208" t="s">
        <v>84</v>
      </c>
    </row>
    <row r="240" spans="1:57" ht="35.25" customHeight="1" x14ac:dyDescent="0.25">
      <c r="A240" s="144"/>
      <c r="B240" s="144"/>
      <c r="C240" s="144"/>
      <c r="D240" s="1552"/>
      <c r="E240" s="234" t="s">
        <v>154</v>
      </c>
      <c r="F240" s="165"/>
      <c r="G240" s="1573"/>
      <c r="H240" s="271">
        <v>0.74285714285714288</v>
      </c>
      <c r="I240" s="183">
        <v>0.54285714285714293</v>
      </c>
      <c r="J240" s="183">
        <v>0.8</v>
      </c>
      <c r="K240" s="183">
        <v>1</v>
      </c>
      <c r="L240" s="183">
        <v>1</v>
      </c>
      <c r="M240" s="183">
        <v>0.73333333333333339</v>
      </c>
      <c r="N240" s="183">
        <v>1</v>
      </c>
      <c r="O240" s="183">
        <v>1</v>
      </c>
      <c r="P240" s="183">
        <v>0.8</v>
      </c>
      <c r="Q240" s="183">
        <v>0.8</v>
      </c>
      <c r="R240" s="183">
        <v>0.60000000000000009</v>
      </c>
      <c r="S240" s="183">
        <v>0.54285714285714293</v>
      </c>
      <c r="T240" s="183">
        <v>1</v>
      </c>
      <c r="U240" s="184" t="s">
        <v>84</v>
      </c>
      <c r="V240" s="183" t="s">
        <v>84</v>
      </c>
      <c r="W240" s="183" t="s">
        <v>84</v>
      </c>
      <c r="X240" s="183" t="s">
        <v>84</v>
      </c>
      <c r="Y240" s="183" t="s">
        <v>84</v>
      </c>
      <c r="Z240" s="183" t="s">
        <v>84</v>
      </c>
      <c r="AA240" s="183" t="s">
        <v>84</v>
      </c>
      <c r="AB240" s="185">
        <v>0.68571428571428572</v>
      </c>
      <c r="AC240" s="183">
        <v>0.68571428571428572</v>
      </c>
      <c r="AD240" s="183">
        <v>1</v>
      </c>
      <c r="AE240" s="183">
        <v>0.70000000000000007</v>
      </c>
      <c r="AF240" s="183">
        <v>1</v>
      </c>
      <c r="AG240" s="183">
        <v>1</v>
      </c>
      <c r="AH240" s="183">
        <v>0.84000000000000008</v>
      </c>
      <c r="AI240" s="183" t="s">
        <v>84</v>
      </c>
      <c r="AJ240" s="183" t="s">
        <v>84</v>
      </c>
      <c r="AK240" s="183" t="s">
        <v>84</v>
      </c>
      <c r="AL240" s="183" t="s">
        <v>84</v>
      </c>
      <c r="AM240" s="185">
        <v>0.8</v>
      </c>
      <c r="AN240" s="183">
        <v>0.93333333333333335</v>
      </c>
      <c r="AO240" s="183" t="s">
        <v>84</v>
      </c>
      <c r="AP240" s="183" t="s">
        <v>84</v>
      </c>
      <c r="AQ240" s="183" t="s">
        <v>84</v>
      </c>
      <c r="AR240" s="965" t="s">
        <v>84</v>
      </c>
      <c r="AS240" s="965" t="s">
        <v>84</v>
      </c>
      <c r="AT240" s="975" t="s">
        <v>84</v>
      </c>
      <c r="AU240" s="183" t="s">
        <v>84</v>
      </c>
      <c r="AV240" s="183" t="s">
        <v>84</v>
      </c>
      <c r="AW240" s="183" t="s">
        <v>84</v>
      </c>
      <c r="AX240" s="604" t="s">
        <v>84</v>
      </c>
      <c r="AY240" s="604" t="s">
        <v>84</v>
      </c>
      <c r="AZ240" s="189"/>
      <c r="BA240" s="272">
        <v>0.81245421245421245</v>
      </c>
      <c r="BB240" s="187">
        <v>0.84448979591836726</v>
      </c>
      <c r="BC240" s="187">
        <v>0.8666666666666667</v>
      </c>
      <c r="BD240" s="188">
        <v>0.84120355834641547</v>
      </c>
      <c r="BE240" s="188" t="s">
        <v>84</v>
      </c>
    </row>
    <row r="241" spans="1:57" ht="35.25" customHeight="1" x14ac:dyDescent="0.25">
      <c r="A241" s="144"/>
      <c r="B241" s="144"/>
      <c r="C241" s="144"/>
      <c r="D241" s="1552"/>
      <c r="E241" s="234" t="s">
        <v>155</v>
      </c>
      <c r="F241" s="165"/>
      <c r="G241" s="1572"/>
      <c r="H241" s="268">
        <v>0.48571428571428577</v>
      </c>
      <c r="I241" s="186">
        <v>0.74285714285714288</v>
      </c>
      <c r="J241" s="186">
        <v>1</v>
      </c>
      <c r="K241" s="186">
        <v>0.73333333333333339</v>
      </c>
      <c r="L241" s="186">
        <v>1</v>
      </c>
      <c r="M241" s="186">
        <v>0.8</v>
      </c>
      <c r="N241" s="186">
        <v>0.8</v>
      </c>
      <c r="O241" s="186">
        <v>0.8</v>
      </c>
      <c r="P241" s="186">
        <v>1</v>
      </c>
      <c r="Q241" s="186">
        <v>0.8</v>
      </c>
      <c r="R241" s="186">
        <v>0.8</v>
      </c>
      <c r="S241" s="186">
        <v>0.8</v>
      </c>
      <c r="T241" s="186">
        <v>0.8</v>
      </c>
      <c r="U241" s="205" t="s">
        <v>84</v>
      </c>
      <c r="V241" s="186" t="s">
        <v>84</v>
      </c>
      <c r="W241" s="186" t="s">
        <v>84</v>
      </c>
      <c r="X241" s="186" t="s">
        <v>84</v>
      </c>
      <c r="Y241" s="186" t="s">
        <v>84</v>
      </c>
      <c r="Z241" s="186" t="s">
        <v>84</v>
      </c>
      <c r="AA241" s="186" t="s">
        <v>84</v>
      </c>
      <c r="AB241" s="206">
        <v>1</v>
      </c>
      <c r="AC241" s="186">
        <v>0.72000000000000008</v>
      </c>
      <c r="AD241" s="186">
        <v>1</v>
      </c>
      <c r="AE241" s="186">
        <v>1</v>
      </c>
      <c r="AF241" s="186">
        <v>1</v>
      </c>
      <c r="AG241" s="186">
        <v>0.8</v>
      </c>
      <c r="AH241" s="186">
        <v>0.92000000000000015</v>
      </c>
      <c r="AI241" s="186" t="s">
        <v>84</v>
      </c>
      <c r="AJ241" s="186" t="s">
        <v>84</v>
      </c>
      <c r="AK241" s="186" t="s">
        <v>84</v>
      </c>
      <c r="AL241" s="186" t="s">
        <v>84</v>
      </c>
      <c r="AM241" s="206">
        <v>1</v>
      </c>
      <c r="AN241" s="186">
        <v>0.74285714285714288</v>
      </c>
      <c r="AO241" s="186" t="s">
        <v>84</v>
      </c>
      <c r="AP241" s="186" t="s">
        <v>84</v>
      </c>
      <c r="AQ241" s="186" t="s">
        <v>84</v>
      </c>
      <c r="AR241" s="966" t="s">
        <v>84</v>
      </c>
      <c r="AS241" s="966" t="s">
        <v>84</v>
      </c>
      <c r="AT241" s="976" t="s">
        <v>84</v>
      </c>
      <c r="AU241" s="186" t="s">
        <v>84</v>
      </c>
      <c r="AV241" s="186" t="s">
        <v>84</v>
      </c>
      <c r="AW241" s="186" t="s">
        <v>84</v>
      </c>
      <c r="AX241" s="605" t="s">
        <v>84</v>
      </c>
      <c r="AY241" s="605" t="s">
        <v>84</v>
      </c>
      <c r="AZ241" s="189"/>
      <c r="BA241" s="270">
        <v>0.81245421245421257</v>
      </c>
      <c r="BB241" s="207">
        <v>0.92</v>
      </c>
      <c r="BC241" s="207">
        <v>0.87142857142857144</v>
      </c>
      <c r="BD241" s="208">
        <v>0.86796092796092805</v>
      </c>
      <c r="BE241" s="208" t="s">
        <v>84</v>
      </c>
    </row>
    <row r="242" spans="1:57" ht="35.25" customHeight="1" x14ac:dyDescent="0.25">
      <c r="A242" s="144"/>
      <c r="B242" s="144"/>
      <c r="C242" s="144"/>
      <c r="D242" s="1552"/>
      <c r="E242" s="234" t="s">
        <v>303</v>
      </c>
      <c r="F242" s="165"/>
      <c r="G242" s="1573"/>
      <c r="H242" s="271">
        <v>1</v>
      </c>
      <c r="I242" s="183">
        <v>0.48571428571428577</v>
      </c>
      <c r="J242" s="183">
        <v>0.52</v>
      </c>
      <c r="K242" s="183">
        <v>0.8</v>
      </c>
      <c r="L242" s="183">
        <v>1</v>
      </c>
      <c r="M242" s="183">
        <v>1</v>
      </c>
      <c r="N242" s="183">
        <v>1</v>
      </c>
      <c r="O242" s="183">
        <v>0.8</v>
      </c>
      <c r="P242" s="183">
        <v>0.74285714285714288</v>
      </c>
      <c r="Q242" s="183">
        <v>0.8</v>
      </c>
      <c r="R242" s="183">
        <v>0.68571428571428572</v>
      </c>
      <c r="S242" s="183">
        <v>0.8</v>
      </c>
      <c r="T242" s="183">
        <v>1</v>
      </c>
      <c r="U242" s="184" t="s">
        <v>84</v>
      </c>
      <c r="V242" s="183" t="s">
        <v>84</v>
      </c>
      <c r="W242" s="183" t="s">
        <v>84</v>
      </c>
      <c r="X242" s="183" t="s">
        <v>84</v>
      </c>
      <c r="Y242" s="183" t="s">
        <v>84</v>
      </c>
      <c r="Z242" s="183" t="s">
        <v>84</v>
      </c>
      <c r="AA242" s="183" t="s">
        <v>84</v>
      </c>
      <c r="AB242" s="185">
        <v>0.8</v>
      </c>
      <c r="AC242" s="183">
        <v>0.8</v>
      </c>
      <c r="AD242" s="183" t="s">
        <v>84</v>
      </c>
      <c r="AE242" s="183">
        <v>1</v>
      </c>
      <c r="AF242" s="183">
        <v>0.93333333333333335</v>
      </c>
      <c r="AG242" s="183">
        <v>1</v>
      </c>
      <c r="AH242" s="183">
        <v>0.8</v>
      </c>
      <c r="AI242" s="183" t="s">
        <v>84</v>
      </c>
      <c r="AJ242" s="183" t="s">
        <v>84</v>
      </c>
      <c r="AK242" s="183" t="s">
        <v>84</v>
      </c>
      <c r="AL242" s="183" t="s">
        <v>84</v>
      </c>
      <c r="AM242" s="185">
        <v>0.4</v>
      </c>
      <c r="AN242" s="183">
        <v>0.73333333333333339</v>
      </c>
      <c r="AO242" s="183" t="s">
        <v>84</v>
      </c>
      <c r="AP242" s="183" t="s">
        <v>84</v>
      </c>
      <c r="AQ242" s="183" t="s">
        <v>84</v>
      </c>
      <c r="AR242" s="965" t="s">
        <v>84</v>
      </c>
      <c r="AS242" s="965" t="s">
        <v>84</v>
      </c>
      <c r="AT242" s="975" t="s">
        <v>84</v>
      </c>
      <c r="AU242" s="183" t="s">
        <v>84</v>
      </c>
      <c r="AV242" s="183" t="s">
        <v>84</v>
      </c>
      <c r="AW242" s="183" t="s">
        <v>84</v>
      </c>
      <c r="AX242" s="604" t="s">
        <v>84</v>
      </c>
      <c r="AY242" s="604" t="s">
        <v>84</v>
      </c>
      <c r="AZ242" s="189"/>
      <c r="BA242" s="272">
        <v>0.81802197802197807</v>
      </c>
      <c r="BB242" s="187">
        <v>0.88888888888888884</v>
      </c>
      <c r="BC242" s="187">
        <v>0.56666666666666665</v>
      </c>
      <c r="BD242" s="188">
        <v>0.75785917785917789</v>
      </c>
      <c r="BE242" s="188" t="s">
        <v>84</v>
      </c>
    </row>
    <row r="243" spans="1:57" ht="35.25" customHeight="1" x14ac:dyDescent="0.25">
      <c r="A243" s="144"/>
      <c r="B243" s="144"/>
      <c r="C243" s="144"/>
      <c r="D243" s="1552"/>
      <c r="E243" s="234" t="s">
        <v>167</v>
      </c>
      <c r="F243" s="165"/>
      <c r="G243" s="1573"/>
      <c r="H243" s="322">
        <v>1</v>
      </c>
      <c r="I243" s="189">
        <v>1</v>
      </c>
      <c r="J243" s="189">
        <v>1</v>
      </c>
      <c r="K243" s="189">
        <v>1</v>
      </c>
      <c r="L243" s="189">
        <v>1</v>
      </c>
      <c r="M243" s="189">
        <v>1</v>
      </c>
      <c r="N243" s="189">
        <v>1</v>
      </c>
      <c r="O243" s="189">
        <v>1</v>
      </c>
      <c r="P243" s="189">
        <v>0.60000000000000009</v>
      </c>
      <c r="Q243" s="189">
        <v>1</v>
      </c>
      <c r="R243" s="189">
        <v>0.48571428571428577</v>
      </c>
      <c r="S243" s="189">
        <v>1</v>
      </c>
      <c r="T243" s="189">
        <v>1</v>
      </c>
      <c r="U243" s="236" t="s">
        <v>84</v>
      </c>
      <c r="V243" s="189" t="s">
        <v>84</v>
      </c>
      <c r="W243" s="189" t="s">
        <v>84</v>
      </c>
      <c r="X243" s="189" t="s">
        <v>84</v>
      </c>
      <c r="Y243" s="189" t="s">
        <v>84</v>
      </c>
      <c r="Z243" s="189" t="s">
        <v>84</v>
      </c>
      <c r="AA243" s="189" t="s">
        <v>84</v>
      </c>
      <c r="AB243" s="237">
        <v>0.60000000000000009</v>
      </c>
      <c r="AC243" s="189">
        <v>1</v>
      </c>
      <c r="AD243" s="189">
        <v>1</v>
      </c>
      <c r="AE243" s="189">
        <v>1</v>
      </c>
      <c r="AF243" s="189">
        <v>1</v>
      </c>
      <c r="AG243" s="189">
        <v>1</v>
      </c>
      <c r="AH243" s="189">
        <v>0.74285714285714288</v>
      </c>
      <c r="AI243" s="189" t="s">
        <v>84</v>
      </c>
      <c r="AJ243" s="189" t="s">
        <v>84</v>
      </c>
      <c r="AK243" s="189" t="s">
        <v>84</v>
      </c>
      <c r="AL243" s="189" t="s">
        <v>84</v>
      </c>
      <c r="AM243" s="237">
        <v>1</v>
      </c>
      <c r="AN243" s="189">
        <v>0.64</v>
      </c>
      <c r="AO243" s="189" t="s">
        <v>84</v>
      </c>
      <c r="AP243" s="189" t="s">
        <v>84</v>
      </c>
      <c r="AQ243" s="189" t="s">
        <v>84</v>
      </c>
      <c r="AR243" s="967" t="s">
        <v>84</v>
      </c>
      <c r="AS243" s="967" t="s">
        <v>84</v>
      </c>
      <c r="AT243" s="977" t="s">
        <v>84</v>
      </c>
      <c r="AU243" s="189" t="s">
        <v>84</v>
      </c>
      <c r="AV243" s="189" t="s">
        <v>84</v>
      </c>
      <c r="AW243" s="189" t="s">
        <v>84</v>
      </c>
      <c r="AX243" s="506" t="s">
        <v>84</v>
      </c>
      <c r="AY243" s="506" t="s">
        <v>84</v>
      </c>
      <c r="AZ243" s="189"/>
      <c r="BA243" s="323">
        <v>0.9296703296703297</v>
      </c>
      <c r="BB243" s="239">
        <v>0.90612244897959182</v>
      </c>
      <c r="BC243" s="239">
        <v>0.82000000000000006</v>
      </c>
      <c r="BD243" s="240">
        <v>0.88526425954997379</v>
      </c>
      <c r="BE243" s="240" t="s">
        <v>84</v>
      </c>
    </row>
    <row r="244" spans="1:57" ht="35.25" customHeight="1" x14ac:dyDescent="0.25">
      <c r="A244" s="144"/>
      <c r="B244" s="144"/>
      <c r="C244" s="144"/>
      <c r="D244" s="1552"/>
      <c r="E244" s="234" t="s">
        <v>168</v>
      </c>
      <c r="F244" s="165"/>
      <c r="G244" s="1572"/>
      <c r="H244" s="271">
        <v>0.8</v>
      </c>
      <c r="I244" s="183">
        <v>0.8</v>
      </c>
      <c r="J244" s="183">
        <v>0.8</v>
      </c>
      <c r="K244" s="183">
        <v>1</v>
      </c>
      <c r="L244" s="183">
        <v>0.7</v>
      </c>
      <c r="M244" s="183">
        <v>0.60000000000000009</v>
      </c>
      <c r="N244" s="183">
        <v>0.72000000000000008</v>
      </c>
      <c r="O244" s="183">
        <v>0.8</v>
      </c>
      <c r="P244" s="183">
        <v>0.8</v>
      </c>
      <c r="Q244" s="183">
        <v>0.8</v>
      </c>
      <c r="R244" s="183">
        <v>0.8</v>
      </c>
      <c r="S244" s="183">
        <v>1</v>
      </c>
      <c r="T244" s="183">
        <v>0.74285714285714288</v>
      </c>
      <c r="U244" s="184" t="s">
        <v>84</v>
      </c>
      <c r="V244" s="183">
        <v>1</v>
      </c>
      <c r="W244" s="183" t="s">
        <v>84</v>
      </c>
      <c r="X244" s="183" t="s">
        <v>84</v>
      </c>
      <c r="Y244" s="183" t="s">
        <v>84</v>
      </c>
      <c r="Z244" s="183" t="s">
        <v>84</v>
      </c>
      <c r="AA244" s="183" t="s">
        <v>84</v>
      </c>
      <c r="AB244" s="185">
        <v>0.8</v>
      </c>
      <c r="AC244" s="183">
        <v>1</v>
      </c>
      <c r="AD244" s="183">
        <v>0.73333333333333339</v>
      </c>
      <c r="AE244" s="183">
        <v>1</v>
      </c>
      <c r="AF244" s="183">
        <v>1</v>
      </c>
      <c r="AG244" s="183">
        <v>0.8</v>
      </c>
      <c r="AH244" s="183">
        <v>1</v>
      </c>
      <c r="AI244" s="183" t="s">
        <v>84</v>
      </c>
      <c r="AJ244" s="183" t="s">
        <v>84</v>
      </c>
      <c r="AK244" s="183" t="s">
        <v>84</v>
      </c>
      <c r="AL244" s="183" t="s">
        <v>84</v>
      </c>
      <c r="AM244" s="185">
        <v>0.48571428571428577</v>
      </c>
      <c r="AN244" s="183">
        <v>0.8</v>
      </c>
      <c r="AO244" s="183" t="s">
        <v>84</v>
      </c>
      <c r="AP244" s="183" t="s">
        <v>84</v>
      </c>
      <c r="AQ244" s="183" t="s">
        <v>84</v>
      </c>
      <c r="AR244" s="965" t="s">
        <v>84</v>
      </c>
      <c r="AS244" s="965" t="s">
        <v>84</v>
      </c>
      <c r="AT244" s="975" t="s">
        <v>84</v>
      </c>
      <c r="AU244" s="183" t="s">
        <v>84</v>
      </c>
      <c r="AV244" s="183" t="s">
        <v>84</v>
      </c>
      <c r="AW244" s="183" t="s">
        <v>84</v>
      </c>
      <c r="AX244" s="604" t="s">
        <v>84</v>
      </c>
      <c r="AY244" s="604" t="s">
        <v>84</v>
      </c>
      <c r="AZ244" s="189"/>
      <c r="BA244" s="272">
        <v>0.81163265306122467</v>
      </c>
      <c r="BB244" s="187">
        <v>0.90476190476190477</v>
      </c>
      <c r="BC244" s="187">
        <v>0.6428571428571429</v>
      </c>
      <c r="BD244" s="188">
        <v>0.78641723356009086</v>
      </c>
      <c r="BE244" s="188" t="s">
        <v>84</v>
      </c>
    </row>
    <row r="245" spans="1:57" ht="35.25" customHeight="1" x14ac:dyDescent="0.25">
      <c r="A245" s="144"/>
      <c r="B245" s="144"/>
      <c r="C245" s="144"/>
      <c r="D245" s="1552"/>
      <c r="E245" s="234" t="s">
        <v>241</v>
      </c>
      <c r="F245" s="165"/>
      <c r="G245" s="1572"/>
      <c r="H245" s="268">
        <v>0.60000000000000009</v>
      </c>
      <c r="I245" s="186">
        <v>1</v>
      </c>
      <c r="J245" s="186">
        <v>0.8</v>
      </c>
      <c r="K245" s="186">
        <v>1</v>
      </c>
      <c r="L245" s="186">
        <v>1</v>
      </c>
      <c r="M245" s="186">
        <v>0.8</v>
      </c>
      <c r="N245" s="186">
        <v>1</v>
      </c>
      <c r="O245" s="186">
        <v>0.68571428571428572</v>
      </c>
      <c r="P245" s="186">
        <v>1</v>
      </c>
      <c r="Q245" s="186">
        <v>0.68571428571428572</v>
      </c>
      <c r="R245" s="186">
        <v>0.68571428571428572</v>
      </c>
      <c r="S245" s="186">
        <v>1</v>
      </c>
      <c r="T245" s="186">
        <v>1</v>
      </c>
      <c r="U245" s="186" t="s">
        <v>84</v>
      </c>
      <c r="V245" s="186">
        <v>1</v>
      </c>
      <c r="W245" s="186" t="s">
        <v>84</v>
      </c>
      <c r="X245" s="186" t="s">
        <v>84</v>
      </c>
      <c r="Y245" s="186" t="s">
        <v>84</v>
      </c>
      <c r="Z245" s="186" t="s">
        <v>84</v>
      </c>
      <c r="AA245" s="186" t="s">
        <v>84</v>
      </c>
      <c r="AB245" s="206">
        <v>1</v>
      </c>
      <c r="AC245" s="186">
        <v>0.8</v>
      </c>
      <c r="AD245" s="186">
        <v>0.72000000000000008</v>
      </c>
      <c r="AE245" s="186">
        <v>0.72000000000000008</v>
      </c>
      <c r="AF245" s="186">
        <v>0.4</v>
      </c>
      <c r="AG245" s="186">
        <v>0.8</v>
      </c>
      <c r="AH245" s="186">
        <v>0.8</v>
      </c>
      <c r="AI245" s="186" t="s">
        <v>84</v>
      </c>
      <c r="AJ245" s="186" t="s">
        <v>84</v>
      </c>
      <c r="AK245" s="186" t="s">
        <v>84</v>
      </c>
      <c r="AL245" s="186" t="s">
        <v>84</v>
      </c>
      <c r="AM245" s="206">
        <v>0.48571428571428577</v>
      </c>
      <c r="AN245" s="186">
        <v>0.8</v>
      </c>
      <c r="AO245" s="186" t="s">
        <v>84</v>
      </c>
      <c r="AP245" s="186" t="s">
        <v>84</v>
      </c>
      <c r="AQ245" s="186" t="s">
        <v>84</v>
      </c>
      <c r="AR245" s="966" t="s">
        <v>84</v>
      </c>
      <c r="AS245" s="966" t="s">
        <v>84</v>
      </c>
      <c r="AT245" s="976" t="s">
        <v>84</v>
      </c>
      <c r="AU245" s="186" t="s">
        <v>84</v>
      </c>
      <c r="AV245" s="186" t="s">
        <v>84</v>
      </c>
      <c r="AW245" s="186" t="s">
        <v>84</v>
      </c>
      <c r="AX245" s="605" t="s">
        <v>84</v>
      </c>
      <c r="AY245" s="605" t="s">
        <v>84</v>
      </c>
      <c r="AZ245" s="189"/>
      <c r="BA245" s="270">
        <v>0.8755102040816326</v>
      </c>
      <c r="BB245" s="207">
        <v>0.74857142857142855</v>
      </c>
      <c r="BC245" s="207">
        <v>0.6428571428571429</v>
      </c>
      <c r="BD245" s="208">
        <v>0.75564625850340139</v>
      </c>
      <c r="BE245" s="208" t="s">
        <v>84</v>
      </c>
    </row>
    <row r="246" spans="1:57" ht="35.25" customHeight="1" x14ac:dyDescent="0.25">
      <c r="A246" s="144"/>
      <c r="B246" s="144"/>
      <c r="C246" s="144"/>
      <c r="D246" s="1552"/>
      <c r="E246" s="234" t="s">
        <v>246</v>
      </c>
      <c r="F246" s="165"/>
      <c r="G246" s="1573"/>
      <c r="H246" s="271">
        <v>0.68571428571428572</v>
      </c>
      <c r="I246" s="183">
        <v>0.60000000000000009</v>
      </c>
      <c r="J246" s="183">
        <v>0.8</v>
      </c>
      <c r="K246" s="183">
        <v>1</v>
      </c>
      <c r="L246" s="183">
        <v>1</v>
      </c>
      <c r="M246" s="183">
        <v>1</v>
      </c>
      <c r="N246" s="183">
        <v>1</v>
      </c>
      <c r="O246" s="183">
        <v>0.54285714285714293</v>
      </c>
      <c r="P246" s="183">
        <v>1</v>
      </c>
      <c r="Q246" s="183">
        <v>1</v>
      </c>
      <c r="R246" s="183">
        <v>0.8</v>
      </c>
      <c r="S246" s="183">
        <v>0.8</v>
      </c>
      <c r="T246" s="183">
        <v>0.5714285714285714</v>
      </c>
      <c r="U246" s="183" t="s">
        <v>84</v>
      </c>
      <c r="V246" s="183">
        <v>1</v>
      </c>
      <c r="W246" s="183" t="s">
        <v>84</v>
      </c>
      <c r="X246" s="183" t="s">
        <v>84</v>
      </c>
      <c r="Y246" s="183" t="s">
        <v>84</v>
      </c>
      <c r="Z246" s="183" t="s">
        <v>84</v>
      </c>
      <c r="AA246" s="183" t="s">
        <v>84</v>
      </c>
      <c r="AB246" s="185">
        <v>0.8</v>
      </c>
      <c r="AC246" s="183">
        <v>1</v>
      </c>
      <c r="AD246" s="183">
        <v>0.68571428571428572</v>
      </c>
      <c r="AE246" s="183">
        <v>0.8</v>
      </c>
      <c r="AF246" s="183">
        <v>0.70000000000000007</v>
      </c>
      <c r="AG246" s="183">
        <v>0.84000000000000008</v>
      </c>
      <c r="AH246" s="183">
        <v>0.8</v>
      </c>
      <c r="AI246" s="183" t="s">
        <v>84</v>
      </c>
      <c r="AJ246" s="183" t="s">
        <v>84</v>
      </c>
      <c r="AK246" s="183" t="s">
        <v>84</v>
      </c>
      <c r="AL246" s="183" t="s">
        <v>84</v>
      </c>
      <c r="AM246" s="185">
        <v>0.53333333333333344</v>
      </c>
      <c r="AN246" s="183">
        <v>1</v>
      </c>
      <c r="AO246" s="183">
        <v>0.4285714285714286</v>
      </c>
      <c r="AP246" s="183" t="s">
        <v>84</v>
      </c>
      <c r="AQ246" s="183" t="s">
        <v>84</v>
      </c>
      <c r="AR246" s="965" t="s">
        <v>84</v>
      </c>
      <c r="AS246" s="965" t="s">
        <v>84</v>
      </c>
      <c r="AT246" s="975" t="s">
        <v>84</v>
      </c>
      <c r="AU246" s="183" t="s">
        <v>84</v>
      </c>
      <c r="AV246" s="183" t="s">
        <v>84</v>
      </c>
      <c r="AW246" s="183" t="s">
        <v>84</v>
      </c>
      <c r="AX246" s="604" t="s">
        <v>84</v>
      </c>
      <c r="AY246" s="604" t="s">
        <v>84</v>
      </c>
      <c r="AZ246" s="189"/>
      <c r="BA246" s="272">
        <v>0.84285714285714286</v>
      </c>
      <c r="BB246" s="187">
        <v>0.80367346938775508</v>
      </c>
      <c r="BC246" s="187">
        <v>0.65396825396825398</v>
      </c>
      <c r="BD246" s="188">
        <v>0.76683295540438401</v>
      </c>
      <c r="BE246" s="188" t="s">
        <v>84</v>
      </c>
    </row>
    <row r="247" spans="1:57" ht="35.25" customHeight="1" x14ac:dyDescent="0.25">
      <c r="A247" s="144"/>
      <c r="B247" s="144"/>
      <c r="C247" s="144"/>
      <c r="D247" s="1552"/>
      <c r="E247" s="234" t="s">
        <v>248</v>
      </c>
      <c r="F247" s="165"/>
      <c r="G247" s="1574"/>
      <c r="H247" s="342">
        <v>1</v>
      </c>
      <c r="I247" s="189">
        <v>1</v>
      </c>
      <c r="J247" s="189">
        <v>1</v>
      </c>
      <c r="K247" s="189">
        <v>0.8</v>
      </c>
      <c r="L247" s="189" t="s">
        <v>84</v>
      </c>
      <c r="M247" s="189">
        <v>1</v>
      </c>
      <c r="N247" s="189">
        <v>1</v>
      </c>
      <c r="O247" s="189">
        <v>1</v>
      </c>
      <c r="P247" s="189">
        <v>0.8</v>
      </c>
      <c r="Q247" s="189">
        <v>0.74285714285714288</v>
      </c>
      <c r="R247" s="189">
        <v>1</v>
      </c>
      <c r="S247" s="189">
        <v>1</v>
      </c>
      <c r="T247" s="189">
        <v>1</v>
      </c>
      <c r="U247" s="189" t="s">
        <v>84</v>
      </c>
      <c r="V247" s="189">
        <v>1</v>
      </c>
      <c r="W247" s="189" t="s">
        <v>84</v>
      </c>
      <c r="X247" s="189" t="s">
        <v>84</v>
      </c>
      <c r="Y247" s="189" t="s">
        <v>84</v>
      </c>
      <c r="Z247" s="189" t="s">
        <v>84</v>
      </c>
      <c r="AA247" s="189" t="s">
        <v>84</v>
      </c>
      <c r="AB247" s="237">
        <v>0.66666666666666674</v>
      </c>
      <c r="AC247" s="189">
        <v>0.8</v>
      </c>
      <c r="AD247" s="189">
        <v>0.70000000000000007</v>
      </c>
      <c r="AE247" s="189" t="s">
        <v>84</v>
      </c>
      <c r="AF247" s="189">
        <v>0.8</v>
      </c>
      <c r="AG247" s="189" t="s">
        <v>84</v>
      </c>
      <c r="AH247" s="189">
        <v>0.8</v>
      </c>
      <c r="AI247" s="189" t="s">
        <v>84</v>
      </c>
      <c r="AJ247" s="189" t="s">
        <v>84</v>
      </c>
      <c r="AK247" s="189" t="s">
        <v>84</v>
      </c>
      <c r="AL247" s="189" t="s">
        <v>84</v>
      </c>
      <c r="AM247" s="237">
        <v>0.74285714285714288</v>
      </c>
      <c r="AN247" s="189">
        <v>0.93333333333333335</v>
      </c>
      <c r="AO247" s="189">
        <v>0.66666666666666674</v>
      </c>
      <c r="AP247" s="189" t="s">
        <v>84</v>
      </c>
      <c r="AQ247" s="189" t="s">
        <v>84</v>
      </c>
      <c r="AR247" s="967" t="s">
        <v>84</v>
      </c>
      <c r="AS247" s="967" t="s">
        <v>84</v>
      </c>
      <c r="AT247" s="977" t="s">
        <v>84</v>
      </c>
      <c r="AU247" s="189" t="s">
        <v>84</v>
      </c>
      <c r="AV247" s="189" t="s">
        <v>84</v>
      </c>
      <c r="AW247" s="189" t="s">
        <v>84</v>
      </c>
      <c r="AX247" s="506" t="s">
        <v>84</v>
      </c>
      <c r="AY247" s="506" t="s">
        <v>84</v>
      </c>
      <c r="AZ247" s="189"/>
      <c r="BA247" s="343">
        <v>0.94945054945054941</v>
      </c>
      <c r="BB247" s="239">
        <v>0.7533333333333333</v>
      </c>
      <c r="BC247" s="239">
        <v>0.78095238095238095</v>
      </c>
      <c r="BD247" s="240">
        <v>0.82791208791208781</v>
      </c>
      <c r="BE247" s="240" t="s">
        <v>84</v>
      </c>
    </row>
    <row r="248" spans="1:57" ht="35.25" customHeight="1" x14ac:dyDescent="0.25">
      <c r="A248" s="144"/>
      <c r="B248" s="144"/>
      <c r="C248" s="144"/>
      <c r="D248" s="1552"/>
      <c r="E248" s="234" t="s">
        <v>257</v>
      </c>
      <c r="F248" s="165"/>
      <c r="G248" s="1574"/>
      <c r="H248" s="344">
        <v>0.88571428571428568</v>
      </c>
      <c r="I248" s="183">
        <v>0.8</v>
      </c>
      <c r="J248" s="183">
        <v>0.8</v>
      </c>
      <c r="K248" s="183">
        <v>1</v>
      </c>
      <c r="L248" s="183" t="s">
        <v>84</v>
      </c>
      <c r="M248" s="183">
        <v>1</v>
      </c>
      <c r="N248" s="183">
        <v>0.8</v>
      </c>
      <c r="O248" s="183">
        <v>1</v>
      </c>
      <c r="P248" s="183">
        <v>1</v>
      </c>
      <c r="Q248" s="183">
        <v>0.8</v>
      </c>
      <c r="R248" s="183">
        <v>0.8</v>
      </c>
      <c r="S248" s="183">
        <v>0.8</v>
      </c>
      <c r="T248" s="183">
        <v>1</v>
      </c>
      <c r="U248" s="183" t="s">
        <v>84</v>
      </c>
      <c r="V248" s="183">
        <v>0.92000000000000015</v>
      </c>
      <c r="W248" s="183" t="s">
        <v>84</v>
      </c>
      <c r="X248" s="183" t="s">
        <v>84</v>
      </c>
      <c r="Y248" s="183" t="s">
        <v>84</v>
      </c>
      <c r="Z248" s="183" t="s">
        <v>84</v>
      </c>
      <c r="AA248" s="183" t="s">
        <v>84</v>
      </c>
      <c r="AB248" s="185">
        <v>1</v>
      </c>
      <c r="AC248" s="183">
        <v>1</v>
      </c>
      <c r="AD248" s="183">
        <v>0.8</v>
      </c>
      <c r="AE248" s="183" t="s">
        <v>84</v>
      </c>
      <c r="AF248" s="183" t="s">
        <v>84</v>
      </c>
      <c r="AG248" s="183" t="s">
        <v>84</v>
      </c>
      <c r="AH248" s="183">
        <v>0.94285714285714284</v>
      </c>
      <c r="AI248" s="183" t="s">
        <v>84</v>
      </c>
      <c r="AJ248" s="183" t="s">
        <v>84</v>
      </c>
      <c r="AK248" s="183" t="s">
        <v>84</v>
      </c>
      <c r="AL248" s="183" t="s">
        <v>84</v>
      </c>
      <c r="AM248" s="185">
        <v>0.68571428571428572</v>
      </c>
      <c r="AN248" s="183">
        <v>0.8</v>
      </c>
      <c r="AO248" s="183">
        <v>1</v>
      </c>
      <c r="AP248" s="183" t="s">
        <v>84</v>
      </c>
      <c r="AQ248" s="183" t="s">
        <v>84</v>
      </c>
      <c r="AR248" s="965" t="s">
        <v>84</v>
      </c>
      <c r="AS248" s="965" t="s">
        <v>84</v>
      </c>
      <c r="AT248" s="975" t="s">
        <v>84</v>
      </c>
      <c r="AU248" s="183" t="s">
        <v>84</v>
      </c>
      <c r="AV248" s="183" t="s">
        <v>84</v>
      </c>
      <c r="AW248" s="183" t="s">
        <v>84</v>
      </c>
      <c r="AX248" s="604" t="s">
        <v>84</v>
      </c>
      <c r="AY248" s="604" t="s">
        <v>84</v>
      </c>
      <c r="AZ248" s="189"/>
      <c r="BA248" s="345">
        <v>0.89274725274725286</v>
      </c>
      <c r="BB248" s="187">
        <v>0.93571428571428572</v>
      </c>
      <c r="BC248" s="187">
        <v>0.82857142857142863</v>
      </c>
      <c r="BD248" s="188">
        <v>0.88567765567765566</v>
      </c>
      <c r="BE248" s="188" t="s">
        <v>84</v>
      </c>
    </row>
    <row r="249" spans="1:57" ht="35.25" customHeight="1" x14ac:dyDescent="0.25">
      <c r="A249" s="144"/>
      <c r="B249" s="144"/>
      <c r="C249" s="144"/>
      <c r="D249" s="1552"/>
      <c r="E249" s="234" t="s">
        <v>267</v>
      </c>
      <c r="F249" s="165"/>
      <c r="G249" s="1574"/>
      <c r="H249" s="340">
        <v>0.8</v>
      </c>
      <c r="I249" s="186">
        <v>0.8</v>
      </c>
      <c r="J249" s="186">
        <v>1</v>
      </c>
      <c r="K249" s="186">
        <v>1</v>
      </c>
      <c r="L249" s="186" t="s">
        <v>84</v>
      </c>
      <c r="M249" s="186">
        <v>0.8</v>
      </c>
      <c r="N249" s="186">
        <v>1</v>
      </c>
      <c r="O249" s="186">
        <v>0.74285714285714288</v>
      </c>
      <c r="P249" s="186">
        <v>0.8</v>
      </c>
      <c r="Q249" s="186">
        <v>1</v>
      </c>
      <c r="R249" s="186">
        <v>1</v>
      </c>
      <c r="S249" s="186">
        <v>1</v>
      </c>
      <c r="T249" s="186">
        <v>1</v>
      </c>
      <c r="U249" s="186" t="s">
        <v>84</v>
      </c>
      <c r="V249" s="186">
        <v>1</v>
      </c>
      <c r="W249" s="186" t="s">
        <v>84</v>
      </c>
      <c r="X249" s="186" t="s">
        <v>84</v>
      </c>
      <c r="Y249" s="186" t="s">
        <v>84</v>
      </c>
      <c r="Z249" s="186" t="s">
        <v>84</v>
      </c>
      <c r="AA249" s="186" t="s">
        <v>84</v>
      </c>
      <c r="AB249" s="206">
        <v>1</v>
      </c>
      <c r="AC249" s="186">
        <v>0.8</v>
      </c>
      <c r="AD249" s="186">
        <v>1</v>
      </c>
      <c r="AE249" s="186" t="s">
        <v>84</v>
      </c>
      <c r="AF249" s="186" t="s">
        <v>84</v>
      </c>
      <c r="AG249" s="186" t="s">
        <v>84</v>
      </c>
      <c r="AH249" s="186">
        <v>0.74285714285714288</v>
      </c>
      <c r="AI249" s="186" t="s">
        <v>84</v>
      </c>
      <c r="AJ249" s="186" t="s">
        <v>84</v>
      </c>
      <c r="AK249" s="186" t="s">
        <v>84</v>
      </c>
      <c r="AL249" s="186" t="s">
        <v>84</v>
      </c>
      <c r="AM249" s="206">
        <v>0.8666666666666667</v>
      </c>
      <c r="AN249" s="186">
        <v>0.93333333333333335</v>
      </c>
      <c r="AO249" s="186">
        <v>1</v>
      </c>
      <c r="AP249" s="186" t="s">
        <v>84</v>
      </c>
      <c r="AQ249" s="186" t="s">
        <v>84</v>
      </c>
      <c r="AR249" s="966" t="s">
        <v>84</v>
      </c>
      <c r="AS249" s="966" t="s">
        <v>84</v>
      </c>
      <c r="AT249" s="976" t="s">
        <v>84</v>
      </c>
      <c r="AU249" s="186" t="s">
        <v>84</v>
      </c>
      <c r="AV249" s="186" t="s">
        <v>84</v>
      </c>
      <c r="AW249" s="186" t="s">
        <v>84</v>
      </c>
      <c r="AX249" s="605" t="s">
        <v>84</v>
      </c>
      <c r="AY249" s="605" t="s">
        <v>84</v>
      </c>
      <c r="AZ249" s="189"/>
      <c r="BA249" s="341">
        <v>0.91868131868131875</v>
      </c>
      <c r="BB249" s="207">
        <v>0.88571428571428568</v>
      </c>
      <c r="BC249" s="207">
        <v>0.93333333333333324</v>
      </c>
      <c r="BD249" s="208">
        <v>0.91257631257631255</v>
      </c>
      <c r="BE249" s="208" t="s">
        <v>84</v>
      </c>
    </row>
    <row r="250" spans="1:57" ht="35.25" customHeight="1" x14ac:dyDescent="0.25">
      <c r="A250" s="144"/>
      <c r="B250" s="144"/>
      <c r="C250" s="144"/>
      <c r="D250" s="1550"/>
      <c r="E250" s="234" t="s">
        <v>152</v>
      </c>
      <c r="F250" s="165"/>
      <c r="G250" s="1574"/>
      <c r="H250" s="344">
        <v>0.94285714285714284</v>
      </c>
      <c r="I250" s="183">
        <v>0.94285714285714284</v>
      </c>
      <c r="J250" s="183">
        <v>1</v>
      </c>
      <c r="K250" s="183">
        <v>0.8</v>
      </c>
      <c r="L250" s="183" t="s">
        <v>84</v>
      </c>
      <c r="M250" s="183">
        <v>0.8</v>
      </c>
      <c r="N250" s="183">
        <v>1</v>
      </c>
      <c r="O250" s="183">
        <v>0.74285714285714288</v>
      </c>
      <c r="P250" s="183" t="s">
        <v>84</v>
      </c>
      <c r="Q250" s="183">
        <v>0.88571428571428568</v>
      </c>
      <c r="R250" s="183">
        <v>1</v>
      </c>
      <c r="S250" s="183">
        <v>0.74285714285714288</v>
      </c>
      <c r="T250" s="183">
        <v>1</v>
      </c>
      <c r="U250" s="183" t="s">
        <v>84</v>
      </c>
      <c r="V250" s="183">
        <v>0.8</v>
      </c>
      <c r="W250" s="183" t="s">
        <v>84</v>
      </c>
      <c r="X250" s="183" t="s">
        <v>84</v>
      </c>
      <c r="Y250" s="183" t="s">
        <v>84</v>
      </c>
      <c r="Z250" s="183" t="s">
        <v>84</v>
      </c>
      <c r="AA250" s="183" t="s">
        <v>84</v>
      </c>
      <c r="AB250" s="185">
        <v>0.54285714285714293</v>
      </c>
      <c r="AC250" s="183">
        <v>1</v>
      </c>
      <c r="AD250" s="183">
        <v>0.72000000000000008</v>
      </c>
      <c r="AE250" s="183" t="s">
        <v>84</v>
      </c>
      <c r="AF250" s="183" t="s">
        <v>84</v>
      </c>
      <c r="AG250" s="183" t="s">
        <v>84</v>
      </c>
      <c r="AH250" s="183">
        <v>1</v>
      </c>
      <c r="AI250" s="183" t="s">
        <v>84</v>
      </c>
      <c r="AJ250" s="183" t="s">
        <v>84</v>
      </c>
      <c r="AK250" s="183" t="s">
        <v>84</v>
      </c>
      <c r="AL250" s="183" t="s">
        <v>84</v>
      </c>
      <c r="AM250" s="185">
        <v>0.68571428571428572</v>
      </c>
      <c r="AN250" s="183">
        <v>0.94285714285714284</v>
      </c>
      <c r="AO250" s="183">
        <v>0.8</v>
      </c>
      <c r="AP250" s="183" t="s">
        <v>84</v>
      </c>
      <c r="AQ250" s="183" t="s">
        <v>84</v>
      </c>
      <c r="AR250" s="965" t="s">
        <v>84</v>
      </c>
      <c r="AS250" s="965" t="s">
        <v>84</v>
      </c>
      <c r="AT250" s="975" t="s">
        <v>84</v>
      </c>
      <c r="AU250" s="183" t="s">
        <v>84</v>
      </c>
      <c r="AV250" s="183" t="s">
        <v>84</v>
      </c>
      <c r="AW250" s="183" t="s">
        <v>84</v>
      </c>
      <c r="AX250" s="604" t="s">
        <v>84</v>
      </c>
      <c r="AY250" s="604" t="s">
        <v>84</v>
      </c>
      <c r="AZ250" s="189"/>
      <c r="BA250" s="345">
        <v>0.88809523809523816</v>
      </c>
      <c r="BB250" s="187">
        <v>0.81571428571428573</v>
      </c>
      <c r="BC250" s="187">
        <v>0.80952380952380965</v>
      </c>
      <c r="BD250" s="188">
        <v>0.83777777777777784</v>
      </c>
      <c r="BE250" s="188" t="s">
        <v>84</v>
      </c>
    </row>
    <row r="251" spans="1:57" ht="35.25" customHeight="1" x14ac:dyDescent="0.25">
      <c r="A251" s="144"/>
      <c r="B251" s="144"/>
      <c r="C251" s="144"/>
      <c r="D251" s="1548">
        <v>2019</v>
      </c>
      <c r="E251" s="234" t="s">
        <v>153</v>
      </c>
      <c r="F251" s="165"/>
      <c r="G251" s="1574"/>
      <c r="H251" s="340">
        <v>0.8</v>
      </c>
      <c r="I251" s="186">
        <v>1</v>
      </c>
      <c r="J251" s="186">
        <v>0.8</v>
      </c>
      <c r="K251" s="186">
        <v>0.74285714285714288</v>
      </c>
      <c r="L251" s="186" t="s">
        <v>84</v>
      </c>
      <c r="M251" s="186">
        <v>0.66666666666666674</v>
      </c>
      <c r="N251" s="186">
        <v>1</v>
      </c>
      <c r="O251" s="186">
        <v>1</v>
      </c>
      <c r="P251" s="186">
        <v>0.94285714285714284</v>
      </c>
      <c r="Q251" s="186">
        <v>0.68571428571428572</v>
      </c>
      <c r="R251" s="186">
        <v>0.60000000000000009</v>
      </c>
      <c r="S251" s="186">
        <v>0.8</v>
      </c>
      <c r="T251" s="186">
        <v>0.8</v>
      </c>
      <c r="U251" s="186" t="s">
        <v>84</v>
      </c>
      <c r="V251" s="186">
        <v>0.8</v>
      </c>
      <c r="W251" s="186">
        <v>0.8</v>
      </c>
      <c r="X251" s="186" t="s">
        <v>84</v>
      </c>
      <c r="Y251" s="186" t="s">
        <v>84</v>
      </c>
      <c r="Z251" s="186" t="s">
        <v>84</v>
      </c>
      <c r="AA251" s="186" t="s">
        <v>84</v>
      </c>
      <c r="AB251" s="206">
        <v>1</v>
      </c>
      <c r="AC251" s="186">
        <v>0.93333333333333335</v>
      </c>
      <c r="AD251" s="186">
        <v>0.8</v>
      </c>
      <c r="AE251" s="186" t="s">
        <v>84</v>
      </c>
      <c r="AF251" s="186" t="s">
        <v>84</v>
      </c>
      <c r="AG251" s="186" t="s">
        <v>84</v>
      </c>
      <c r="AH251" s="186">
        <v>0.74285714285714288</v>
      </c>
      <c r="AI251" s="186">
        <v>0.92000000000000015</v>
      </c>
      <c r="AJ251" s="186" t="s">
        <v>84</v>
      </c>
      <c r="AK251" s="186" t="s">
        <v>84</v>
      </c>
      <c r="AL251" s="186" t="s">
        <v>84</v>
      </c>
      <c r="AM251" s="206">
        <v>0.8</v>
      </c>
      <c r="AN251" s="186">
        <v>0.73333333333333339</v>
      </c>
      <c r="AO251" s="186">
        <v>0.73333333333333339</v>
      </c>
      <c r="AP251" s="186" t="s">
        <v>84</v>
      </c>
      <c r="AQ251" s="186" t="s">
        <v>84</v>
      </c>
      <c r="AR251" s="966" t="s">
        <v>84</v>
      </c>
      <c r="AS251" s="966" t="s">
        <v>84</v>
      </c>
      <c r="AT251" s="976" t="s">
        <v>84</v>
      </c>
      <c r="AU251" s="186" t="s">
        <v>84</v>
      </c>
      <c r="AV251" s="186" t="s">
        <v>84</v>
      </c>
      <c r="AW251" s="186" t="s">
        <v>84</v>
      </c>
      <c r="AX251" s="605" t="s">
        <v>84</v>
      </c>
      <c r="AY251" s="605" t="s">
        <v>84</v>
      </c>
      <c r="AZ251" s="189"/>
      <c r="BA251" s="341">
        <v>0.81700680272108872</v>
      </c>
      <c r="BB251" s="207">
        <v>0.87923809523809526</v>
      </c>
      <c r="BC251" s="207">
        <v>0.75555555555555554</v>
      </c>
      <c r="BD251" s="208">
        <v>0.81726681783824651</v>
      </c>
      <c r="BE251" s="208" t="s">
        <v>84</v>
      </c>
    </row>
    <row r="252" spans="1:57" ht="35.25" customHeight="1" x14ac:dyDescent="0.25">
      <c r="A252" s="144"/>
      <c r="B252" s="144"/>
      <c r="C252" s="144"/>
      <c r="D252" s="1549"/>
      <c r="E252" s="234" t="s">
        <v>154</v>
      </c>
      <c r="F252" s="165"/>
      <c r="G252" s="1574"/>
      <c r="H252" s="344">
        <v>0.94285714285714284</v>
      </c>
      <c r="I252" s="183">
        <v>0.68571428571428572</v>
      </c>
      <c r="J252" s="183">
        <v>1</v>
      </c>
      <c r="K252" s="183">
        <v>1</v>
      </c>
      <c r="L252" s="183" t="s">
        <v>84</v>
      </c>
      <c r="M252" s="183">
        <v>1</v>
      </c>
      <c r="N252" s="183">
        <v>1</v>
      </c>
      <c r="O252" s="183">
        <v>0.8</v>
      </c>
      <c r="P252" s="183">
        <v>1</v>
      </c>
      <c r="Q252" s="183">
        <v>0.8</v>
      </c>
      <c r="R252" s="183">
        <v>0.74285714285714288</v>
      </c>
      <c r="S252" s="183">
        <v>1</v>
      </c>
      <c r="T252" s="183">
        <v>0.73333333333333339</v>
      </c>
      <c r="U252" s="183" t="s">
        <v>84</v>
      </c>
      <c r="V252" s="183">
        <v>1</v>
      </c>
      <c r="W252" s="183">
        <v>0.8</v>
      </c>
      <c r="X252" s="183" t="s">
        <v>84</v>
      </c>
      <c r="Y252" s="183" t="s">
        <v>84</v>
      </c>
      <c r="Z252" s="183" t="s">
        <v>84</v>
      </c>
      <c r="AA252" s="183" t="s">
        <v>84</v>
      </c>
      <c r="AB252" s="185">
        <v>0.8</v>
      </c>
      <c r="AC252" s="183">
        <v>0.8</v>
      </c>
      <c r="AD252" s="183" t="s">
        <v>84</v>
      </c>
      <c r="AE252" s="183" t="s">
        <v>84</v>
      </c>
      <c r="AF252" s="183" t="s">
        <v>84</v>
      </c>
      <c r="AG252" s="183" t="s">
        <v>84</v>
      </c>
      <c r="AH252" s="183">
        <v>0.90000000000000013</v>
      </c>
      <c r="AI252" s="183">
        <v>0.8</v>
      </c>
      <c r="AJ252" s="183" t="s">
        <v>84</v>
      </c>
      <c r="AK252" s="183" t="s">
        <v>84</v>
      </c>
      <c r="AL252" s="183" t="s">
        <v>84</v>
      </c>
      <c r="AM252" s="185">
        <v>0.54285714285714293</v>
      </c>
      <c r="AN252" s="183">
        <v>1</v>
      </c>
      <c r="AO252" s="183">
        <v>0.8</v>
      </c>
      <c r="AP252" s="183" t="s">
        <v>84</v>
      </c>
      <c r="AQ252" s="183" t="s">
        <v>84</v>
      </c>
      <c r="AR252" s="965" t="s">
        <v>84</v>
      </c>
      <c r="AS252" s="965" t="s">
        <v>84</v>
      </c>
      <c r="AT252" s="975" t="s">
        <v>84</v>
      </c>
      <c r="AU252" s="183" t="s">
        <v>84</v>
      </c>
      <c r="AV252" s="183" t="s">
        <v>84</v>
      </c>
      <c r="AW252" s="183" t="s">
        <v>84</v>
      </c>
      <c r="AX252" s="604" t="s">
        <v>84</v>
      </c>
      <c r="AY252" s="604" t="s">
        <v>84</v>
      </c>
      <c r="AZ252" s="189"/>
      <c r="BA252" s="345">
        <v>0.89319727891156475</v>
      </c>
      <c r="BB252" s="187">
        <v>0.82499999999999996</v>
      </c>
      <c r="BC252" s="187">
        <v>0.78095238095238095</v>
      </c>
      <c r="BD252" s="188">
        <v>0.83304988662131529</v>
      </c>
      <c r="BE252" s="188" t="s">
        <v>84</v>
      </c>
    </row>
    <row r="253" spans="1:57" ht="35.25" customHeight="1" x14ac:dyDescent="0.25">
      <c r="A253" s="144"/>
      <c r="B253" s="144"/>
      <c r="C253" s="144"/>
      <c r="D253" s="1549"/>
      <c r="E253" s="234" t="s">
        <v>155</v>
      </c>
      <c r="F253" s="165"/>
      <c r="G253" s="1574"/>
      <c r="H253" s="342">
        <v>1</v>
      </c>
      <c r="I253" s="189">
        <v>1</v>
      </c>
      <c r="J253" s="189">
        <v>1</v>
      </c>
      <c r="K253" s="189">
        <v>1</v>
      </c>
      <c r="L253" s="189" t="s">
        <v>84</v>
      </c>
      <c r="M253" s="189">
        <v>0.53333333333333344</v>
      </c>
      <c r="N253" s="189">
        <v>0.53333333333333344</v>
      </c>
      <c r="O253" s="189">
        <v>1</v>
      </c>
      <c r="P253" s="189">
        <v>0.60000000000000009</v>
      </c>
      <c r="Q253" s="189">
        <v>0.54285714285714293</v>
      </c>
      <c r="R253" s="189">
        <v>1</v>
      </c>
      <c r="S253" s="189">
        <v>0.9</v>
      </c>
      <c r="T253" s="189">
        <v>0.93333333333333346</v>
      </c>
      <c r="U253" s="189" t="s">
        <v>84</v>
      </c>
      <c r="V253" s="189">
        <v>0.94285714285714295</v>
      </c>
      <c r="W253" s="189">
        <v>0.88571428571428579</v>
      </c>
      <c r="X253" s="189" t="s">
        <v>84</v>
      </c>
      <c r="Y253" s="189" t="s">
        <v>84</v>
      </c>
      <c r="Z253" s="189" t="s">
        <v>84</v>
      </c>
      <c r="AA253" s="189" t="s">
        <v>84</v>
      </c>
      <c r="AB253" s="237">
        <v>0.9</v>
      </c>
      <c r="AC253" s="189">
        <v>0.46666666666666667</v>
      </c>
      <c r="AD253" s="189">
        <v>0.46666666666666667</v>
      </c>
      <c r="AE253" s="189" t="s">
        <v>84</v>
      </c>
      <c r="AF253" s="189" t="s">
        <v>84</v>
      </c>
      <c r="AG253" s="189" t="s">
        <v>84</v>
      </c>
      <c r="AH253" s="189" t="s">
        <v>84</v>
      </c>
      <c r="AI253" s="189">
        <v>1</v>
      </c>
      <c r="AJ253" s="189" t="s">
        <v>84</v>
      </c>
      <c r="AK253" s="189" t="s">
        <v>84</v>
      </c>
      <c r="AL253" s="189" t="s">
        <v>84</v>
      </c>
      <c r="AM253" s="237">
        <v>0.43333333333333335</v>
      </c>
      <c r="AN253" s="189">
        <v>1</v>
      </c>
      <c r="AO253" s="189">
        <v>0.60000000000000009</v>
      </c>
      <c r="AP253" s="189" t="s">
        <v>84</v>
      </c>
      <c r="AQ253" s="189" t="s">
        <v>84</v>
      </c>
      <c r="AR253" s="967" t="s">
        <v>84</v>
      </c>
      <c r="AS253" s="967" t="s">
        <v>84</v>
      </c>
      <c r="AT253" s="977" t="s">
        <v>84</v>
      </c>
      <c r="AU253" s="189" t="s">
        <v>84</v>
      </c>
      <c r="AV253" s="189" t="s">
        <v>84</v>
      </c>
      <c r="AW253" s="189" t="s">
        <v>84</v>
      </c>
      <c r="AX253" s="506" t="s">
        <v>84</v>
      </c>
      <c r="AY253" s="506" t="s">
        <v>84</v>
      </c>
      <c r="AZ253" s="189"/>
      <c r="BA253" s="343">
        <v>0.84795918367346945</v>
      </c>
      <c r="BB253" s="239">
        <v>0.70833333333333337</v>
      </c>
      <c r="BC253" s="239">
        <v>0.6777777777777777</v>
      </c>
      <c r="BD253" s="240">
        <v>0.74469009826152677</v>
      </c>
      <c r="BE253" s="240" t="s">
        <v>84</v>
      </c>
    </row>
    <row r="254" spans="1:57" ht="35.25" customHeight="1" x14ac:dyDescent="0.25">
      <c r="A254" s="144"/>
      <c r="B254" s="144"/>
      <c r="C254" s="144"/>
      <c r="D254" s="1549"/>
      <c r="E254" s="234" t="s">
        <v>303</v>
      </c>
      <c r="F254" s="165"/>
      <c r="G254" s="1574"/>
      <c r="H254" s="344">
        <v>0.60000000000000009</v>
      </c>
      <c r="I254" s="183">
        <v>1</v>
      </c>
      <c r="J254" s="183">
        <v>0.60000000000000009</v>
      </c>
      <c r="K254" s="183">
        <v>0.60000000000000009</v>
      </c>
      <c r="L254" s="183" t="s">
        <v>84</v>
      </c>
      <c r="M254" s="183">
        <v>1</v>
      </c>
      <c r="N254" s="183">
        <v>0.88571428571428579</v>
      </c>
      <c r="O254" s="183">
        <v>1</v>
      </c>
      <c r="P254" s="183">
        <v>1</v>
      </c>
      <c r="Q254" s="183">
        <v>0.4</v>
      </c>
      <c r="R254" s="183">
        <v>0.60000000000000009</v>
      </c>
      <c r="S254" s="183">
        <v>1</v>
      </c>
      <c r="T254" s="183">
        <v>1</v>
      </c>
      <c r="U254" s="183" t="s">
        <v>84</v>
      </c>
      <c r="V254" s="183">
        <v>0.60000000000000009</v>
      </c>
      <c r="W254" s="183">
        <v>0.60000000000000009</v>
      </c>
      <c r="X254" s="183" t="s">
        <v>84</v>
      </c>
      <c r="Y254" s="183" t="s">
        <v>84</v>
      </c>
      <c r="Z254" s="183" t="s">
        <v>84</v>
      </c>
      <c r="AA254" s="183" t="s">
        <v>84</v>
      </c>
      <c r="AB254" s="185">
        <v>0.9</v>
      </c>
      <c r="AC254" s="183">
        <v>0.60000000000000009</v>
      </c>
      <c r="AD254" s="183">
        <v>0.60000000000000009</v>
      </c>
      <c r="AE254" s="183" t="s">
        <v>84</v>
      </c>
      <c r="AF254" s="183" t="s">
        <v>84</v>
      </c>
      <c r="AG254" s="183" t="s">
        <v>84</v>
      </c>
      <c r="AH254" s="183">
        <v>0.4</v>
      </c>
      <c r="AI254" s="183">
        <v>0.60000000000000009</v>
      </c>
      <c r="AJ254" s="183" t="s">
        <v>84</v>
      </c>
      <c r="AK254" s="183" t="s">
        <v>84</v>
      </c>
      <c r="AL254" s="183" t="s">
        <v>84</v>
      </c>
      <c r="AM254" s="185">
        <v>0.32857142857142857</v>
      </c>
      <c r="AN254" s="183">
        <v>0.92</v>
      </c>
      <c r="AO254" s="183">
        <v>0.60000000000000009</v>
      </c>
      <c r="AP254" s="183" t="s">
        <v>84</v>
      </c>
      <c r="AQ254" s="183" t="s">
        <v>84</v>
      </c>
      <c r="AR254" s="965" t="s">
        <v>84</v>
      </c>
      <c r="AS254" s="965" t="s">
        <v>84</v>
      </c>
      <c r="AT254" s="975" t="s">
        <v>84</v>
      </c>
      <c r="AU254" s="183" t="s">
        <v>84</v>
      </c>
      <c r="AV254" s="183" t="s">
        <v>84</v>
      </c>
      <c r="AW254" s="183" t="s">
        <v>84</v>
      </c>
      <c r="AX254" s="604" t="s">
        <v>84</v>
      </c>
      <c r="AY254" s="604" t="s">
        <v>84</v>
      </c>
      <c r="AZ254" s="189"/>
      <c r="BA254" s="345">
        <v>0.77755102040816326</v>
      </c>
      <c r="BB254" s="187">
        <v>0.62</v>
      </c>
      <c r="BC254" s="187">
        <v>0.61619047619047629</v>
      </c>
      <c r="BD254" s="188">
        <v>0.67124716553287989</v>
      </c>
      <c r="BE254" s="188" t="s">
        <v>84</v>
      </c>
    </row>
    <row r="255" spans="1:57" ht="35.25" customHeight="1" x14ac:dyDescent="0.25">
      <c r="A255" s="144"/>
      <c r="B255" s="144"/>
      <c r="C255" s="144"/>
      <c r="D255" s="1549"/>
      <c r="E255" s="234" t="s">
        <v>167</v>
      </c>
      <c r="F255" s="165"/>
      <c r="G255" s="1574"/>
      <c r="H255" s="342">
        <v>0.48571428571428577</v>
      </c>
      <c r="I255" s="189">
        <v>1</v>
      </c>
      <c r="J255" s="189">
        <v>0.60000000000000009</v>
      </c>
      <c r="K255" s="189">
        <v>0.60000000000000009</v>
      </c>
      <c r="L255" s="189" t="s">
        <v>84</v>
      </c>
      <c r="M255" s="189">
        <v>1</v>
      </c>
      <c r="N255" s="189">
        <v>0.60000000000000009</v>
      </c>
      <c r="O255" s="189">
        <v>0.94285714285714295</v>
      </c>
      <c r="P255" s="189">
        <v>1</v>
      </c>
      <c r="Q255" s="189">
        <v>0.60000000000000009</v>
      </c>
      <c r="R255" s="189">
        <v>0.94285714285714295</v>
      </c>
      <c r="S255" s="189">
        <v>0.5</v>
      </c>
      <c r="T255" s="189">
        <v>0.60000000000000009</v>
      </c>
      <c r="U255" s="189" t="s">
        <v>84</v>
      </c>
      <c r="V255" s="189">
        <v>0.94285714285714295</v>
      </c>
      <c r="W255" s="189">
        <v>0.94285714285714295</v>
      </c>
      <c r="X255" s="189" t="s">
        <v>84</v>
      </c>
      <c r="Y255" s="189" t="s">
        <v>84</v>
      </c>
      <c r="Z255" s="189" t="s">
        <v>84</v>
      </c>
      <c r="AA255" s="189" t="s">
        <v>84</v>
      </c>
      <c r="AB255" s="237">
        <v>0.83333333333333337</v>
      </c>
      <c r="AC255" s="189">
        <v>0.46666666666666667</v>
      </c>
      <c r="AD255" s="189">
        <v>0.93333333333333346</v>
      </c>
      <c r="AE255" s="189" t="s">
        <v>84</v>
      </c>
      <c r="AF255" s="189" t="s">
        <v>84</v>
      </c>
      <c r="AG255" s="189" t="s">
        <v>84</v>
      </c>
      <c r="AH255" s="189">
        <v>0.60000000000000009</v>
      </c>
      <c r="AI255" s="189">
        <v>0.32857142857142857</v>
      </c>
      <c r="AJ255" s="189" t="s">
        <v>84</v>
      </c>
      <c r="AK255" s="189" t="s">
        <v>84</v>
      </c>
      <c r="AL255" s="189" t="s">
        <v>84</v>
      </c>
      <c r="AM255" s="237">
        <v>0.53333333333333344</v>
      </c>
      <c r="AN255" s="189">
        <v>0.93333333333333346</v>
      </c>
      <c r="AO255" s="189">
        <v>1</v>
      </c>
      <c r="AP255" s="189" t="s">
        <v>84</v>
      </c>
      <c r="AQ255" s="189" t="s">
        <v>84</v>
      </c>
      <c r="AR255" s="967" t="s">
        <v>84</v>
      </c>
      <c r="AS255" s="967" t="s">
        <v>84</v>
      </c>
      <c r="AT255" s="977" t="s">
        <v>84</v>
      </c>
      <c r="AU255" s="189" t="s">
        <v>84</v>
      </c>
      <c r="AV255" s="189" t="s">
        <v>84</v>
      </c>
      <c r="AW255" s="189" t="s">
        <v>84</v>
      </c>
      <c r="AX255" s="506" t="s">
        <v>84</v>
      </c>
      <c r="AY255" s="506" t="s">
        <v>84</v>
      </c>
      <c r="AZ255" s="189"/>
      <c r="BA255" s="343">
        <v>0.76836734693877562</v>
      </c>
      <c r="BB255" s="239">
        <v>0.63238095238095249</v>
      </c>
      <c r="BC255" s="239">
        <v>0.8222222222222223</v>
      </c>
      <c r="BD255" s="240">
        <v>0.74099017384731691</v>
      </c>
      <c r="BE255" s="240" t="s">
        <v>84</v>
      </c>
    </row>
    <row r="256" spans="1:57" ht="35.25" customHeight="1" x14ac:dyDescent="0.25">
      <c r="A256" s="144"/>
      <c r="B256" s="144"/>
      <c r="C256" s="144"/>
      <c r="D256" s="1549"/>
      <c r="E256" s="234" t="s">
        <v>168</v>
      </c>
      <c r="F256" s="165"/>
      <c r="G256" s="1574"/>
      <c r="H256" s="344">
        <v>0.48571428571428577</v>
      </c>
      <c r="I256" s="183">
        <v>1</v>
      </c>
      <c r="J256" s="183">
        <v>0.93333333333333346</v>
      </c>
      <c r="K256" s="183">
        <v>1</v>
      </c>
      <c r="L256" s="183" t="s">
        <v>84</v>
      </c>
      <c r="M256" s="183">
        <v>1</v>
      </c>
      <c r="N256" s="183">
        <v>0.54285714285714293</v>
      </c>
      <c r="O256" s="183">
        <v>0.94285714285714295</v>
      </c>
      <c r="P256" s="183">
        <v>1</v>
      </c>
      <c r="Q256" s="183">
        <v>0.88571428571428579</v>
      </c>
      <c r="R256" s="183">
        <v>0.48571428571428577</v>
      </c>
      <c r="S256" s="183">
        <v>0.60000000000000009</v>
      </c>
      <c r="T256" s="183">
        <v>0.54285714285714293</v>
      </c>
      <c r="U256" s="183" t="s">
        <v>84</v>
      </c>
      <c r="V256" s="183">
        <v>1</v>
      </c>
      <c r="W256" s="183">
        <v>0.54285714285714293</v>
      </c>
      <c r="X256" s="183" t="s">
        <v>84</v>
      </c>
      <c r="Y256" s="183" t="s">
        <v>84</v>
      </c>
      <c r="Z256" s="183" t="s">
        <v>84</v>
      </c>
      <c r="AA256" s="183" t="s">
        <v>84</v>
      </c>
      <c r="AB256" s="185">
        <v>0.74</v>
      </c>
      <c r="AC256" s="183">
        <v>0.60000000000000009</v>
      </c>
      <c r="AD256" s="183">
        <v>0.92</v>
      </c>
      <c r="AE256" s="183" t="s">
        <v>84</v>
      </c>
      <c r="AF256" s="183" t="s">
        <v>84</v>
      </c>
      <c r="AG256" s="183" t="s">
        <v>84</v>
      </c>
      <c r="AH256" s="183">
        <v>0.48571428571428577</v>
      </c>
      <c r="AI256" s="183">
        <v>0.94285714285714295</v>
      </c>
      <c r="AJ256" s="183" t="s">
        <v>84</v>
      </c>
      <c r="AK256" s="183" t="s">
        <v>84</v>
      </c>
      <c r="AL256" s="183" t="s">
        <v>84</v>
      </c>
      <c r="AM256" s="185">
        <v>0.52</v>
      </c>
      <c r="AN256" s="183">
        <v>0.93333333333333346</v>
      </c>
      <c r="AO256" s="183">
        <v>0.94285714285714295</v>
      </c>
      <c r="AP256" s="183" t="s">
        <v>84</v>
      </c>
      <c r="AQ256" s="183" t="s">
        <v>84</v>
      </c>
      <c r="AR256" s="965" t="s">
        <v>84</v>
      </c>
      <c r="AS256" s="965" t="s">
        <v>84</v>
      </c>
      <c r="AT256" s="975" t="s">
        <v>84</v>
      </c>
      <c r="AU256" s="183" t="s">
        <v>84</v>
      </c>
      <c r="AV256" s="183" t="s">
        <v>84</v>
      </c>
      <c r="AW256" s="183" t="s">
        <v>84</v>
      </c>
      <c r="AX256" s="604" t="s">
        <v>84</v>
      </c>
      <c r="AY256" s="604" t="s">
        <v>84</v>
      </c>
      <c r="AZ256" s="189"/>
      <c r="BA256" s="345">
        <v>0.78299319727891159</v>
      </c>
      <c r="BB256" s="187">
        <v>0.73771428571428577</v>
      </c>
      <c r="BC256" s="187">
        <v>0.79873015873015885</v>
      </c>
      <c r="BD256" s="188">
        <v>0.77314588057445199</v>
      </c>
      <c r="BE256" s="188" t="s">
        <v>84</v>
      </c>
    </row>
    <row r="257" spans="1:57" ht="35.25" customHeight="1" x14ac:dyDescent="0.25">
      <c r="A257" s="144"/>
      <c r="B257" s="144"/>
      <c r="C257" s="144"/>
      <c r="D257" s="1549"/>
      <c r="E257" s="234" t="s">
        <v>241</v>
      </c>
      <c r="F257" s="165"/>
      <c r="G257" s="1574"/>
      <c r="H257" s="342">
        <v>1</v>
      </c>
      <c r="I257" s="189">
        <v>1</v>
      </c>
      <c r="J257" s="189">
        <v>0.60000000000000009</v>
      </c>
      <c r="K257" s="189">
        <v>1</v>
      </c>
      <c r="L257" s="189" t="s">
        <v>84</v>
      </c>
      <c r="M257" s="189">
        <v>0.54285714285714293</v>
      </c>
      <c r="N257" s="189">
        <v>1</v>
      </c>
      <c r="O257" s="189">
        <v>0.60000000000000009</v>
      </c>
      <c r="P257" s="189">
        <v>1</v>
      </c>
      <c r="Q257" s="189">
        <v>0.4</v>
      </c>
      <c r="R257" s="189">
        <v>0.94285714285714295</v>
      </c>
      <c r="S257" s="189">
        <v>1</v>
      </c>
      <c r="T257" s="189">
        <v>0.48571428571428577</v>
      </c>
      <c r="U257" s="189" t="s">
        <v>84</v>
      </c>
      <c r="V257" s="189">
        <v>1</v>
      </c>
      <c r="W257" s="189">
        <v>1</v>
      </c>
      <c r="X257" s="189" t="s">
        <v>84</v>
      </c>
      <c r="Y257" s="189" t="s">
        <v>84</v>
      </c>
      <c r="Z257" s="189" t="s">
        <v>84</v>
      </c>
      <c r="AA257" s="189" t="s">
        <v>84</v>
      </c>
      <c r="AB257" s="237">
        <v>1</v>
      </c>
      <c r="AC257" s="189">
        <v>0.43333333333333335</v>
      </c>
      <c r="AD257" s="189">
        <v>0.60000000000000009</v>
      </c>
      <c r="AE257" s="189" t="s">
        <v>84</v>
      </c>
      <c r="AF257" s="189" t="s">
        <v>84</v>
      </c>
      <c r="AG257" s="189" t="s">
        <v>84</v>
      </c>
      <c r="AH257" s="189">
        <v>0.54285714285714293</v>
      </c>
      <c r="AI257" s="189">
        <v>0.52</v>
      </c>
      <c r="AJ257" s="189" t="s">
        <v>84</v>
      </c>
      <c r="AK257" s="189" t="s">
        <v>84</v>
      </c>
      <c r="AL257" s="189" t="s">
        <v>84</v>
      </c>
      <c r="AM257" s="237">
        <v>0.71428571428571419</v>
      </c>
      <c r="AN257" s="189">
        <v>0.60000000000000009</v>
      </c>
      <c r="AO257" s="189">
        <v>0.54285714285714293</v>
      </c>
      <c r="AP257" s="189" t="s">
        <v>84</v>
      </c>
      <c r="AQ257" s="189" t="s">
        <v>84</v>
      </c>
      <c r="AR257" s="967" t="s">
        <v>84</v>
      </c>
      <c r="AS257" s="967" t="s">
        <v>84</v>
      </c>
      <c r="AT257" s="977" t="s">
        <v>84</v>
      </c>
      <c r="AU257" s="189" t="s">
        <v>84</v>
      </c>
      <c r="AV257" s="189" t="s">
        <v>84</v>
      </c>
      <c r="AW257" s="189" t="s">
        <v>84</v>
      </c>
      <c r="AX257" s="506" t="s">
        <v>84</v>
      </c>
      <c r="AY257" s="506" t="s">
        <v>84</v>
      </c>
      <c r="AZ257" s="189"/>
      <c r="BA257" s="343">
        <v>0.8265306122448981</v>
      </c>
      <c r="BB257" s="239">
        <v>0.61923809523809514</v>
      </c>
      <c r="BC257" s="239">
        <v>0.61904761904761907</v>
      </c>
      <c r="BD257" s="240">
        <v>0.6882721088435374</v>
      </c>
      <c r="BE257" s="240" t="s">
        <v>84</v>
      </c>
    </row>
    <row r="258" spans="1:57" ht="35.25" customHeight="1" x14ac:dyDescent="0.25">
      <c r="A258" s="144"/>
      <c r="B258" s="144"/>
      <c r="C258" s="144"/>
      <c r="D258" s="1549"/>
      <c r="E258" s="234" t="s">
        <v>246</v>
      </c>
      <c r="F258" s="165"/>
      <c r="G258" s="1574"/>
      <c r="H258" s="344">
        <v>1</v>
      </c>
      <c r="I258" s="183">
        <v>1</v>
      </c>
      <c r="J258" s="183">
        <v>1</v>
      </c>
      <c r="K258" s="183">
        <v>1</v>
      </c>
      <c r="L258" s="183" t="s">
        <v>84</v>
      </c>
      <c r="M258" s="183">
        <v>1</v>
      </c>
      <c r="N258" s="183">
        <v>1</v>
      </c>
      <c r="O258" s="183">
        <v>1</v>
      </c>
      <c r="P258" s="183">
        <v>1</v>
      </c>
      <c r="Q258" s="183">
        <v>0.60000000000000009</v>
      </c>
      <c r="R258" s="183">
        <v>0.48571428571428577</v>
      </c>
      <c r="S258" s="183">
        <v>0.94285714285714295</v>
      </c>
      <c r="T258" s="183">
        <v>0.53333333333333344</v>
      </c>
      <c r="U258" s="183" t="s">
        <v>84</v>
      </c>
      <c r="V258" s="183">
        <v>1</v>
      </c>
      <c r="W258" s="183">
        <v>1</v>
      </c>
      <c r="X258" s="183" t="s">
        <v>84</v>
      </c>
      <c r="Y258" s="183" t="s">
        <v>84</v>
      </c>
      <c r="Z258" s="183" t="s">
        <v>84</v>
      </c>
      <c r="AA258" s="183" t="s">
        <v>84</v>
      </c>
      <c r="AB258" s="185">
        <v>0.48571428571428577</v>
      </c>
      <c r="AC258" s="183">
        <v>0.60000000000000009</v>
      </c>
      <c r="AD258" s="183">
        <v>0.60000000000000009</v>
      </c>
      <c r="AE258" s="183" t="s">
        <v>84</v>
      </c>
      <c r="AF258" s="183" t="s">
        <v>84</v>
      </c>
      <c r="AG258" s="183" t="s">
        <v>84</v>
      </c>
      <c r="AH258" s="183">
        <v>0.60000000000000009</v>
      </c>
      <c r="AI258" s="183">
        <v>0.60000000000000009</v>
      </c>
      <c r="AJ258" s="183" t="s">
        <v>84</v>
      </c>
      <c r="AK258" s="183" t="s">
        <v>84</v>
      </c>
      <c r="AL258" s="183" t="s">
        <v>84</v>
      </c>
      <c r="AM258" s="185">
        <v>1</v>
      </c>
      <c r="AN258" s="183">
        <v>0.5</v>
      </c>
      <c r="AO258" s="183">
        <v>1</v>
      </c>
      <c r="AP258" s="183" t="s">
        <v>84</v>
      </c>
      <c r="AQ258" s="183" t="s">
        <v>84</v>
      </c>
      <c r="AR258" s="965">
        <v>0.48571428571428577</v>
      </c>
      <c r="AS258" s="965" t="s">
        <v>84</v>
      </c>
      <c r="AT258" s="975" t="s">
        <v>84</v>
      </c>
      <c r="AU258" s="183" t="s">
        <v>84</v>
      </c>
      <c r="AV258" s="183" t="s">
        <v>84</v>
      </c>
      <c r="AW258" s="183" t="s">
        <v>84</v>
      </c>
      <c r="AX258" s="604" t="s">
        <v>84</v>
      </c>
      <c r="AY258" s="604" t="s">
        <v>84</v>
      </c>
      <c r="AZ258" s="189"/>
      <c r="BA258" s="345">
        <v>0.8972789115646258</v>
      </c>
      <c r="BB258" s="187">
        <v>0.57714285714285718</v>
      </c>
      <c r="BC258" s="187">
        <v>0.74642857142857144</v>
      </c>
      <c r="BD258" s="188">
        <v>0.74028344671201818</v>
      </c>
      <c r="BE258" s="188" t="s">
        <v>84</v>
      </c>
    </row>
    <row r="259" spans="1:57" ht="35.25" customHeight="1" x14ac:dyDescent="0.25">
      <c r="A259" s="144"/>
      <c r="B259" s="144"/>
      <c r="C259" s="144"/>
      <c r="D259" s="1549"/>
      <c r="E259" s="234" t="s">
        <v>248</v>
      </c>
      <c r="F259" s="165"/>
      <c r="G259" s="1574"/>
      <c r="H259" s="342">
        <v>1</v>
      </c>
      <c r="I259" s="189">
        <v>0.48571428571428577</v>
      </c>
      <c r="J259" s="189">
        <v>1</v>
      </c>
      <c r="K259" s="189">
        <v>1</v>
      </c>
      <c r="L259" s="189" t="s">
        <v>84</v>
      </c>
      <c r="M259" s="189">
        <v>1</v>
      </c>
      <c r="N259" s="189">
        <v>1</v>
      </c>
      <c r="O259" s="189">
        <v>0.60000000000000009</v>
      </c>
      <c r="P259" s="189">
        <v>1</v>
      </c>
      <c r="Q259" s="189">
        <v>0.60000000000000009</v>
      </c>
      <c r="R259" s="189">
        <v>1</v>
      </c>
      <c r="S259" s="189">
        <v>0.94285714285714295</v>
      </c>
      <c r="T259" s="189">
        <v>1</v>
      </c>
      <c r="U259" s="189" t="s">
        <v>84</v>
      </c>
      <c r="V259" s="189">
        <v>0.60000000000000009</v>
      </c>
      <c r="W259" s="189">
        <v>0.93333333333333346</v>
      </c>
      <c r="X259" s="189" t="s">
        <v>84</v>
      </c>
      <c r="Y259" s="189" t="s">
        <v>84</v>
      </c>
      <c r="Z259" s="189" t="s">
        <v>84</v>
      </c>
      <c r="AA259" s="189" t="s">
        <v>84</v>
      </c>
      <c r="AB259" s="237">
        <v>0.60000000000000009</v>
      </c>
      <c r="AC259" s="189">
        <v>0.60000000000000009</v>
      </c>
      <c r="AD259" s="189">
        <v>1</v>
      </c>
      <c r="AE259" s="189" t="s">
        <v>84</v>
      </c>
      <c r="AF259" s="189" t="s">
        <v>84</v>
      </c>
      <c r="AG259" s="189" t="s">
        <v>84</v>
      </c>
      <c r="AH259" s="189">
        <v>0.60000000000000009</v>
      </c>
      <c r="AI259" s="189">
        <v>0.60000000000000009</v>
      </c>
      <c r="AJ259" s="189" t="s">
        <v>84</v>
      </c>
      <c r="AK259" s="189" t="s">
        <v>84</v>
      </c>
      <c r="AL259" s="189" t="s">
        <v>84</v>
      </c>
      <c r="AM259" s="237">
        <v>0.54285714285714293</v>
      </c>
      <c r="AN259" s="189">
        <v>1</v>
      </c>
      <c r="AO259" s="189">
        <v>0.54285714285714293</v>
      </c>
      <c r="AP259" s="189" t="s">
        <v>84</v>
      </c>
      <c r="AQ259" s="189" t="s">
        <v>84</v>
      </c>
      <c r="AR259" s="967">
        <v>0.4285714285714286</v>
      </c>
      <c r="AS259" s="967" t="s">
        <v>84</v>
      </c>
      <c r="AT259" s="977" t="s">
        <v>84</v>
      </c>
      <c r="AU259" s="189" t="s">
        <v>84</v>
      </c>
      <c r="AV259" s="189" t="s">
        <v>84</v>
      </c>
      <c r="AW259" s="189" t="s">
        <v>84</v>
      </c>
      <c r="AX259" s="506" t="s">
        <v>84</v>
      </c>
      <c r="AY259" s="506" t="s">
        <v>84</v>
      </c>
      <c r="AZ259" s="189"/>
      <c r="BA259" s="343">
        <v>0.86870748299319722</v>
      </c>
      <c r="BB259" s="239">
        <v>0.68</v>
      </c>
      <c r="BC259" s="239">
        <v>0.62857142857142856</v>
      </c>
      <c r="BD259" s="240">
        <v>0.72575963718820857</v>
      </c>
      <c r="BE259" s="240" t="s">
        <v>84</v>
      </c>
    </row>
    <row r="260" spans="1:57" ht="35.25" customHeight="1" x14ac:dyDescent="0.25">
      <c r="A260" s="144"/>
      <c r="B260" s="144"/>
      <c r="C260" s="144"/>
      <c r="D260" s="1549"/>
      <c r="E260" s="234" t="s">
        <v>257</v>
      </c>
      <c r="F260" s="165"/>
      <c r="G260" s="1574"/>
      <c r="H260" s="344">
        <v>1</v>
      </c>
      <c r="I260" s="183">
        <v>1</v>
      </c>
      <c r="J260" s="183">
        <v>0.60000000000000009</v>
      </c>
      <c r="K260" s="183">
        <v>1</v>
      </c>
      <c r="L260" s="183" t="s">
        <v>84</v>
      </c>
      <c r="M260" s="183">
        <v>1</v>
      </c>
      <c r="N260" s="183">
        <v>1</v>
      </c>
      <c r="O260" s="183">
        <v>1</v>
      </c>
      <c r="P260" s="183">
        <v>1</v>
      </c>
      <c r="Q260" s="183">
        <v>1</v>
      </c>
      <c r="R260" s="183">
        <v>0.8</v>
      </c>
      <c r="S260" s="183">
        <v>1</v>
      </c>
      <c r="T260" s="183">
        <v>1</v>
      </c>
      <c r="U260" s="183" t="s">
        <v>84</v>
      </c>
      <c r="V260" s="183">
        <v>1</v>
      </c>
      <c r="W260" s="183">
        <v>1</v>
      </c>
      <c r="X260" s="183" t="s">
        <v>84</v>
      </c>
      <c r="Y260" s="183" t="s">
        <v>84</v>
      </c>
      <c r="Z260" s="183" t="s">
        <v>84</v>
      </c>
      <c r="AA260" s="183" t="s">
        <v>84</v>
      </c>
      <c r="AB260" s="185">
        <v>1</v>
      </c>
      <c r="AC260" s="183">
        <v>0.53333333333333344</v>
      </c>
      <c r="AD260" s="183">
        <v>0.93333333333333346</v>
      </c>
      <c r="AE260" s="183" t="s">
        <v>84</v>
      </c>
      <c r="AF260" s="183" t="s">
        <v>84</v>
      </c>
      <c r="AG260" s="183" t="s">
        <v>84</v>
      </c>
      <c r="AH260" s="183">
        <v>0.38571428571428579</v>
      </c>
      <c r="AI260" s="183">
        <v>1</v>
      </c>
      <c r="AJ260" s="183" t="s">
        <v>84</v>
      </c>
      <c r="AK260" s="183" t="s">
        <v>84</v>
      </c>
      <c r="AL260" s="183" t="s">
        <v>84</v>
      </c>
      <c r="AM260" s="185">
        <v>0.4285714285714286</v>
      </c>
      <c r="AN260" s="183">
        <v>0.84285714285714286</v>
      </c>
      <c r="AO260" s="183">
        <v>0.83333333333333337</v>
      </c>
      <c r="AP260" s="183" t="s">
        <v>84</v>
      </c>
      <c r="AQ260" s="183" t="s">
        <v>84</v>
      </c>
      <c r="AR260" s="965">
        <v>0.92</v>
      </c>
      <c r="AS260" s="965" t="s">
        <v>84</v>
      </c>
      <c r="AT260" s="975" t="s">
        <v>84</v>
      </c>
      <c r="AU260" s="183" t="s">
        <v>84</v>
      </c>
      <c r="AV260" s="183" t="s">
        <v>84</v>
      </c>
      <c r="AW260" s="183" t="s">
        <v>84</v>
      </c>
      <c r="AX260" s="604" t="s">
        <v>84</v>
      </c>
      <c r="AY260" s="604" t="s">
        <v>84</v>
      </c>
      <c r="AZ260" s="189"/>
      <c r="BA260" s="345">
        <v>0.95714285714285718</v>
      </c>
      <c r="BB260" s="187">
        <v>0.77047619047619054</v>
      </c>
      <c r="BC260" s="187">
        <v>0.75619047619047619</v>
      </c>
      <c r="BD260" s="188">
        <v>0.82793650793650786</v>
      </c>
      <c r="BE260" s="188" t="s">
        <v>84</v>
      </c>
    </row>
    <row r="261" spans="1:57" ht="35.25" customHeight="1" x14ac:dyDescent="0.25">
      <c r="A261" s="144"/>
      <c r="B261" s="144"/>
      <c r="C261" s="144"/>
      <c r="D261" s="1549"/>
      <c r="E261" s="234" t="s">
        <v>267</v>
      </c>
      <c r="F261" s="165"/>
      <c r="G261" s="1575"/>
      <c r="H261" s="492">
        <v>1</v>
      </c>
      <c r="I261" s="189">
        <v>1</v>
      </c>
      <c r="J261" s="189">
        <v>1</v>
      </c>
      <c r="K261" s="189">
        <v>1</v>
      </c>
      <c r="L261" s="189" t="s">
        <v>84</v>
      </c>
      <c r="M261" s="189">
        <v>0.93333333333333346</v>
      </c>
      <c r="N261" s="189">
        <v>1</v>
      </c>
      <c r="O261" s="189">
        <v>1</v>
      </c>
      <c r="P261" s="189">
        <v>0.84285714285714286</v>
      </c>
      <c r="Q261" s="189">
        <v>1</v>
      </c>
      <c r="R261" s="189">
        <v>0.60000000000000009</v>
      </c>
      <c r="S261" s="189">
        <v>1</v>
      </c>
      <c r="T261" s="189">
        <v>0.60000000000000009</v>
      </c>
      <c r="U261" s="189" t="s">
        <v>84</v>
      </c>
      <c r="V261" s="189">
        <v>0.60000000000000009</v>
      </c>
      <c r="W261" s="189">
        <v>1</v>
      </c>
      <c r="X261" s="189" t="s">
        <v>84</v>
      </c>
      <c r="Y261" s="189" t="s">
        <v>84</v>
      </c>
      <c r="Z261" s="189" t="s">
        <v>84</v>
      </c>
      <c r="AA261" s="189" t="s">
        <v>84</v>
      </c>
      <c r="AB261" s="237">
        <v>0.60000000000000009</v>
      </c>
      <c r="AC261" s="189">
        <v>0.60000000000000009</v>
      </c>
      <c r="AD261" s="189">
        <v>0.60000000000000009</v>
      </c>
      <c r="AE261" s="189" t="s">
        <v>84</v>
      </c>
      <c r="AF261" s="189" t="s">
        <v>84</v>
      </c>
      <c r="AG261" s="189" t="s">
        <v>84</v>
      </c>
      <c r="AH261" s="189">
        <v>0.60000000000000009</v>
      </c>
      <c r="AI261" s="189">
        <v>1</v>
      </c>
      <c r="AJ261" s="189" t="s">
        <v>84</v>
      </c>
      <c r="AK261" s="189" t="s">
        <v>84</v>
      </c>
      <c r="AL261" s="189" t="s">
        <v>84</v>
      </c>
      <c r="AM261" s="237">
        <v>0.94285714285714295</v>
      </c>
      <c r="AN261" s="189">
        <v>1</v>
      </c>
      <c r="AO261" s="189">
        <v>1</v>
      </c>
      <c r="AP261" s="189" t="s">
        <v>84</v>
      </c>
      <c r="AQ261" s="189" t="s">
        <v>84</v>
      </c>
      <c r="AR261" s="967">
        <v>1</v>
      </c>
      <c r="AS261" s="967" t="s">
        <v>84</v>
      </c>
      <c r="AT261" s="977" t="s">
        <v>84</v>
      </c>
      <c r="AU261" s="189" t="s">
        <v>84</v>
      </c>
      <c r="AV261" s="189" t="s">
        <v>84</v>
      </c>
      <c r="AW261" s="189" t="s">
        <v>84</v>
      </c>
      <c r="AX261" s="506" t="s">
        <v>84</v>
      </c>
      <c r="AY261" s="506" t="s">
        <v>84</v>
      </c>
      <c r="AZ261" s="189"/>
      <c r="BA261" s="493">
        <v>0.89829931972789101</v>
      </c>
      <c r="BB261" s="239">
        <v>0.68</v>
      </c>
      <c r="BC261" s="239">
        <v>0.98571428571428577</v>
      </c>
      <c r="BD261" s="240">
        <v>0.85467120181405898</v>
      </c>
      <c r="BE261" s="240" t="s">
        <v>84</v>
      </c>
    </row>
    <row r="262" spans="1:57" ht="35.25" customHeight="1" x14ac:dyDescent="0.25">
      <c r="A262" s="144"/>
      <c r="B262" s="144"/>
      <c r="C262" s="144"/>
      <c r="D262" s="1549"/>
      <c r="E262" s="234" t="s">
        <v>152</v>
      </c>
      <c r="F262" s="165"/>
      <c r="G262" s="1575"/>
      <c r="H262" s="495">
        <v>0.60000000000000009</v>
      </c>
      <c r="I262" s="183">
        <v>1</v>
      </c>
      <c r="J262" s="183">
        <v>0.60000000000000009</v>
      </c>
      <c r="K262" s="183">
        <v>0.60000000000000009</v>
      </c>
      <c r="L262" s="183" t="s">
        <v>84</v>
      </c>
      <c r="M262" s="183">
        <v>1</v>
      </c>
      <c r="N262" s="183">
        <v>1</v>
      </c>
      <c r="O262" s="183">
        <v>0.94285714285714295</v>
      </c>
      <c r="P262" s="183">
        <v>1</v>
      </c>
      <c r="Q262" s="183">
        <v>0.60000000000000009</v>
      </c>
      <c r="R262" s="183">
        <v>0.48571428571428577</v>
      </c>
      <c r="S262" s="183">
        <v>0.48571428571428577</v>
      </c>
      <c r="T262" s="183">
        <v>0.94285714285714295</v>
      </c>
      <c r="U262" s="183" t="s">
        <v>84</v>
      </c>
      <c r="V262" s="183">
        <v>1</v>
      </c>
      <c r="W262" s="183">
        <v>1</v>
      </c>
      <c r="X262" s="183" t="s">
        <v>84</v>
      </c>
      <c r="Y262" s="183" t="s">
        <v>84</v>
      </c>
      <c r="Z262" s="183" t="s">
        <v>84</v>
      </c>
      <c r="AA262" s="183" t="s">
        <v>84</v>
      </c>
      <c r="AB262" s="185">
        <v>0.53333333333333344</v>
      </c>
      <c r="AC262" s="183">
        <v>0.60000000000000009</v>
      </c>
      <c r="AD262" s="183">
        <v>1</v>
      </c>
      <c r="AE262" s="183" t="s">
        <v>84</v>
      </c>
      <c r="AF262" s="183" t="s">
        <v>84</v>
      </c>
      <c r="AG262" s="183" t="s">
        <v>84</v>
      </c>
      <c r="AH262" s="183">
        <v>0.48571428571428577</v>
      </c>
      <c r="AI262" s="183">
        <v>1</v>
      </c>
      <c r="AJ262" s="183" t="s">
        <v>84</v>
      </c>
      <c r="AK262" s="183" t="s">
        <v>84</v>
      </c>
      <c r="AL262" s="183" t="s">
        <v>84</v>
      </c>
      <c r="AM262" s="185">
        <v>0.94285714285714295</v>
      </c>
      <c r="AN262" s="183">
        <v>0.93333333333333346</v>
      </c>
      <c r="AO262" s="183">
        <v>1</v>
      </c>
      <c r="AP262" s="183" t="s">
        <v>84</v>
      </c>
      <c r="AQ262" s="183" t="s">
        <v>84</v>
      </c>
      <c r="AR262" s="965">
        <v>0.94285714285714295</v>
      </c>
      <c r="AS262" s="965" t="s">
        <v>84</v>
      </c>
      <c r="AT262" s="975" t="s">
        <v>84</v>
      </c>
      <c r="AU262" s="183" t="s">
        <v>84</v>
      </c>
      <c r="AV262" s="183" t="s">
        <v>84</v>
      </c>
      <c r="AW262" s="183" t="s">
        <v>84</v>
      </c>
      <c r="AX262" s="604" t="s">
        <v>84</v>
      </c>
      <c r="AY262" s="604" t="s">
        <v>84</v>
      </c>
      <c r="AZ262" s="189"/>
      <c r="BA262" s="494">
        <v>0.80408163265306132</v>
      </c>
      <c r="BB262" s="187">
        <v>0.7238095238095239</v>
      </c>
      <c r="BC262" s="187">
        <v>0.95476190476190492</v>
      </c>
      <c r="BD262" s="188">
        <v>0.82755102040816342</v>
      </c>
      <c r="BE262" s="188" t="s">
        <v>84</v>
      </c>
    </row>
    <row r="263" spans="1:57" ht="35.25" customHeight="1" x14ac:dyDescent="0.25">
      <c r="A263" s="144"/>
      <c r="B263" s="144"/>
      <c r="C263" s="144"/>
      <c r="D263" s="1548">
        <v>2020</v>
      </c>
      <c r="E263" s="234" t="s">
        <v>153</v>
      </c>
      <c r="F263" s="165"/>
      <c r="G263" s="1575"/>
      <c r="H263" s="492">
        <v>0.88571428571428579</v>
      </c>
      <c r="I263" s="189">
        <v>0.38571428571428579</v>
      </c>
      <c r="J263" s="189" t="s">
        <v>84</v>
      </c>
      <c r="K263" s="189">
        <v>1</v>
      </c>
      <c r="L263" s="189" t="s">
        <v>84</v>
      </c>
      <c r="M263" s="189">
        <v>1</v>
      </c>
      <c r="N263" s="189">
        <v>1</v>
      </c>
      <c r="O263" s="189">
        <v>1</v>
      </c>
      <c r="P263" s="189" t="s">
        <v>84</v>
      </c>
      <c r="Q263" s="189">
        <v>1</v>
      </c>
      <c r="R263" s="189">
        <v>0.60000000000000009</v>
      </c>
      <c r="S263" s="189">
        <v>0.48571428571428577</v>
      </c>
      <c r="T263" s="189">
        <v>1</v>
      </c>
      <c r="U263" s="189" t="s">
        <v>84</v>
      </c>
      <c r="V263" s="189">
        <v>0.37142857142857144</v>
      </c>
      <c r="W263" s="189">
        <v>0.4285714285714286</v>
      </c>
      <c r="X263" s="189" t="s">
        <v>84</v>
      </c>
      <c r="Y263" s="189" t="s">
        <v>84</v>
      </c>
      <c r="Z263" s="189" t="s">
        <v>84</v>
      </c>
      <c r="AA263" s="189" t="s">
        <v>84</v>
      </c>
      <c r="AB263" s="237">
        <v>0.23333333333333334</v>
      </c>
      <c r="AC263" s="189">
        <v>1</v>
      </c>
      <c r="AD263" s="189">
        <v>0.5</v>
      </c>
      <c r="AE263" s="189" t="s">
        <v>84</v>
      </c>
      <c r="AF263" s="189" t="s">
        <v>84</v>
      </c>
      <c r="AG263" s="189" t="s">
        <v>84</v>
      </c>
      <c r="AH263" s="189">
        <v>0.54285714285714293</v>
      </c>
      <c r="AI263" s="189">
        <v>1</v>
      </c>
      <c r="AJ263" s="189" t="s">
        <v>84</v>
      </c>
      <c r="AK263" s="189" t="s">
        <v>84</v>
      </c>
      <c r="AL263" s="189" t="s">
        <v>84</v>
      </c>
      <c r="AM263" s="237">
        <v>0.8666666666666667</v>
      </c>
      <c r="AN263" s="189">
        <v>1</v>
      </c>
      <c r="AO263" s="189">
        <v>1</v>
      </c>
      <c r="AP263" s="189" t="s">
        <v>84</v>
      </c>
      <c r="AQ263" s="189" t="s">
        <v>84</v>
      </c>
      <c r="AR263" s="967">
        <v>1</v>
      </c>
      <c r="AS263" s="967" t="s">
        <v>84</v>
      </c>
      <c r="AT263" s="977" t="s">
        <v>84</v>
      </c>
      <c r="AU263" s="189" t="s">
        <v>84</v>
      </c>
      <c r="AV263" s="189" t="s">
        <v>84</v>
      </c>
      <c r="AW263" s="189" t="s">
        <v>84</v>
      </c>
      <c r="AX263" s="506" t="s">
        <v>84</v>
      </c>
      <c r="AY263" s="506" t="s">
        <v>84</v>
      </c>
      <c r="AZ263" s="189"/>
      <c r="BA263" s="493">
        <v>0.76309523809523816</v>
      </c>
      <c r="BB263" s="239">
        <v>0.65523809523809518</v>
      </c>
      <c r="BC263" s="239">
        <v>0.96666666666666667</v>
      </c>
      <c r="BD263" s="240">
        <v>0.79500000000000004</v>
      </c>
      <c r="BE263" s="240" t="s">
        <v>84</v>
      </c>
    </row>
    <row r="264" spans="1:57" ht="35.25" customHeight="1" x14ac:dyDescent="0.25">
      <c r="A264" s="144"/>
      <c r="B264" s="144"/>
      <c r="C264" s="144"/>
      <c r="D264" s="1549"/>
      <c r="E264" s="234" t="s">
        <v>154</v>
      </c>
      <c r="F264" s="165"/>
      <c r="G264" s="1575"/>
      <c r="H264" s="495">
        <v>1</v>
      </c>
      <c r="I264" s="183">
        <v>0.94285714285714295</v>
      </c>
      <c r="J264" s="183" t="s">
        <v>84</v>
      </c>
      <c r="K264" s="183">
        <v>1</v>
      </c>
      <c r="L264" s="183" t="s">
        <v>84</v>
      </c>
      <c r="M264" s="183">
        <v>1</v>
      </c>
      <c r="N264" s="183">
        <v>1</v>
      </c>
      <c r="O264" s="183">
        <v>1</v>
      </c>
      <c r="P264" s="183" t="s">
        <v>84</v>
      </c>
      <c r="Q264" s="183">
        <v>1</v>
      </c>
      <c r="R264" s="183">
        <v>1</v>
      </c>
      <c r="S264" s="183">
        <v>1</v>
      </c>
      <c r="T264" s="183">
        <v>0.8</v>
      </c>
      <c r="U264" s="183" t="s">
        <v>84</v>
      </c>
      <c r="V264" s="183">
        <v>1</v>
      </c>
      <c r="W264" s="183">
        <v>0.94285714285714295</v>
      </c>
      <c r="X264" s="183" t="s">
        <v>84</v>
      </c>
      <c r="Y264" s="183" t="s">
        <v>84</v>
      </c>
      <c r="Z264" s="183" t="s">
        <v>84</v>
      </c>
      <c r="AA264" s="183" t="s">
        <v>84</v>
      </c>
      <c r="AB264" s="185">
        <v>0.60000000000000009</v>
      </c>
      <c r="AC264" s="183">
        <v>0.53333333333333344</v>
      </c>
      <c r="AD264" s="183">
        <v>0.94285714285714295</v>
      </c>
      <c r="AE264" s="183" t="s">
        <v>84</v>
      </c>
      <c r="AF264" s="183" t="s">
        <v>84</v>
      </c>
      <c r="AG264" s="183" t="s">
        <v>84</v>
      </c>
      <c r="AH264" s="183">
        <v>0.4285714285714286</v>
      </c>
      <c r="AI264" s="183">
        <v>0.60000000000000009</v>
      </c>
      <c r="AJ264" s="183" t="s">
        <v>84</v>
      </c>
      <c r="AK264" s="183" t="s">
        <v>84</v>
      </c>
      <c r="AL264" s="183" t="s">
        <v>84</v>
      </c>
      <c r="AM264" s="185">
        <v>0.9</v>
      </c>
      <c r="AN264" s="183">
        <v>1</v>
      </c>
      <c r="AO264" s="183">
        <v>0.93333333333333346</v>
      </c>
      <c r="AP264" s="183" t="s">
        <v>84</v>
      </c>
      <c r="AQ264" s="183" t="s">
        <v>84</v>
      </c>
      <c r="AR264" s="965">
        <v>1</v>
      </c>
      <c r="AS264" s="965" t="s">
        <v>84</v>
      </c>
      <c r="AT264" s="975" t="s">
        <v>84</v>
      </c>
      <c r="AU264" s="183" t="s">
        <v>84</v>
      </c>
      <c r="AV264" s="183" t="s">
        <v>84</v>
      </c>
      <c r="AW264" s="183" t="s">
        <v>84</v>
      </c>
      <c r="AX264" s="604" t="s">
        <v>84</v>
      </c>
      <c r="AY264" s="604" t="s">
        <v>84</v>
      </c>
      <c r="AZ264" s="189"/>
      <c r="BA264" s="494">
        <v>0.9738095238095239</v>
      </c>
      <c r="BB264" s="187">
        <v>0.62095238095238092</v>
      </c>
      <c r="BC264" s="187">
        <v>0.95833333333333337</v>
      </c>
      <c r="BD264" s="188">
        <v>0.85103174603174603</v>
      </c>
      <c r="BE264" s="188" t="s">
        <v>84</v>
      </c>
    </row>
    <row r="265" spans="1:57" ht="35.25" customHeight="1" x14ac:dyDescent="0.25">
      <c r="A265" s="144"/>
      <c r="B265" s="144"/>
      <c r="C265" s="144"/>
      <c r="D265" s="1549"/>
      <c r="E265" s="234" t="s">
        <v>155</v>
      </c>
      <c r="F265" s="165"/>
      <c r="G265" s="1575"/>
      <c r="H265" s="638">
        <v>0.54285714285714293</v>
      </c>
      <c r="I265" s="186">
        <v>0.48571428571428577</v>
      </c>
      <c r="J265" s="186" t="s">
        <v>84</v>
      </c>
      <c r="K265" s="186">
        <v>1</v>
      </c>
      <c r="L265" s="186" t="s">
        <v>84</v>
      </c>
      <c r="M265" s="186" t="s">
        <v>84</v>
      </c>
      <c r="N265" s="186" t="s">
        <v>84</v>
      </c>
      <c r="O265" s="186">
        <v>0.94285714285714295</v>
      </c>
      <c r="P265" s="186" t="s">
        <v>84</v>
      </c>
      <c r="Q265" s="186">
        <v>1</v>
      </c>
      <c r="R265" s="186">
        <v>0.94285714285714295</v>
      </c>
      <c r="S265" s="186">
        <v>0.60000000000000009</v>
      </c>
      <c r="T265" s="186">
        <v>0.54285714285714293</v>
      </c>
      <c r="U265" s="186" t="s">
        <v>84</v>
      </c>
      <c r="V265" s="186">
        <v>0.94285714285714295</v>
      </c>
      <c r="W265" s="186">
        <v>1</v>
      </c>
      <c r="X265" s="186" t="s">
        <v>84</v>
      </c>
      <c r="Y265" s="186" t="s">
        <v>84</v>
      </c>
      <c r="Z265" s="186" t="s">
        <v>84</v>
      </c>
      <c r="AA265" s="186" t="s">
        <v>84</v>
      </c>
      <c r="AB265" s="206">
        <v>0.44285714285714284</v>
      </c>
      <c r="AC265" s="186">
        <v>0.54285714285714293</v>
      </c>
      <c r="AD265" s="186">
        <v>1</v>
      </c>
      <c r="AE265" s="186" t="s">
        <v>84</v>
      </c>
      <c r="AF265" s="186" t="s">
        <v>84</v>
      </c>
      <c r="AG265" s="186" t="s">
        <v>84</v>
      </c>
      <c r="AH265" s="186">
        <v>1</v>
      </c>
      <c r="AI265" s="186">
        <v>1</v>
      </c>
      <c r="AJ265" s="186" t="s">
        <v>84</v>
      </c>
      <c r="AK265" s="186" t="s">
        <v>84</v>
      </c>
      <c r="AL265" s="186" t="s">
        <v>84</v>
      </c>
      <c r="AM265" s="206">
        <v>1</v>
      </c>
      <c r="AN265" s="186" t="s">
        <v>84</v>
      </c>
      <c r="AO265" s="186">
        <v>1</v>
      </c>
      <c r="AP265" s="186" t="s">
        <v>84</v>
      </c>
      <c r="AQ265" s="186" t="s">
        <v>84</v>
      </c>
      <c r="AR265" s="966">
        <v>0.94285714285714295</v>
      </c>
      <c r="AS265" s="966" t="s">
        <v>84</v>
      </c>
      <c r="AT265" s="976" t="s">
        <v>84</v>
      </c>
      <c r="AU265" s="186" t="s">
        <v>84</v>
      </c>
      <c r="AV265" s="186" t="s">
        <v>84</v>
      </c>
      <c r="AW265" s="186" t="s">
        <v>84</v>
      </c>
      <c r="AX265" s="605" t="s">
        <v>84</v>
      </c>
      <c r="AY265" s="605" t="s">
        <v>84</v>
      </c>
      <c r="AZ265" s="189"/>
      <c r="BA265" s="639">
        <v>0.8</v>
      </c>
      <c r="BB265" s="207">
        <v>0.79714285714285715</v>
      </c>
      <c r="BC265" s="207">
        <v>0.98095238095238102</v>
      </c>
      <c r="BD265" s="208">
        <v>0.85936507936507933</v>
      </c>
      <c r="BE265" s="208" t="s">
        <v>84</v>
      </c>
    </row>
    <row r="266" spans="1:57" ht="35.25" customHeight="1" x14ac:dyDescent="0.25">
      <c r="A266" s="144"/>
      <c r="B266" s="144"/>
      <c r="C266" s="144"/>
      <c r="D266" s="1549"/>
      <c r="E266" s="234" t="s">
        <v>241</v>
      </c>
      <c r="F266" s="165"/>
      <c r="G266" s="1575"/>
      <c r="H266" s="495">
        <v>1</v>
      </c>
      <c r="I266" s="183">
        <v>1</v>
      </c>
      <c r="J266" s="183" t="s">
        <v>84</v>
      </c>
      <c r="K266" s="183">
        <v>1</v>
      </c>
      <c r="L266" s="183" t="s">
        <v>84</v>
      </c>
      <c r="M266" s="183" t="s">
        <v>84</v>
      </c>
      <c r="N266" s="183" t="s">
        <v>84</v>
      </c>
      <c r="O266" s="183">
        <v>1</v>
      </c>
      <c r="P266" s="183" t="s">
        <v>84</v>
      </c>
      <c r="Q266" s="183">
        <v>1</v>
      </c>
      <c r="R266" s="183">
        <v>1</v>
      </c>
      <c r="S266" s="183">
        <v>0.94285714285714295</v>
      </c>
      <c r="T266" s="183">
        <v>1</v>
      </c>
      <c r="U266" s="183" t="s">
        <v>84</v>
      </c>
      <c r="V266" s="183">
        <v>0.54285714285714293</v>
      </c>
      <c r="W266" s="183">
        <v>1</v>
      </c>
      <c r="X266" s="183" t="s">
        <v>84</v>
      </c>
      <c r="Y266" s="183" t="s">
        <v>84</v>
      </c>
      <c r="Z266" s="183" t="s">
        <v>84</v>
      </c>
      <c r="AA266" s="183" t="s">
        <v>84</v>
      </c>
      <c r="AB266" s="185">
        <v>0.60000000000000009</v>
      </c>
      <c r="AC266" s="183">
        <v>0.54285714285714293</v>
      </c>
      <c r="AD266" s="183">
        <v>0.60000000000000009</v>
      </c>
      <c r="AE266" s="183" t="s">
        <v>84</v>
      </c>
      <c r="AF266" s="183" t="s">
        <v>84</v>
      </c>
      <c r="AG266" s="183" t="s">
        <v>84</v>
      </c>
      <c r="AH266" s="183">
        <v>0.60000000000000009</v>
      </c>
      <c r="AI266" s="183">
        <v>0.60000000000000009</v>
      </c>
      <c r="AJ266" s="183" t="s">
        <v>84</v>
      </c>
      <c r="AK266" s="183" t="s">
        <v>84</v>
      </c>
      <c r="AL266" s="183" t="s">
        <v>84</v>
      </c>
      <c r="AM266" s="185">
        <v>1</v>
      </c>
      <c r="AN266" s="183" t="s">
        <v>84</v>
      </c>
      <c r="AO266" s="183">
        <v>0.54285714285714293</v>
      </c>
      <c r="AP266" s="183" t="s">
        <v>84</v>
      </c>
      <c r="AQ266" s="183" t="s">
        <v>84</v>
      </c>
      <c r="AR266" s="965">
        <v>0.84285714285714286</v>
      </c>
      <c r="AS266" s="965" t="s">
        <v>84</v>
      </c>
      <c r="AT266" s="975" t="s">
        <v>84</v>
      </c>
      <c r="AU266" s="189" t="s">
        <v>84</v>
      </c>
      <c r="AV266" s="189" t="s">
        <v>84</v>
      </c>
      <c r="AW266" s="189" t="s">
        <v>84</v>
      </c>
      <c r="AX266" s="506" t="s">
        <v>84</v>
      </c>
      <c r="AY266" s="506" t="s">
        <v>84</v>
      </c>
      <c r="AZ266" s="189"/>
      <c r="BA266" s="494">
        <v>0.94857142857142862</v>
      </c>
      <c r="BB266" s="187">
        <v>0.58857142857142875</v>
      </c>
      <c r="BC266" s="187">
        <v>0.79523809523809519</v>
      </c>
      <c r="BD266" s="188">
        <v>0.77746031746031752</v>
      </c>
      <c r="BE266" s="188" t="s">
        <v>84</v>
      </c>
    </row>
    <row r="267" spans="1:57" ht="35.25" customHeight="1" x14ac:dyDescent="0.25">
      <c r="A267" s="144"/>
      <c r="B267" s="144"/>
      <c r="C267" s="144"/>
      <c r="D267" s="1549"/>
      <c r="E267" s="234" t="s">
        <v>246</v>
      </c>
      <c r="F267" s="165"/>
      <c r="G267" s="1575"/>
      <c r="H267" s="638">
        <v>0.5</v>
      </c>
      <c r="I267" s="186">
        <v>1</v>
      </c>
      <c r="J267" s="186" t="s">
        <v>84</v>
      </c>
      <c r="K267" s="186">
        <v>0.54285714285714293</v>
      </c>
      <c r="L267" s="186" t="s">
        <v>84</v>
      </c>
      <c r="M267" s="186" t="s">
        <v>84</v>
      </c>
      <c r="N267" s="186" t="s">
        <v>84</v>
      </c>
      <c r="O267" s="186">
        <v>1</v>
      </c>
      <c r="P267" s="186" t="s">
        <v>84</v>
      </c>
      <c r="Q267" s="186">
        <v>0.94285714285714295</v>
      </c>
      <c r="R267" s="186">
        <v>0.94285714285714295</v>
      </c>
      <c r="S267" s="186">
        <v>0.60000000000000009</v>
      </c>
      <c r="T267" s="186">
        <v>1</v>
      </c>
      <c r="U267" s="186" t="s">
        <v>84</v>
      </c>
      <c r="V267" s="186">
        <v>1</v>
      </c>
      <c r="W267" s="186">
        <v>0.54285714285714293</v>
      </c>
      <c r="X267" s="186" t="s">
        <v>84</v>
      </c>
      <c r="Y267" s="186" t="s">
        <v>84</v>
      </c>
      <c r="Z267" s="186" t="s">
        <v>84</v>
      </c>
      <c r="AA267" s="186" t="s">
        <v>84</v>
      </c>
      <c r="AB267" s="206">
        <v>0.54285714285714293</v>
      </c>
      <c r="AC267" s="186">
        <v>1</v>
      </c>
      <c r="AD267" s="186">
        <v>0.92</v>
      </c>
      <c r="AE267" s="186" t="s">
        <v>84</v>
      </c>
      <c r="AF267" s="186" t="s">
        <v>84</v>
      </c>
      <c r="AG267" s="186" t="s">
        <v>84</v>
      </c>
      <c r="AH267" s="186">
        <v>1</v>
      </c>
      <c r="AI267" s="186">
        <v>0.60000000000000009</v>
      </c>
      <c r="AJ267" s="186" t="s">
        <v>84</v>
      </c>
      <c r="AK267" s="186" t="s">
        <v>84</v>
      </c>
      <c r="AL267" s="186" t="s">
        <v>84</v>
      </c>
      <c r="AM267" s="206">
        <v>0.54285714285714293</v>
      </c>
      <c r="AN267" s="186" t="s">
        <v>84</v>
      </c>
      <c r="AO267" s="186">
        <v>0.94285714285714295</v>
      </c>
      <c r="AP267" s="186" t="s">
        <v>84</v>
      </c>
      <c r="AQ267" s="186" t="s">
        <v>84</v>
      </c>
      <c r="AR267" s="966">
        <v>0.60000000000000009</v>
      </c>
      <c r="AS267" s="966" t="s">
        <v>84</v>
      </c>
      <c r="AT267" s="976" t="s">
        <v>84</v>
      </c>
      <c r="AU267" s="186" t="s">
        <v>84</v>
      </c>
      <c r="AV267" s="186" t="s">
        <v>84</v>
      </c>
      <c r="AW267" s="186" t="s">
        <v>84</v>
      </c>
      <c r="AX267" s="605" t="s">
        <v>84</v>
      </c>
      <c r="AY267" s="605" t="s">
        <v>84</v>
      </c>
      <c r="AZ267" s="189"/>
      <c r="BA267" s="639">
        <v>0.80714285714285716</v>
      </c>
      <c r="BB267" s="207">
        <v>0.81257142857142861</v>
      </c>
      <c r="BC267" s="207">
        <v>0.69523809523809532</v>
      </c>
      <c r="BD267" s="208">
        <v>0.7716507936507937</v>
      </c>
      <c r="BE267" s="208" t="s">
        <v>84</v>
      </c>
    </row>
    <row r="268" spans="1:57" ht="35.25" customHeight="1" x14ac:dyDescent="0.25">
      <c r="A268" s="144"/>
      <c r="B268" s="144"/>
      <c r="C268" s="144"/>
      <c r="D268" s="1549"/>
      <c r="E268" s="234" t="s">
        <v>248</v>
      </c>
      <c r="F268" s="165"/>
      <c r="G268" s="1575"/>
      <c r="H268" s="495">
        <v>1</v>
      </c>
      <c r="I268" s="183">
        <v>1</v>
      </c>
      <c r="J268" s="183" t="s">
        <v>84</v>
      </c>
      <c r="K268" s="183">
        <v>1</v>
      </c>
      <c r="L268" s="183" t="s">
        <v>84</v>
      </c>
      <c r="M268" s="183" t="s">
        <v>84</v>
      </c>
      <c r="N268" s="183" t="s">
        <v>84</v>
      </c>
      <c r="O268" s="183">
        <v>1</v>
      </c>
      <c r="P268" s="183" t="s">
        <v>84</v>
      </c>
      <c r="Q268" s="183">
        <v>1</v>
      </c>
      <c r="R268" s="183">
        <v>1</v>
      </c>
      <c r="S268" s="183">
        <v>1</v>
      </c>
      <c r="T268" s="183">
        <v>1</v>
      </c>
      <c r="U268" s="183" t="s">
        <v>84</v>
      </c>
      <c r="V268" s="183">
        <v>1</v>
      </c>
      <c r="W268" s="183">
        <v>1</v>
      </c>
      <c r="X268" s="183" t="s">
        <v>84</v>
      </c>
      <c r="Y268" s="183" t="s">
        <v>84</v>
      </c>
      <c r="Z268" s="183" t="s">
        <v>84</v>
      </c>
      <c r="AA268" s="183" t="s">
        <v>84</v>
      </c>
      <c r="AB268" s="185">
        <v>1</v>
      </c>
      <c r="AC268" s="183">
        <v>1</v>
      </c>
      <c r="AD268" s="183">
        <v>0.60000000000000009</v>
      </c>
      <c r="AE268" s="183" t="s">
        <v>84</v>
      </c>
      <c r="AF268" s="183" t="s">
        <v>84</v>
      </c>
      <c r="AG268" s="183" t="s">
        <v>84</v>
      </c>
      <c r="AH268" s="183">
        <v>1</v>
      </c>
      <c r="AI268" s="183">
        <v>0.54285714285714293</v>
      </c>
      <c r="AJ268" s="183" t="s">
        <v>84</v>
      </c>
      <c r="AK268" s="183" t="s">
        <v>84</v>
      </c>
      <c r="AL268" s="183" t="s">
        <v>84</v>
      </c>
      <c r="AM268" s="185">
        <v>0.60000000000000009</v>
      </c>
      <c r="AN268" s="183" t="s">
        <v>84</v>
      </c>
      <c r="AO268" s="183">
        <v>1</v>
      </c>
      <c r="AP268" s="183" t="s">
        <v>84</v>
      </c>
      <c r="AQ268" s="183" t="s">
        <v>84</v>
      </c>
      <c r="AR268" s="965">
        <v>1</v>
      </c>
      <c r="AS268" s="965" t="s">
        <v>84</v>
      </c>
      <c r="AT268" s="975" t="s">
        <v>84</v>
      </c>
      <c r="AU268" s="186" t="s">
        <v>84</v>
      </c>
      <c r="AV268" s="186" t="s">
        <v>84</v>
      </c>
      <c r="AW268" s="186" t="s">
        <v>84</v>
      </c>
      <c r="AX268" s="605" t="s">
        <v>84</v>
      </c>
      <c r="AY268" s="605" t="s">
        <v>84</v>
      </c>
      <c r="AZ268" s="189"/>
      <c r="BA268" s="494">
        <v>1</v>
      </c>
      <c r="BB268" s="187">
        <v>0.82857142857142863</v>
      </c>
      <c r="BC268" s="187">
        <v>0.8666666666666667</v>
      </c>
      <c r="BD268" s="188">
        <v>0.89841269841269844</v>
      </c>
      <c r="BE268" s="188" t="s">
        <v>84</v>
      </c>
    </row>
    <row r="269" spans="1:57" ht="35.25" customHeight="1" x14ac:dyDescent="0.25">
      <c r="A269" s="144"/>
      <c r="B269" s="144"/>
      <c r="C269" s="144"/>
      <c r="D269" s="1549"/>
      <c r="E269" s="234" t="s">
        <v>257</v>
      </c>
      <c r="F269" s="165"/>
      <c r="G269" s="1575"/>
      <c r="H269" s="638">
        <v>0.54285714285714293</v>
      </c>
      <c r="I269" s="186">
        <v>1</v>
      </c>
      <c r="J269" s="186" t="s">
        <v>84</v>
      </c>
      <c r="K269" s="186">
        <v>0.54285714285714293</v>
      </c>
      <c r="L269" s="186" t="s">
        <v>84</v>
      </c>
      <c r="M269" s="186" t="s">
        <v>84</v>
      </c>
      <c r="N269" s="186" t="s">
        <v>84</v>
      </c>
      <c r="O269" s="186">
        <v>0.94285714285714295</v>
      </c>
      <c r="P269" s="186" t="s">
        <v>84</v>
      </c>
      <c r="Q269" s="186">
        <v>1</v>
      </c>
      <c r="R269" s="186">
        <v>1</v>
      </c>
      <c r="S269" s="186">
        <v>1</v>
      </c>
      <c r="T269" s="186">
        <v>0.88571428571428579</v>
      </c>
      <c r="U269" s="186" t="s">
        <v>84</v>
      </c>
      <c r="V269" s="186">
        <v>0.48571428571428577</v>
      </c>
      <c r="W269" s="186">
        <v>1</v>
      </c>
      <c r="X269" s="186" t="s">
        <v>84</v>
      </c>
      <c r="Y269" s="186" t="s">
        <v>84</v>
      </c>
      <c r="Z269" s="186" t="s">
        <v>84</v>
      </c>
      <c r="AA269" s="186" t="s">
        <v>84</v>
      </c>
      <c r="AB269" s="206">
        <v>1</v>
      </c>
      <c r="AC269" s="186">
        <v>1</v>
      </c>
      <c r="AD269" s="186">
        <v>1</v>
      </c>
      <c r="AE269" s="186" t="s">
        <v>84</v>
      </c>
      <c r="AF269" s="186" t="s">
        <v>84</v>
      </c>
      <c r="AG269" s="186" t="s">
        <v>84</v>
      </c>
      <c r="AH269" s="186">
        <v>1</v>
      </c>
      <c r="AI269" s="186">
        <v>0.60000000000000009</v>
      </c>
      <c r="AJ269" s="186" t="s">
        <v>84</v>
      </c>
      <c r="AK269" s="186" t="s">
        <v>84</v>
      </c>
      <c r="AL269" s="186" t="s">
        <v>84</v>
      </c>
      <c r="AM269" s="206">
        <v>1</v>
      </c>
      <c r="AN269" s="186" t="s">
        <v>84</v>
      </c>
      <c r="AO269" s="186">
        <v>0.53333333333333344</v>
      </c>
      <c r="AP269" s="186" t="s">
        <v>84</v>
      </c>
      <c r="AQ269" s="186" t="s">
        <v>84</v>
      </c>
      <c r="AR269" s="966">
        <v>1</v>
      </c>
      <c r="AS269" s="966" t="s">
        <v>84</v>
      </c>
      <c r="AT269" s="976" t="s">
        <v>84</v>
      </c>
      <c r="AU269" s="186" t="s">
        <v>84</v>
      </c>
      <c r="AV269" s="186" t="s">
        <v>84</v>
      </c>
      <c r="AW269" s="186" t="s">
        <v>84</v>
      </c>
      <c r="AX269" s="605" t="s">
        <v>84</v>
      </c>
      <c r="AY269" s="605" t="s">
        <v>84</v>
      </c>
      <c r="AZ269" s="189"/>
      <c r="BA269" s="639">
        <v>0.84000000000000008</v>
      </c>
      <c r="BB269" s="207">
        <v>0.91999999999999993</v>
      </c>
      <c r="BC269" s="207">
        <v>0.84444444444444444</v>
      </c>
      <c r="BD269" s="208">
        <v>0.86814814814814811</v>
      </c>
      <c r="BE269" s="208" t="s">
        <v>84</v>
      </c>
    </row>
    <row r="270" spans="1:57" ht="35.25" customHeight="1" x14ac:dyDescent="0.25">
      <c r="A270" s="144"/>
      <c r="B270" s="144"/>
      <c r="C270" s="144"/>
      <c r="D270" s="1549"/>
      <c r="E270" s="234" t="s">
        <v>267</v>
      </c>
      <c r="F270" s="165"/>
      <c r="G270" s="1575"/>
      <c r="H270" s="495">
        <v>1</v>
      </c>
      <c r="I270" s="183">
        <v>0.5</v>
      </c>
      <c r="J270" s="183" t="s">
        <v>84</v>
      </c>
      <c r="K270" s="183">
        <v>1</v>
      </c>
      <c r="L270" s="183" t="s">
        <v>84</v>
      </c>
      <c r="M270" s="183" t="s">
        <v>84</v>
      </c>
      <c r="N270" s="183" t="s">
        <v>84</v>
      </c>
      <c r="O270" s="183">
        <v>1</v>
      </c>
      <c r="P270" s="183" t="s">
        <v>84</v>
      </c>
      <c r="Q270" s="183">
        <v>0.9</v>
      </c>
      <c r="R270" s="183">
        <v>1</v>
      </c>
      <c r="S270" s="183">
        <v>1</v>
      </c>
      <c r="T270" s="183">
        <v>1</v>
      </c>
      <c r="U270" s="183" t="s">
        <v>84</v>
      </c>
      <c r="V270" s="183">
        <v>0.93333333333333346</v>
      </c>
      <c r="W270" s="183">
        <v>1</v>
      </c>
      <c r="X270" s="183" t="s">
        <v>84</v>
      </c>
      <c r="Y270" s="183" t="s">
        <v>84</v>
      </c>
      <c r="Z270" s="183" t="s">
        <v>84</v>
      </c>
      <c r="AA270" s="183" t="s">
        <v>84</v>
      </c>
      <c r="AB270" s="185">
        <v>0.60000000000000009</v>
      </c>
      <c r="AC270" s="183">
        <v>0.33333333333333337</v>
      </c>
      <c r="AD270" s="183">
        <v>1</v>
      </c>
      <c r="AE270" s="183" t="s">
        <v>84</v>
      </c>
      <c r="AF270" s="183" t="s">
        <v>84</v>
      </c>
      <c r="AG270" s="183" t="s">
        <v>84</v>
      </c>
      <c r="AH270" s="183">
        <v>0.5</v>
      </c>
      <c r="AI270" s="183">
        <v>1</v>
      </c>
      <c r="AJ270" s="183" t="s">
        <v>84</v>
      </c>
      <c r="AK270" s="183" t="s">
        <v>84</v>
      </c>
      <c r="AL270" s="183" t="s">
        <v>84</v>
      </c>
      <c r="AM270" s="185">
        <v>1</v>
      </c>
      <c r="AN270" s="183" t="s">
        <v>84</v>
      </c>
      <c r="AO270" s="183">
        <v>1</v>
      </c>
      <c r="AP270" s="183" t="s">
        <v>84</v>
      </c>
      <c r="AQ270" s="183" t="s">
        <v>84</v>
      </c>
      <c r="AR270" s="965">
        <v>1</v>
      </c>
      <c r="AS270" s="965" t="s">
        <v>84</v>
      </c>
      <c r="AT270" s="975" t="s">
        <v>84</v>
      </c>
      <c r="AU270" s="186" t="s">
        <v>84</v>
      </c>
      <c r="AV270" s="186" t="s">
        <v>84</v>
      </c>
      <c r="AW270" s="186" t="s">
        <v>84</v>
      </c>
      <c r="AX270" s="605" t="s">
        <v>84</v>
      </c>
      <c r="AY270" s="605" t="s">
        <v>84</v>
      </c>
      <c r="AZ270" s="189"/>
      <c r="BA270" s="494">
        <v>0.93333333333333335</v>
      </c>
      <c r="BB270" s="187">
        <v>0.68666666666666676</v>
      </c>
      <c r="BC270" s="187">
        <v>1</v>
      </c>
      <c r="BD270" s="188">
        <v>0.87333333333333341</v>
      </c>
      <c r="BE270" s="188" t="s">
        <v>84</v>
      </c>
    </row>
    <row r="271" spans="1:57" ht="35.25" customHeight="1" x14ac:dyDescent="0.25">
      <c r="A271" s="144"/>
      <c r="B271" s="144"/>
      <c r="C271" s="144"/>
      <c r="D271" s="1549"/>
      <c r="E271" s="234" t="s">
        <v>152</v>
      </c>
      <c r="F271" s="165"/>
      <c r="G271" s="1575"/>
      <c r="H271" s="638">
        <v>1</v>
      </c>
      <c r="I271" s="186">
        <v>0.94285714285714295</v>
      </c>
      <c r="J271" s="186" t="s">
        <v>84</v>
      </c>
      <c r="K271" s="186">
        <v>1</v>
      </c>
      <c r="L271" s="186" t="s">
        <v>84</v>
      </c>
      <c r="M271" s="186" t="s">
        <v>84</v>
      </c>
      <c r="N271" s="186" t="s">
        <v>84</v>
      </c>
      <c r="O271" s="186">
        <v>0.60000000000000009</v>
      </c>
      <c r="P271" s="186" t="s">
        <v>84</v>
      </c>
      <c r="Q271" s="186">
        <v>0.94285714285714295</v>
      </c>
      <c r="R271" s="186">
        <v>0.94285714285714295</v>
      </c>
      <c r="S271" s="186">
        <v>1</v>
      </c>
      <c r="T271" s="186">
        <v>1</v>
      </c>
      <c r="U271" s="186" t="s">
        <v>84</v>
      </c>
      <c r="V271" s="186">
        <v>1</v>
      </c>
      <c r="W271" s="186">
        <v>1</v>
      </c>
      <c r="X271" s="186" t="s">
        <v>84</v>
      </c>
      <c r="Y271" s="186" t="s">
        <v>84</v>
      </c>
      <c r="Z271" s="186" t="s">
        <v>84</v>
      </c>
      <c r="AA271" s="186" t="s">
        <v>84</v>
      </c>
      <c r="AB271" s="206">
        <v>1</v>
      </c>
      <c r="AC271" s="186">
        <v>1</v>
      </c>
      <c r="AD271" s="186">
        <v>0.60000000000000009</v>
      </c>
      <c r="AE271" s="186" t="s">
        <v>84</v>
      </c>
      <c r="AF271" s="186" t="s">
        <v>84</v>
      </c>
      <c r="AG271" s="186" t="s">
        <v>84</v>
      </c>
      <c r="AH271" s="186">
        <v>1</v>
      </c>
      <c r="AI271" s="186">
        <v>1</v>
      </c>
      <c r="AJ271" s="186" t="s">
        <v>84</v>
      </c>
      <c r="AK271" s="186" t="s">
        <v>84</v>
      </c>
      <c r="AL271" s="186" t="s">
        <v>84</v>
      </c>
      <c r="AM271" s="206">
        <v>1</v>
      </c>
      <c r="AN271" s="186" t="s">
        <v>84</v>
      </c>
      <c r="AO271" s="186">
        <v>1</v>
      </c>
      <c r="AP271" s="186" t="s">
        <v>84</v>
      </c>
      <c r="AQ271" s="186" t="s">
        <v>84</v>
      </c>
      <c r="AR271" s="966">
        <v>1</v>
      </c>
      <c r="AS271" s="966" t="s">
        <v>84</v>
      </c>
      <c r="AT271" s="976" t="s">
        <v>84</v>
      </c>
      <c r="AU271" s="186" t="s">
        <v>84</v>
      </c>
      <c r="AV271" s="186" t="s">
        <v>84</v>
      </c>
      <c r="AW271" s="186" t="s">
        <v>84</v>
      </c>
      <c r="AX271" s="605" t="s">
        <v>84</v>
      </c>
      <c r="AY271" s="605" t="s">
        <v>84</v>
      </c>
      <c r="AZ271" s="189"/>
      <c r="BA271" s="639">
        <v>0.94285714285714284</v>
      </c>
      <c r="BB271" s="207">
        <v>0.91999999999999993</v>
      </c>
      <c r="BC271" s="207">
        <v>1</v>
      </c>
      <c r="BD271" s="208">
        <v>0.95428571428571429</v>
      </c>
      <c r="BE271" s="208" t="s">
        <v>84</v>
      </c>
    </row>
    <row r="272" spans="1:57" ht="35.25" customHeight="1" x14ac:dyDescent="0.25">
      <c r="A272" s="144"/>
      <c r="B272" s="144"/>
      <c r="C272" s="144"/>
      <c r="D272" s="1548">
        <v>2021</v>
      </c>
      <c r="E272" s="234" t="s">
        <v>153</v>
      </c>
      <c r="F272" s="165"/>
      <c r="G272" s="1575"/>
      <c r="H272" s="495">
        <v>1</v>
      </c>
      <c r="I272" s="183">
        <v>1</v>
      </c>
      <c r="J272" s="183" t="s">
        <v>84</v>
      </c>
      <c r="K272" s="183">
        <v>1</v>
      </c>
      <c r="L272" s="183" t="s">
        <v>84</v>
      </c>
      <c r="M272" s="183" t="s">
        <v>84</v>
      </c>
      <c r="N272" s="183" t="s">
        <v>84</v>
      </c>
      <c r="O272" s="183">
        <v>1</v>
      </c>
      <c r="P272" s="183" t="s">
        <v>84</v>
      </c>
      <c r="Q272" s="183">
        <v>1</v>
      </c>
      <c r="R272" s="183">
        <v>1</v>
      </c>
      <c r="S272" s="183">
        <v>0.33333333333333337</v>
      </c>
      <c r="T272" s="183">
        <v>1</v>
      </c>
      <c r="U272" s="183" t="s">
        <v>84</v>
      </c>
      <c r="V272" s="183">
        <v>1</v>
      </c>
      <c r="W272" s="183">
        <v>1</v>
      </c>
      <c r="X272" s="183" t="s">
        <v>84</v>
      </c>
      <c r="Y272" s="183" t="s">
        <v>84</v>
      </c>
      <c r="Z272" s="183" t="s">
        <v>84</v>
      </c>
      <c r="AA272" s="183" t="s">
        <v>84</v>
      </c>
      <c r="AB272" s="185">
        <v>1</v>
      </c>
      <c r="AC272" s="183">
        <v>0.94285714285714295</v>
      </c>
      <c r="AD272" s="183">
        <v>1</v>
      </c>
      <c r="AE272" s="183" t="s">
        <v>84</v>
      </c>
      <c r="AF272" s="183" t="s">
        <v>84</v>
      </c>
      <c r="AG272" s="183" t="s">
        <v>84</v>
      </c>
      <c r="AH272" s="183">
        <v>1</v>
      </c>
      <c r="AI272" s="183">
        <v>1</v>
      </c>
      <c r="AJ272" s="183" t="s">
        <v>84</v>
      </c>
      <c r="AK272" s="183" t="s">
        <v>84</v>
      </c>
      <c r="AL272" s="183" t="s">
        <v>84</v>
      </c>
      <c r="AM272" s="185">
        <v>1</v>
      </c>
      <c r="AN272" s="183" t="s">
        <v>84</v>
      </c>
      <c r="AO272" s="183">
        <v>1</v>
      </c>
      <c r="AP272" s="183" t="s">
        <v>84</v>
      </c>
      <c r="AQ272" s="183" t="s">
        <v>84</v>
      </c>
      <c r="AR272" s="965">
        <v>1</v>
      </c>
      <c r="AS272" s="965" t="s">
        <v>84</v>
      </c>
      <c r="AT272" s="975" t="s">
        <v>84</v>
      </c>
      <c r="AU272" s="186" t="s">
        <v>84</v>
      </c>
      <c r="AV272" s="186" t="s">
        <v>84</v>
      </c>
      <c r="AW272" s="186" t="s">
        <v>84</v>
      </c>
      <c r="AX272" s="605" t="s">
        <v>84</v>
      </c>
      <c r="AY272" s="605" t="s">
        <v>84</v>
      </c>
      <c r="AZ272" s="189"/>
      <c r="BA272" s="494">
        <v>0.93333333333333324</v>
      </c>
      <c r="BB272" s="187">
        <v>0.98857142857142866</v>
      </c>
      <c r="BC272" s="187">
        <v>1</v>
      </c>
      <c r="BD272" s="188">
        <v>0.97396825396825404</v>
      </c>
      <c r="BE272" s="188" t="s">
        <v>84</v>
      </c>
    </row>
    <row r="273" spans="1:59" ht="35.25" customHeight="1" x14ac:dyDescent="0.25">
      <c r="A273" s="144"/>
      <c r="B273" s="144"/>
      <c r="C273" s="144"/>
      <c r="D273" s="1549"/>
      <c r="E273" s="234" t="s">
        <v>154</v>
      </c>
      <c r="F273" s="165"/>
      <c r="G273" s="1575"/>
      <c r="H273" s="638">
        <v>1</v>
      </c>
      <c r="I273" s="186">
        <v>0.94285714285714295</v>
      </c>
      <c r="J273" s="186" t="s">
        <v>84</v>
      </c>
      <c r="K273" s="186">
        <v>0.60000000000000009</v>
      </c>
      <c r="L273" s="186" t="s">
        <v>84</v>
      </c>
      <c r="M273" s="186" t="s">
        <v>84</v>
      </c>
      <c r="N273" s="186" t="s">
        <v>84</v>
      </c>
      <c r="O273" s="186">
        <v>1</v>
      </c>
      <c r="P273" s="186" t="s">
        <v>84</v>
      </c>
      <c r="Q273" s="186">
        <v>1</v>
      </c>
      <c r="R273" s="186">
        <v>0.60000000000000009</v>
      </c>
      <c r="S273" s="186">
        <v>1</v>
      </c>
      <c r="T273" s="186">
        <v>1</v>
      </c>
      <c r="U273" s="186" t="s">
        <v>84</v>
      </c>
      <c r="V273" s="186">
        <v>1</v>
      </c>
      <c r="W273" s="186">
        <v>1</v>
      </c>
      <c r="X273" s="186" t="s">
        <v>84</v>
      </c>
      <c r="Y273" s="186" t="s">
        <v>84</v>
      </c>
      <c r="Z273" s="186" t="s">
        <v>84</v>
      </c>
      <c r="AA273" s="186" t="s">
        <v>84</v>
      </c>
      <c r="AB273" s="206">
        <v>0.93333333333333346</v>
      </c>
      <c r="AC273" s="186">
        <v>0.60000000000000009</v>
      </c>
      <c r="AD273" s="186">
        <v>0.60000000000000009</v>
      </c>
      <c r="AE273" s="186" t="s">
        <v>84</v>
      </c>
      <c r="AF273" s="186" t="s">
        <v>84</v>
      </c>
      <c r="AG273" s="186" t="s">
        <v>84</v>
      </c>
      <c r="AH273" s="186">
        <v>1</v>
      </c>
      <c r="AI273" s="186">
        <v>0.9</v>
      </c>
      <c r="AJ273" s="186" t="s">
        <v>84</v>
      </c>
      <c r="AK273" s="186" t="s">
        <v>84</v>
      </c>
      <c r="AL273" s="186" t="s">
        <v>84</v>
      </c>
      <c r="AM273" s="206">
        <v>1</v>
      </c>
      <c r="AN273" s="186" t="s">
        <v>84</v>
      </c>
      <c r="AO273" s="186">
        <v>1</v>
      </c>
      <c r="AP273" s="186" t="s">
        <v>84</v>
      </c>
      <c r="AQ273" s="186" t="s">
        <v>84</v>
      </c>
      <c r="AR273" s="966">
        <v>1</v>
      </c>
      <c r="AS273" s="966" t="s">
        <v>84</v>
      </c>
      <c r="AT273" s="976" t="s">
        <v>84</v>
      </c>
      <c r="AU273" s="186" t="s">
        <v>84</v>
      </c>
      <c r="AV273" s="186" t="s">
        <v>84</v>
      </c>
      <c r="AW273" s="186" t="s">
        <v>84</v>
      </c>
      <c r="AX273" s="605" t="s">
        <v>84</v>
      </c>
      <c r="AY273" s="605" t="s">
        <v>84</v>
      </c>
      <c r="AZ273" s="189"/>
      <c r="BA273" s="639">
        <v>0.91428571428571426</v>
      </c>
      <c r="BB273" s="207">
        <v>0.80666666666666687</v>
      </c>
      <c r="BC273" s="207">
        <v>1</v>
      </c>
      <c r="BD273" s="208">
        <v>0.90698412698412711</v>
      </c>
      <c r="BE273" s="208" t="s">
        <v>84</v>
      </c>
    </row>
    <row r="274" spans="1:59" ht="35.25" customHeight="1" x14ac:dyDescent="0.25">
      <c r="A274" s="144"/>
      <c r="B274" s="144"/>
      <c r="C274" s="144"/>
      <c r="D274" s="1549"/>
      <c r="E274" s="234" t="s">
        <v>155</v>
      </c>
      <c r="F274" s="165"/>
      <c r="G274" s="1575"/>
      <c r="H274" s="495">
        <v>1</v>
      </c>
      <c r="I274" s="183">
        <v>0.54285714285714293</v>
      </c>
      <c r="J274" s="183" t="s">
        <v>84</v>
      </c>
      <c r="K274" s="183">
        <v>1</v>
      </c>
      <c r="L274" s="183" t="s">
        <v>84</v>
      </c>
      <c r="M274" s="183" t="s">
        <v>84</v>
      </c>
      <c r="N274" s="183" t="s">
        <v>84</v>
      </c>
      <c r="O274" s="183">
        <v>1</v>
      </c>
      <c r="P274" s="183" t="s">
        <v>84</v>
      </c>
      <c r="Q274" s="183">
        <v>1</v>
      </c>
      <c r="R274" s="183">
        <v>1</v>
      </c>
      <c r="S274" s="183">
        <v>1</v>
      </c>
      <c r="T274" s="183">
        <v>1</v>
      </c>
      <c r="U274" s="183" t="s">
        <v>84</v>
      </c>
      <c r="V274" s="183">
        <v>1</v>
      </c>
      <c r="W274" s="183">
        <v>1</v>
      </c>
      <c r="X274" s="183" t="s">
        <v>84</v>
      </c>
      <c r="Y274" s="183" t="s">
        <v>84</v>
      </c>
      <c r="Z274" s="183" t="s">
        <v>84</v>
      </c>
      <c r="AA274" s="183" t="s">
        <v>84</v>
      </c>
      <c r="AB274" s="185">
        <v>1</v>
      </c>
      <c r="AC274" s="183">
        <v>1</v>
      </c>
      <c r="AD274" s="183">
        <v>0.94285714285714295</v>
      </c>
      <c r="AE274" s="183" t="s">
        <v>84</v>
      </c>
      <c r="AF274" s="183" t="s">
        <v>84</v>
      </c>
      <c r="AG274" s="183" t="s">
        <v>84</v>
      </c>
      <c r="AH274" s="183">
        <v>0.37142857142857144</v>
      </c>
      <c r="AI274" s="183">
        <v>0.9</v>
      </c>
      <c r="AJ274" s="183" t="s">
        <v>84</v>
      </c>
      <c r="AK274" s="183" t="s">
        <v>84</v>
      </c>
      <c r="AL274" s="183" t="s">
        <v>84</v>
      </c>
      <c r="AM274" s="185">
        <v>1</v>
      </c>
      <c r="AN274" s="183" t="s">
        <v>84</v>
      </c>
      <c r="AO274" s="183">
        <v>0.60000000000000009</v>
      </c>
      <c r="AP274" s="183" t="s">
        <v>84</v>
      </c>
      <c r="AQ274" s="183" t="s">
        <v>84</v>
      </c>
      <c r="AR274" s="965">
        <v>0.60000000000000009</v>
      </c>
      <c r="AS274" s="965" t="s">
        <v>84</v>
      </c>
      <c r="AT274" s="975" t="s">
        <v>84</v>
      </c>
      <c r="AU274" s="186" t="s">
        <v>84</v>
      </c>
      <c r="AV274" s="186" t="s">
        <v>84</v>
      </c>
      <c r="AW274" s="186" t="s">
        <v>84</v>
      </c>
      <c r="AX274" s="605" t="s">
        <v>84</v>
      </c>
      <c r="AY274" s="605" t="s">
        <v>84</v>
      </c>
      <c r="AZ274" s="189"/>
      <c r="BA274" s="494">
        <v>0.95428571428571429</v>
      </c>
      <c r="BB274" s="187">
        <v>0.84285714285714286</v>
      </c>
      <c r="BC274" s="187">
        <v>0.73333333333333339</v>
      </c>
      <c r="BD274" s="188">
        <v>0.84349206349206352</v>
      </c>
      <c r="BE274" s="188" t="s">
        <v>84</v>
      </c>
    </row>
    <row r="275" spans="1:59" ht="35.25" customHeight="1" x14ac:dyDescent="0.25">
      <c r="A275" s="144"/>
      <c r="B275" s="144"/>
      <c r="C275" s="144"/>
      <c r="D275" s="1549"/>
      <c r="E275" s="234" t="s">
        <v>303</v>
      </c>
      <c r="F275" s="165"/>
      <c r="G275" s="1575"/>
      <c r="H275" s="638">
        <v>1</v>
      </c>
      <c r="I275" s="186">
        <v>1</v>
      </c>
      <c r="J275" s="186" t="s">
        <v>84</v>
      </c>
      <c r="K275" s="186">
        <v>0.94285714285714295</v>
      </c>
      <c r="L275" s="186" t="s">
        <v>84</v>
      </c>
      <c r="M275" s="186" t="s">
        <v>84</v>
      </c>
      <c r="N275" s="186" t="s">
        <v>84</v>
      </c>
      <c r="O275" s="186">
        <v>0.60000000000000009</v>
      </c>
      <c r="P275" s="186" t="s">
        <v>84</v>
      </c>
      <c r="Q275" s="186">
        <v>0.94285714285714295</v>
      </c>
      <c r="R275" s="186">
        <v>1</v>
      </c>
      <c r="S275" s="186">
        <v>1</v>
      </c>
      <c r="T275" s="186">
        <v>1</v>
      </c>
      <c r="U275" s="186" t="s">
        <v>84</v>
      </c>
      <c r="V275" s="186">
        <v>1</v>
      </c>
      <c r="W275" s="186">
        <v>1</v>
      </c>
      <c r="X275" s="186" t="s">
        <v>84</v>
      </c>
      <c r="Y275" s="186" t="s">
        <v>84</v>
      </c>
      <c r="Z275" s="186" t="s">
        <v>84</v>
      </c>
      <c r="AA275" s="186" t="s">
        <v>84</v>
      </c>
      <c r="AB275" s="206">
        <v>1</v>
      </c>
      <c r="AC275" s="186">
        <v>0.60000000000000009</v>
      </c>
      <c r="AD275" s="186">
        <v>1</v>
      </c>
      <c r="AE275" s="186" t="s">
        <v>84</v>
      </c>
      <c r="AF275" s="186" t="s">
        <v>84</v>
      </c>
      <c r="AG275" s="186" t="s">
        <v>84</v>
      </c>
      <c r="AH275" s="186">
        <v>1</v>
      </c>
      <c r="AI275" s="186">
        <v>1</v>
      </c>
      <c r="AJ275" s="186" t="s">
        <v>84</v>
      </c>
      <c r="AK275" s="186" t="s">
        <v>84</v>
      </c>
      <c r="AL275" s="186" t="s">
        <v>84</v>
      </c>
      <c r="AM275" s="206">
        <v>0.60000000000000009</v>
      </c>
      <c r="AN275" s="186" t="s">
        <v>84</v>
      </c>
      <c r="AO275" s="186">
        <v>1</v>
      </c>
      <c r="AP275" s="186" t="s">
        <v>84</v>
      </c>
      <c r="AQ275" s="186" t="s">
        <v>84</v>
      </c>
      <c r="AR275" s="966">
        <v>1</v>
      </c>
      <c r="AS275" s="966" t="s">
        <v>84</v>
      </c>
      <c r="AT275" s="976" t="s">
        <v>84</v>
      </c>
      <c r="AU275" s="186" t="s">
        <v>84</v>
      </c>
      <c r="AV275" s="186" t="s">
        <v>84</v>
      </c>
      <c r="AW275" s="186" t="s">
        <v>84</v>
      </c>
      <c r="AX275" s="605" t="s">
        <v>84</v>
      </c>
      <c r="AY275" s="605" t="s">
        <v>84</v>
      </c>
      <c r="AZ275" s="189"/>
      <c r="BA275" s="639">
        <v>0.94857142857142862</v>
      </c>
      <c r="BB275" s="207">
        <v>0.91999999999999993</v>
      </c>
      <c r="BC275" s="207">
        <v>0.8666666666666667</v>
      </c>
      <c r="BD275" s="208">
        <v>0.91174603174603186</v>
      </c>
      <c r="BE275" s="208" t="s">
        <v>84</v>
      </c>
    </row>
    <row r="276" spans="1:59" ht="35.25" customHeight="1" x14ac:dyDescent="0.25">
      <c r="A276" s="144"/>
      <c r="B276" s="144"/>
      <c r="C276" s="144"/>
      <c r="D276" s="1549"/>
      <c r="E276" s="234" t="s">
        <v>167</v>
      </c>
      <c r="F276" s="165"/>
      <c r="G276" s="1575"/>
      <c r="H276" s="495">
        <v>1</v>
      </c>
      <c r="I276" s="183">
        <v>1</v>
      </c>
      <c r="J276" s="183" t="s">
        <v>84</v>
      </c>
      <c r="K276" s="183">
        <v>1</v>
      </c>
      <c r="L276" s="183" t="s">
        <v>84</v>
      </c>
      <c r="M276" s="183" t="s">
        <v>84</v>
      </c>
      <c r="N276" s="183" t="s">
        <v>84</v>
      </c>
      <c r="O276" s="183">
        <v>1</v>
      </c>
      <c r="P276" s="183" t="s">
        <v>84</v>
      </c>
      <c r="Q276" s="183">
        <v>0.60000000000000009</v>
      </c>
      <c r="R276" s="183">
        <v>1</v>
      </c>
      <c r="S276" s="183">
        <v>1</v>
      </c>
      <c r="T276" s="183">
        <v>1</v>
      </c>
      <c r="U276" s="183" t="s">
        <v>84</v>
      </c>
      <c r="V276" s="183">
        <v>1</v>
      </c>
      <c r="W276" s="183">
        <v>1</v>
      </c>
      <c r="X276" s="183" t="s">
        <v>84</v>
      </c>
      <c r="Y276" s="183" t="s">
        <v>84</v>
      </c>
      <c r="Z276" s="183" t="s">
        <v>84</v>
      </c>
      <c r="AA276" s="183" t="s">
        <v>84</v>
      </c>
      <c r="AB276" s="185">
        <v>1</v>
      </c>
      <c r="AC276" s="183">
        <v>0.5</v>
      </c>
      <c r="AD276" s="183">
        <v>1</v>
      </c>
      <c r="AE276" s="183" t="s">
        <v>84</v>
      </c>
      <c r="AF276" s="183" t="s">
        <v>84</v>
      </c>
      <c r="AG276" s="183" t="s">
        <v>84</v>
      </c>
      <c r="AH276" s="183">
        <v>1</v>
      </c>
      <c r="AI276" s="183">
        <v>1</v>
      </c>
      <c r="AJ276" s="183" t="s">
        <v>84</v>
      </c>
      <c r="AK276" s="183" t="s">
        <v>84</v>
      </c>
      <c r="AL276" s="183" t="s">
        <v>84</v>
      </c>
      <c r="AM276" s="185">
        <v>1</v>
      </c>
      <c r="AN276" s="183" t="s">
        <v>84</v>
      </c>
      <c r="AO276" s="183">
        <v>1</v>
      </c>
      <c r="AP276" s="183" t="s">
        <v>84</v>
      </c>
      <c r="AQ276" s="183" t="s">
        <v>84</v>
      </c>
      <c r="AR276" s="965">
        <v>0.94285714285714295</v>
      </c>
      <c r="AS276" s="965" t="s">
        <v>84</v>
      </c>
      <c r="AT276" s="975" t="s">
        <v>84</v>
      </c>
      <c r="AU276" s="186" t="s">
        <v>84</v>
      </c>
      <c r="AV276" s="186" t="s">
        <v>84</v>
      </c>
      <c r="AW276" s="186" t="s">
        <v>84</v>
      </c>
      <c r="AX276" s="605" t="s">
        <v>84</v>
      </c>
      <c r="AY276" s="605" t="s">
        <v>84</v>
      </c>
      <c r="AZ276" s="189"/>
      <c r="BA276" s="494">
        <v>0.96</v>
      </c>
      <c r="BB276" s="187">
        <v>0.9</v>
      </c>
      <c r="BC276" s="187">
        <v>0.98095238095238102</v>
      </c>
      <c r="BD276" s="188">
        <v>0.94698412698412693</v>
      </c>
      <c r="BE276" s="188" t="s">
        <v>84</v>
      </c>
    </row>
    <row r="277" spans="1:59" ht="35.25" customHeight="1" x14ac:dyDescent="0.25">
      <c r="A277" s="144"/>
      <c r="B277" s="144"/>
      <c r="C277" s="144"/>
      <c r="D277" s="1549"/>
      <c r="E277" s="234" t="s">
        <v>168</v>
      </c>
      <c r="F277" s="165"/>
      <c r="G277" s="1575"/>
      <c r="H277" s="638">
        <v>1</v>
      </c>
      <c r="I277" s="186">
        <v>1</v>
      </c>
      <c r="J277" s="186" t="s">
        <v>84</v>
      </c>
      <c r="K277" s="186">
        <v>1</v>
      </c>
      <c r="L277" s="186" t="s">
        <v>84</v>
      </c>
      <c r="M277" s="186" t="s">
        <v>84</v>
      </c>
      <c r="N277" s="186" t="s">
        <v>84</v>
      </c>
      <c r="O277" s="186">
        <v>1</v>
      </c>
      <c r="P277" s="186" t="s">
        <v>84</v>
      </c>
      <c r="Q277" s="186">
        <v>0.94285714285714295</v>
      </c>
      <c r="R277" s="186">
        <v>1</v>
      </c>
      <c r="S277" s="186">
        <v>1</v>
      </c>
      <c r="T277" s="186">
        <v>0.94285714285714295</v>
      </c>
      <c r="U277" s="186" t="s">
        <v>84</v>
      </c>
      <c r="V277" s="186">
        <v>1</v>
      </c>
      <c r="W277" s="186">
        <v>1</v>
      </c>
      <c r="X277" s="186" t="s">
        <v>84</v>
      </c>
      <c r="Y277" s="186" t="s">
        <v>84</v>
      </c>
      <c r="Z277" s="186" t="s">
        <v>84</v>
      </c>
      <c r="AA277" s="186" t="s">
        <v>84</v>
      </c>
      <c r="AB277" s="206">
        <v>0.60000000000000009</v>
      </c>
      <c r="AC277" s="186">
        <v>0.52</v>
      </c>
      <c r="AD277" s="186">
        <v>0.94285714285714295</v>
      </c>
      <c r="AE277" s="186" t="s">
        <v>84</v>
      </c>
      <c r="AF277" s="186" t="s">
        <v>84</v>
      </c>
      <c r="AG277" s="186" t="s">
        <v>84</v>
      </c>
      <c r="AH277" s="186">
        <v>1</v>
      </c>
      <c r="AI277" s="186">
        <v>1</v>
      </c>
      <c r="AJ277" s="186">
        <v>0.84285714285714286</v>
      </c>
      <c r="AK277" s="186" t="s">
        <v>84</v>
      </c>
      <c r="AL277" s="186" t="s">
        <v>84</v>
      </c>
      <c r="AM277" s="206">
        <v>1</v>
      </c>
      <c r="AN277" s="186" t="s">
        <v>84</v>
      </c>
      <c r="AO277" s="186">
        <v>0.54285714285714293</v>
      </c>
      <c r="AP277" s="186" t="s">
        <v>84</v>
      </c>
      <c r="AQ277" s="186" t="s">
        <v>84</v>
      </c>
      <c r="AR277" s="966">
        <v>1</v>
      </c>
      <c r="AS277" s="966" t="s">
        <v>84</v>
      </c>
      <c r="AT277" s="976" t="s">
        <v>84</v>
      </c>
      <c r="AU277" s="186" t="s">
        <v>84</v>
      </c>
      <c r="AV277" s="186" t="s">
        <v>84</v>
      </c>
      <c r="AW277" s="186" t="s">
        <v>84</v>
      </c>
      <c r="AX277" s="605" t="s">
        <v>84</v>
      </c>
      <c r="AY277" s="605" t="s">
        <v>84</v>
      </c>
      <c r="AZ277" s="189"/>
      <c r="BA277" s="639">
        <v>0.98857142857142866</v>
      </c>
      <c r="BB277" s="207">
        <v>0.81761904761904758</v>
      </c>
      <c r="BC277" s="207">
        <v>0.84761904761904761</v>
      </c>
      <c r="BD277" s="208">
        <v>0.88460317460317472</v>
      </c>
      <c r="BE277" s="208" t="s">
        <v>84</v>
      </c>
    </row>
    <row r="278" spans="1:59" ht="35.25" customHeight="1" x14ac:dyDescent="0.25">
      <c r="A278" s="144"/>
      <c r="B278" s="144"/>
      <c r="C278" s="144"/>
      <c r="D278" s="1549"/>
      <c r="E278" s="234" t="s">
        <v>241</v>
      </c>
      <c r="F278" s="165"/>
      <c r="G278" s="1575"/>
      <c r="H278" s="495">
        <v>1</v>
      </c>
      <c r="I278" s="183">
        <v>1</v>
      </c>
      <c r="J278" s="183" t="s">
        <v>84</v>
      </c>
      <c r="K278" s="183">
        <v>0.60000000000000009</v>
      </c>
      <c r="L278" s="183" t="s">
        <v>84</v>
      </c>
      <c r="M278" s="183" t="s">
        <v>84</v>
      </c>
      <c r="N278" s="183" t="s">
        <v>84</v>
      </c>
      <c r="O278" s="183">
        <v>1</v>
      </c>
      <c r="P278" s="183" t="s">
        <v>84</v>
      </c>
      <c r="Q278" s="183">
        <v>1</v>
      </c>
      <c r="R278" s="183">
        <v>1</v>
      </c>
      <c r="S278" s="183">
        <v>1</v>
      </c>
      <c r="T278" s="183">
        <v>0.60000000000000009</v>
      </c>
      <c r="U278" s="183" t="s">
        <v>84</v>
      </c>
      <c r="V278" s="183">
        <v>1</v>
      </c>
      <c r="W278" s="183">
        <v>0.60000000000000009</v>
      </c>
      <c r="X278" s="183" t="s">
        <v>84</v>
      </c>
      <c r="Y278" s="183" t="s">
        <v>84</v>
      </c>
      <c r="Z278" s="183" t="s">
        <v>84</v>
      </c>
      <c r="AA278" s="183" t="s">
        <v>84</v>
      </c>
      <c r="AB278" s="185">
        <v>1</v>
      </c>
      <c r="AC278" s="183">
        <v>1</v>
      </c>
      <c r="AD278" s="183">
        <v>1</v>
      </c>
      <c r="AE278" s="183" t="s">
        <v>84</v>
      </c>
      <c r="AF278" s="183" t="s">
        <v>84</v>
      </c>
      <c r="AG278" s="183" t="s">
        <v>84</v>
      </c>
      <c r="AH278" s="183">
        <v>1</v>
      </c>
      <c r="AI278" s="183">
        <v>1</v>
      </c>
      <c r="AJ278" s="183">
        <v>0.60000000000000009</v>
      </c>
      <c r="AK278" s="183" t="s">
        <v>84</v>
      </c>
      <c r="AL278" s="183" t="s">
        <v>84</v>
      </c>
      <c r="AM278" s="185">
        <v>0.60000000000000009</v>
      </c>
      <c r="AN278" s="183" t="s">
        <v>84</v>
      </c>
      <c r="AO278" s="183">
        <v>0.94285714285714295</v>
      </c>
      <c r="AP278" s="183" t="s">
        <v>84</v>
      </c>
      <c r="AQ278" s="183" t="s">
        <v>84</v>
      </c>
      <c r="AR278" s="965">
        <v>0.94285714285714295</v>
      </c>
      <c r="AS278" s="965" t="s">
        <v>84</v>
      </c>
      <c r="AT278" s="975" t="s">
        <v>84</v>
      </c>
      <c r="AU278" s="183" t="s">
        <v>84</v>
      </c>
      <c r="AV278" s="183" t="s">
        <v>84</v>
      </c>
      <c r="AW278" s="183" t="s">
        <v>84</v>
      </c>
      <c r="AX278" s="604" t="s">
        <v>84</v>
      </c>
      <c r="AY278" s="604" t="s">
        <v>84</v>
      </c>
      <c r="AZ278" s="189"/>
      <c r="BA278" s="494">
        <v>0.87999999999999989</v>
      </c>
      <c r="BB278" s="187">
        <v>0.93333333333333324</v>
      </c>
      <c r="BC278" s="187">
        <v>0.82857142857142874</v>
      </c>
      <c r="BD278" s="188">
        <v>0.88063492063492055</v>
      </c>
      <c r="BE278" s="188" t="s">
        <v>84</v>
      </c>
    </row>
    <row r="279" spans="1:59" ht="35.25" customHeight="1" x14ac:dyDescent="0.25">
      <c r="A279" s="144"/>
      <c r="B279" s="144"/>
      <c r="C279" s="144"/>
      <c r="D279" s="1549"/>
      <c r="E279" s="234" t="s">
        <v>246</v>
      </c>
      <c r="F279" s="165"/>
      <c r="G279" s="1575"/>
      <c r="H279" s="638">
        <v>0.60000000000000009</v>
      </c>
      <c r="I279" s="186">
        <v>1</v>
      </c>
      <c r="J279" s="186" t="s">
        <v>84</v>
      </c>
      <c r="K279" s="186">
        <v>0.60000000000000009</v>
      </c>
      <c r="L279" s="186" t="s">
        <v>84</v>
      </c>
      <c r="M279" s="186" t="s">
        <v>84</v>
      </c>
      <c r="N279" s="186" t="s">
        <v>84</v>
      </c>
      <c r="O279" s="186">
        <v>1</v>
      </c>
      <c r="P279" s="186" t="s">
        <v>84</v>
      </c>
      <c r="Q279" s="186">
        <v>0.60000000000000009</v>
      </c>
      <c r="R279" s="186">
        <v>1</v>
      </c>
      <c r="S279" s="186">
        <v>1</v>
      </c>
      <c r="T279" s="186">
        <v>1</v>
      </c>
      <c r="U279" s="186" t="s">
        <v>84</v>
      </c>
      <c r="V279" s="186">
        <v>1</v>
      </c>
      <c r="W279" s="186">
        <v>1</v>
      </c>
      <c r="X279" s="186" t="s">
        <v>84</v>
      </c>
      <c r="Y279" s="186" t="s">
        <v>84</v>
      </c>
      <c r="Z279" s="186" t="s">
        <v>84</v>
      </c>
      <c r="AA279" s="186" t="s">
        <v>84</v>
      </c>
      <c r="AB279" s="206">
        <v>0.43333333333333335</v>
      </c>
      <c r="AC279" s="186">
        <v>1</v>
      </c>
      <c r="AD279" s="186">
        <v>1</v>
      </c>
      <c r="AE279" s="186" t="s">
        <v>84</v>
      </c>
      <c r="AF279" s="186" t="s">
        <v>84</v>
      </c>
      <c r="AG279" s="186" t="s">
        <v>84</v>
      </c>
      <c r="AH279" s="186">
        <v>1</v>
      </c>
      <c r="AI279" s="186">
        <v>1</v>
      </c>
      <c r="AJ279" s="186">
        <v>0.94285714285714295</v>
      </c>
      <c r="AK279" s="186" t="s">
        <v>84</v>
      </c>
      <c r="AL279" s="186" t="s">
        <v>84</v>
      </c>
      <c r="AM279" s="206">
        <v>1</v>
      </c>
      <c r="AN279" s="186" t="s">
        <v>84</v>
      </c>
      <c r="AO279" s="186">
        <v>1</v>
      </c>
      <c r="AP279" s="186" t="s">
        <v>84</v>
      </c>
      <c r="AQ279" s="186" t="s">
        <v>84</v>
      </c>
      <c r="AR279" s="966">
        <v>1</v>
      </c>
      <c r="AS279" s="966" t="s">
        <v>84</v>
      </c>
      <c r="AT279" s="976" t="s">
        <v>84</v>
      </c>
      <c r="AU279" s="186" t="s">
        <v>84</v>
      </c>
      <c r="AV279" s="186" t="s">
        <v>84</v>
      </c>
      <c r="AW279" s="186" t="s">
        <v>84</v>
      </c>
      <c r="AX279" s="605" t="s">
        <v>84</v>
      </c>
      <c r="AY279" s="605" t="s">
        <v>84</v>
      </c>
      <c r="AZ279" s="189"/>
      <c r="BA279" s="639">
        <v>0.88000000000000012</v>
      </c>
      <c r="BB279" s="207">
        <v>0.89603174603174607</v>
      </c>
      <c r="BC279" s="207">
        <v>1</v>
      </c>
      <c r="BD279" s="208">
        <v>0.92534391534391547</v>
      </c>
      <c r="BE279" s="208" t="s">
        <v>84</v>
      </c>
    </row>
    <row r="280" spans="1:59" ht="35.25" customHeight="1" x14ac:dyDescent="0.25">
      <c r="A280" s="144"/>
      <c r="B280" s="144"/>
      <c r="C280" s="144"/>
      <c r="D280" s="1549"/>
      <c r="E280" s="234" t="s">
        <v>248</v>
      </c>
      <c r="F280" s="165"/>
      <c r="G280" s="1574"/>
      <c r="H280" s="802">
        <v>0.9285714285714286</v>
      </c>
      <c r="I280" s="183">
        <v>0.85714285714285721</v>
      </c>
      <c r="J280" s="183" t="s">
        <v>84</v>
      </c>
      <c r="K280" s="183">
        <v>0.85000000000000009</v>
      </c>
      <c r="L280" s="183" t="s">
        <v>84</v>
      </c>
      <c r="M280" s="183" t="s">
        <v>84</v>
      </c>
      <c r="N280" s="183" t="s">
        <v>84</v>
      </c>
      <c r="O280" s="183">
        <v>0.85000000000000009</v>
      </c>
      <c r="P280" s="183" t="s">
        <v>84</v>
      </c>
      <c r="Q280" s="183">
        <v>0.6785714285714286</v>
      </c>
      <c r="R280" s="183">
        <v>1</v>
      </c>
      <c r="S280" s="183">
        <v>1</v>
      </c>
      <c r="T280" s="183">
        <v>1</v>
      </c>
      <c r="U280" s="183" t="s">
        <v>84</v>
      </c>
      <c r="V280" s="183">
        <v>0.9285714285714286</v>
      </c>
      <c r="W280" s="183">
        <v>0.9285714285714286</v>
      </c>
      <c r="X280" s="183" t="s">
        <v>84</v>
      </c>
      <c r="Y280" s="183" t="s">
        <v>84</v>
      </c>
      <c r="Z280" s="183" t="s">
        <v>84</v>
      </c>
      <c r="AA280" s="183" t="s">
        <v>84</v>
      </c>
      <c r="AB280" s="185">
        <v>0.85714285714285721</v>
      </c>
      <c r="AC280" s="183">
        <v>0.74285714285714288</v>
      </c>
      <c r="AD280" s="183">
        <v>0.75</v>
      </c>
      <c r="AE280" s="183" t="s">
        <v>84</v>
      </c>
      <c r="AF280" s="183" t="s">
        <v>84</v>
      </c>
      <c r="AG280" s="183" t="s">
        <v>84</v>
      </c>
      <c r="AH280" s="183">
        <v>0.75</v>
      </c>
      <c r="AI280" s="183">
        <v>0.8</v>
      </c>
      <c r="AJ280" s="183">
        <v>0.75</v>
      </c>
      <c r="AK280" s="183" t="s">
        <v>84</v>
      </c>
      <c r="AL280" s="183" t="s">
        <v>84</v>
      </c>
      <c r="AM280" s="185">
        <v>1</v>
      </c>
      <c r="AN280" s="183" t="s">
        <v>84</v>
      </c>
      <c r="AO280" s="183">
        <v>0.8035714285714286</v>
      </c>
      <c r="AP280" s="183" t="s">
        <v>84</v>
      </c>
      <c r="AQ280" s="183" t="s">
        <v>84</v>
      </c>
      <c r="AR280" s="965">
        <v>1</v>
      </c>
      <c r="AS280" s="965" t="s">
        <v>84</v>
      </c>
      <c r="AT280" s="975" t="s">
        <v>84</v>
      </c>
      <c r="AU280" s="189" t="s">
        <v>84</v>
      </c>
      <c r="AV280" s="189" t="s">
        <v>84</v>
      </c>
      <c r="AW280" s="189" t="s">
        <v>84</v>
      </c>
      <c r="AX280" s="506" t="s">
        <v>84</v>
      </c>
      <c r="AY280" s="506" t="s">
        <v>84</v>
      </c>
      <c r="AZ280" s="189"/>
      <c r="BA280" s="345">
        <v>0.90214285714285725</v>
      </c>
      <c r="BB280" s="187">
        <v>0.77500000000000002</v>
      </c>
      <c r="BC280" s="187">
        <v>0.93452380952380965</v>
      </c>
      <c r="BD280" s="188">
        <v>0.87055555555555564</v>
      </c>
      <c r="BE280" s="188" t="s">
        <v>84</v>
      </c>
    </row>
    <row r="281" spans="1:59" ht="35.25" customHeight="1" x14ac:dyDescent="0.25">
      <c r="A281" s="144"/>
      <c r="B281" s="144"/>
      <c r="C281" s="144"/>
      <c r="D281" s="1549"/>
      <c r="E281" s="234" t="s">
        <v>257</v>
      </c>
      <c r="F281" s="165"/>
      <c r="G281" s="1574"/>
      <c r="H281" s="801">
        <v>1</v>
      </c>
      <c r="I281" s="189">
        <v>1</v>
      </c>
      <c r="J281" s="189" t="s">
        <v>84</v>
      </c>
      <c r="K281" s="189">
        <v>1</v>
      </c>
      <c r="L281" s="189" t="s">
        <v>84</v>
      </c>
      <c r="M281" s="189" t="s">
        <v>84</v>
      </c>
      <c r="N281" s="189" t="s">
        <v>84</v>
      </c>
      <c r="O281" s="189">
        <v>1</v>
      </c>
      <c r="P281" s="189" t="s">
        <v>84</v>
      </c>
      <c r="Q281" s="189">
        <v>1</v>
      </c>
      <c r="R281" s="189">
        <v>1</v>
      </c>
      <c r="S281" s="189">
        <v>1</v>
      </c>
      <c r="T281" s="189">
        <v>1</v>
      </c>
      <c r="U281" s="189" t="s">
        <v>84</v>
      </c>
      <c r="V281" s="189">
        <v>1</v>
      </c>
      <c r="W281" s="189">
        <v>1</v>
      </c>
      <c r="X281" s="189" t="s">
        <v>84</v>
      </c>
      <c r="Y281" s="189" t="s">
        <v>84</v>
      </c>
      <c r="Z281" s="189" t="s">
        <v>84</v>
      </c>
      <c r="AA281" s="189" t="s">
        <v>84</v>
      </c>
      <c r="AB281" s="237">
        <v>0.94285714285714284</v>
      </c>
      <c r="AC281" s="189">
        <v>1</v>
      </c>
      <c r="AD281" s="189">
        <v>0.9285714285714286</v>
      </c>
      <c r="AE281" s="189" t="s">
        <v>84</v>
      </c>
      <c r="AF281" s="189" t="s">
        <v>84</v>
      </c>
      <c r="AG281" s="189" t="s">
        <v>84</v>
      </c>
      <c r="AH281" s="189">
        <v>1</v>
      </c>
      <c r="AI281" s="189">
        <v>0.9285714285714286</v>
      </c>
      <c r="AJ281" s="189">
        <v>1</v>
      </c>
      <c r="AK281" s="189" t="s">
        <v>84</v>
      </c>
      <c r="AL281" s="189" t="s">
        <v>84</v>
      </c>
      <c r="AM281" s="237">
        <v>1</v>
      </c>
      <c r="AN281" s="189" t="s">
        <v>84</v>
      </c>
      <c r="AO281" s="189">
        <v>1</v>
      </c>
      <c r="AP281" s="189" t="s">
        <v>84</v>
      </c>
      <c r="AQ281" s="189" t="s">
        <v>84</v>
      </c>
      <c r="AR281" s="967">
        <v>1</v>
      </c>
      <c r="AS281" s="967" t="s">
        <v>84</v>
      </c>
      <c r="AT281" s="977" t="s">
        <v>84</v>
      </c>
      <c r="AU281" s="189" t="s">
        <v>84</v>
      </c>
      <c r="AV281" s="189" t="s">
        <v>84</v>
      </c>
      <c r="AW281" s="189" t="s">
        <v>84</v>
      </c>
      <c r="AX281" s="506" t="s">
        <v>84</v>
      </c>
      <c r="AY281" s="506" t="s">
        <v>84</v>
      </c>
      <c r="AZ281" s="189"/>
      <c r="BA281" s="343">
        <v>1</v>
      </c>
      <c r="BB281" s="239">
        <v>0.96666666666666667</v>
      </c>
      <c r="BC281" s="239">
        <v>1</v>
      </c>
      <c r="BD281" s="240">
        <v>0.98888888888888893</v>
      </c>
      <c r="BE281" s="240" t="s">
        <v>84</v>
      </c>
    </row>
    <row r="282" spans="1:59" ht="35.25" customHeight="1" x14ac:dyDescent="0.25">
      <c r="A282" s="144"/>
      <c r="B282" s="144"/>
      <c r="C282" s="144"/>
      <c r="D282" s="1549"/>
      <c r="E282" s="234" t="s">
        <v>267</v>
      </c>
      <c r="F282" s="165"/>
      <c r="G282" s="1574"/>
      <c r="H282" s="802">
        <v>1</v>
      </c>
      <c r="I282" s="183">
        <v>1</v>
      </c>
      <c r="J282" s="183" t="s">
        <v>84</v>
      </c>
      <c r="K282" s="183">
        <v>1</v>
      </c>
      <c r="L282" s="183" t="s">
        <v>84</v>
      </c>
      <c r="M282" s="183" t="s">
        <v>84</v>
      </c>
      <c r="N282" s="183" t="s">
        <v>84</v>
      </c>
      <c r="O282" s="183">
        <v>1</v>
      </c>
      <c r="P282" s="183" t="s">
        <v>84</v>
      </c>
      <c r="Q282" s="183">
        <v>1</v>
      </c>
      <c r="R282" s="183">
        <v>1</v>
      </c>
      <c r="S282" s="183">
        <v>1</v>
      </c>
      <c r="T282" s="183">
        <v>0.8</v>
      </c>
      <c r="U282" s="183" t="s">
        <v>84</v>
      </c>
      <c r="V282" s="183">
        <v>1</v>
      </c>
      <c r="W282" s="183">
        <v>0.75</v>
      </c>
      <c r="X282" s="183">
        <v>1</v>
      </c>
      <c r="Y282" s="183" t="s">
        <v>84</v>
      </c>
      <c r="Z282" s="183" t="s">
        <v>84</v>
      </c>
      <c r="AA282" s="183" t="s">
        <v>84</v>
      </c>
      <c r="AB282" s="185">
        <v>1</v>
      </c>
      <c r="AC282" s="183">
        <v>0.8</v>
      </c>
      <c r="AD282" s="183">
        <v>1</v>
      </c>
      <c r="AE282" s="183" t="s">
        <v>84</v>
      </c>
      <c r="AF282" s="183" t="s">
        <v>84</v>
      </c>
      <c r="AG282" s="183" t="s">
        <v>84</v>
      </c>
      <c r="AH282" s="183">
        <v>0.85714285714285721</v>
      </c>
      <c r="AI282" s="183">
        <v>0.8</v>
      </c>
      <c r="AJ282" s="183">
        <v>1</v>
      </c>
      <c r="AK282" s="183" t="s">
        <v>84</v>
      </c>
      <c r="AL282" s="183" t="s">
        <v>84</v>
      </c>
      <c r="AM282" s="185">
        <v>1</v>
      </c>
      <c r="AN282" s="183" t="s">
        <v>84</v>
      </c>
      <c r="AO282" s="183">
        <v>1</v>
      </c>
      <c r="AP282" s="183" t="s">
        <v>84</v>
      </c>
      <c r="AQ282" s="183" t="s">
        <v>84</v>
      </c>
      <c r="AR282" s="965">
        <v>1</v>
      </c>
      <c r="AS282" s="965" t="s">
        <v>84</v>
      </c>
      <c r="AT282" s="975" t="s">
        <v>84</v>
      </c>
      <c r="AU282" s="189" t="s">
        <v>84</v>
      </c>
      <c r="AV282" s="189" t="s">
        <v>84</v>
      </c>
      <c r="AW282" s="189" t="s">
        <v>84</v>
      </c>
      <c r="AX282" s="506" t="s">
        <v>84</v>
      </c>
      <c r="AY282" s="506" t="s">
        <v>84</v>
      </c>
      <c r="AZ282" s="189"/>
      <c r="BA282" s="345">
        <v>0.95909090909090911</v>
      </c>
      <c r="BB282" s="187">
        <v>0.90952380952380951</v>
      </c>
      <c r="BC282" s="187">
        <v>1</v>
      </c>
      <c r="BD282" s="188">
        <v>0.95620490620490628</v>
      </c>
      <c r="BE282" s="188" t="s">
        <v>84</v>
      </c>
    </row>
    <row r="283" spans="1:59" ht="35.25" customHeight="1" x14ac:dyDescent="0.25">
      <c r="A283" s="144"/>
      <c r="B283" s="144"/>
      <c r="C283" s="144"/>
      <c r="D283" s="1550"/>
      <c r="E283" s="234" t="s">
        <v>152</v>
      </c>
      <c r="F283" s="165"/>
      <c r="G283" s="1575"/>
      <c r="H283" s="638">
        <v>1</v>
      </c>
      <c r="I283" s="186">
        <v>0.91666666666666674</v>
      </c>
      <c r="J283" s="186" t="s">
        <v>84</v>
      </c>
      <c r="K283" s="186">
        <v>1</v>
      </c>
      <c r="L283" s="186" t="s">
        <v>84</v>
      </c>
      <c r="M283" s="186" t="s">
        <v>84</v>
      </c>
      <c r="N283" s="186" t="s">
        <v>84</v>
      </c>
      <c r="O283" s="186">
        <v>0.85714285714285721</v>
      </c>
      <c r="P283" s="186" t="s">
        <v>84</v>
      </c>
      <c r="Q283" s="186">
        <v>0.9285714285714286</v>
      </c>
      <c r="R283" s="186">
        <v>0.85714285714285721</v>
      </c>
      <c r="S283" s="186">
        <v>0.74285714285714288</v>
      </c>
      <c r="T283" s="186">
        <v>1</v>
      </c>
      <c r="U283" s="186" t="s">
        <v>84</v>
      </c>
      <c r="V283" s="186">
        <v>0.8</v>
      </c>
      <c r="W283" s="186">
        <v>1</v>
      </c>
      <c r="X283" s="186">
        <v>0.9285714285714286</v>
      </c>
      <c r="Y283" s="186" t="s">
        <v>84</v>
      </c>
      <c r="Z283" s="186" t="s">
        <v>84</v>
      </c>
      <c r="AA283" s="186" t="s">
        <v>84</v>
      </c>
      <c r="AB283" s="206">
        <v>1</v>
      </c>
      <c r="AC283" s="186">
        <v>0.75</v>
      </c>
      <c r="AD283" s="186">
        <v>0.58333333333333326</v>
      </c>
      <c r="AE283" s="186" t="s">
        <v>84</v>
      </c>
      <c r="AF283" s="186" t="s">
        <v>84</v>
      </c>
      <c r="AG283" s="186" t="s">
        <v>84</v>
      </c>
      <c r="AH283" s="186">
        <v>0.89999999999999991</v>
      </c>
      <c r="AI283" s="186">
        <v>0.48214285714285715</v>
      </c>
      <c r="AJ283" s="186">
        <v>0.95</v>
      </c>
      <c r="AK283" s="186" t="s">
        <v>84</v>
      </c>
      <c r="AL283" s="186" t="s">
        <v>84</v>
      </c>
      <c r="AM283" s="206">
        <v>0.8</v>
      </c>
      <c r="AN283" s="186" t="s">
        <v>84</v>
      </c>
      <c r="AO283" s="186">
        <v>0.9285714285714286</v>
      </c>
      <c r="AP283" s="186" t="s">
        <v>84</v>
      </c>
      <c r="AQ283" s="186" t="s">
        <v>84</v>
      </c>
      <c r="AR283" s="966">
        <v>1</v>
      </c>
      <c r="AS283" s="966" t="s">
        <v>84</v>
      </c>
      <c r="AT283" s="976" t="s">
        <v>84</v>
      </c>
      <c r="AU283" s="186" t="s">
        <v>84</v>
      </c>
      <c r="AV283" s="186" t="s">
        <v>84</v>
      </c>
      <c r="AW283" s="186" t="s">
        <v>84</v>
      </c>
      <c r="AX283" s="269" t="s">
        <v>84</v>
      </c>
      <c r="AY283" s="269" t="s">
        <v>84</v>
      </c>
      <c r="AZ283" s="189"/>
      <c r="BA283" s="639">
        <v>0.911904761904762</v>
      </c>
      <c r="BB283" s="207">
        <v>0.77757936507936509</v>
      </c>
      <c r="BC283" s="207">
        <v>0.90952380952380951</v>
      </c>
      <c r="BD283" s="208">
        <v>0.86633597883597879</v>
      </c>
      <c r="BE283" s="208" t="s">
        <v>84</v>
      </c>
    </row>
    <row r="284" spans="1:59" ht="35.25" customHeight="1" x14ac:dyDescent="0.25">
      <c r="A284" s="144"/>
      <c r="B284" s="144"/>
      <c r="C284" s="144"/>
      <c r="D284" s="1548">
        <v>2022</v>
      </c>
      <c r="E284" s="234" t="s">
        <v>153</v>
      </c>
      <c r="F284" s="165"/>
      <c r="G284" s="1573"/>
      <c r="H284" s="802">
        <v>1</v>
      </c>
      <c r="I284" s="183">
        <v>1</v>
      </c>
      <c r="J284" s="183" t="s">
        <v>84</v>
      </c>
      <c r="K284" s="183">
        <v>1</v>
      </c>
      <c r="L284" s="183" t="s">
        <v>84</v>
      </c>
      <c r="M284" s="183" t="s">
        <v>84</v>
      </c>
      <c r="N284" s="183" t="s">
        <v>84</v>
      </c>
      <c r="O284" s="183">
        <v>1</v>
      </c>
      <c r="P284" s="183" t="s">
        <v>84</v>
      </c>
      <c r="Q284" s="183">
        <v>1</v>
      </c>
      <c r="R284" s="183">
        <v>1</v>
      </c>
      <c r="S284" s="183">
        <v>1</v>
      </c>
      <c r="T284" s="183">
        <v>1</v>
      </c>
      <c r="U284" s="183" t="s">
        <v>84</v>
      </c>
      <c r="V284" s="183">
        <v>1</v>
      </c>
      <c r="W284" s="183">
        <v>1</v>
      </c>
      <c r="X284" s="183">
        <v>1</v>
      </c>
      <c r="Y284" s="183" t="s">
        <v>84</v>
      </c>
      <c r="Z284" s="183" t="s">
        <v>84</v>
      </c>
      <c r="AA284" s="183" t="s">
        <v>84</v>
      </c>
      <c r="AB284" s="185">
        <v>1</v>
      </c>
      <c r="AC284" s="183">
        <v>1</v>
      </c>
      <c r="AD284" s="183">
        <v>0.875</v>
      </c>
      <c r="AE284" s="183" t="s">
        <v>84</v>
      </c>
      <c r="AF284" s="183" t="s">
        <v>84</v>
      </c>
      <c r="AG284" s="183" t="s">
        <v>84</v>
      </c>
      <c r="AH284" s="183">
        <v>1</v>
      </c>
      <c r="AI284" s="183">
        <v>0.91666666666666674</v>
      </c>
      <c r="AJ284" s="183">
        <v>1</v>
      </c>
      <c r="AK284" s="183">
        <v>0.875</v>
      </c>
      <c r="AL284" s="183" t="s">
        <v>84</v>
      </c>
      <c r="AM284" s="185">
        <v>1</v>
      </c>
      <c r="AN284" s="183" t="s">
        <v>84</v>
      </c>
      <c r="AO284" s="183">
        <v>0.85000000000000009</v>
      </c>
      <c r="AP284" s="183" t="s">
        <v>84</v>
      </c>
      <c r="AQ284" s="183" t="s">
        <v>84</v>
      </c>
      <c r="AR284" s="965">
        <v>1</v>
      </c>
      <c r="AS284" s="965" t="s">
        <v>84</v>
      </c>
      <c r="AT284" s="975" t="s">
        <v>84</v>
      </c>
      <c r="AU284" s="189" t="s">
        <v>84</v>
      </c>
      <c r="AV284" s="189" t="s">
        <v>84</v>
      </c>
      <c r="AW284" s="189" t="s">
        <v>84</v>
      </c>
      <c r="AX284" s="506" t="s">
        <v>84</v>
      </c>
      <c r="AY284" s="506" t="s">
        <v>84</v>
      </c>
      <c r="AZ284" s="189"/>
      <c r="BA284" s="345">
        <v>1</v>
      </c>
      <c r="BB284" s="187">
        <v>0.95238095238095244</v>
      </c>
      <c r="BC284" s="187">
        <v>0.95000000000000007</v>
      </c>
      <c r="BD284" s="188">
        <v>0.96746031746031758</v>
      </c>
      <c r="BE284" s="188" t="s">
        <v>84</v>
      </c>
    </row>
    <row r="285" spans="1:59" ht="35.25" customHeight="1" x14ac:dyDescent="0.25">
      <c r="A285" s="144"/>
      <c r="B285" s="144"/>
      <c r="C285" s="144"/>
      <c r="D285" s="1551"/>
      <c r="E285" s="234" t="s">
        <v>154</v>
      </c>
      <c r="F285" s="165"/>
      <c r="G285" s="1573"/>
      <c r="H285" s="801">
        <v>0.8</v>
      </c>
      <c r="I285" s="189">
        <v>1</v>
      </c>
      <c r="J285" s="189" t="s">
        <v>84</v>
      </c>
      <c r="K285" s="189">
        <v>1</v>
      </c>
      <c r="L285" s="189" t="s">
        <v>84</v>
      </c>
      <c r="M285" s="189" t="s">
        <v>84</v>
      </c>
      <c r="N285" s="189" t="s">
        <v>84</v>
      </c>
      <c r="O285" s="189">
        <v>1</v>
      </c>
      <c r="P285" s="189" t="s">
        <v>84</v>
      </c>
      <c r="Q285" s="189">
        <v>1</v>
      </c>
      <c r="R285" s="189">
        <v>1</v>
      </c>
      <c r="S285" s="189">
        <v>1</v>
      </c>
      <c r="T285" s="189">
        <v>1</v>
      </c>
      <c r="U285" s="189" t="s">
        <v>84</v>
      </c>
      <c r="V285" s="189">
        <v>0.9285714285714286</v>
      </c>
      <c r="W285" s="189">
        <v>0.9285714285714286</v>
      </c>
      <c r="X285" s="189">
        <v>0.8</v>
      </c>
      <c r="Y285" s="189" t="s">
        <v>84</v>
      </c>
      <c r="Z285" s="189" t="s">
        <v>84</v>
      </c>
      <c r="AA285" s="189" t="s">
        <v>84</v>
      </c>
      <c r="AB285" s="237">
        <v>0.73333333333333339</v>
      </c>
      <c r="AC285" s="189">
        <v>0.75</v>
      </c>
      <c r="AD285" s="189">
        <v>0.75</v>
      </c>
      <c r="AE285" s="189" t="s">
        <v>84</v>
      </c>
      <c r="AF285" s="189" t="s">
        <v>84</v>
      </c>
      <c r="AG285" s="189" t="s">
        <v>84</v>
      </c>
      <c r="AH285" s="189">
        <v>0.8</v>
      </c>
      <c r="AI285" s="189">
        <v>1</v>
      </c>
      <c r="AJ285" s="189">
        <v>0.75</v>
      </c>
      <c r="AK285" s="189">
        <v>1</v>
      </c>
      <c r="AL285" s="189" t="s">
        <v>84</v>
      </c>
      <c r="AM285" s="237">
        <v>0.60714285714285721</v>
      </c>
      <c r="AN285" s="189" t="s">
        <v>84</v>
      </c>
      <c r="AO285" s="189">
        <v>0.8</v>
      </c>
      <c r="AP285" s="189" t="s">
        <v>84</v>
      </c>
      <c r="AQ285" s="189" t="s">
        <v>84</v>
      </c>
      <c r="AR285" s="967">
        <v>1</v>
      </c>
      <c r="AS285" s="967" t="s">
        <v>84</v>
      </c>
      <c r="AT285" s="977" t="s">
        <v>84</v>
      </c>
      <c r="AU285" s="189" t="s">
        <v>84</v>
      </c>
      <c r="AV285" s="189" t="s">
        <v>84</v>
      </c>
      <c r="AW285" s="189" t="s">
        <v>84</v>
      </c>
      <c r="AX285" s="506" t="s">
        <v>84</v>
      </c>
      <c r="AY285" s="506" t="s">
        <v>84</v>
      </c>
      <c r="AZ285" s="189"/>
      <c r="BA285" s="323">
        <v>0.95064935064935063</v>
      </c>
      <c r="BB285" s="239">
        <v>0.82619047619047614</v>
      </c>
      <c r="BC285" s="239">
        <v>0.80238095238095253</v>
      </c>
      <c r="BD285" s="240">
        <v>0.8597402597402598</v>
      </c>
      <c r="BE285" s="240" t="s">
        <v>84</v>
      </c>
    </row>
    <row r="286" spans="1:59" ht="35.25" customHeight="1" x14ac:dyDescent="0.25">
      <c r="A286" s="144"/>
      <c r="B286" s="144"/>
      <c r="C286" s="144"/>
      <c r="D286" s="1551"/>
      <c r="E286" s="234" t="s">
        <v>155</v>
      </c>
      <c r="F286" s="165"/>
      <c r="G286" s="1573"/>
      <c r="H286" s="802">
        <v>0.60000000000000009</v>
      </c>
      <c r="I286" s="183">
        <v>1</v>
      </c>
      <c r="J286" s="183" t="s">
        <v>84</v>
      </c>
      <c r="K286" s="183">
        <v>1</v>
      </c>
      <c r="L286" s="183" t="s">
        <v>84</v>
      </c>
      <c r="M286" s="183" t="s">
        <v>84</v>
      </c>
      <c r="N286" s="183" t="s">
        <v>84</v>
      </c>
      <c r="O286" s="183">
        <v>0.6785714285714286</v>
      </c>
      <c r="P286" s="183" t="s">
        <v>84</v>
      </c>
      <c r="Q286" s="183">
        <v>0.85714285714285721</v>
      </c>
      <c r="R286" s="183">
        <v>0.875</v>
      </c>
      <c r="S286" s="183">
        <v>1</v>
      </c>
      <c r="T286" s="183">
        <v>1</v>
      </c>
      <c r="U286" s="183" t="s">
        <v>84</v>
      </c>
      <c r="V286" s="183">
        <v>1</v>
      </c>
      <c r="W286" s="183">
        <v>1</v>
      </c>
      <c r="X286" s="183">
        <v>0.8</v>
      </c>
      <c r="Y286" s="183" t="s">
        <v>84</v>
      </c>
      <c r="Z286" s="183" t="s">
        <v>84</v>
      </c>
      <c r="AA286" s="183" t="s">
        <v>84</v>
      </c>
      <c r="AB286" s="185">
        <v>1</v>
      </c>
      <c r="AC286" s="183">
        <v>1</v>
      </c>
      <c r="AD286" s="183">
        <v>1</v>
      </c>
      <c r="AE286" s="183" t="s">
        <v>84</v>
      </c>
      <c r="AF286" s="183" t="s">
        <v>84</v>
      </c>
      <c r="AG286" s="183" t="s">
        <v>84</v>
      </c>
      <c r="AH286" s="183">
        <v>0.93333333333333335</v>
      </c>
      <c r="AI286" s="183">
        <v>1</v>
      </c>
      <c r="AJ286" s="183">
        <v>1</v>
      </c>
      <c r="AK286" s="183">
        <v>1</v>
      </c>
      <c r="AL286" s="183" t="s">
        <v>84</v>
      </c>
      <c r="AM286" s="185">
        <v>1</v>
      </c>
      <c r="AN286" s="183" t="s">
        <v>84</v>
      </c>
      <c r="AO286" s="183">
        <v>0.48571428571428577</v>
      </c>
      <c r="AP286" s="183" t="s">
        <v>84</v>
      </c>
      <c r="AQ286" s="183" t="s">
        <v>84</v>
      </c>
      <c r="AR286" s="965">
        <v>1</v>
      </c>
      <c r="AS286" s="965" t="s">
        <v>84</v>
      </c>
      <c r="AT286" s="975" t="s">
        <v>84</v>
      </c>
      <c r="AU286" s="183" t="s">
        <v>84</v>
      </c>
      <c r="AV286" s="183" t="s">
        <v>84</v>
      </c>
      <c r="AW286" s="183" t="s">
        <v>84</v>
      </c>
      <c r="AX286" s="604" t="s">
        <v>84</v>
      </c>
      <c r="AY286" s="604" t="s">
        <v>84</v>
      </c>
      <c r="AZ286" s="189"/>
      <c r="BA286" s="272">
        <v>0.89188311688311694</v>
      </c>
      <c r="BB286" s="187">
        <v>0.99047619047619051</v>
      </c>
      <c r="BC286" s="187">
        <v>0.82857142857142863</v>
      </c>
      <c r="BD286" s="188">
        <v>0.90364357864357869</v>
      </c>
      <c r="BE286" s="188" t="s">
        <v>84</v>
      </c>
    </row>
    <row r="287" spans="1:59" ht="35.25" customHeight="1" x14ac:dyDescent="0.25">
      <c r="A287" s="144"/>
      <c r="B287" s="144"/>
      <c r="C287" s="144"/>
      <c r="D287" s="1551"/>
      <c r="E287" s="234" t="s">
        <v>303</v>
      </c>
      <c r="F287" s="165"/>
      <c r="G287" s="1573"/>
      <c r="H287" s="801">
        <v>1</v>
      </c>
      <c r="I287" s="189">
        <v>1</v>
      </c>
      <c r="J287" s="189" t="s">
        <v>84</v>
      </c>
      <c r="K287" s="189">
        <v>0.6333333333333333</v>
      </c>
      <c r="L287" s="189" t="s">
        <v>84</v>
      </c>
      <c r="M287" s="189" t="s">
        <v>84</v>
      </c>
      <c r="N287" s="189" t="s">
        <v>84</v>
      </c>
      <c r="O287" s="189">
        <v>1</v>
      </c>
      <c r="P287" s="189" t="s">
        <v>84</v>
      </c>
      <c r="Q287" s="189">
        <v>1</v>
      </c>
      <c r="R287" s="189">
        <v>1</v>
      </c>
      <c r="S287" s="189">
        <v>0.75</v>
      </c>
      <c r="T287" s="189">
        <v>1</v>
      </c>
      <c r="U287" s="189" t="s">
        <v>84</v>
      </c>
      <c r="V287" s="189">
        <v>1</v>
      </c>
      <c r="W287" s="189">
        <v>0.9285714285714286</v>
      </c>
      <c r="X287" s="189">
        <v>1</v>
      </c>
      <c r="Y287" s="189" t="s">
        <v>84</v>
      </c>
      <c r="Z287" s="189" t="s">
        <v>84</v>
      </c>
      <c r="AA287" s="189" t="s">
        <v>84</v>
      </c>
      <c r="AB287" s="237">
        <v>1</v>
      </c>
      <c r="AC287" s="189">
        <v>0.95</v>
      </c>
      <c r="AD287" s="189">
        <v>1</v>
      </c>
      <c r="AE287" s="189" t="s">
        <v>84</v>
      </c>
      <c r="AF287" s="189" t="s">
        <v>84</v>
      </c>
      <c r="AG287" s="189" t="s">
        <v>84</v>
      </c>
      <c r="AH287" s="189">
        <v>0.875</v>
      </c>
      <c r="AI287" s="189">
        <v>0.95</v>
      </c>
      <c r="AJ287" s="189">
        <v>1</v>
      </c>
      <c r="AK287" s="189">
        <v>1</v>
      </c>
      <c r="AL287" s="189" t="s">
        <v>84</v>
      </c>
      <c r="AM287" s="237">
        <v>1</v>
      </c>
      <c r="AN287" s="189" t="s">
        <v>84</v>
      </c>
      <c r="AO287" s="189">
        <v>1</v>
      </c>
      <c r="AP287" s="189" t="s">
        <v>84</v>
      </c>
      <c r="AQ287" s="189" t="s">
        <v>84</v>
      </c>
      <c r="AR287" s="967">
        <v>1</v>
      </c>
      <c r="AS287" s="967" t="s">
        <v>84</v>
      </c>
      <c r="AT287" s="977" t="s">
        <v>84</v>
      </c>
      <c r="AU287" s="189" t="s">
        <v>84</v>
      </c>
      <c r="AV287" s="189" t="s">
        <v>84</v>
      </c>
      <c r="AW287" s="189" t="s">
        <v>84</v>
      </c>
      <c r="AX287" s="506" t="s">
        <v>84</v>
      </c>
      <c r="AY287" s="506" t="s">
        <v>84</v>
      </c>
      <c r="AZ287" s="189"/>
      <c r="BA287" s="323">
        <v>0.93744588744588742</v>
      </c>
      <c r="BB287" s="239">
        <v>0.96785714285714286</v>
      </c>
      <c r="BC287" s="239">
        <v>1</v>
      </c>
      <c r="BD287" s="240">
        <v>0.96843434343434343</v>
      </c>
      <c r="BE287" s="240" t="s">
        <v>84</v>
      </c>
    </row>
    <row r="288" spans="1:59" ht="35.25" customHeight="1" x14ac:dyDescent="0.25">
      <c r="A288" s="144"/>
      <c r="B288" s="144"/>
      <c r="C288" s="144"/>
      <c r="D288" s="1551"/>
      <c r="E288" s="202" t="s">
        <v>167</v>
      </c>
      <c r="F288" s="165"/>
      <c r="G288" s="1573"/>
      <c r="H288" s="802">
        <v>1</v>
      </c>
      <c r="I288" s="183">
        <v>1</v>
      </c>
      <c r="J288" s="183" t="s">
        <v>84</v>
      </c>
      <c r="K288" s="183">
        <v>1</v>
      </c>
      <c r="L288" s="183" t="s">
        <v>84</v>
      </c>
      <c r="M288" s="183" t="s">
        <v>84</v>
      </c>
      <c r="N288" s="183" t="s">
        <v>84</v>
      </c>
      <c r="O288" s="183">
        <v>1</v>
      </c>
      <c r="P288" s="183" t="s">
        <v>84</v>
      </c>
      <c r="Q288" s="183">
        <v>1</v>
      </c>
      <c r="R288" s="183">
        <v>1</v>
      </c>
      <c r="S288" s="183">
        <v>0.60000000000000009</v>
      </c>
      <c r="T288" s="183">
        <v>0.75</v>
      </c>
      <c r="U288" s="183" t="s">
        <v>84</v>
      </c>
      <c r="V288" s="183">
        <v>0.95</v>
      </c>
      <c r="W288" s="183">
        <v>1</v>
      </c>
      <c r="X288" s="183">
        <v>1</v>
      </c>
      <c r="Y288" s="183" t="s">
        <v>84</v>
      </c>
      <c r="Z288" s="183" t="s">
        <v>84</v>
      </c>
      <c r="AA288" s="183" t="s">
        <v>84</v>
      </c>
      <c r="AB288" s="185">
        <v>0.9285714285714286</v>
      </c>
      <c r="AC288" s="183">
        <v>0.4642857142857143</v>
      </c>
      <c r="AD288" s="183">
        <v>1</v>
      </c>
      <c r="AE288" s="183" t="s">
        <v>84</v>
      </c>
      <c r="AF288" s="183" t="s">
        <v>84</v>
      </c>
      <c r="AG288" s="183" t="s">
        <v>84</v>
      </c>
      <c r="AH288" s="183">
        <v>0.84285714285714275</v>
      </c>
      <c r="AI288" s="183">
        <v>0.8</v>
      </c>
      <c r="AJ288" s="183">
        <v>1</v>
      </c>
      <c r="AK288" s="183">
        <v>0.91666666666666674</v>
      </c>
      <c r="AL288" s="183" t="s">
        <v>84</v>
      </c>
      <c r="AM288" s="185">
        <v>0.95</v>
      </c>
      <c r="AN288" s="183" t="s">
        <v>84</v>
      </c>
      <c r="AO288" s="183">
        <v>1</v>
      </c>
      <c r="AP288" s="183" t="s">
        <v>84</v>
      </c>
      <c r="AQ288" s="183" t="s">
        <v>84</v>
      </c>
      <c r="AR288" s="965">
        <v>1</v>
      </c>
      <c r="AS288" s="965" t="s">
        <v>84</v>
      </c>
      <c r="AT288" s="975" t="s">
        <v>84</v>
      </c>
      <c r="AU288" s="189" t="s">
        <v>84</v>
      </c>
      <c r="AV288" s="189" t="s">
        <v>84</v>
      </c>
      <c r="AW288" s="189" t="s">
        <v>84</v>
      </c>
      <c r="AX288" s="506" t="s">
        <v>84</v>
      </c>
      <c r="AY288" s="506" t="s">
        <v>84</v>
      </c>
      <c r="AZ288" s="189"/>
      <c r="BA288" s="272">
        <v>0.93636363636363629</v>
      </c>
      <c r="BB288" s="187">
        <v>0.85034013605442182</v>
      </c>
      <c r="BC288" s="187">
        <v>0.98333333333333339</v>
      </c>
      <c r="BD288" s="188">
        <v>0.9233457019171305</v>
      </c>
      <c r="BE288" s="188" t="s">
        <v>84</v>
      </c>
      <c r="BF288" s="161"/>
      <c r="BG288" s="161"/>
    </row>
    <row r="289" spans="1:59" ht="35.25" customHeight="1" x14ac:dyDescent="0.25">
      <c r="A289" s="144"/>
      <c r="B289" s="144"/>
      <c r="C289" s="144"/>
      <c r="D289" s="1551"/>
      <c r="E289" s="202" t="s">
        <v>168</v>
      </c>
      <c r="F289" s="165"/>
      <c r="G289" s="1573"/>
      <c r="H289" s="803">
        <v>0.95</v>
      </c>
      <c r="I289" s="186">
        <v>1</v>
      </c>
      <c r="J289" s="186" t="s">
        <v>84</v>
      </c>
      <c r="K289" s="186">
        <v>1</v>
      </c>
      <c r="L289" s="186" t="s">
        <v>84</v>
      </c>
      <c r="M289" s="186" t="s">
        <v>84</v>
      </c>
      <c r="N289" s="186" t="s">
        <v>84</v>
      </c>
      <c r="O289" s="186">
        <v>1</v>
      </c>
      <c r="P289" s="186" t="s">
        <v>84</v>
      </c>
      <c r="Q289" s="186">
        <v>1</v>
      </c>
      <c r="R289" s="186">
        <v>1</v>
      </c>
      <c r="S289" s="186">
        <v>1</v>
      </c>
      <c r="T289" s="186">
        <v>0.73333333333333339</v>
      </c>
      <c r="U289" s="186" t="s">
        <v>84</v>
      </c>
      <c r="V289" s="186">
        <v>1</v>
      </c>
      <c r="W289" s="186">
        <v>1</v>
      </c>
      <c r="X289" s="186">
        <v>1</v>
      </c>
      <c r="Y289" s="186" t="s">
        <v>84</v>
      </c>
      <c r="Z289" s="186" t="s">
        <v>84</v>
      </c>
      <c r="AA289" s="186" t="s">
        <v>84</v>
      </c>
      <c r="AB289" s="206">
        <v>0.7</v>
      </c>
      <c r="AC289" s="186">
        <v>0.89999999999999991</v>
      </c>
      <c r="AD289" s="186">
        <v>0.75</v>
      </c>
      <c r="AE289" s="186" t="s">
        <v>84</v>
      </c>
      <c r="AF289" s="186" t="s">
        <v>84</v>
      </c>
      <c r="AG289" s="186" t="s">
        <v>84</v>
      </c>
      <c r="AH289" s="186">
        <v>0.66666666666666674</v>
      </c>
      <c r="AI289" s="186">
        <v>1</v>
      </c>
      <c r="AJ289" s="186">
        <v>1</v>
      </c>
      <c r="AK289" s="186">
        <v>0.7857142857142857</v>
      </c>
      <c r="AL289" s="186" t="s">
        <v>84</v>
      </c>
      <c r="AM289" s="206">
        <v>1</v>
      </c>
      <c r="AN289" s="186" t="s">
        <v>84</v>
      </c>
      <c r="AO289" s="186">
        <v>0.93333333333333335</v>
      </c>
      <c r="AP289" s="186" t="s">
        <v>84</v>
      </c>
      <c r="AQ289" s="186" t="s">
        <v>84</v>
      </c>
      <c r="AR289" s="966">
        <v>0.9285714285714286</v>
      </c>
      <c r="AS289" s="966" t="s">
        <v>84</v>
      </c>
      <c r="AT289" s="976" t="s">
        <v>84</v>
      </c>
      <c r="AU289" s="186" t="s">
        <v>84</v>
      </c>
      <c r="AV289" s="186" t="s">
        <v>84</v>
      </c>
      <c r="AW289" s="186" t="s">
        <v>84</v>
      </c>
      <c r="AX289" s="605" t="s">
        <v>84</v>
      </c>
      <c r="AY289" s="605" t="s">
        <v>84</v>
      </c>
      <c r="AZ289" s="189"/>
      <c r="BA289" s="817">
        <v>0.97121212121212119</v>
      </c>
      <c r="BB289" s="207">
        <v>0.82891156462585036</v>
      </c>
      <c r="BC289" s="207">
        <v>0.95396825396825402</v>
      </c>
      <c r="BD289" s="208">
        <v>0.91803064660207523</v>
      </c>
      <c r="BE289" s="208" t="s">
        <v>84</v>
      </c>
      <c r="BF289" s="161"/>
      <c r="BG289" s="161"/>
    </row>
    <row r="290" spans="1:59" ht="35.25" customHeight="1" x14ac:dyDescent="0.25">
      <c r="A290" s="144"/>
      <c r="B290" s="144"/>
      <c r="C290" s="144"/>
      <c r="D290" s="1551"/>
      <c r="E290" s="673" t="s">
        <v>241</v>
      </c>
      <c r="F290" s="165"/>
      <c r="G290" s="1573"/>
      <c r="H290" s="802">
        <v>1</v>
      </c>
      <c r="I290" s="183">
        <v>1</v>
      </c>
      <c r="J290" s="183" t="s">
        <v>84</v>
      </c>
      <c r="K290" s="183">
        <v>1</v>
      </c>
      <c r="L290" s="183" t="s">
        <v>84</v>
      </c>
      <c r="M290" s="183" t="s">
        <v>84</v>
      </c>
      <c r="N290" s="183" t="s">
        <v>84</v>
      </c>
      <c r="O290" s="183">
        <v>1</v>
      </c>
      <c r="P290" s="183" t="s">
        <v>84</v>
      </c>
      <c r="Q290" s="183">
        <v>1</v>
      </c>
      <c r="R290" s="183">
        <v>1</v>
      </c>
      <c r="S290" s="183">
        <v>1</v>
      </c>
      <c r="T290" s="183">
        <v>1</v>
      </c>
      <c r="U290" s="183" t="s">
        <v>84</v>
      </c>
      <c r="V290" s="183">
        <v>1</v>
      </c>
      <c r="W290" s="183">
        <v>1</v>
      </c>
      <c r="X290" s="183">
        <v>1</v>
      </c>
      <c r="Y290" s="183" t="s">
        <v>84</v>
      </c>
      <c r="Z290" s="183" t="s">
        <v>84</v>
      </c>
      <c r="AA290" s="183" t="s">
        <v>84</v>
      </c>
      <c r="AB290" s="185">
        <v>0.91666666666666674</v>
      </c>
      <c r="AC290" s="183">
        <v>0.9285714285714286</v>
      </c>
      <c r="AD290" s="183">
        <v>0.9285714285714286</v>
      </c>
      <c r="AE290" s="183" t="s">
        <v>84</v>
      </c>
      <c r="AF290" s="183" t="s">
        <v>84</v>
      </c>
      <c r="AG290" s="183" t="s">
        <v>84</v>
      </c>
      <c r="AH290" s="183">
        <v>0.7</v>
      </c>
      <c r="AI290" s="183">
        <v>1</v>
      </c>
      <c r="AJ290" s="183">
        <v>0.9</v>
      </c>
      <c r="AK290" s="183">
        <v>0.9285714285714286</v>
      </c>
      <c r="AL290" s="183" t="s">
        <v>84</v>
      </c>
      <c r="AM290" s="185">
        <v>1</v>
      </c>
      <c r="AN290" s="183" t="s">
        <v>84</v>
      </c>
      <c r="AO290" s="183">
        <v>1</v>
      </c>
      <c r="AP290" s="183" t="s">
        <v>84</v>
      </c>
      <c r="AQ290" s="183" t="s">
        <v>84</v>
      </c>
      <c r="AR290" s="965">
        <v>0.875</v>
      </c>
      <c r="AS290" s="965" t="s">
        <v>84</v>
      </c>
      <c r="AT290" s="975" t="s">
        <v>84</v>
      </c>
      <c r="AU290" s="186" t="s">
        <v>84</v>
      </c>
      <c r="AV290" s="186" t="s">
        <v>84</v>
      </c>
      <c r="AW290" s="186" t="s">
        <v>84</v>
      </c>
      <c r="AX290" s="605" t="s">
        <v>84</v>
      </c>
      <c r="AY290" s="605" t="s">
        <v>84</v>
      </c>
      <c r="AZ290" s="189"/>
      <c r="BA290" s="272">
        <v>1</v>
      </c>
      <c r="BB290" s="187">
        <v>0.90034013605442187</v>
      </c>
      <c r="BC290" s="187">
        <v>0.95833333333333337</v>
      </c>
      <c r="BD290" s="188">
        <v>0.95289115646258515</v>
      </c>
      <c r="BE290" s="188" t="s">
        <v>84</v>
      </c>
      <c r="BF290" s="161"/>
      <c r="BG290" s="161"/>
    </row>
    <row r="291" spans="1:59" ht="35.25" customHeight="1" x14ac:dyDescent="0.25">
      <c r="A291" s="144"/>
      <c r="B291" s="144"/>
      <c r="C291" s="144"/>
      <c r="D291" s="1551"/>
      <c r="E291" s="234" t="s">
        <v>246</v>
      </c>
      <c r="F291" s="165"/>
      <c r="G291" s="1573"/>
      <c r="H291" s="803">
        <v>1</v>
      </c>
      <c r="I291" s="186">
        <v>1</v>
      </c>
      <c r="J291" s="186" t="s">
        <v>84</v>
      </c>
      <c r="K291" s="186">
        <v>1</v>
      </c>
      <c r="L291" s="186" t="s">
        <v>84</v>
      </c>
      <c r="M291" s="186" t="s">
        <v>84</v>
      </c>
      <c r="N291" s="186" t="s">
        <v>84</v>
      </c>
      <c r="O291" s="186">
        <v>1</v>
      </c>
      <c r="P291" s="186" t="s">
        <v>84</v>
      </c>
      <c r="Q291" s="186">
        <v>0.9285714285714286</v>
      </c>
      <c r="R291" s="186">
        <v>1</v>
      </c>
      <c r="S291" s="186">
        <v>0.9285714285714286</v>
      </c>
      <c r="T291" s="186">
        <v>1</v>
      </c>
      <c r="U291" s="186" t="s">
        <v>84</v>
      </c>
      <c r="V291" s="186">
        <v>0.9285714285714286</v>
      </c>
      <c r="W291" s="186">
        <v>0.9285714285714286</v>
      </c>
      <c r="X291" s="205">
        <v>1</v>
      </c>
      <c r="Y291" s="186" t="s">
        <v>84</v>
      </c>
      <c r="Z291" s="186" t="s">
        <v>84</v>
      </c>
      <c r="AA291" s="186" t="s">
        <v>84</v>
      </c>
      <c r="AB291" s="206">
        <v>0.68571428571428572</v>
      </c>
      <c r="AC291" s="186">
        <v>0.89999999999999991</v>
      </c>
      <c r="AD291" s="186">
        <v>0.9285714285714286</v>
      </c>
      <c r="AE291" s="186" t="s">
        <v>84</v>
      </c>
      <c r="AF291" s="186" t="s">
        <v>84</v>
      </c>
      <c r="AG291" s="186" t="s">
        <v>84</v>
      </c>
      <c r="AH291" s="186">
        <v>1</v>
      </c>
      <c r="AI291" s="186">
        <v>1</v>
      </c>
      <c r="AJ291" s="186">
        <v>0.9285714285714286</v>
      </c>
      <c r="AK291" s="186">
        <v>0.91666666666666674</v>
      </c>
      <c r="AL291" s="186" t="s">
        <v>84</v>
      </c>
      <c r="AM291" s="206">
        <v>1</v>
      </c>
      <c r="AN291" s="186" t="s">
        <v>84</v>
      </c>
      <c r="AO291" s="186">
        <v>1</v>
      </c>
      <c r="AP291" s="186" t="s">
        <v>84</v>
      </c>
      <c r="AQ291" s="186" t="s">
        <v>84</v>
      </c>
      <c r="AR291" s="966">
        <v>1</v>
      </c>
      <c r="AS291" s="966" t="s">
        <v>84</v>
      </c>
      <c r="AT291" s="976" t="s">
        <v>84</v>
      </c>
      <c r="AU291" s="186" t="s">
        <v>84</v>
      </c>
      <c r="AV291" s="186" t="s">
        <v>84</v>
      </c>
      <c r="AW291" s="186" t="s">
        <v>84</v>
      </c>
      <c r="AX291" s="605" t="s">
        <v>84</v>
      </c>
      <c r="AY291" s="605" t="s">
        <v>84</v>
      </c>
      <c r="AZ291" s="189"/>
      <c r="BA291" s="817">
        <v>0.97402597402597413</v>
      </c>
      <c r="BB291" s="207">
        <v>0.9085034013605443</v>
      </c>
      <c r="BC291" s="207">
        <v>1</v>
      </c>
      <c r="BD291" s="208">
        <v>0.9608431251288394</v>
      </c>
      <c r="BE291" s="208" t="s">
        <v>84</v>
      </c>
      <c r="BF291" s="161"/>
      <c r="BG291" s="161"/>
    </row>
    <row r="292" spans="1:59" ht="35.25" customHeight="1" x14ac:dyDescent="0.25">
      <c r="A292" s="144"/>
      <c r="B292" s="144"/>
      <c r="C292" s="144"/>
      <c r="D292" s="1551"/>
      <c r="E292" s="234" t="s">
        <v>248</v>
      </c>
      <c r="F292" s="165"/>
      <c r="G292" s="1573"/>
      <c r="H292" s="802">
        <v>1</v>
      </c>
      <c r="I292" s="183">
        <v>1</v>
      </c>
      <c r="J292" s="183" t="s">
        <v>84</v>
      </c>
      <c r="K292" s="183">
        <v>1</v>
      </c>
      <c r="L292" s="183" t="s">
        <v>84</v>
      </c>
      <c r="M292" s="183" t="s">
        <v>84</v>
      </c>
      <c r="N292" s="183" t="s">
        <v>84</v>
      </c>
      <c r="O292" s="183">
        <v>1</v>
      </c>
      <c r="P292" s="183" t="s">
        <v>84</v>
      </c>
      <c r="Q292" s="183">
        <v>1</v>
      </c>
      <c r="R292" s="183">
        <v>1</v>
      </c>
      <c r="S292" s="183">
        <v>1</v>
      </c>
      <c r="T292" s="183">
        <v>0.75</v>
      </c>
      <c r="U292" s="183" t="s">
        <v>84</v>
      </c>
      <c r="V292" s="183">
        <v>1</v>
      </c>
      <c r="W292" s="183">
        <v>0.8</v>
      </c>
      <c r="X292" s="183">
        <v>1</v>
      </c>
      <c r="Y292" s="183" t="s">
        <v>84</v>
      </c>
      <c r="Z292" s="183" t="s">
        <v>84</v>
      </c>
      <c r="AA292" s="183" t="s">
        <v>84</v>
      </c>
      <c r="AB292" s="185">
        <v>1</v>
      </c>
      <c r="AC292" s="183">
        <v>1</v>
      </c>
      <c r="AD292" s="183">
        <v>1</v>
      </c>
      <c r="AE292" s="183" t="s">
        <v>84</v>
      </c>
      <c r="AF292" s="183" t="s">
        <v>84</v>
      </c>
      <c r="AG292" s="183" t="s">
        <v>84</v>
      </c>
      <c r="AH292" s="183">
        <v>0.32857142857142857</v>
      </c>
      <c r="AI292" s="183">
        <v>1</v>
      </c>
      <c r="AJ292" s="183">
        <v>1</v>
      </c>
      <c r="AK292" s="183">
        <v>0.75</v>
      </c>
      <c r="AL292" s="183" t="s">
        <v>84</v>
      </c>
      <c r="AM292" s="185">
        <v>1</v>
      </c>
      <c r="AN292" s="183" t="s">
        <v>84</v>
      </c>
      <c r="AO292" s="183">
        <v>1</v>
      </c>
      <c r="AP292" s="183" t="s">
        <v>84</v>
      </c>
      <c r="AQ292" s="183" t="s">
        <v>84</v>
      </c>
      <c r="AR292" s="965">
        <v>0.75</v>
      </c>
      <c r="AS292" s="965" t="s">
        <v>84</v>
      </c>
      <c r="AT292" s="975" t="s">
        <v>84</v>
      </c>
      <c r="AU292" s="183" t="s">
        <v>84</v>
      </c>
      <c r="AV292" s="183" t="s">
        <v>84</v>
      </c>
      <c r="AW292" s="183" t="s">
        <v>84</v>
      </c>
      <c r="AX292" s="604" t="s">
        <v>84</v>
      </c>
      <c r="AY292" s="604" t="s">
        <v>84</v>
      </c>
      <c r="AZ292" s="189"/>
      <c r="BA292" s="272">
        <v>0.95909090909090911</v>
      </c>
      <c r="BB292" s="187">
        <v>0.8683673469387756</v>
      </c>
      <c r="BC292" s="187">
        <v>0.91666666666666663</v>
      </c>
      <c r="BD292" s="185">
        <v>0.91470830756545041</v>
      </c>
      <c r="BE292" s="841" t="s">
        <v>84</v>
      </c>
      <c r="BF292" s="161"/>
      <c r="BG292" s="161"/>
    </row>
    <row r="293" spans="1:59" ht="35.25" customHeight="1" x14ac:dyDescent="0.25">
      <c r="A293" s="144"/>
      <c r="B293" s="144"/>
      <c r="C293" s="144"/>
      <c r="D293" s="1551"/>
      <c r="E293" s="234" t="s">
        <v>257</v>
      </c>
      <c r="F293" s="165"/>
      <c r="G293" s="1573"/>
      <c r="H293" s="801">
        <v>1</v>
      </c>
      <c r="I293" s="189">
        <v>0.8666666666666667</v>
      </c>
      <c r="J293" s="189" t="s">
        <v>84</v>
      </c>
      <c r="K293" s="189">
        <v>1</v>
      </c>
      <c r="L293" s="189" t="s">
        <v>84</v>
      </c>
      <c r="M293" s="189" t="s">
        <v>84</v>
      </c>
      <c r="N293" s="189" t="s">
        <v>84</v>
      </c>
      <c r="O293" s="189">
        <v>1</v>
      </c>
      <c r="P293" s="189" t="s">
        <v>84</v>
      </c>
      <c r="Q293" s="189">
        <v>1</v>
      </c>
      <c r="R293" s="189">
        <v>1</v>
      </c>
      <c r="S293" s="189">
        <v>1</v>
      </c>
      <c r="T293" s="189">
        <v>1</v>
      </c>
      <c r="U293" s="189" t="s">
        <v>84</v>
      </c>
      <c r="V293" s="189">
        <v>1</v>
      </c>
      <c r="W293" s="189">
        <v>1</v>
      </c>
      <c r="X293" s="189">
        <v>1</v>
      </c>
      <c r="Y293" s="189" t="s">
        <v>84</v>
      </c>
      <c r="Z293" s="189" t="s">
        <v>84</v>
      </c>
      <c r="AA293" s="189" t="s">
        <v>84</v>
      </c>
      <c r="AB293" s="237">
        <v>0.95</v>
      </c>
      <c r="AC293" s="189">
        <v>0.91999999999999993</v>
      </c>
      <c r="AD293" s="189">
        <v>1</v>
      </c>
      <c r="AE293" s="189" t="s">
        <v>84</v>
      </c>
      <c r="AF293" s="189" t="s">
        <v>84</v>
      </c>
      <c r="AG293" s="189" t="s">
        <v>84</v>
      </c>
      <c r="AH293" s="189">
        <v>0.60714285714285721</v>
      </c>
      <c r="AI293" s="189">
        <v>1</v>
      </c>
      <c r="AJ293" s="189">
        <v>0.91666666666666674</v>
      </c>
      <c r="AK293" s="189">
        <v>1</v>
      </c>
      <c r="AL293" s="189" t="s">
        <v>84</v>
      </c>
      <c r="AM293" s="237">
        <v>1</v>
      </c>
      <c r="AN293" s="189" t="s">
        <v>84</v>
      </c>
      <c r="AO293" s="189">
        <v>1</v>
      </c>
      <c r="AP293" s="189" t="s">
        <v>84</v>
      </c>
      <c r="AQ293" s="189" t="s">
        <v>84</v>
      </c>
      <c r="AR293" s="967">
        <v>1</v>
      </c>
      <c r="AS293" s="967" t="s">
        <v>84</v>
      </c>
      <c r="AT293" s="977" t="s">
        <v>84</v>
      </c>
      <c r="AU293" s="189" t="s">
        <v>84</v>
      </c>
      <c r="AV293" s="189" t="s">
        <v>84</v>
      </c>
      <c r="AW293" s="189" t="s">
        <v>84</v>
      </c>
      <c r="AX293" s="506" t="s">
        <v>84</v>
      </c>
      <c r="AY293" s="506" t="s">
        <v>84</v>
      </c>
      <c r="AZ293" s="189"/>
      <c r="BA293" s="323">
        <v>0.98787878787878791</v>
      </c>
      <c r="BB293" s="239">
        <v>0.91340136054421772</v>
      </c>
      <c r="BC293" s="239">
        <v>1</v>
      </c>
      <c r="BD293" s="237">
        <v>0.96709338280766854</v>
      </c>
      <c r="BE293" s="843" t="s">
        <v>84</v>
      </c>
      <c r="BF293" s="161"/>
      <c r="BG293" s="161"/>
    </row>
    <row r="294" spans="1:59" ht="35.25" customHeight="1" x14ac:dyDescent="0.25">
      <c r="A294" s="144"/>
      <c r="B294" s="144"/>
      <c r="C294" s="144"/>
      <c r="D294" s="1551"/>
      <c r="E294" s="234" t="s">
        <v>267</v>
      </c>
      <c r="F294" s="165"/>
      <c r="G294" s="1573"/>
      <c r="H294" s="802" t="s">
        <v>84</v>
      </c>
      <c r="I294" s="183" t="s">
        <v>84</v>
      </c>
      <c r="J294" s="183" t="s">
        <v>84</v>
      </c>
      <c r="K294" s="183" t="s">
        <v>84</v>
      </c>
      <c r="L294" s="183" t="s">
        <v>84</v>
      </c>
      <c r="M294" s="183" t="s">
        <v>84</v>
      </c>
      <c r="N294" s="183" t="s">
        <v>84</v>
      </c>
      <c r="O294" s="183" t="s">
        <v>84</v>
      </c>
      <c r="P294" s="183" t="s">
        <v>84</v>
      </c>
      <c r="Q294" s="183" t="s">
        <v>84</v>
      </c>
      <c r="R294" s="183" t="s">
        <v>84</v>
      </c>
      <c r="S294" s="183" t="s">
        <v>84</v>
      </c>
      <c r="T294" s="183" t="s">
        <v>84</v>
      </c>
      <c r="U294" s="183" t="s">
        <v>84</v>
      </c>
      <c r="V294" s="183" t="s">
        <v>84</v>
      </c>
      <c r="W294" s="183" t="s">
        <v>84</v>
      </c>
      <c r="X294" s="183" t="s">
        <v>84</v>
      </c>
      <c r="Y294" s="183" t="s">
        <v>84</v>
      </c>
      <c r="Z294" s="183" t="s">
        <v>84</v>
      </c>
      <c r="AA294" s="183" t="s">
        <v>84</v>
      </c>
      <c r="AB294" s="185">
        <v>1</v>
      </c>
      <c r="AC294" s="183">
        <v>1</v>
      </c>
      <c r="AD294" s="183">
        <v>0.9285714285714286</v>
      </c>
      <c r="AE294" s="183" t="s">
        <v>84</v>
      </c>
      <c r="AF294" s="183" t="s">
        <v>84</v>
      </c>
      <c r="AG294" s="183" t="s">
        <v>84</v>
      </c>
      <c r="AH294" s="183">
        <v>1</v>
      </c>
      <c r="AI294" s="183">
        <v>0.94285714285714284</v>
      </c>
      <c r="AJ294" s="183">
        <v>1</v>
      </c>
      <c r="AK294" s="183">
        <v>1</v>
      </c>
      <c r="AL294" s="183" t="s">
        <v>84</v>
      </c>
      <c r="AM294" s="185">
        <v>1</v>
      </c>
      <c r="AN294" s="183" t="s">
        <v>84</v>
      </c>
      <c r="AO294" s="183">
        <v>1</v>
      </c>
      <c r="AP294" s="183">
        <v>1</v>
      </c>
      <c r="AQ294" s="183" t="s">
        <v>84</v>
      </c>
      <c r="AR294" s="965">
        <v>1</v>
      </c>
      <c r="AS294" s="965" t="s">
        <v>84</v>
      </c>
      <c r="AT294" s="975" t="s">
        <v>84</v>
      </c>
      <c r="AU294" s="183" t="s">
        <v>84</v>
      </c>
      <c r="AV294" s="183" t="s">
        <v>84</v>
      </c>
      <c r="AW294" s="183" t="s">
        <v>84</v>
      </c>
      <c r="AX294" s="604" t="s">
        <v>84</v>
      </c>
      <c r="AY294" s="604" t="s">
        <v>84</v>
      </c>
      <c r="AZ294" s="189"/>
      <c r="BA294" s="272" t="s">
        <v>84</v>
      </c>
      <c r="BB294" s="187">
        <v>0.9816326530612246</v>
      </c>
      <c r="BC294" s="187">
        <v>1</v>
      </c>
      <c r="BD294" s="185">
        <v>0.99081632653061225</v>
      </c>
      <c r="BE294" s="841" t="s">
        <v>84</v>
      </c>
      <c r="BF294" s="161"/>
      <c r="BG294" s="161"/>
    </row>
    <row r="295" spans="1:59" ht="35.25" customHeight="1" x14ac:dyDescent="0.25">
      <c r="A295" s="144"/>
      <c r="B295" s="144"/>
      <c r="C295" s="144"/>
      <c r="D295" s="1550"/>
      <c r="E295" s="234" t="s">
        <v>152</v>
      </c>
      <c r="F295" s="165"/>
      <c r="G295" s="1573"/>
      <c r="H295" s="801">
        <v>1</v>
      </c>
      <c r="I295" s="189">
        <v>1</v>
      </c>
      <c r="J295" s="189" t="s">
        <v>84</v>
      </c>
      <c r="K295" s="189">
        <v>1</v>
      </c>
      <c r="L295" s="189" t="s">
        <v>84</v>
      </c>
      <c r="M295" s="189" t="s">
        <v>84</v>
      </c>
      <c r="N295" s="189" t="s">
        <v>84</v>
      </c>
      <c r="O295" s="189">
        <v>0.85714285714285721</v>
      </c>
      <c r="P295" s="189" t="s">
        <v>84</v>
      </c>
      <c r="Q295" s="189">
        <v>1</v>
      </c>
      <c r="R295" s="189">
        <v>1</v>
      </c>
      <c r="S295" s="189">
        <v>0.75</v>
      </c>
      <c r="T295" s="189">
        <v>0.95</v>
      </c>
      <c r="U295" s="189" t="s">
        <v>84</v>
      </c>
      <c r="V295" s="189">
        <v>1</v>
      </c>
      <c r="W295" s="189">
        <v>0.6785714285714286</v>
      </c>
      <c r="X295" s="189">
        <v>1</v>
      </c>
      <c r="Y295" s="189" t="s">
        <v>84</v>
      </c>
      <c r="Z295" s="189" t="s">
        <v>84</v>
      </c>
      <c r="AA295" s="189" t="s">
        <v>84</v>
      </c>
      <c r="AB295" s="237">
        <v>1</v>
      </c>
      <c r="AC295" s="189">
        <v>0.89999999999999991</v>
      </c>
      <c r="AD295" s="189">
        <v>0.9285714285714286</v>
      </c>
      <c r="AE295" s="189" t="s">
        <v>84</v>
      </c>
      <c r="AF295" s="189" t="s">
        <v>84</v>
      </c>
      <c r="AG295" s="189" t="s">
        <v>84</v>
      </c>
      <c r="AH295" s="189">
        <v>1</v>
      </c>
      <c r="AI295" s="189">
        <v>1</v>
      </c>
      <c r="AJ295" s="189">
        <v>0.6785714285714286</v>
      </c>
      <c r="AK295" s="189">
        <v>0.75</v>
      </c>
      <c r="AL295" s="189">
        <v>1</v>
      </c>
      <c r="AM295" s="237">
        <v>1</v>
      </c>
      <c r="AN295" s="189" t="s">
        <v>84</v>
      </c>
      <c r="AO295" s="189">
        <v>0.9285714285714286</v>
      </c>
      <c r="AP295" s="189">
        <v>1</v>
      </c>
      <c r="AQ295" s="189" t="s">
        <v>84</v>
      </c>
      <c r="AR295" s="967">
        <v>1</v>
      </c>
      <c r="AS295" s="967" t="s">
        <v>84</v>
      </c>
      <c r="AT295" s="977" t="s">
        <v>84</v>
      </c>
      <c r="AU295" s="183"/>
      <c r="AV295" s="183"/>
      <c r="AW295" s="183"/>
      <c r="AX295" s="604"/>
      <c r="AY295" s="604"/>
      <c r="AZ295" s="189"/>
      <c r="BA295" s="323">
        <v>0.93051948051948052</v>
      </c>
      <c r="BB295" s="239">
        <v>0.90714285714285714</v>
      </c>
      <c r="BC295" s="239">
        <v>0.98214285714285721</v>
      </c>
      <c r="BD295" s="237">
        <v>0.93993506493506496</v>
      </c>
      <c r="BE295" s="843" t="s">
        <v>84</v>
      </c>
      <c r="BF295" s="161"/>
      <c r="BG295" s="161"/>
    </row>
    <row r="296" spans="1:59" ht="35.25" customHeight="1" x14ac:dyDescent="0.25">
      <c r="A296" s="144"/>
      <c r="B296" s="144"/>
      <c r="C296" s="144"/>
      <c r="D296" s="1548">
        <v>2023</v>
      </c>
      <c r="E296" s="234" t="s">
        <v>153</v>
      </c>
      <c r="F296" s="165"/>
      <c r="G296" s="1575"/>
      <c r="H296" s="495">
        <v>1</v>
      </c>
      <c r="I296" s="183">
        <v>1</v>
      </c>
      <c r="J296" s="183" t="s">
        <v>84</v>
      </c>
      <c r="K296" s="183">
        <v>1</v>
      </c>
      <c r="L296" s="183" t="s">
        <v>84</v>
      </c>
      <c r="M296" s="183" t="s">
        <v>84</v>
      </c>
      <c r="N296" s="183" t="s">
        <v>84</v>
      </c>
      <c r="O296" s="183">
        <v>1</v>
      </c>
      <c r="P296" s="183" t="s">
        <v>84</v>
      </c>
      <c r="Q296" s="183">
        <v>1</v>
      </c>
      <c r="R296" s="183">
        <v>1</v>
      </c>
      <c r="S296" s="183">
        <v>0.75</v>
      </c>
      <c r="T296" s="183">
        <v>0.6785714285714286</v>
      </c>
      <c r="U296" s="183" t="s">
        <v>84</v>
      </c>
      <c r="V296" s="183">
        <v>1</v>
      </c>
      <c r="W296" s="183">
        <v>1</v>
      </c>
      <c r="X296" s="183">
        <v>0.75</v>
      </c>
      <c r="Y296" s="183" t="s">
        <v>84</v>
      </c>
      <c r="Z296" s="183" t="s">
        <v>84</v>
      </c>
      <c r="AA296" s="183" t="s">
        <v>84</v>
      </c>
      <c r="AB296" s="185">
        <v>0.75</v>
      </c>
      <c r="AC296" s="183">
        <v>0.75</v>
      </c>
      <c r="AD296" s="183">
        <v>0.75</v>
      </c>
      <c r="AE296" s="183" t="s">
        <v>84</v>
      </c>
      <c r="AF296" s="183" t="s">
        <v>84</v>
      </c>
      <c r="AG296" s="183" t="s">
        <v>84</v>
      </c>
      <c r="AH296" s="183">
        <v>1</v>
      </c>
      <c r="AI296" s="183">
        <v>1</v>
      </c>
      <c r="AJ296" s="183">
        <v>0.75</v>
      </c>
      <c r="AK296" s="183">
        <v>1</v>
      </c>
      <c r="AL296" s="183">
        <v>1</v>
      </c>
      <c r="AM296" s="185">
        <v>1</v>
      </c>
      <c r="AN296" s="183" t="s">
        <v>84</v>
      </c>
      <c r="AO296" s="183">
        <v>0.95</v>
      </c>
      <c r="AP296" s="183">
        <v>1</v>
      </c>
      <c r="AQ296" s="183" t="s">
        <v>84</v>
      </c>
      <c r="AR296" s="965">
        <v>1</v>
      </c>
      <c r="AS296" s="965" t="s">
        <v>84</v>
      </c>
      <c r="AT296" s="975" t="s">
        <v>84</v>
      </c>
      <c r="AU296" s="183" t="s">
        <v>84</v>
      </c>
      <c r="AV296" s="183" t="s">
        <v>84</v>
      </c>
      <c r="AW296" s="183" t="s">
        <v>84</v>
      </c>
      <c r="AX296" s="604" t="s">
        <v>84</v>
      </c>
      <c r="AY296" s="604" t="s">
        <v>84</v>
      </c>
      <c r="AZ296" s="189"/>
      <c r="BA296" s="494">
        <v>0.92532467532467533</v>
      </c>
      <c r="BB296" s="187">
        <v>0.875</v>
      </c>
      <c r="BC296" s="187">
        <v>0.98750000000000004</v>
      </c>
      <c r="BD296" s="185">
        <v>0.92927489177489175</v>
      </c>
      <c r="BE296" s="902" t="s">
        <v>84</v>
      </c>
      <c r="BF296" s="161"/>
      <c r="BG296" s="161"/>
    </row>
    <row r="297" spans="1:59" ht="35.25" customHeight="1" x14ac:dyDescent="0.25">
      <c r="A297" s="144"/>
      <c r="B297" s="144"/>
      <c r="C297" s="144"/>
      <c r="D297" s="1549"/>
      <c r="E297" s="234" t="s">
        <v>154</v>
      </c>
      <c r="F297" s="165"/>
      <c r="G297" s="1575"/>
      <c r="H297" s="638">
        <v>1</v>
      </c>
      <c r="I297" s="186">
        <v>1</v>
      </c>
      <c r="J297" s="186" t="s">
        <v>84</v>
      </c>
      <c r="K297" s="186">
        <v>0.9285714285714286</v>
      </c>
      <c r="L297" s="186" t="s">
        <v>84</v>
      </c>
      <c r="M297" s="186" t="s">
        <v>84</v>
      </c>
      <c r="N297" s="186">
        <v>0.75</v>
      </c>
      <c r="O297" s="186">
        <v>1</v>
      </c>
      <c r="P297" s="186" t="s">
        <v>84</v>
      </c>
      <c r="Q297" s="186">
        <v>1</v>
      </c>
      <c r="R297" s="186">
        <v>0.75</v>
      </c>
      <c r="S297" s="186">
        <v>1</v>
      </c>
      <c r="T297" s="186">
        <v>1</v>
      </c>
      <c r="U297" s="186" t="s">
        <v>84</v>
      </c>
      <c r="V297" s="186">
        <v>1</v>
      </c>
      <c r="W297" s="186">
        <v>1</v>
      </c>
      <c r="X297" s="186">
        <v>1</v>
      </c>
      <c r="Y297" s="186" t="s">
        <v>84</v>
      </c>
      <c r="Z297" s="186" t="s">
        <v>84</v>
      </c>
      <c r="AA297" s="186" t="s">
        <v>84</v>
      </c>
      <c r="AB297" s="206">
        <v>0.75</v>
      </c>
      <c r="AC297" s="186">
        <v>0.89999999999999991</v>
      </c>
      <c r="AD297" s="186">
        <v>0.75</v>
      </c>
      <c r="AE297" s="186" t="s">
        <v>84</v>
      </c>
      <c r="AF297" s="186" t="s">
        <v>84</v>
      </c>
      <c r="AG297" s="186" t="s">
        <v>84</v>
      </c>
      <c r="AH297" s="186">
        <v>1</v>
      </c>
      <c r="AI297" s="186">
        <v>1</v>
      </c>
      <c r="AJ297" s="186">
        <v>1</v>
      </c>
      <c r="AK297" s="186">
        <v>1</v>
      </c>
      <c r="AL297" s="186">
        <v>0.875</v>
      </c>
      <c r="AM297" s="206">
        <v>1</v>
      </c>
      <c r="AN297" s="186" t="s">
        <v>84</v>
      </c>
      <c r="AO297" s="186">
        <v>0.9285714285714286</v>
      </c>
      <c r="AP297" s="186">
        <v>1</v>
      </c>
      <c r="AQ297" s="186" t="s">
        <v>84</v>
      </c>
      <c r="AR297" s="966">
        <v>0.8035714285714286</v>
      </c>
      <c r="AS297" s="966">
        <v>0.58333333333333326</v>
      </c>
      <c r="AT297" s="976">
        <v>0.6785714285714286</v>
      </c>
      <c r="AU297" s="186" t="s">
        <v>84</v>
      </c>
      <c r="AV297" s="186" t="s">
        <v>84</v>
      </c>
      <c r="AW297" s="186" t="s">
        <v>84</v>
      </c>
      <c r="AX297" s="605" t="s">
        <v>84</v>
      </c>
      <c r="AY297" s="605" t="s">
        <v>84</v>
      </c>
      <c r="AZ297" s="189"/>
      <c r="BA297" s="639">
        <v>0.95238095238095244</v>
      </c>
      <c r="BB297" s="207">
        <v>0.90937500000000004</v>
      </c>
      <c r="BC297" s="207">
        <v>0.93303571428571441</v>
      </c>
      <c r="BD297" s="206">
        <v>0.9315972222222223</v>
      </c>
      <c r="BE297" s="986" t="s">
        <v>84</v>
      </c>
      <c r="BF297" s="161"/>
      <c r="BG297" s="161"/>
    </row>
    <row r="298" spans="1:59" ht="35.25" customHeight="1" x14ac:dyDescent="0.25">
      <c r="A298" s="144"/>
      <c r="B298" s="144"/>
      <c r="C298" s="144"/>
      <c r="D298" s="1549"/>
      <c r="E298" s="234" t="s">
        <v>155</v>
      </c>
      <c r="F298" s="165"/>
      <c r="G298" s="1575"/>
      <c r="H298" s="495">
        <v>0.75</v>
      </c>
      <c r="I298" s="183">
        <v>1</v>
      </c>
      <c r="J298" s="183" t="s">
        <v>84</v>
      </c>
      <c r="K298" s="183">
        <v>1</v>
      </c>
      <c r="L298" s="183" t="s">
        <v>84</v>
      </c>
      <c r="M298" s="183" t="s">
        <v>84</v>
      </c>
      <c r="N298" s="183">
        <v>0.91666666666666674</v>
      </c>
      <c r="O298" s="183">
        <v>0.75</v>
      </c>
      <c r="P298" s="183" t="s">
        <v>84</v>
      </c>
      <c r="Q298" s="183">
        <v>1</v>
      </c>
      <c r="R298" s="183">
        <v>0.5</v>
      </c>
      <c r="S298" s="183">
        <v>1</v>
      </c>
      <c r="T298" s="183">
        <v>0.93333333333333335</v>
      </c>
      <c r="U298" s="183" t="s">
        <v>84</v>
      </c>
      <c r="V298" s="183">
        <v>1</v>
      </c>
      <c r="W298" s="183">
        <v>1</v>
      </c>
      <c r="X298" s="183">
        <v>0.91666666666666674</v>
      </c>
      <c r="Y298" s="183" t="s">
        <v>84</v>
      </c>
      <c r="Z298" s="183" t="s">
        <v>84</v>
      </c>
      <c r="AA298" s="183" t="s">
        <v>84</v>
      </c>
      <c r="AB298" s="185">
        <v>0.95</v>
      </c>
      <c r="AC298" s="183">
        <v>1</v>
      </c>
      <c r="AD298" s="183">
        <v>1</v>
      </c>
      <c r="AE298" s="183" t="s">
        <v>84</v>
      </c>
      <c r="AF298" s="183" t="s">
        <v>84</v>
      </c>
      <c r="AG298" s="183" t="s">
        <v>84</v>
      </c>
      <c r="AH298" s="183">
        <v>0.8</v>
      </c>
      <c r="AI298" s="183">
        <v>0.66666666666666674</v>
      </c>
      <c r="AJ298" s="183">
        <v>0.60714285714285721</v>
      </c>
      <c r="AK298" s="183">
        <v>1</v>
      </c>
      <c r="AL298" s="183">
        <v>0.58333333333333326</v>
      </c>
      <c r="AM298" s="185">
        <v>0.91666666666666674</v>
      </c>
      <c r="AN298" s="183" t="s">
        <v>84</v>
      </c>
      <c r="AO298" s="183">
        <v>1</v>
      </c>
      <c r="AP298" s="183">
        <v>0.75</v>
      </c>
      <c r="AQ298" s="183" t="s">
        <v>84</v>
      </c>
      <c r="AR298" s="965">
        <v>0.75</v>
      </c>
      <c r="AS298" s="965">
        <v>0.52500000000000002</v>
      </c>
      <c r="AT298" s="975">
        <v>0.75</v>
      </c>
      <c r="AU298" s="183" t="s">
        <v>84</v>
      </c>
      <c r="AV298" s="183" t="s">
        <v>84</v>
      </c>
      <c r="AW298" s="183" t="s">
        <v>84</v>
      </c>
      <c r="AX298" s="604" t="s">
        <v>84</v>
      </c>
      <c r="AY298" s="604" t="s">
        <v>84</v>
      </c>
      <c r="AZ298" s="189"/>
      <c r="BA298" s="494">
        <v>0.89722222222222225</v>
      </c>
      <c r="BB298" s="187">
        <v>0.8258928571428571</v>
      </c>
      <c r="BC298" s="187">
        <v>0.85416666666666674</v>
      </c>
      <c r="BD298" s="185">
        <v>0.85909391534391533</v>
      </c>
      <c r="BE298" s="902" t="s">
        <v>84</v>
      </c>
      <c r="BF298" s="161"/>
      <c r="BG298" s="161"/>
    </row>
    <row r="299" spans="1:59" ht="35.25" customHeight="1" x14ac:dyDescent="0.25">
      <c r="A299" s="144"/>
      <c r="B299" s="144"/>
      <c r="C299" s="144"/>
      <c r="D299" s="1549"/>
      <c r="E299" s="234" t="s">
        <v>303</v>
      </c>
      <c r="F299" s="165"/>
      <c r="G299" s="1575"/>
      <c r="H299" s="638">
        <v>0.6785714285714286</v>
      </c>
      <c r="I299" s="186">
        <v>1</v>
      </c>
      <c r="J299" s="186" t="s">
        <v>84</v>
      </c>
      <c r="K299" s="186">
        <v>0.95</v>
      </c>
      <c r="L299" s="186" t="s">
        <v>84</v>
      </c>
      <c r="M299" s="186" t="s">
        <v>84</v>
      </c>
      <c r="N299" s="186">
        <v>1</v>
      </c>
      <c r="O299" s="186">
        <v>1</v>
      </c>
      <c r="P299" s="186" t="s">
        <v>84</v>
      </c>
      <c r="Q299" s="186">
        <v>1</v>
      </c>
      <c r="R299" s="186">
        <v>0.8666666666666667</v>
      </c>
      <c r="S299" s="186">
        <v>1</v>
      </c>
      <c r="T299" s="186">
        <v>1</v>
      </c>
      <c r="U299" s="186" t="s">
        <v>84</v>
      </c>
      <c r="V299" s="186">
        <v>1</v>
      </c>
      <c r="W299" s="186">
        <v>1</v>
      </c>
      <c r="X299" s="186">
        <v>0.6785714285714286</v>
      </c>
      <c r="Y299" s="186">
        <v>1</v>
      </c>
      <c r="Z299" s="186" t="s">
        <v>84</v>
      </c>
      <c r="AA299" s="186" t="s">
        <v>84</v>
      </c>
      <c r="AB299" s="206">
        <v>1</v>
      </c>
      <c r="AC299" s="186">
        <v>0.83333333333333326</v>
      </c>
      <c r="AD299" s="186">
        <v>0.83333333333333326</v>
      </c>
      <c r="AE299" s="186" t="s">
        <v>84</v>
      </c>
      <c r="AF299" s="186" t="s">
        <v>84</v>
      </c>
      <c r="AG299" s="186" t="s">
        <v>84</v>
      </c>
      <c r="AH299" s="186">
        <v>0.58571428571428585</v>
      </c>
      <c r="AI299" s="186">
        <v>0.91666666666666674</v>
      </c>
      <c r="AJ299" s="186">
        <v>0.875</v>
      </c>
      <c r="AK299" s="186">
        <v>1</v>
      </c>
      <c r="AL299" s="186">
        <v>0.7857142857142857</v>
      </c>
      <c r="AM299" s="206">
        <v>1</v>
      </c>
      <c r="AN299" s="186" t="s">
        <v>84</v>
      </c>
      <c r="AO299" s="186">
        <v>1</v>
      </c>
      <c r="AP299" s="186">
        <v>0.9285714285714286</v>
      </c>
      <c r="AQ299" s="186" t="s">
        <v>84</v>
      </c>
      <c r="AR299" s="966">
        <v>0.91666666666666674</v>
      </c>
      <c r="AS299" s="966">
        <v>1</v>
      </c>
      <c r="AT299" s="976">
        <v>1</v>
      </c>
      <c r="AU299" s="186" t="s">
        <v>84</v>
      </c>
      <c r="AV299" s="186" t="s">
        <v>84</v>
      </c>
      <c r="AW299" s="186" t="s">
        <v>84</v>
      </c>
      <c r="AX299" s="605" t="s">
        <v>84</v>
      </c>
      <c r="AY299" s="605" t="s">
        <v>84</v>
      </c>
      <c r="AZ299" s="189"/>
      <c r="BA299" s="639">
        <v>0.93644688644688645</v>
      </c>
      <c r="BB299" s="207">
        <v>0.85372023809523812</v>
      </c>
      <c r="BC299" s="207">
        <v>0.96130952380952395</v>
      </c>
      <c r="BD299" s="206">
        <v>0.91715888278388269</v>
      </c>
      <c r="BE299" s="986" t="s">
        <v>84</v>
      </c>
      <c r="BF299" s="161"/>
      <c r="BG299" s="161"/>
    </row>
    <row r="300" spans="1:59" ht="35.25" customHeight="1" x14ac:dyDescent="0.25">
      <c r="A300" s="144"/>
      <c r="B300" s="144"/>
      <c r="C300" s="144"/>
      <c r="D300" s="1549"/>
      <c r="E300" s="234" t="s">
        <v>167</v>
      </c>
      <c r="F300" s="165"/>
      <c r="G300" s="1575"/>
      <c r="H300" s="495">
        <v>1</v>
      </c>
      <c r="I300" s="183">
        <v>1</v>
      </c>
      <c r="J300" s="183" t="s">
        <v>84</v>
      </c>
      <c r="K300" s="183">
        <v>1</v>
      </c>
      <c r="L300" s="183" t="s">
        <v>84</v>
      </c>
      <c r="M300" s="183" t="s">
        <v>84</v>
      </c>
      <c r="N300" s="183">
        <v>1</v>
      </c>
      <c r="O300" s="183">
        <v>1</v>
      </c>
      <c r="P300" s="183" t="s">
        <v>84</v>
      </c>
      <c r="Q300" s="183">
        <v>1</v>
      </c>
      <c r="R300" s="183">
        <v>1</v>
      </c>
      <c r="S300" s="183">
        <v>1</v>
      </c>
      <c r="T300" s="183">
        <v>1</v>
      </c>
      <c r="U300" s="183" t="s">
        <v>84</v>
      </c>
      <c r="V300" s="183">
        <v>1</v>
      </c>
      <c r="W300" s="183">
        <v>1</v>
      </c>
      <c r="X300" s="183">
        <v>1</v>
      </c>
      <c r="Y300" s="183">
        <v>1</v>
      </c>
      <c r="Z300" s="183">
        <v>1</v>
      </c>
      <c r="AA300" s="183" t="s">
        <v>84</v>
      </c>
      <c r="AB300" s="185">
        <v>1</v>
      </c>
      <c r="AC300" s="183">
        <v>0.91666666666666674</v>
      </c>
      <c r="AD300" s="183">
        <v>0.58333333333333326</v>
      </c>
      <c r="AE300" s="183" t="s">
        <v>84</v>
      </c>
      <c r="AF300" s="183" t="s">
        <v>84</v>
      </c>
      <c r="AG300" s="183" t="s">
        <v>84</v>
      </c>
      <c r="AH300" s="183">
        <v>1</v>
      </c>
      <c r="AI300" s="183">
        <v>1</v>
      </c>
      <c r="AJ300" s="183">
        <v>0.89999999999999991</v>
      </c>
      <c r="AK300" s="183">
        <v>0.58333333333333326</v>
      </c>
      <c r="AL300" s="183">
        <v>0.93333333333333335</v>
      </c>
      <c r="AM300" s="185">
        <v>0.85714285714285721</v>
      </c>
      <c r="AN300" s="183" t="s">
        <v>84</v>
      </c>
      <c r="AO300" s="183">
        <v>0.58333333333333326</v>
      </c>
      <c r="AP300" s="183">
        <v>1</v>
      </c>
      <c r="AQ300" s="183" t="s">
        <v>84</v>
      </c>
      <c r="AR300" s="965">
        <v>0.95</v>
      </c>
      <c r="AS300" s="965">
        <v>1</v>
      </c>
      <c r="AT300" s="975">
        <v>1</v>
      </c>
      <c r="AU300" s="183" t="s">
        <v>84</v>
      </c>
      <c r="AV300" s="183" t="s">
        <v>84</v>
      </c>
      <c r="AW300" s="183" t="s">
        <v>84</v>
      </c>
      <c r="AX300" s="604" t="s">
        <v>84</v>
      </c>
      <c r="AY300" s="604" t="s">
        <v>84</v>
      </c>
      <c r="AZ300" s="189"/>
      <c r="BA300" s="494">
        <v>1</v>
      </c>
      <c r="BB300" s="187">
        <v>0.86458333333333337</v>
      </c>
      <c r="BC300" s="187">
        <v>0.84761904761904772</v>
      </c>
      <c r="BD300" s="185">
        <v>0.90406746031746044</v>
      </c>
      <c r="BE300" s="902" t="s">
        <v>84</v>
      </c>
      <c r="BF300" s="161"/>
      <c r="BG300" s="161"/>
    </row>
    <row r="301" spans="1:59" ht="35.25" customHeight="1" x14ac:dyDescent="0.25">
      <c r="A301" s="144"/>
      <c r="B301" s="144"/>
      <c r="C301" s="144"/>
      <c r="D301" s="1549"/>
      <c r="E301" s="234" t="s">
        <v>168</v>
      </c>
      <c r="F301" s="165"/>
      <c r="G301" s="1575"/>
      <c r="H301" s="638">
        <v>1</v>
      </c>
      <c r="I301" s="186">
        <v>0.8</v>
      </c>
      <c r="J301" s="186" t="s">
        <v>84</v>
      </c>
      <c r="K301" s="186">
        <v>1</v>
      </c>
      <c r="L301" s="186" t="s">
        <v>84</v>
      </c>
      <c r="M301" s="186" t="s">
        <v>84</v>
      </c>
      <c r="N301" s="186">
        <v>1</v>
      </c>
      <c r="O301" s="186">
        <v>1</v>
      </c>
      <c r="P301" s="186" t="s">
        <v>84</v>
      </c>
      <c r="Q301" s="186">
        <v>1</v>
      </c>
      <c r="R301" s="186">
        <v>1</v>
      </c>
      <c r="S301" s="186">
        <v>0.75</v>
      </c>
      <c r="T301" s="186">
        <v>1</v>
      </c>
      <c r="U301" s="186" t="s">
        <v>84</v>
      </c>
      <c r="V301" s="186">
        <v>1</v>
      </c>
      <c r="W301" s="186">
        <v>1</v>
      </c>
      <c r="X301" s="186">
        <v>1</v>
      </c>
      <c r="Y301" s="186">
        <v>1</v>
      </c>
      <c r="Z301" s="186">
        <v>1</v>
      </c>
      <c r="AA301" s="186" t="s">
        <v>84</v>
      </c>
      <c r="AB301" s="206">
        <v>0.8833333333333333</v>
      </c>
      <c r="AC301" s="186">
        <v>1</v>
      </c>
      <c r="AD301" s="186">
        <v>1</v>
      </c>
      <c r="AE301" s="186" t="s">
        <v>84</v>
      </c>
      <c r="AF301" s="186" t="s">
        <v>84</v>
      </c>
      <c r="AG301" s="186" t="s">
        <v>84</v>
      </c>
      <c r="AH301" s="186">
        <v>0.9285714285714286</v>
      </c>
      <c r="AI301" s="186">
        <v>0.85000000000000009</v>
      </c>
      <c r="AJ301" s="186">
        <v>1</v>
      </c>
      <c r="AK301" s="186">
        <v>1</v>
      </c>
      <c r="AL301" s="186">
        <v>0.9</v>
      </c>
      <c r="AM301" s="206" t="s">
        <v>84</v>
      </c>
      <c r="AN301" s="186" t="s">
        <v>84</v>
      </c>
      <c r="AO301" s="186">
        <v>1</v>
      </c>
      <c r="AP301" s="186">
        <v>0.8</v>
      </c>
      <c r="AQ301" s="186" t="s">
        <v>84</v>
      </c>
      <c r="AR301" s="966">
        <v>1</v>
      </c>
      <c r="AS301" s="966">
        <v>0.9285714285714286</v>
      </c>
      <c r="AT301" s="976">
        <v>0.6785714285714286</v>
      </c>
      <c r="AU301" s="186" t="s">
        <v>84</v>
      </c>
      <c r="AV301" s="186" t="s">
        <v>84</v>
      </c>
      <c r="AW301" s="186" t="s">
        <v>84</v>
      </c>
      <c r="AX301" s="605" t="s">
        <v>84</v>
      </c>
      <c r="AY301" s="605" t="s">
        <v>84</v>
      </c>
      <c r="AZ301" s="189"/>
      <c r="BA301" s="639">
        <v>0.96785714285714286</v>
      </c>
      <c r="BB301" s="207">
        <v>0.94523809523809521</v>
      </c>
      <c r="BC301" s="207">
        <v>0.93333333333333324</v>
      </c>
      <c r="BD301" s="206">
        <v>0.94880952380952366</v>
      </c>
      <c r="BE301" s="986" t="s">
        <v>84</v>
      </c>
      <c r="BF301" s="161"/>
      <c r="BG301" s="161"/>
    </row>
    <row r="302" spans="1:59" ht="35.25" customHeight="1" x14ac:dyDescent="0.25">
      <c r="A302" s="144"/>
      <c r="B302" s="144"/>
      <c r="C302" s="144"/>
      <c r="D302" s="1549"/>
      <c r="E302" s="234" t="s">
        <v>241</v>
      </c>
      <c r="F302" s="165"/>
      <c r="G302" s="1575"/>
      <c r="H302" s="495">
        <v>1</v>
      </c>
      <c r="I302" s="183">
        <v>1</v>
      </c>
      <c r="J302" s="183" t="s">
        <v>84</v>
      </c>
      <c r="K302" s="183">
        <v>1</v>
      </c>
      <c r="L302" s="183" t="s">
        <v>84</v>
      </c>
      <c r="M302" s="183" t="s">
        <v>84</v>
      </c>
      <c r="N302" s="183">
        <v>0.6785714285714286</v>
      </c>
      <c r="O302" s="183">
        <v>0.48571428571428577</v>
      </c>
      <c r="P302" s="183" t="s">
        <v>84</v>
      </c>
      <c r="Q302" s="183">
        <v>1</v>
      </c>
      <c r="R302" s="183">
        <v>1</v>
      </c>
      <c r="S302" s="183">
        <v>1</v>
      </c>
      <c r="T302" s="183">
        <v>1</v>
      </c>
      <c r="U302" s="183" t="s">
        <v>84</v>
      </c>
      <c r="V302" s="183">
        <v>1</v>
      </c>
      <c r="W302" s="183">
        <v>1</v>
      </c>
      <c r="X302" s="183">
        <v>1</v>
      </c>
      <c r="Y302" s="183">
        <v>1</v>
      </c>
      <c r="Z302" s="183">
        <v>1</v>
      </c>
      <c r="AA302" s="183" t="s">
        <v>84</v>
      </c>
      <c r="AB302" s="185">
        <v>1</v>
      </c>
      <c r="AC302" s="183">
        <v>1</v>
      </c>
      <c r="AD302" s="183">
        <v>1</v>
      </c>
      <c r="AE302" s="183" t="s">
        <v>84</v>
      </c>
      <c r="AF302" s="183" t="s">
        <v>84</v>
      </c>
      <c r="AG302" s="183" t="s">
        <v>84</v>
      </c>
      <c r="AH302" s="183">
        <v>0.95</v>
      </c>
      <c r="AI302" s="183">
        <v>1</v>
      </c>
      <c r="AJ302" s="183">
        <v>0.75</v>
      </c>
      <c r="AK302" s="183">
        <v>0.875</v>
      </c>
      <c r="AL302" s="183">
        <v>0.875</v>
      </c>
      <c r="AM302" s="185" t="s">
        <v>84</v>
      </c>
      <c r="AN302" s="183" t="s">
        <v>84</v>
      </c>
      <c r="AO302" s="183">
        <v>1</v>
      </c>
      <c r="AP302" s="183">
        <v>1</v>
      </c>
      <c r="AQ302" s="183" t="s">
        <v>84</v>
      </c>
      <c r="AR302" s="965">
        <v>1</v>
      </c>
      <c r="AS302" s="965">
        <v>0.6785714285714286</v>
      </c>
      <c r="AT302" s="975">
        <v>1</v>
      </c>
      <c r="AU302" s="183" t="s">
        <v>84</v>
      </c>
      <c r="AV302" s="183" t="s">
        <v>84</v>
      </c>
      <c r="AW302" s="183" t="s">
        <v>84</v>
      </c>
      <c r="AX302" s="604" t="s">
        <v>84</v>
      </c>
      <c r="AY302" s="604" t="s">
        <v>84</v>
      </c>
      <c r="AZ302" s="189"/>
      <c r="BA302" s="494">
        <v>0.9403061224489796</v>
      </c>
      <c r="BB302" s="187">
        <v>0.93125000000000002</v>
      </c>
      <c r="BC302" s="187">
        <v>1</v>
      </c>
      <c r="BD302" s="185">
        <v>0.95718537414965998</v>
      </c>
      <c r="BE302" s="902" t="s">
        <v>84</v>
      </c>
      <c r="BF302" s="161"/>
      <c r="BG302" s="161"/>
    </row>
    <row r="303" spans="1:59" ht="35.25" customHeight="1" x14ac:dyDescent="0.25">
      <c r="A303" s="144"/>
      <c r="B303" s="144"/>
      <c r="C303" s="144"/>
      <c r="D303" s="1549"/>
      <c r="E303" s="234" t="s">
        <v>246</v>
      </c>
      <c r="F303" s="165"/>
      <c r="G303" s="1575"/>
      <c r="H303" s="638">
        <v>0.85714285714285721</v>
      </c>
      <c r="I303" s="186">
        <v>1</v>
      </c>
      <c r="J303" s="186" t="s">
        <v>84</v>
      </c>
      <c r="K303" s="186">
        <v>0.9</v>
      </c>
      <c r="L303" s="186" t="s">
        <v>84</v>
      </c>
      <c r="M303" s="186" t="s">
        <v>84</v>
      </c>
      <c r="N303" s="186">
        <v>1</v>
      </c>
      <c r="O303" s="186">
        <v>0.9285714285714286</v>
      </c>
      <c r="P303" s="186" t="s">
        <v>84</v>
      </c>
      <c r="Q303" s="186">
        <v>1</v>
      </c>
      <c r="R303" s="186">
        <v>1</v>
      </c>
      <c r="S303" s="186">
        <v>1</v>
      </c>
      <c r="T303" s="186">
        <v>1</v>
      </c>
      <c r="U303" s="186" t="s">
        <v>84</v>
      </c>
      <c r="V303" s="186">
        <v>1</v>
      </c>
      <c r="W303" s="186">
        <v>1</v>
      </c>
      <c r="X303" s="186">
        <v>1</v>
      </c>
      <c r="Y303" s="186">
        <v>1</v>
      </c>
      <c r="Z303" s="186">
        <v>1</v>
      </c>
      <c r="AA303" s="186" t="s">
        <v>84</v>
      </c>
      <c r="AB303" s="206">
        <v>1</v>
      </c>
      <c r="AC303" s="186">
        <v>1</v>
      </c>
      <c r="AD303" s="186">
        <v>1</v>
      </c>
      <c r="AE303" s="186" t="s">
        <v>84</v>
      </c>
      <c r="AF303" s="186" t="s">
        <v>84</v>
      </c>
      <c r="AG303" s="186" t="s">
        <v>84</v>
      </c>
      <c r="AH303" s="186">
        <v>1</v>
      </c>
      <c r="AI303" s="186">
        <v>1</v>
      </c>
      <c r="AJ303" s="186">
        <v>0.9285714285714286</v>
      </c>
      <c r="AK303" s="186">
        <v>1</v>
      </c>
      <c r="AL303" s="186">
        <v>0.9285714285714286</v>
      </c>
      <c r="AM303" s="206" t="s">
        <v>84</v>
      </c>
      <c r="AN303" s="186" t="s">
        <v>84</v>
      </c>
      <c r="AO303" s="186">
        <v>0.75</v>
      </c>
      <c r="AP303" s="186">
        <v>0.84285714285714275</v>
      </c>
      <c r="AQ303" s="186" t="s">
        <v>84</v>
      </c>
      <c r="AR303" s="966">
        <v>1</v>
      </c>
      <c r="AS303" s="966">
        <v>1</v>
      </c>
      <c r="AT303" s="976">
        <v>1</v>
      </c>
      <c r="AU303" s="186" t="s">
        <v>84</v>
      </c>
      <c r="AV303" s="186" t="s">
        <v>84</v>
      </c>
      <c r="AW303" s="186" t="s">
        <v>84</v>
      </c>
      <c r="AX303" s="605" t="s">
        <v>84</v>
      </c>
      <c r="AY303" s="605" t="s">
        <v>84</v>
      </c>
      <c r="AZ303" s="189"/>
      <c r="BA303" s="639">
        <v>0.97755102040816333</v>
      </c>
      <c r="BB303" s="207">
        <v>0.98214285714285721</v>
      </c>
      <c r="BC303" s="207">
        <v>0.86428571428571421</v>
      </c>
      <c r="BD303" s="206">
        <v>0.94132653061224492</v>
      </c>
      <c r="BE303" s="986" t="s">
        <v>84</v>
      </c>
      <c r="BF303" s="161"/>
      <c r="BG303" s="161"/>
    </row>
    <row r="304" spans="1:59" ht="35.25" customHeight="1" x14ac:dyDescent="0.25">
      <c r="A304" s="144"/>
      <c r="B304" s="144"/>
      <c r="C304" s="144"/>
      <c r="D304" s="1549"/>
      <c r="E304" s="234" t="s">
        <v>248</v>
      </c>
      <c r="F304" s="165"/>
      <c r="G304" s="1573"/>
      <c r="H304" s="802">
        <v>1</v>
      </c>
      <c r="I304" s="183">
        <v>1</v>
      </c>
      <c r="J304" s="183" t="s">
        <v>84</v>
      </c>
      <c r="K304" s="183">
        <v>1</v>
      </c>
      <c r="L304" s="183" t="s">
        <v>84</v>
      </c>
      <c r="M304" s="183" t="s">
        <v>84</v>
      </c>
      <c r="N304" s="183">
        <v>1</v>
      </c>
      <c r="O304" s="183">
        <v>1</v>
      </c>
      <c r="P304" s="183" t="s">
        <v>84</v>
      </c>
      <c r="Q304" s="183">
        <v>1</v>
      </c>
      <c r="R304" s="183">
        <v>0.75</v>
      </c>
      <c r="S304" s="183">
        <v>1</v>
      </c>
      <c r="T304" s="183">
        <v>1</v>
      </c>
      <c r="U304" s="183" t="s">
        <v>84</v>
      </c>
      <c r="V304" s="183">
        <v>0.9285714285714286</v>
      </c>
      <c r="W304" s="183">
        <v>0.9285714285714286</v>
      </c>
      <c r="X304" s="183">
        <v>1</v>
      </c>
      <c r="Y304" s="183">
        <v>1</v>
      </c>
      <c r="Z304" s="183">
        <v>1</v>
      </c>
      <c r="AA304" s="183" t="s">
        <v>84</v>
      </c>
      <c r="AB304" s="185">
        <v>0.9285714285714286</v>
      </c>
      <c r="AC304" s="183">
        <v>1</v>
      </c>
      <c r="AD304" s="183">
        <v>1</v>
      </c>
      <c r="AE304" s="183" t="s">
        <v>84</v>
      </c>
      <c r="AF304" s="183" t="s">
        <v>84</v>
      </c>
      <c r="AG304" s="183" t="s">
        <v>84</v>
      </c>
      <c r="AH304" s="183">
        <v>1</v>
      </c>
      <c r="AI304" s="183">
        <v>1</v>
      </c>
      <c r="AJ304" s="183">
        <v>1</v>
      </c>
      <c r="AK304" s="183">
        <v>0.75</v>
      </c>
      <c r="AL304" s="183">
        <v>0.75</v>
      </c>
      <c r="AM304" s="185" t="s">
        <v>84</v>
      </c>
      <c r="AN304" s="183" t="s">
        <v>84</v>
      </c>
      <c r="AO304" s="183">
        <v>0.94285714285714284</v>
      </c>
      <c r="AP304" s="183">
        <v>0.5</v>
      </c>
      <c r="AQ304" s="183" t="s">
        <v>84</v>
      </c>
      <c r="AR304" s="965">
        <v>1</v>
      </c>
      <c r="AS304" s="965">
        <v>1</v>
      </c>
      <c r="AT304" s="975">
        <v>0.9</v>
      </c>
      <c r="AU304" s="183" t="s">
        <v>84</v>
      </c>
      <c r="AV304" s="183" t="s">
        <v>84</v>
      </c>
      <c r="AW304" s="183" t="s">
        <v>84</v>
      </c>
      <c r="AX304" s="604" t="s">
        <v>84</v>
      </c>
      <c r="AY304" s="604" t="s">
        <v>84</v>
      </c>
      <c r="AZ304" s="189"/>
      <c r="BA304" s="272">
        <v>0.97193877551020413</v>
      </c>
      <c r="BB304" s="187">
        <v>0.9285714285714286</v>
      </c>
      <c r="BC304" s="187">
        <v>0.81428571428571439</v>
      </c>
      <c r="BD304" s="185">
        <v>0.90493197278911575</v>
      </c>
      <c r="BE304" s="841" t="s">
        <v>84</v>
      </c>
      <c r="BF304" s="161"/>
      <c r="BG304" s="161"/>
    </row>
    <row r="305" spans="1:59" ht="35.25" customHeight="1" x14ac:dyDescent="0.25">
      <c r="A305" s="144"/>
      <c r="B305" s="144"/>
      <c r="C305" s="144"/>
      <c r="D305" s="1549"/>
      <c r="E305" s="234" t="s">
        <v>257</v>
      </c>
      <c r="F305" s="165"/>
      <c r="G305" s="1575"/>
      <c r="H305" s="638">
        <v>1</v>
      </c>
      <c r="I305" s="186">
        <v>1</v>
      </c>
      <c r="J305" s="186" t="s">
        <v>84</v>
      </c>
      <c r="K305" s="186">
        <v>1</v>
      </c>
      <c r="L305" s="186" t="s">
        <v>84</v>
      </c>
      <c r="M305" s="186" t="s">
        <v>84</v>
      </c>
      <c r="N305" s="186">
        <v>1</v>
      </c>
      <c r="O305" s="186">
        <v>1</v>
      </c>
      <c r="P305" s="186" t="s">
        <v>84</v>
      </c>
      <c r="Q305" s="186">
        <v>1</v>
      </c>
      <c r="R305" s="186">
        <v>1</v>
      </c>
      <c r="S305" s="186">
        <v>1</v>
      </c>
      <c r="T305" s="186">
        <v>1</v>
      </c>
      <c r="U305" s="186" t="s">
        <v>84</v>
      </c>
      <c r="V305" s="186">
        <v>1</v>
      </c>
      <c r="W305" s="186">
        <v>0.6785714285714286</v>
      </c>
      <c r="X305" s="186">
        <v>0.60714285714285721</v>
      </c>
      <c r="Y305" s="186">
        <v>0.875</v>
      </c>
      <c r="Z305" s="186">
        <v>0.89999999999999991</v>
      </c>
      <c r="AA305" s="186" t="s">
        <v>84</v>
      </c>
      <c r="AB305" s="206">
        <v>0.96666666666666656</v>
      </c>
      <c r="AC305" s="186">
        <v>0.60714285714285721</v>
      </c>
      <c r="AD305" s="186">
        <v>0.6785714285714286</v>
      </c>
      <c r="AE305" s="186" t="s">
        <v>84</v>
      </c>
      <c r="AF305" s="186" t="s">
        <v>84</v>
      </c>
      <c r="AG305" s="186" t="s">
        <v>84</v>
      </c>
      <c r="AH305" s="186">
        <v>0.6785714285714286</v>
      </c>
      <c r="AI305" s="186">
        <v>1</v>
      </c>
      <c r="AJ305" s="186">
        <v>0.6785714285714286</v>
      </c>
      <c r="AK305" s="186">
        <v>0.75</v>
      </c>
      <c r="AL305" s="186">
        <v>1</v>
      </c>
      <c r="AM305" s="206" t="s">
        <v>84</v>
      </c>
      <c r="AN305" s="186" t="s">
        <v>84</v>
      </c>
      <c r="AO305" s="186">
        <v>0.75</v>
      </c>
      <c r="AP305" s="186">
        <v>1</v>
      </c>
      <c r="AQ305" s="186" t="s">
        <v>84</v>
      </c>
      <c r="AR305" s="966">
        <v>1</v>
      </c>
      <c r="AS305" s="966">
        <v>1</v>
      </c>
      <c r="AT305" s="976">
        <v>1</v>
      </c>
      <c r="AU305" s="186" t="s">
        <v>84</v>
      </c>
      <c r="AV305" s="186" t="s">
        <v>84</v>
      </c>
      <c r="AW305" s="186" t="s">
        <v>84</v>
      </c>
      <c r="AX305" s="605" t="s">
        <v>84</v>
      </c>
      <c r="AY305" s="605" t="s">
        <v>84</v>
      </c>
      <c r="AZ305" s="189"/>
      <c r="BA305" s="639">
        <v>0.93290816326530623</v>
      </c>
      <c r="BB305" s="207">
        <v>0.79494047619047625</v>
      </c>
      <c r="BC305" s="207">
        <v>0.91666666666666663</v>
      </c>
      <c r="BD305" s="206">
        <v>0.88150510204081634</v>
      </c>
      <c r="BE305" s="986" t="s">
        <v>84</v>
      </c>
      <c r="BF305" s="161"/>
      <c r="BG305" s="161"/>
    </row>
    <row r="306" spans="1:59" ht="35.25" customHeight="1" x14ac:dyDescent="0.25">
      <c r="A306" s="144"/>
      <c r="B306" s="144"/>
      <c r="C306" s="144"/>
      <c r="D306" s="1549"/>
      <c r="E306" s="234" t="s">
        <v>267</v>
      </c>
      <c r="F306" s="165"/>
      <c r="G306" s="1575"/>
      <c r="H306" s="495">
        <v>0.95</v>
      </c>
      <c r="I306" s="183">
        <v>0.6785714285714286</v>
      </c>
      <c r="J306" s="183" t="s">
        <v>84</v>
      </c>
      <c r="K306" s="183">
        <v>1</v>
      </c>
      <c r="L306" s="183" t="s">
        <v>84</v>
      </c>
      <c r="M306" s="183" t="s">
        <v>84</v>
      </c>
      <c r="N306" s="183">
        <v>1</v>
      </c>
      <c r="O306" s="183">
        <v>0.9285714285714286</v>
      </c>
      <c r="P306" s="183" t="s">
        <v>84</v>
      </c>
      <c r="Q306" s="183">
        <v>1</v>
      </c>
      <c r="R306" s="183">
        <v>1</v>
      </c>
      <c r="S306" s="183">
        <v>0.9285714285714286</v>
      </c>
      <c r="T306" s="183">
        <v>0.9285714285714286</v>
      </c>
      <c r="U306" s="183" t="s">
        <v>84</v>
      </c>
      <c r="V306" s="183">
        <v>0.9285714285714286</v>
      </c>
      <c r="W306" s="183">
        <v>0.87619047619047619</v>
      </c>
      <c r="X306" s="183">
        <v>0.6785714285714286</v>
      </c>
      <c r="Y306" s="183">
        <v>0.9285714285714286</v>
      </c>
      <c r="Z306" s="183">
        <v>1</v>
      </c>
      <c r="AA306" s="183" t="s">
        <v>84</v>
      </c>
      <c r="AB306" s="185">
        <v>0.9285714285714286</v>
      </c>
      <c r="AC306" s="183">
        <v>1</v>
      </c>
      <c r="AD306" s="183">
        <v>0.66666666666666663</v>
      </c>
      <c r="AE306" s="183" t="s">
        <v>84</v>
      </c>
      <c r="AF306" s="183" t="s">
        <v>84</v>
      </c>
      <c r="AG306" s="183" t="s">
        <v>84</v>
      </c>
      <c r="AH306" s="183">
        <v>1</v>
      </c>
      <c r="AI306" s="183">
        <v>1</v>
      </c>
      <c r="AJ306" s="183">
        <v>0.9</v>
      </c>
      <c r="AK306" s="183">
        <v>0.79166666666666674</v>
      </c>
      <c r="AL306" s="183">
        <v>0.73333333333333328</v>
      </c>
      <c r="AM306" s="185" t="s">
        <v>84</v>
      </c>
      <c r="AN306" s="183" t="s">
        <v>84</v>
      </c>
      <c r="AO306" s="183">
        <v>1</v>
      </c>
      <c r="AP306" s="183">
        <v>0.75</v>
      </c>
      <c r="AQ306" s="183" t="s">
        <v>84</v>
      </c>
      <c r="AR306" s="965">
        <v>1</v>
      </c>
      <c r="AS306" s="965">
        <v>0.9285714285714286</v>
      </c>
      <c r="AT306" s="975">
        <v>0.75</v>
      </c>
      <c r="AU306" s="189" t="s">
        <v>84</v>
      </c>
      <c r="AV306" s="189" t="s">
        <v>84</v>
      </c>
      <c r="AW306" s="189" t="s">
        <v>84</v>
      </c>
      <c r="AX306" s="506" t="s">
        <v>84</v>
      </c>
      <c r="AY306" s="506" t="s">
        <v>84</v>
      </c>
      <c r="AZ306" s="189"/>
      <c r="BA306" s="494">
        <v>0.91615646258503414</v>
      </c>
      <c r="BB306" s="187">
        <v>0.87752976190476195</v>
      </c>
      <c r="BC306" s="187">
        <v>0.91666666666666663</v>
      </c>
      <c r="BD306" s="185">
        <v>0.90345096371882094</v>
      </c>
      <c r="BE306" s="902" t="s">
        <v>84</v>
      </c>
      <c r="BF306" s="161"/>
      <c r="BG306" s="161"/>
    </row>
    <row r="307" spans="1:59" ht="35.25" customHeight="1" x14ac:dyDescent="0.25">
      <c r="A307" s="144"/>
      <c r="B307" s="144"/>
      <c r="C307" s="144"/>
      <c r="D307" s="1549"/>
      <c r="E307" s="234" t="s">
        <v>152</v>
      </c>
      <c r="F307" s="165"/>
      <c r="G307" s="1575"/>
      <c r="H307" s="492">
        <v>1</v>
      </c>
      <c r="I307" s="189">
        <v>0.9285714285714286</v>
      </c>
      <c r="J307" s="189" t="s">
        <v>84</v>
      </c>
      <c r="K307" s="189">
        <v>0.8</v>
      </c>
      <c r="L307" s="189" t="s">
        <v>84</v>
      </c>
      <c r="M307" s="189" t="s">
        <v>84</v>
      </c>
      <c r="N307" s="189">
        <v>0.60714285714285721</v>
      </c>
      <c r="O307" s="189">
        <v>1</v>
      </c>
      <c r="P307" s="189" t="s">
        <v>84</v>
      </c>
      <c r="Q307" s="189">
        <v>0.9285714285714286</v>
      </c>
      <c r="R307" s="189">
        <v>0.89999999999999991</v>
      </c>
      <c r="S307" s="189">
        <v>1</v>
      </c>
      <c r="T307" s="189">
        <v>1</v>
      </c>
      <c r="U307" s="189" t="s">
        <v>84</v>
      </c>
      <c r="V307" s="189">
        <v>1</v>
      </c>
      <c r="W307" s="189">
        <v>1</v>
      </c>
      <c r="X307" s="189">
        <v>1</v>
      </c>
      <c r="Y307" s="189">
        <v>1</v>
      </c>
      <c r="Z307" s="189">
        <v>1</v>
      </c>
      <c r="AA307" s="189" t="s">
        <v>84</v>
      </c>
      <c r="AB307" s="237">
        <v>0.6785714285714286</v>
      </c>
      <c r="AC307" s="189">
        <v>0.75</v>
      </c>
      <c r="AD307" s="189">
        <v>1</v>
      </c>
      <c r="AE307" s="189" t="s">
        <v>84</v>
      </c>
      <c r="AF307" s="189" t="s">
        <v>84</v>
      </c>
      <c r="AG307" s="189" t="s">
        <v>84</v>
      </c>
      <c r="AH307" s="189">
        <v>0.6785714285714286</v>
      </c>
      <c r="AI307" s="189">
        <v>1</v>
      </c>
      <c r="AJ307" s="189">
        <v>0.75</v>
      </c>
      <c r="AK307" s="189">
        <v>1</v>
      </c>
      <c r="AL307" s="189">
        <v>1</v>
      </c>
      <c r="AM307" s="237" t="s">
        <v>84</v>
      </c>
      <c r="AN307" s="189" t="s">
        <v>84</v>
      </c>
      <c r="AO307" s="189">
        <v>0.60000000000000009</v>
      </c>
      <c r="AP307" s="189">
        <v>0.45</v>
      </c>
      <c r="AQ307" s="189" t="s">
        <v>84</v>
      </c>
      <c r="AR307" s="967">
        <v>0.83333333333333326</v>
      </c>
      <c r="AS307" s="967">
        <v>0.75</v>
      </c>
      <c r="AT307" s="977">
        <v>1</v>
      </c>
      <c r="AU307" s="189" t="s">
        <v>84</v>
      </c>
      <c r="AV307" s="189" t="s">
        <v>84</v>
      </c>
      <c r="AW307" s="189" t="s">
        <v>84</v>
      </c>
      <c r="AX307" s="506" t="s">
        <v>84</v>
      </c>
      <c r="AY307" s="506" t="s">
        <v>84</v>
      </c>
      <c r="AZ307" s="189"/>
      <c r="BA307" s="493">
        <v>0.9403061224489796</v>
      </c>
      <c r="BB307" s="239">
        <v>0.85714285714285721</v>
      </c>
      <c r="BC307" s="239">
        <v>0.62777777777777777</v>
      </c>
      <c r="BD307" s="237">
        <v>0.80840891912320478</v>
      </c>
      <c r="BE307" s="1041" t="s">
        <v>84</v>
      </c>
      <c r="BF307" s="161"/>
      <c r="BG307" s="161"/>
    </row>
    <row r="308" spans="1:59" ht="35.25" customHeight="1" x14ac:dyDescent="0.25">
      <c r="A308" s="144"/>
      <c r="B308" s="144"/>
      <c r="C308" s="144"/>
      <c r="D308" s="1548">
        <v>2024</v>
      </c>
      <c r="E308" s="234" t="s">
        <v>153</v>
      </c>
      <c r="F308" s="165"/>
      <c r="G308" s="1576"/>
      <c r="H308" s="802">
        <v>1</v>
      </c>
      <c r="I308" s="183">
        <v>1</v>
      </c>
      <c r="J308" s="183" t="s">
        <v>84</v>
      </c>
      <c r="K308" s="183">
        <v>0.8</v>
      </c>
      <c r="L308" s="183" t="s">
        <v>84</v>
      </c>
      <c r="M308" s="183" t="s">
        <v>84</v>
      </c>
      <c r="N308" s="183">
        <v>1</v>
      </c>
      <c r="O308" s="183">
        <v>1</v>
      </c>
      <c r="P308" s="183" t="s">
        <v>84</v>
      </c>
      <c r="Q308" s="183">
        <v>1</v>
      </c>
      <c r="R308" s="183" t="s">
        <v>84</v>
      </c>
      <c r="S308" s="183">
        <v>1</v>
      </c>
      <c r="T308" s="183">
        <v>1</v>
      </c>
      <c r="U308" s="183" t="s">
        <v>84</v>
      </c>
      <c r="V308" s="183">
        <v>1</v>
      </c>
      <c r="W308" s="183">
        <v>1</v>
      </c>
      <c r="X308" s="183">
        <v>1</v>
      </c>
      <c r="Y308" s="183">
        <v>0.60000000000000009</v>
      </c>
      <c r="Z308" s="183" t="s">
        <v>84</v>
      </c>
      <c r="AA308" s="183" t="s">
        <v>84</v>
      </c>
      <c r="AB308" s="185">
        <v>0.75</v>
      </c>
      <c r="AC308" s="183">
        <v>1</v>
      </c>
      <c r="AD308" s="183">
        <v>1</v>
      </c>
      <c r="AE308" s="183" t="s">
        <v>84</v>
      </c>
      <c r="AF308" s="183" t="s">
        <v>84</v>
      </c>
      <c r="AG308" s="183" t="s">
        <v>84</v>
      </c>
      <c r="AH308" s="183">
        <v>1</v>
      </c>
      <c r="AI308" s="183">
        <v>1</v>
      </c>
      <c r="AJ308" s="183">
        <v>0.8</v>
      </c>
      <c r="AK308" s="183">
        <v>0.3666666666666667</v>
      </c>
      <c r="AL308" s="183">
        <v>1</v>
      </c>
      <c r="AM308" s="185" t="s">
        <v>84</v>
      </c>
      <c r="AN308" s="183" t="s">
        <v>84</v>
      </c>
      <c r="AO308" s="183">
        <v>0.8</v>
      </c>
      <c r="AP308" s="183">
        <v>1</v>
      </c>
      <c r="AQ308" s="183" t="s">
        <v>84</v>
      </c>
      <c r="AR308" s="965">
        <v>1</v>
      </c>
      <c r="AS308" s="965">
        <v>1</v>
      </c>
      <c r="AT308" s="975">
        <v>1</v>
      </c>
      <c r="AU308" s="183" t="s">
        <v>84</v>
      </c>
      <c r="AV308" s="183" t="s">
        <v>84</v>
      </c>
      <c r="AW308" s="183" t="s">
        <v>84</v>
      </c>
      <c r="AX308" s="604" t="s">
        <v>84</v>
      </c>
      <c r="AY308" s="604" t="s">
        <v>84</v>
      </c>
      <c r="AZ308" s="189"/>
      <c r="BA308" s="1074">
        <v>0.95000000000000007</v>
      </c>
      <c r="BB308" s="187">
        <v>0.86458333333333326</v>
      </c>
      <c r="BC308" s="187">
        <v>0.93333333333333324</v>
      </c>
      <c r="BD308" s="185">
        <v>0.91597222222222208</v>
      </c>
      <c r="BE308" s="1100" t="s">
        <v>84</v>
      </c>
      <c r="BF308" s="161"/>
      <c r="BG308" s="161"/>
    </row>
    <row r="309" spans="1:59" ht="35.25" customHeight="1" x14ac:dyDescent="0.25">
      <c r="A309" s="144"/>
      <c r="B309" s="144"/>
      <c r="C309" s="144"/>
      <c r="D309" s="1556"/>
      <c r="E309" s="234" t="s">
        <v>154</v>
      </c>
      <c r="F309" s="165"/>
      <c r="G309" s="1589"/>
      <c r="H309" s="801">
        <v>1</v>
      </c>
      <c r="I309" s="189">
        <v>0.9285714285714286</v>
      </c>
      <c r="J309" s="189" t="s">
        <v>84</v>
      </c>
      <c r="K309" s="189">
        <v>1</v>
      </c>
      <c r="L309" s="189" t="s">
        <v>84</v>
      </c>
      <c r="M309" s="189" t="s">
        <v>84</v>
      </c>
      <c r="N309" s="189">
        <v>1</v>
      </c>
      <c r="O309" s="189">
        <v>1</v>
      </c>
      <c r="P309" s="189" t="s">
        <v>84</v>
      </c>
      <c r="Q309" s="189">
        <v>1</v>
      </c>
      <c r="R309" s="189" t="s">
        <v>84</v>
      </c>
      <c r="S309" s="189">
        <v>1</v>
      </c>
      <c r="T309" s="189">
        <v>1</v>
      </c>
      <c r="U309" s="189" t="s">
        <v>84</v>
      </c>
      <c r="V309" s="189">
        <v>1</v>
      </c>
      <c r="W309" s="189">
        <v>1</v>
      </c>
      <c r="X309" s="189">
        <v>1</v>
      </c>
      <c r="Y309" s="189">
        <v>1</v>
      </c>
      <c r="Z309" s="189" t="s">
        <v>84</v>
      </c>
      <c r="AA309" s="189" t="s">
        <v>84</v>
      </c>
      <c r="AB309" s="189">
        <v>1</v>
      </c>
      <c r="AC309" s="189">
        <v>0.66666666666666674</v>
      </c>
      <c r="AD309" s="189">
        <v>0.95</v>
      </c>
      <c r="AE309" s="189" t="s">
        <v>84</v>
      </c>
      <c r="AF309" s="189" t="s">
        <v>84</v>
      </c>
      <c r="AG309" s="189" t="s">
        <v>84</v>
      </c>
      <c r="AH309" s="189">
        <v>1</v>
      </c>
      <c r="AI309" s="189">
        <v>0.58333333333333326</v>
      </c>
      <c r="AJ309" s="189">
        <v>0.5</v>
      </c>
      <c r="AK309" s="189">
        <v>0.91666666666666674</v>
      </c>
      <c r="AL309" s="189">
        <v>0.91666666666666674</v>
      </c>
      <c r="AM309" s="189" t="s">
        <v>84</v>
      </c>
      <c r="AN309" s="189" t="s">
        <v>84</v>
      </c>
      <c r="AO309" s="189">
        <v>0.89999999999999991</v>
      </c>
      <c r="AP309" s="189">
        <v>0.9285714285714286</v>
      </c>
      <c r="AQ309" s="189" t="s">
        <v>84</v>
      </c>
      <c r="AR309" s="189">
        <v>0.9285714285714286</v>
      </c>
      <c r="AS309" s="189">
        <v>1</v>
      </c>
      <c r="AT309" s="506">
        <v>1</v>
      </c>
      <c r="AU309" s="189" t="s">
        <v>84</v>
      </c>
      <c r="AV309" s="189" t="s">
        <v>84</v>
      </c>
      <c r="AW309" s="189" t="s">
        <v>84</v>
      </c>
      <c r="AX309" s="189" t="s">
        <v>84</v>
      </c>
      <c r="AY309" s="189" t="s">
        <v>84</v>
      </c>
      <c r="AZ309" s="189"/>
      <c r="BA309" s="801">
        <v>0.99404761904761907</v>
      </c>
      <c r="BB309" s="189">
        <v>0.81666666666666676</v>
      </c>
      <c r="BC309" s="189">
        <v>0.919047619047619</v>
      </c>
      <c r="BD309" s="506">
        <v>0.90992063492063491</v>
      </c>
      <c r="BE309" s="1101" t="s">
        <v>84</v>
      </c>
      <c r="BF309" s="161"/>
      <c r="BG309" s="161"/>
    </row>
    <row r="310" spans="1:59" ht="35.25" customHeight="1" x14ac:dyDescent="0.25">
      <c r="A310" s="144"/>
      <c r="B310" s="144"/>
      <c r="C310" s="144"/>
      <c r="D310" s="1556"/>
      <c r="E310" s="234" t="s">
        <v>155</v>
      </c>
      <c r="F310" s="165"/>
      <c r="G310" s="1590"/>
      <c r="H310" s="495">
        <v>1</v>
      </c>
      <c r="I310" s="183">
        <v>1</v>
      </c>
      <c r="J310" s="183" t="s">
        <v>84</v>
      </c>
      <c r="K310" s="183">
        <v>1</v>
      </c>
      <c r="L310" s="183" t="s">
        <v>84</v>
      </c>
      <c r="M310" s="183" t="s">
        <v>84</v>
      </c>
      <c r="N310" s="183">
        <v>0.75</v>
      </c>
      <c r="O310" s="183">
        <v>0.75</v>
      </c>
      <c r="P310" s="183" t="s">
        <v>84</v>
      </c>
      <c r="Q310" s="183">
        <v>0.89999999999999991</v>
      </c>
      <c r="R310" s="183" t="s">
        <v>84</v>
      </c>
      <c r="S310" s="183">
        <v>1</v>
      </c>
      <c r="T310" s="183">
        <v>0.89999999999999991</v>
      </c>
      <c r="U310" s="183" t="s">
        <v>84</v>
      </c>
      <c r="V310" s="183">
        <v>1</v>
      </c>
      <c r="W310" s="183">
        <v>1</v>
      </c>
      <c r="X310" s="183">
        <v>1</v>
      </c>
      <c r="Y310" s="183">
        <v>1</v>
      </c>
      <c r="Z310" s="183" t="s">
        <v>84</v>
      </c>
      <c r="AA310" s="183" t="s">
        <v>84</v>
      </c>
      <c r="AB310" s="183">
        <v>0.91666666666666674</v>
      </c>
      <c r="AC310" s="183">
        <v>0.85000000000000009</v>
      </c>
      <c r="AD310" s="183">
        <v>0.9</v>
      </c>
      <c r="AE310" s="183" t="s">
        <v>84</v>
      </c>
      <c r="AF310" s="183" t="s">
        <v>84</v>
      </c>
      <c r="AG310" s="183" t="s">
        <v>84</v>
      </c>
      <c r="AH310" s="183">
        <v>1</v>
      </c>
      <c r="AI310" s="183" t="s">
        <v>84</v>
      </c>
      <c r="AJ310" s="183">
        <v>1</v>
      </c>
      <c r="AK310" s="183">
        <v>1</v>
      </c>
      <c r="AL310" s="183">
        <v>0.8666666666666667</v>
      </c>
      <c r="AM310" s="183" t="s">
        <v>84</v>
      </c>
      <c r="AN310" s="183" t="s">
        <v>84</v>
      </c>
      <c r="AO310" s="183">
        <v>0.45833333333333331</v>
      </c>
      <c r="AP310" s="183">
        <v>1</v>
      </c>
      <c r="AQ310" s="183" t="s">
        <v>84</v>
      </c>
      <c r="AR310" s="183">
        <v>0.79166666666666674</v>
      </c>
      <c r="AS310" s="183">
        <v>1</v>
      </c>
      <c r="AT310" s="604">
        <v>0.75</v>
      </c>
      <c r="AU310" s="183" t="s">
        <v>84</v>
      </c>
      <c r="AV310" s="183" t="s">
        <v>84</v>
      </c>
      <c r="AW310" s="183" t="s">
        <v>84</v>
      </c>
      <c r="AX310" s="183" t="s">
        <v>84</v>
      </c>
      <c r="AY310" s="183" t="s">
        <v>84</v>
      </c>
      <c r="AZ310" s="189"/>
      <c r="BA310" s="495">
        <v>0.94166666666666676</v>
      </c>
      <c r="BB310" s="183">
        <v>0.93333333333333335</v>
      </c>
      <c r="BC310" s="183">
        <v>0.75</v>
      </c>
      <c r="BD310" s="183">
        <v>0.875</v>
      </c>
      <c r="BE310" s="902" t="s">
        <v>84</v>
      </c>
      <c r="BF310" s="161"/>
      <c r="BG310" s="161"/>
    </row>
    <row r="311" spans="1:59" ht="35.25" customHeight="1" x14ac:dyDescent="0.25">
      <c r="A311" s="144"/>
      <c r="B311" s="144"/>
      <c r="C311" s="144"/>
      <c r="D311" s="1556"/>
      <c r="E311" s="234" t="s">
        <v>303</v>
      </c>
      <c r="F311" s="165"/>
      <c r="G311" s="1590"/>
      <c r="H311" s="492">
        <v>0.89999999999999991</v>
      </c>
      <c r="I311" s="189">
        <v>0.75</v>
      </c>
      <c r="J311" s="189" t="s">
        <v>84</v>
      </c>
      <c r="K311" s="189">
        <v>1</v>
      </c>
      <c r="L311" s="189" t="s">
        <v>84</v>
      </c>
      <c r="M311" s="189" t="s">
        <v>84</v>
      </c>
      <c r="N311" s="189">
        <v>1</v>
      </c>
      <c r="O311" s="189">
        <v>0.9285714285714286</v>
      </c>
      <c r="P311" s="189" t="s">
        <v>84</v>
      </c>
      <c r="Q311" s="189">
        <v>0.75</v>
      </c>
      <c r="R311" s="189" t="s">
        <v>84</v>
      </c>
      <c r="S311" s="189">
        <v>1</v>
      </c>
      <c r="T311" s="189">
        <v>1</v>
      </c>
      <c r="U311" s="189" t="s">
        <v>84</v>
      </c>
      <c r="V311" s="189">
        <v>1</v>
      </c>
      <c r="W311" s="189">
        <v>1</v>
      </c>
      <c r="X311" s="189">
        <v>0.94285714285714284</v>
      </c>
      <c r="Y311" s="189">
        <v>1</v>
      </c>
      <c r="Z311" s="189" t="s">
        <v>84</v>
      </c>
      <c r="AA311" s="189" t="s">
        <v>84</v>
      </c>
      <c r="AB311" s="189">
        <v>0.875</v>
      </c>
      <c r="AC311" s="189">
        <v>1</v>
      </c>
      <c r="AD311" s="189">
        <v>1</v>
      </c>
      <c r="AE311" s="189" t="s">
        <v>84</v>
      </c>
      <c r="AF311" s="189" t="s">
        <v>84</v>
      </c>
      <c r="AG311" s="189" t="s">
        <v>84</v>
      </c>
      <c r="AH311" s="189">
        <v>0.60000000000000009</v>
      </c>
      <c r="AI311" s="189" t="s">
        <v>84</v>
      </c>
      <c r="AJ311" s="189">
        <v>0.75</v>
      </c>
      <c r="AK311" s="189">
        <v>1</v>
      </c>
      <c r="AL311" s="189">
        <v>1</v>
      </c>
      <c r="AM311" s="189" t="s">
        <v>84</v>
      </c>
      <c r="AN311" s="189" t="s">
        <v>84</v>
      </c>
      <c r="AO311" s="189">
        <v>0.93333333333333335</v>
      </c>
      <c r="AP311" s="189">
        <v>1</v>
      </c>
      <c r="AQ311" s="189" t="s">
        <v>84</v>
      </c>
      <c r="AR311" s="189">
        <v>1</v>
      </c>
      <c r="AS311" s="189">
        <v>1</v>
      </c>
      <c r="AT311" s="506">
        <v>0.60714285714285721</v>
      </c>
      <c r="AU311" s="189" t="s">
        <v>84</v>
      </c>
      <c r="AV311" s="189" t="s">
        <v>84</v>
      </c>
      <c r="AW311" s="189" t="s">
        <v>84</v>
      </c>
      <c r="AX311" s="189" t="s">
        <v>84</v>
      </c>
      <c r="AY311" s="189" t="s">
        <v>84</v>
      </c>
      <c r="AZ311" s="189"/>
      <c r="BA311" s="492">
        <v>0.93928571428571439</v>
      </c>
      <c r="BB311" s="189">
        <v>0.88928571428571423</v>
      </c>
      <c r="BC311" s="189">
        <v>0.97777777777777786</v>
      </c>
      <c r="BD311" s="189">
        <v>0.93544973544973553</v>
      </c>
      <c r="BE311" s="1041" t="s">
        <v>84</v>
      </c>
      <c r="BF311" s="161"/>
      <c r="BG311" s="161"/>
    </row>
    <row r="312" spans="1:59" ht="35.25" customHeight="1" x14ac:dyDescent="0.25">
      <c r="A312" s="144"/>
      <c r="B312" s="144"/>
      <c r="C312" s="144"/>
      <c r="D312" s="1556"/>
      <c r="E312" s="234" t="s">
        <v>167</v>
      </c>
      <c r="F312" s="165"/>
      <c r="G312" s="1590"/>
      <c r="H312" s="495">
        <v>1</v>
      </c>
      <c r="I312" s="183">
        <v>1</v>
      </c>
      <c r="J312" s="183" t="s">
        <v>84</v>
      </c>
      <c r="K312" s="183">
        <v>0.875</v>
      </c>
      <c r="L312" s="183" t="s">
        <v>84</v>
      </c>
      <c r="M312" s="183" t="s">
        <v>84</v>
      </c>
      <c r="N312" s="183">
        <v>1</v>
      </c>
      <c r="O312" s="183">
        <v>1</v>
      </c>
      <c r="P312" s="183" t="s">
        <v>84</v>
      </c>
      <c r="Q312" s="183">
        <v>1</v>
      </c>
      <c r="R312" s="183" t="s">
        <v>84</v>
      </c>
      <c r="S312" s="183">
        <v>1</v>
      </c>
      <c r="T312" s="183">
        <v>1</v>
      </c>
      <c r="U312" s="183" t="s">
        <v>84</v>
      </c>
      <c r="V312" s="183">
        <v>1</v>
      </c>
      <c r="W312" s="183">
        <v>1</v>
      </c>
      <c r="X312" s="183">
        <v>0.9285714285714286</v>
      </c>
      <c r="Y312" s="183">
        <v>1</v>
      </c>
      <c r="Z312" s="183" t="s">
        <v>84</v>
      </c>
      <c r="AA312" s="183" t="s">
        <v>84</v>
      </c>
      <c r="AB312" s="183">
        <v>1</v>
      </c>
      <c r="AC312" s="183">
        <v>1</v>
      </c>
      <c r="AD312" s="183">
        <v>0.75</v>
      </c>
      <c r="AE312" s="183" t="s">
        <v>84</v>
      </c>
      <c r="AF312" s="183" t="s">
        <v>84</v>
      </c>
      <c r="AG312" s="183" t="s">
        <v>84</v>
      </c>
      <c r="AH312" s="183">
        <v>1</v>
      </c>
      <c r="AI312" s="183" t="s">
        <v>84</v>
      </c>
      <c r="AJ312" s="183">
        <v>1</v>
      </c>
      <c r="AK312" s="183">
        <v>1</v>
      </c>
      <c r="AL312" s="183">
        <v>1</v>
      </c>
      <c r="AM312" s="183" t="s">
        <v>84</v>
      </c>
      <c r="AN312" s="183" t="s">
        <v>84</v>
      </c>
      <c r="AO312" s="183">
        <v>1</v>
      </c>
      <c r="AP312" s="183">
        <v>0.89999999999999991</v>
      </c>
      <c r="AQ312" s="183" t="s">
        <v>84</v>
      </c>
      <c r="AR312" s="183">
        <v>1</v>
      </c>
      <c r="AS312" s="183">
        <v>1</v>
      </c>
      <c r="AT312" s="604">
        <v>1</v>
      </c>
      <c r="AU312" s="183" t="s">
        <v>84</v>
      </c>
      <c r="AV312" s="183" t="s">
        <v>84</v>
      </c>
      <c r="AW312" s="183" t="s">
        <v>84</v>
      </c>
      <c r="AX312" s="183" t="s">
        <v>84</v>
      </c>
      <c r="AY312" s="183" t="s">
        <v>84</v>
      </c>
      <c r="AZ312" s="189"/>
      <c r="BA312" s="495">
        <v>0.98363095238095244</v>
      </c>
      <c r="BB312" s="183">
        <v>0.9642857142857143</v>
      </c>
      <c r="BC312" s="183">
        <v>0.96666666666666667</v>
      </c>
      <c r="BD312" s="183">
        <v>0.97152777777777777</v>
      </c>
      <c r="BE312" s="902" t="s">
        <v>84</v>
      </c>
      <c r="BF312" s="161"/>
      <c r="BG312" s="161"/>
    </row>
    <row r="313" spans="1:59" ht="35.25" customHeight="1" x14ac:dyDescent="0.25">
      <c r="A313" s="144"/>
      <c r="B313" s="144"/>
      <c r="C313" s="144"/>
      <c r="D313" s="1556"/>
      <c r="E313" s="234" t="s">
        <v>168</v>
      </c>
      <c r="F313" s="165"/>
      <c r="G313" s="1589"/>
      <c r="H313" s="801">
        <v>1</v>
      </c>
      <c r="I313" s="189">
        <v>1</v>
      </c>
      <c r="J313" s="189" t="s">
        <v>84</v>
      </c>
      <c r="K313" s="189">
        <v>1</v>
      </c>
      <c r="L313" s="189" t="s">
        <v>84</v>
      </c>
      <c r="M313" s="189" t="s">
        <v>84</v>
      </c>
      <c r="N313" s="189">
        <v>1</v>
      </c>
      <c r="O313" s="189">
        <v>1</v>
      </c>
      <c r="P313" s="189" t="s">
        <v>84</v>
      </c>
      <c r="Q313" s="189">
        <v>1</v>
      </c>
      <c r="R313" s="189" t="s">
        <v>84</v>
      </c>
      <c r="S313" s="189">
        <v>1</v>
      </c>
      <c r="T313" s="189">
        <v>1</v>
      </c>
      <c r="U313" s="189" t="s">
        <v>84</v>
      </c>
      <c r="V313" s="189">
        <v>1</v>
      </c>
      <c r="W313" s="189">
        <v>1</v>
      </c>
      <c r="X313" s="189">
        <v>1</v>
      </c>
      <c r="Y313" s="189">
        <v>1</v>
      </c>
      <c r="Z313" s="189" t="s">
        <v>84</v>
      </c>
      <c r="AA313" s="189" t="s">
        <v>84</v>
      </c>
      <c r="AB313" s="189">
        <v>0.91666666666666674</v>
      </c>
      <c r="AC313" s="189">
        <v>0.875</v>
      </c>
      <c r="AD313" s="189">
        <v>0.91666666666666674</v>
      </c>
      <c r="AE313" s="189" t="s">
        <v>84</v>
      </c>
      <c r="AF313" s="189" t="s">
        <v>84</v>
      </c>
      <c r="AG313" s="189" t="s">
        <v>84</v>
      </c>
      <c r="AH313" s="189">
        <v>0.89999999999999991</v>
      </c>
      <c r="AI313" s="189" t="s">
        <v>84</v>
      </c>
      <c r="AJ313" s="189">
        <v>0.9285714285714286</v>
      </c>
      <c r="AK313" s="189">
        <v>0.83333333333333326</v>
      </c>
      <c r="AL313" s="189">
        <v>0.83333333333333326</v>
      </c>
      <c r="AM313" s="189" t="s">
        <v>84</v>
      </c>
      <c r="AN313" s="189" t="s">
        <v>84</v>
      </c>
      <c r="AO313" s="189">
        <v>1</v>
      </c>
      <c r="AP313" s="189">
        <v>1</v>
      </c>
      <c r="AQ313" s="189" t="s">
        <v>84</v>
      </c>
      <c r="AR313" s="189">
        <v>0.8666666666666667</v>
      </c>
      <c r="AS313" s="189">
        <v>0.75</v>
      </c>
      <c r="AT313" s="506">
        <v>1</v>
      </c>
      <c r="AU313" s="189" t="s">
        <v>84</v>
      </c>
      <c r="AV313" s="189" t="s">
        <v>84</v>
      </c>
      <c r="AW313" s="189" t="s">
        <v>84</v>
      </c>
      <c r="AX313" s="189" t="s">
        <v>84</v>
      </c>
      <c r="AY313" s="189" t="s">
        <v>84</v>
      </c>
      <c r="AZ313" s="189"/>
      <c r="BA313" s="801">
        <v>1</v>
      </c>
      <c r="BB313" s="189">
        <v>0.88622448979591828</v>
      </c>
      <c r="BC313" s="189">
        <v>0.9555555555555556</v>
      </c>
      <c r="BD313" s="189">
        <v>0.94726001511715807</v>
      </c>
      <c r="BE313" s="1101" t="s">
        <v>84</v>
      </c>
      <c r="BF313" s="161"/>
      <c r="BG313" s="161"/>
    </row>
    <row r="314" spans="1:59" ht="35.25" customHeight="1" x14ac:dyDescent="0.25">
      <c r="A314" s="144"/>
      <c r="B314" s="144"/>
      <c r="C314" s="144"/>
      <c r="D314" s="1556"/>
      <c r="E314" s="234" t="s">
        <v>241</v>
      </c>
      <c r="F314" s="165"/>
      <c r="G314" s="1590"/>
      <c r="H314" s="495">
        <v>0.625</v>
      </c>
      <c r="I314" s="183">
        <v>0.875</v>
      </c>
      <c r="J314" s="183" t="s">
        <v>84</v>
      </c>
      <c r="K314" s="183">
        <v>1</v>
      </c>
      <c r="L314" s="183" t="s">
        <v>84</v>
      </c>
      <c r="M314" s="183" t="s">
        <v>84</v>
      </c>
      <c r="N314" s="183">
        <v>0.75</v>
      </c>
      <c r="O314" s="183">
        <v>1</v>
      </c>
      <c r="P314" s="183" t="s">
        <v>84</v>
      </c>
      <c r="Q314" s="183">
        <v>1</v>
      </c>
      <c r="R314" s="183" t="s">
        <v>84</v>
      </c>
      <c r="S314" s="183">
        <v>0.75</v>
      </c>
      <c r="T314" s="183">
        <v>1</v>
      </c>
      <c r="U314" s="183" t="s">
        <v>84</v>
      </c>
      <c r="V314" s="183">
        <v>0.75</v>
      </c>
      <c r="W314" s="183">
        <v>0.625</v>
      </c>
      <c r="X314" s="183">
        <v>1</v>
      </c>
      <c r="Y314" s="183">
        <v>1</v>
      </c>
      <c r="Z314" s="183" t="s">
        <v>84</v>
      </c>
      <c r="AA314" s="183" t="s">
        <v>84</v>
      </c>
      <c r="AB314" s="183">
        <v>1</v>
      </c>
      <c r="AC314" s="183">
        <v>0.66666666666666674</v>
      </c>
      <c r="AD314" s="183">
        <v>1</v>
      </c>
      <c r="AE314" s="183" t="s">
        <v>84</v>
      </c>
      <c r="AF314" s="183" t="s">
        <v>84</v>
      </c>
      <c r="AG314" s="183" t="s">
        <v>84</v>
      </c>
      <c r="AH314" s="183">
        <v>1</v>
      </c>
      <c r="AI314" s="183" t="s">
        <v>84</v>
      </c>
      <c r="AJ314" s="183">
        <v>0.55000000000000004</v>
      </c>
      <c r="AK314" s="183">
        <v>0.75</v>
      </c>
      <c r="AL314" s="183">
        <v>0.75</v>
      </c>
      <c r="AM314" s="183" t="s">
        <v>84</v>
      </c>
      <c r="AN314" s="183" t="s">
        <v>84</v>
      </c>
      <c r="AO314" s="183">
        <v>0.73333333333333339</v>
      </c>
      <c r="AP314" s="183">
        <v>1</v>
      </c>
      <c r="AQ314" s="183" t="s">
        <v>84</v>
      </c>
      <c r="AR314" s="183">
        <v>0.875</v>
      </c>
      <c r="AS314" s="183">
        <v>1</v>
      </c>
      <c r="AT314" s="604">
        <v>1</v>
      </c>
      <c r="AU314" s="183" t="s">
        <v>84</v>
      </c>
      <c r="AV314" s="183" t="s">
        <v>84</v>
      </c>
      <c r="AW314" s="183" t="s">
        <v>84</v>
      </c>
      <c r="AX314" s="183" t="s">
        <v>84</v>
      </c>
      <c r="AY314" s="183" t="s">
        <v>84</v>
      </c>
      <c r="AZ314" s="189"/>
      <c r="BA314" s="495">
        <v>0.86458333333333337</v>
      </c>
      <c r="BB314" s="183">
        <v>0.81666666666666665</v>
      </c>
      <c r="BC314" s="183">
        <v>0.86944444444444446</v>
      </c>
      <c r="BD314" s="183">
        <v>0.85023148148148142</v>
      </c>
      <c r="BE314" s="902" t="s">
        <v>84</v>
      </c>
      <c r="BF314" s="161"/>
      <c r="BG314" s="161"/>
    </row>
    <row r="315" spans="1:59" ht="35.25" customHeight="1" x14ac:dyDescent="0.25">
      <c r="A315" s="144"/>
      <c r="B315" s="144"/>
      <c r="C315" s="144"/>
      <c r="D315" s="1556"/>
      <c r="E315" s="234" t="s">
        <v>246</v>
      </c>
      <c r="F315" s="165"/>
      <c r="G315" s="1590"/>
      <c r="H315" s="492">
        <v>0.9285714285714286</v>
      </c>
      <c r="I315" s="189">
        <v>0.84285714285714275</v>
      </c>
      <c r="J315" s="189" t="s">
        <v>84</v>
      </c>
      <c r="K315" s="189">
        <v>0.9285714285714286</v>
      </c>
      <c r="L315" s="189" t="s">
        <v>84</v>
      </c>
      <c r="M315" s="189" t="s">
        <v>84</v>
      </c>
      <c r="N315" s="189">
        <v>0.9285714285714286</v>
      </c>
      <c r="O315" s="189">
        <v>1</v>
      </c>
      <c r="P315" s="189" t="s">
        <v>84</v>
      </c>
      <c r="Q315" s="189">
        <v>1</v>
      </c>
      <c r="R315" s="189" t="s">
        <v>84</v>
      </c>
      <c r="S315" s="189">
        <v>1</v>
      </c>
      <c r="T315" s="189">
        <v>1</v>
      </c>
      <c r="U315" s="189" t="s">
        <v>84</v>
      </c>
      <c r="V315" s="189">
        <v>0.89999999999999991</v>
      </c>
      <c r="W315" s="189">
        <v>1</v>
      </c>
      <c r="X315" s="189">
        <v>0.9285714285714286</v>
      </c>
      <c r="Y315" s="189">
        <v>1</v>
      </c>
      <c r="Z315" s="189" t="s">
        <v>84</v>
      </c>
      <c r="AA315" s="189" t="s">
        <v>84</v>
      </c>
      <c r="AB315" s="189">
        <v>0.64285714285714279</v>
      </c>
      <c r="AC315" s="189">
        <v>0.9285714285714286</v>
      </c>
      <c r="AD315" s="189">
        <v>0.91666666666666674</v>
      </c>
      <c r="AE315" s="189" t="s">
        <v>84</v>
      </c>
      <c r="AF315" s="189" t="s">
        <v>84</v>
      </c>
      <c r="AG315" s="189" t="s">
        <v>84</v>
      </c>
      <c r="AH315" s="189">
        <v>0.84285714285714275</v>
      </c>
      <c r="AI315" s="189" t="s">
        <v>84</v>
      </c>
      <c r="AJ315" s="189">
        <v>0.9285714285714286</v>
      </c>
      <c r="AK315" s="189">
        <v>1</v>
      </c>
      <c r="AL315" s="189">
        <v>0.91666666666666674</v>
      </c>
      <c r="AM315" s="189" t="s">
        <v>84</v>
      </c>
      <c r="AN315" s="189" t="s">
        <v>84</v>
      </c>
      <c r="AO315" s="189">
        <v>0.84285714285714275</v>
      </c>
      <c r="AP315" s="189">
        <v>0.9285714285714286</v>
      </c>
      <c r="AQ315" s="189" t="s">
        <v>84</v>
      </c>
      <c r="AR315" s="189">
        <v>1</v>
      </c>
      <c r="AS315" s="189">
        <v>0.9285714285714286</v>
      </c>
      <c r="AT315" s="506">
        <v>0.85714285714285721</v>
      </c>
      <c r="AU315" s="189" t="s">
        <v>84</v>
      </c>
      <c r="AV315" s="189" t="s">
        <v>84</v>
      </c>
      <c r="AW315" s="189" t="s">
        <v>84</v>
      </c>
      <c r="AX315" s="189" t="s">
        <v>84</v>
      </c>
      <c r="AY315" s="189" t="s">
        <v>84</v>
      </c>
      <c r="AZ315" s="189"/>
      <c r="BA315" s="492">
        <v>0.95476190476190481</v>
      </c>
      <c r="BB315" s="189">
        <v>0.8823129251700681</v>
      </c>
      <c r="BC315" s="189">
        <v>0.92380952380952375</v>
      </c>
      <c r="BD315" s="189">
        <v>0.92029478458049885</v>
      </c>
      <c r="BE315" s="1041" t="s">
        <v>84</v>
      </c>
      <c r="BF315" s="161"/>
      <c r="BG315" s="161"/>
    </row>
    <row r="316" spans="1:59" ht="35.25" customHeight="1" x14ac:dyDescent="0.25">
      <c r="A316" s="144"/>
      <c r="B316" s="144"/>
      <c r="C316" s="144"/>
      <c r="D316" s="1556"/>
      <c r="E316" s="234" t="s">
        <v>248</v>
      </c>
      <c r="F316" s="165"/>
      <c r="G316" s="1590"/>
      <c r="H316" s="495">
        <v>1</v>
      </c>
      <c r="I316" s="183">
        <v>1</v>
      </c>
      <c r="J316" s="183" t="s">
        <v>84</v>
      </c>
      <c r="K316" s="183">
        <v>1</v>
      </c>
      <c r="L316" s="183" t="s">
        <v>84</v>
      </c>
      <c r="M316" s="183" t="s">
        <v>84</v>
      </c>
      <c r="N316" s="183">
        <v>0.91666666666666674</v>
      </c>
      <c r="O316" s="183">
        <v>0.66666666666666674</v>
      </c>
      <c r="P316" s="183" t="s">
        <v>84</v>
      </c>
      <c r="Q316" s="183">
        <v>1</v>
      </c>
      <c r="R316" s="183" t="s">
        <v>84</v>
      </c>
      <c r="S316" s="183">
        <v>1</v>
      </c>
      <c r="T316" s="183">
        <v>1</v>
      </c>
      <c r="U316" s="183" t="s">
        <v>84</v>
      </c>
      <c r="V316" s="183">
        <v>0.41666666666666663</v>
      </c>
      <c r="W316" s="183">
        <v>1</v>
      </c>
      <c r="X316" s="183">
        <v>1</v>
      </c>
      <c r="Y316" s="183">
        <v>1</v>
      </c>
      <c r="Z316" s="183" t="s">
        <v>84</v>
      </c>
      <c r="AA316" s="183" t="s">
        <v>84</v>
      </c>
      <c r="AB316" s="183">
        <v>0.9285714285714286</v>
      </c>
      <c r="AC316" s="183">
        <v>0.94285714285714284</v>
      </c>
      <c r="AD316" s="183">
        <v>0.83333333333333326</v>
      </c>
      <c r="AE316" s="183" t="s">
        <v>84</v>
      </c>
      <c r="AF316" s="183" t="s">
        <v>84</v>
      </c>
      <c r="AG316" s="183" t="s">
        <v>84</v>
      </c>
      <c r="AH316" s="183">
        <v>0.89999999999999991</v>
      </c>
      <c r="AI316" s="183" t="s">
        <v>84</v>
      </c>
      <c r="AJ316" s="183">
        <v>1</v>
      </c>
      <c r="AK316" s="183">
        <v>0.75</v>
      </c>
      <c r="AL316" s="183">
        <v>0.91666666666666674</v>
      </c>
      <c r="AM316" s="183" t="s">
        <v>84</v>
      </c>
      <c r="AN316" s="183" t="s">
        <v>84</v>
      </c>
      <c r="AO316" s="183">
        <v>0.9285714285714286</v>
      </c>
      <c r="AP316" s="183">
        <v>0.8</v>
      </c>
      <c r="AQ316" s="183" t="s">
        <v>84</v>
      </c>
      <c r="AR316" s="183">
        <v>1</v>
      </c>
      <c r="AS316" s="183">
        <v>0.75</v>
      </c>
      <c r="AT316" s="604">
        <v>1</v>
      </c>
      <c r="AU316" s="183" t="s">
        <v>84</v>
      </c>
      <c r="AV316" s="183" t="s">
        <v>84</v>
      </c>
      <c r="AW316" s="183" t="s">
        <v>84</v>
      </c>
      <c r="AX316" s="183" t="s">
        <v>84</v>
      </c>
      <c r="AY316" s="183" t="s">
        <v>84</v>
      </c>
      <c r="AZ316" s="189"/>
      <c r="BA316" s="495">
        <v>0.91666666666666663</v>
      </c>
      <c r="BB316" s="183">
        <v>0.89591836734693875</v>
      </c>
      <c r="BC316" s="183">
        <v>0.90952380952380951</v>
      </c>
      <c r="BD316" s="183">
        <v>0.90736961451247167</v>
      </c>
      <c r="BE316" s="902" t="s">
        <v>84</v>
      </c>
      <c r="BF316" s="161"/>
      <c r="BG316" s="161"/>
    </row>
    <row r="317" spans="1:59" ht="35.25" customHeight="1" x14ac:dyDescent="0.25">
      <c r="A317" s="144"/>
      <c r="B317" s="144"/>
      <c r="C317" s="144"/>
      <c r="D317" s="1556"/>
      <c r="E317" s="234" t="s">
        <v>257</v>
      </c>
      <c r="F317" s="165"/>
      <c r="G317" s="1589"/>
      <c r="H317" s="801">
        <v>1</v>
      </c>
      <c r="I317" s="189">
        <v>1</v>
      </c>
      <c r="J317" s="189" t="s">
        <v>84</v>
      </c>
      <c r="K317" s="189">
        <v>1</v>
      </c>
      <c r="L317" s="189" t="s">
        <v>84</v>
      </c>
      <c r="M317" s="189" t="s">
        <v>84</v>
      </c>
      <c r="N317" s="189">
        <v>1</v>
      </c>
      <c r="O317" s="189">
        <v>1</v>
      </c>
      <c r="P317" s="189" t="s">
        <v>84</v>
      </c>
      <c r="Q317" s="189">
        <v>1</v>
      </c>
      <c r="R317" s="189" t="s">
        <v>84</v>
      </c>
      <c r="S317" s="189">
        <v>1</v>
      </c>
      <c r="T317" s="189">
        <v>1</v>
      </c>
      <c r="U317" s="189" t="s">
        <v>84</v>
      </c>
      <c r="V317" s="189">
        <v>1</v>
      </c>
      <c r="W317" s="189">
        <v>0.60714285714285721</v>
      </c>
      <c r="X317" s="189">
        <v>1</v>
      </c>
      <c r="Y317" s="189">
        <v>1</v>
      </c>
      <c r="Z317" s="189" t="s">
        <v>84</v>
      </c>
      <c r="AA317" s="189" t="s">
        <v>84</v>
      </c>
      <c r="AB317" s="189">
        <v>0.91666666666666674</v>
      </c>
      <c r="AC317" s="189">
        <v>0.9</v>
      </c>
      <c r="AD317" s="189">
        <v>0.91666666666666674</v>
      </c>
      <c r="AE317" s="189" t="s">
        <v>84</v>
      </c>
      <c r="AF317" s="189" t="s">
        <v>84</v>
      </c>
      <c r="AG317" s="189" t="s">
        <v>84</v>
      </c>
      <c r="AH317" s="189">
        <v>1</v>
      </c>
      <c r="AI317" s="189" t="s">
        <v>84</v>
      </c>
      <c r="AJ317" s="189">
        <v>0.60714285714285721</v>
      </c>
      <c r="AK317" s="189">
        <v>0.84285714285714275</v>
      </c>
      <c r="AL317" s="189">
        <v>1</v>
      </c>
      <c r="AM317" s="189" t="s">
        <v>84</v>
      </c>
      <c r="AN317" s="189" t="s">
        <v>84</v>
      </c>
      <c r="AO317" s="189">
        <v>1</v>
      </c>
      <c r="AP317" s="189">
        <v>1</v>
      </c>
      <c r="AQ317" s="189" t="s">
        <v>84</v>
      </c>
      <c r="AR317" s="189">
        <v>1</v>
      </c>
      <c r="AS317" s="189">
        <v>0.9285714285714286</v>
      </c>
      <c r="AT317" s="506">
        <v>1</v>
      </c>
      <c r="AU317" s="189" t="s">
        <v>84</v>
      </c>
      <c r="AV317" s="189" t="s">
        <v>84</v>
      </c>
      <c r="AW317" s="189" t="s">
        <v>84</v>
      </c>
      <c r="AX317" s="189" t="s">
        <v>84</v>
      </c>
      <c r="AY317" s="189" t="s">
        <v>84</v>
      </c>
      <c r="AZ317" s="189"/>
      <c r="BA317" s="801">
        <v>0.96726190476190477</v>
      </c>
      <c r="BB317" s="189">
        <v>0.88333333333333319</v>
      </c>
      <c r="BC317" s="189">
        <v>1</v>
      </c>
      <c r="BD317" s="189">
        <v>0.95019841269841265</v>
      </c>
      <c r="BE317" s="1101" t="s">
        <v>84</v>
      </c>
      <c r="BF317" s="161"/>
      <c r="BG317" s="161"/>
    </row>
    <row r="318" spans="1:59" ht="35.25" customHeight="1" x14ac:dyDescent="0.25">
      <c r="A318" s="144"/>
      <c r="B318" s="144"/>
      <c r="C318" s="144"/>
      <c r="D318" s="1556"/>
      <c r="E318" s="234" t="s">
        <v>267</v>
      </c>
      <c r="F318" s="165"/>
      <c r="G318" s="1591"/>
      <c r="H318" s="1199">
        <v>1</v>
      </c>
      <c r="I318" s="183">
        <v>1</v>
      </c>
      <c r="J318" s="183" t="s">
        <v>84</v>
      </c>
      <c r="K318" s="183">
        <v>1</v>
      </c>
      <c r="L318" s="183" t="s">
        <v>84</v>
      </c>
      <c r="M318" s="183" t="s">
        <v>84</v>
      </c>
      <c r="N318" s="183">
        <v>1</v>
      </c>
      <c r="O318" s="183">
        <v>1</v>
      </c>
      <c r="P318" s="183" t="s">
        <v>84</v>
      </c>
      <c r="Q318" s="183">
        <v>1</v>
      </c>
      <c r="R318" s="183" t="s">
        <v>84</v>
      </c>
      <c r="S318" s="183">
        <v>1</v>
      </c>
      <c r="T318" s="183">
        <v>0.875</v>
      </c>
      <c r="U318" s="183" t="s">
        <v>84</v>
      </c>
      <c r="V318" s="183">
        <v>0.9285714285714286</v>
      </c>
      <c r="W318" s="183">
        <v>1</v>
      </c>
      <c r="X318" s="183">
        <v>1</v>
      </c>
      <c r="Y318" s="183">
        <v>1</v>
      </c>
      <c r="Z318" s="183" t="s">
        <v>84</v>
      </c>
      <c r="AA318" s="183" t="s">
        <v>84</v>
      </c>
      <c r="AB318" s="183">
        <v>1</v>
      </c>
      <c r="AC318" s="183">
        <v>1</v>
      </c>
      <c r="AD318" s="183">
        <v>1</v>
      </c>
      <c r="AE318" s="183" t="s">
        <v>84</v>
      </c>
      <c r="AF318" s="183" t="s">
        <v>84</v>
      </c>
      <c r="AG318" s="183" t="s">
        <v>84</v>
      </c>
      <c r="AH318" s="183">
        <v>0.89999999999999991</v>
      </c>
      <c r="AI318" s="183" t="s">
        <v>84</v>
      </c>
      <c r="AJ318" s="183">
        <v>0.91666666666666674</v>
      </c>
      <c r="AK318" s="183">
        <v>0.91666666666666674</v>
      </c>
      <c r="AL318" s="183">
        <v>1</v>
      </c>
      <c r="AM318" s="183" t="s">
        <v>84</v>
      </c>
      <c r="AN318" s="183" t="s">
        <v>84</v>
      </c>
      <c r="AO318" s="183">
        <v>1</v>
      </c>
      <c r="AP318" s="183">
        <v>1</v>
      </c>
      <c r="AQ318" s="183" t="s">
        <v>84</v>
      </c>
      <c r="AR318" s="183">
        <v>0.48571428571428577</v>
      </c>
      <c r="AS318" s="183">
        <v>1</v>
      </c>
      <c r="AT318" s="604">
        <v>1</v>
      </c>
      <c r="AU318" s="183" t="s">
        <v>84</v>
      </c>
      <c r="AV318" s="183" t="s">
        <v>84</v>
      </c>
      <c r="AW318" s="183" t="s">
        <v>84</v>
      </c>
      <c r="AX318" s="183" t="s">
        <v>84</v>
      </c>
      <c r="AY318" s="183" t="s">
        <v>84</v>
      </c>
      <c r="AZ318" s="189"/>
      <c r="BA318" s="1199">
        <v>0.98363095238095244</v>
      </c>
      <c r="BB318" s="183">
        <v>0.96190476190476193</v>
      </c>
      <c r="BC318" s="183">
        <v>0.82857142857142863</v>
      </c>
      <c r="BD318" s="183">
        <v>0.924702380952381</v>
      </c>
      <c r="BE318" s="1200" t="s">
        <v>84</v>
      </c>
      <c r="BF318" s="161"/>
      <c r="BG318" s="161"/>
    </row>
    <row r="319" spans="1:59" ht="35.25" customHeight="1" x14ac:dyDescent="0.25">
      <c r="A319" s="144"/>
      <c r="B319" s="144"/>
      <c r="C319" s="144"/>
      <c r="D319" s="1550"/>
      <c r="E319" s="234" t="s">
        <v>152</v>
      </c>
      <c r="F319" s="165"/>
      <c r="G319" s="1591"/>
      <c r="H319" s="1205">
        <v>1</v>
      </c>
      <c r="I319" s="189">
        <v>1</v>
      </c>
      <c r="J319" s="189" t="s">
        <v>84</v>
      </c>
      <c r="K319" s="189">
        <v>0.91666666666666674</v>
      </c>
      <c r="L319" s="189" t="s">
        <v>84</v>
      </c>
      <c r="M319" s="189" t="s">
        <v>84</v>
      </c>
      <c r="N319" s="189">
        <v>0.75</v>
      </c>
      <c r="O319" s="189">
        <v>1</v>
      </c>
      <c r="P319" s="189" t="s">
        <v>84</v>
      </c>
      <c r="Q319" s="189">
        <v>1</v>
      </c>
      <c r="R319" s="189" t="s">
        <v>84</v>
      </c>
      <c r="S319" s="189">
        <v>1</v>
      </c>
      <c r="T319" s="189">
        <v>1</v>
      </c>
      <c r="U319" s="189" t="s">
        <v>84</v>
      </c>
      <c r="V319" s="189">
        <v>1</v>
      </c>
      <c r="W319" s="189">
        <v>1</v>
      </c>
      <c r="X319" s="189">
        <v>1</v>
      </c>
      <c r="Y319" s="189">
        <v>1</v>
      </c>
      <c r="Z319" s="189" t="s">
        <v>84</v>
      </c>
      <c r="AA319" s="189" t="s">
        <v>84</v>
      </c>
      <c r="AB319" s="189">
        <v>1</v>
      </c>
      <c r="AC319" s="189">
        <v>1</v>
      </c>
      <c r="AD319" s="189">
        <v>0.9285714285714286</v>
      </c>
      <c r="AE319" s="189" t="s">
        <v>84</v>
      </c>
      <c r="AF319" s="189" t="s">
        <v>84</v>
      </c>
      <c r="AG319" s="189" t="s">
        <v>84</v>
      </c>
      <c r="AH319" s="189">
        <v>0.95</v>
      </c>
      <c r="AI319" s="189" t="s">
        <v>84</v>
      </c>
      <c r="AJ319" s="189">
        <v>1</v>
      </c>
      <c r="AK319" s="189">
        <v>1</v>
      </c>
      <c r="AL319" s="189">
        <v>1</v>
      </c>
      <c r="AM319" s="189" t="s">
        <v>84</v>
      </c>
      <c r="AN319" s="189" t="s">
        <v>84</v>
      </c>
      <c r="AO319" s="189">
        <v>0.58333333333333326</v>
      </c>
      <c r="AP319" s="189">
        <v>0.60000000000000009</v>
      </c>
      <c r="AQ319" s="189" t="s">
        <v>84</v>
      </c>
      <c r="AR319" s="189">
        <v>1</v>
      </c>
      <c r="AS319" s="189">
        <v>1</v>
      </c>
      <c r="AT319" s="506">
        <v>1</v>
      </c>
      <c r="AU319" s="189" t="s">
        <v>84</v>
      </c>
      <c r="AV319" s="189" t="s">
        <v>84</v>
      </c>
      <c r="AW319" s="189" t="s">
        <v>84</v>
      </c>
      <c r="AX319" s="189" t="s">
        <v>84</v>
      </c>
      <c r="AY319" s="189" t="s">
        <v>84</v>
      </c>
      <c r="AZ319" s="189"/>
      <c r="BA319" s="1205">
        <v>0.97222222222222232</v>
      </c>
      <c r="BB319" s="189">
        <v>0.98265306122448981</v>
      </c>
      <c r="BC319" s="189">
        <v>0.72777777777777786</v>
      </c>
      <c r="BD319" s="189">
        <v>0.89421768707483007</v>
      </c>
      <c r="BE319" s="1206" t="s">
        <v>84</v>
      </c>
      <c r="BF319" s="161"/>
      <c r="BG319" s="161"/>
    </row>
    <row r="320" spans="1:59" ht="35.25" customHeight="1" x14ac:dyDescent="0.25">
      <c r="A320" s="144"/>
      <c r="B320" s="144"/>
      <c r="C320" s="144"/>
      <c r="D320" s="1548">
        <v>2025</v>
      </c>
      <c r="E320" s="234" t="s">
        <v>153</v>
      </c>
      <c r="F320" s="165"/>
      <c r="G320" s="1589"/>
      <c r="H320" s="802">
        <v>0.83333333333333326</v>
      </c>
      <c r="I320" s="183">
        <v>0.8</v>
      </c>
      <c r="J320" s="183" t="s">
        <v>84</v>
      </c>
      <c r="K320" s="183">
        <v>1</v>
      </c>
      <c r="L320" s="183" t="s">
        <v>84</v>
      </c>
      <c r="M320" s="183" t="s">
        <v>84</v>
      </c>
      <c r="N320" s="183">
        <v>1</v>
      </c>
      <c r="O320" s="183">
        <v>1</v>
      </c>
      <c r="P320" s="183" t="s">
        <v>84</v>
      </c>
      <c r="Q320" s="183">
        <v>0.60714285714285721</v>
      </c>
      <c r="R320" s="183" t="s">
        <v>84</v>
      </c>
      <c r="S320" s="183">
        <v>1</v>
      </c>
      <c r="T320" s="183">
        <v>1</v>
      </c>
      <c r="U320" s="183" t="s">
        <v>84</v>
      </c>
      <c r="V320" s="183">
        <v>1</v>
      </c>
      <c r="W320" s="183">
        <v>0.79999999999999993</v>
      </c>
      <c r="X320" s="183">
        <v>1</v>
      </c>
      <c r="Y320" s="183">
        <v>1</v>
      </c>
      <c r="Z320" s="183" t="s">
        <v>84</v>
      </c>
      <c r="AA320" s="183" t="s">
        <v>84</v>
      </c>
      <c r="AB320" s="183">
        <v>0.6333333333333333</v>
      </c>
      <c r="AC320" s="183">
        <v>1</v>
      </c>
      <c r="AD320" s="183">
        <v>0.75</v>
      </c>
      <c r="AE320" s="183" t="s">
        <v>84</v>
      </c>
      <c r="AF320" s="183" t="s">
        <v>84</v>
      </c>
      <c r="AG320" s="183" t="s">
        <v>84</v>
      </c>
      <c r="AH320" s="183">
        <v>0.89285714285714279</v>
      </c>
      <c r="AI320" s="183" t="s">
        <v>84</v>
      </c>
      <c r="AJ320" s="183">
        <v>1</v>
      </c>
      <c r="AK320" s="183">
        <v>0.75</v>
      </c>
      <c r="AL320" s="183">
        <v>1</v>
      </c>
      <c r="AM320" s="183" t="s">
        <v>84</v>
      </c>
      <c r="AN320" s="183" t="s">
        <v>84</v>
      </c>
      <c r="AO320" s="183">
        <v>0.9</v>
      </c>
      <c r="AP320" s="183">
        <v>1</v>
      </c>
      <c r="AQ320" s="183" t="s">
        <v>84</v>
      </c>
      <c r="AR320" s="183">
        <v>1</v>
      </c>
      <c r="AS320" s="183">
        <v>0.75</v>
      </c>
      <c r="AT320" s="604">
        <v>1</v>
      </c>
      <c r="AU320" s="183" t="s">
        <v>84</v>
      </c>
      <c r="AV320" s="183" t="s">
        <v>84</v>
      </c>
      <c r="AW320" s="183" t="s">
        <v>84</v>
      </c>
      <c r="AX320" s="183" t="s">
        <v>84</v>
      </c>
      <c r="AY320" s="183" t="s">
        <v>84</v>
      </c>
      <c r="AZ320" s="189"/>
      <c r="BA320" s="802">
        <v>0.9200396825396826</v>
      </c>
      <c r="BB320" s="183">
        <v>0.86088435374149663</v>
      </c>
      <c r="BC320" s="183">
        <v>0.96666666666666667</v>
      </c>
      <c r="BD320" s="183">
        <v>0.91586356764928201</v>
      </c>
      <c r="BE320" s="1100" t="s">
        <v>84</v>
      </c>
      <c r="BF320" s="161"/>
      <c r="BG320" s="161"/>
    </row>
    <row r="321" spans="1:67" ht="35.25" customHeight="1" x14ac:dyDescent="0.25">
      <c r="A321" s="144"/>
      <c r="B321" s="144"/>
      <c r="C321" s="144"/>
      <c r="D321" s="1557"/>
      <c r="E321" s="234" t="s">
        <v>154</v>
      </c>
      <c r="F321" s="165"/>
      <c r="G321" s="1591"/>
      <c r="H321" s="1205">
        <v>1</v>
      </c>
      <c r="I321" s="189">
        <v>1</v>
      </c>
      <c r="J321" s="189" t="s">
        <v>84</v>
      </c>
      <c r="K321" s="189">
        <v>1</v>
      </c>
      <c r="L321" s="189" t="s">
        <v>84</v>
      </c>
      <c r="M321" s="189" t="s">
        <v>84</v>
      </c>
      <c r="N321" s="189">
        <v>1</v>
      </c>
      <c r="O321" s="189">
        <v>1</v>
      </c>
      <c r="P321" s="189" t="s">
        <v>84</v>
      </c>
      <c r="Q321" s="189">
        <v>0.89999999999999991</v>
      </c>
      <c r="R321" s="189" t="s">
        <v>84</v>
      </c>
      <c r="S321" s="189">
        <v>1</v>
      </c>
      <c r="T321" s="189">
        <v>1</v>
      </c>
      <c r="U321" s="189" t="s">
        <v>84</v>
      </c>
      <c r="V321" s="189">
        <v>0.89999999999999991</v>
      </c>
      <c r="W321" s="189">
        <v>1</v>
      </c>
      <c r="X321" s="189">
        <v>1</v>
      </c>
      <c r="Y321" s="189">
        <v>1</v>
      </c>
      <c r="Z321" s="189" t="s">
        <v>84</v>
      </c>
      <c r="AA321" s="189" t="s">
        <v>84</v>
      </c>
      <c r="AB321" s="189">
        <v>1</v>
      </c>
      <c r="AC321" s="189">
        <v>1</v>
      </c>
      <c r="AD321" s="189">
        <v>1</v>
      </c>
      <c r="AE321" s="189" t="s">
        <v>84</v>
      </c>
      <c r="AF321" s="189" t="s">
        <v>84</v>
      </c>
      <c r="AG321" s="189" t="s">
        <v>84</v>
      </c>
      <c r="AH321" s="189">
        <v>1</v>
      </c>
      <c r="AI321" s="189" t="s">
        <v>84</v>
      </c>
      <c r="AJ321" s="189">
        <v>1</v>
      </c>
      <c r="AK321" s="189">
        <v>0.89999999999999991</v>
      </c>
      <c r="AL321" s="189">
        <v>1</v>
      </c>
      <c r="AM321" s="189" t="s">
        <v>84</v>
      </c>
      <c r="AN321" s="189" t="s">
        <v>84</v>
      </c>
      <c r="AO321" s="189">
        <v>1</v>
      </c>
      <c r="AP321" s="189">
        <v>0.75</v>
      </c>
      <c r="AQ321" s="189" t="s">
        <v>84</v>
      </c>
      <c r="AR321" s="189">
        <v>0.9285714285714286</v>
      </c>
      <c r="AS321" s="189">
        <v>1</v>
      </c>
      <c r="AT321" s="506">
        <v>0.66666666666666674</v>
      </c>
      <c r="AU321" s="189" t="s">
        <v>84</v>
      </c>
      <c r="AV321" s="189" t="s">
        <v>84</v>
      </c>
      <c r="AW321" s="189" t="s">
        <v>84</v>
      </c>
      <c r="AX321" s="189" t="s">
        <v>84</v>
      </c>
      <c r="AY321" s="189" t="s">
        <v>84</v>
      </c>
      <c r="AZ321" s="189"/>
      <c r="BA321" s="1205">
        <v>0.98333333333333339</v>
      </c>
      <c r="BB321" s="189">
        <v>0.98571428571428577</v>
      </c>
      <c r="BC321" s="189">
        <v>0.8928571428571429</v>
      </c>
      <c r="BD321" s="189">
        <v>0.95396825396825402</v>
      </c>
      <c r="BE321" s="1206" t="s">
        <v>84</v>
      </c>
      <c r="BF321" s="161"/>
      <c r="BG321" s="161"/>
    </row>
    <row r="322" spans="1:67" ht="35.25" customHeight="1" x14ac:dyDescent="0.25">
      <c r="A322" s="144"/>
      <c r="B322" s="144"/>
      <c r="C322" s="144"/>
      <c r="D322" s="1557"/>
      <c r="E322" s="234" t="s">
        <v>155</v>
      </c>
      <c r="F322" s="165"/>
      <c r="G322" s="1591"/>
      <c r="H322" s="1199">
        <v>1</v>
      </c>
      <c r="I322" s="183">
        <v>0.9285714285714286</v>
      </c>
      <c r="J322" s="183" t="s">
        <v>84</v>
      </c>
      <c r="K322" s="183">
        <v>1</v>
      </c>
      <c r="L322" s="183" t="s">
        <v>84</v>
      </c>
      <c r="M322" s="183" t="s">
        <v>84</v>
      </c>
      <c r="N322" s="183">
        <v>1</v>
      </c>
      <c r="O322" s="183">
        <v>1</v>
      </c>
      <c r="P322" s="183" t="s">
        <v>84</v>
      </c>
      <c r="Q322" s="183">
        <v>1</v>
      </c>
      <c r="R322" s="183" t="s">
        <v>84</v>
      </c>
      <c r="S322" s="183">
        <v>0.9285714285714286</v>
      </c>
      <c r="T322" s="183">
        <v>0.89999999999999991</v>
      </c>
      <c r="U322" s="183" t="s">
        <v>84</v>
      </c>
      <c r="V322" s="183">
        <v>0.9285714285714286</v>
      </c>
      <c r="W322" s="183">
        <v>1</v>
      </c>
      <c r="X322" s="183">
        <v>1</v>
      </c>
      <c r="Y322" s="183">
        <v>0.8666666666666667</v>
      </c>
      <c r="Z322" s="183" t="s">
        <v>84</v>
      </c>
      <c r="AA322" s="183" t="s">
        <v>84</v>
      </c>
      <c r="AB322" s="183">
        <v>1</v>
      </c>
      <c r="AC322" s="183">
        <v>1</v>
      </c>
      <c r="AD322" s="183">
        <v>1</v>
      </c>
      <c r="AE322" s="183" t="s">
        <v>84</v>
      </c>
      <c r="AF322" s="183" t="s">
        <v>84</v>
      </c>
      <c r="AG322" s="183" t="s">
        <v>84</v>
      </c>
      <c r="AH322" s="183">
        <v>1</v>
      </c>
      <c r="AI322" s="183" t="s">
        <v>84</v>
      </c>
      <c r="AJ322" s="183">
        <v>1</v>
      </c>
      <c r="AK322" s="183">
        <v>0.66666666666666674</v>
      </c>
      <c r="AL322" s="183">
        <v>1</v>
      </c>
      <c r="AM322" s="183" t="s">
        <v>84</v>
      </c>
      <c r="AN322" s="183" t="s">
        <v>84</v>
      </c>
      <c r="AO322" s="183">
        <v>1</v>
      </c>
      <c r="AP322" s="183">
        <v>1</v>
      </c>
      <c r="AQ322" s="183" t="s">
        <v>84</v>
      </c>
      <c r="AR322" s="183">
        <v>1</v>
      </c>
      <c r="AS322" s="183">
        <v>1</v>
      </c>
      <c r="AT322" s="604">
        <v>1</v>
      </c>
      <c r="AU322" s="183" t="s">
        <v>84</v>
      </c>
      <c r="AV322" s="183" t="s">
        <v>84</v>
      </c>
      <c r="AW322" s="183" t="s">
        <v>84</v>
      </c>
      <c r="AX322" s="183" t="s">
        <v>84</v>
      </c>
      <c r="AY322" s="183" t="s">
        <v>84</v>
      </c>
      <c r="AZ322" s="189"/>
      <c r="BA322" s="1199">
        <v>0.96269841269841283</v>
      </c>
      <c r="BB322" s="183">
        <v>0.95238095238095244</v>
      </c>
      <c r="BC322" s="183">
        <v>1</v>
      </c>
      <c r="BD322" s="183">
        <v>0.97169312169312183</v>
      </c>
      <c r="BE322" s="1200" t="s">
        <v>84</v>
      </c>
      <c r="BF322" s="161"/>
      <c r="BG322" s="161"/>
    </row>
    <row r="323" spans="1:67" ht="35.25" customHeight="1" x14ac:dyDescent="0.25">
      <c r="A323" s="144"/>
      <c r="B323" s="144"/>
      <c r="C323" s="144"/>
      <c r="D323" s="1557"/>
      <c r="E323" s="234" t="s">
        <v>303</v>
      </c>
      <c r="F323" s="165"/>
      <c r="G323" s="1591"/>
      <c r="H323" s="1201">
        <v>1</v>
      </c>
      <c r="I323" s="186">
        <v>0.9285714285714286</v>
      </c>
      <c r="J323" s="186" t="s">
        <v>84</v>
      </c>
      <c r="K323" s="186">
        <v>0.8</v>
      </c>
      <c r="L323" s="186" t="s">
        <v>84</v>
      </c>
      <c r="M323" s="186" t="s">
        <v>84</v>
      </c>
      <c r="N323" s="186">
        <v>0.75</v>
      </c>
      <c r="O323" s="186">
        <v>0.85714285714285721</v>
      </c>
      <c r="P323" s="186" t="s">
        <v>84</v>
      </c>
      <c r="Q323" s="186">
        <v>1</v>
      </c>
      <c r="R323" s="186" t="s">
        <v>84</v>
      </c>
      <c r="S323" s="186">
        <v>1</v>
      </c>
      <c r="T323" s="186">
        <v>1</v>
      </c>
      <c r="U323" s="186" t="s">
        <v>84</v>
      </c>
      <c r="V323" s="186">
        <v>0.75</v>
      </c>
      <c r="W323" s="186">
        <v>0.48571428571428577</v>
      </c>
      <c r="X323" s="186">
        <v>1</v>
      </c>
      <c r="Y323" s="186">
        <v>1</v>
      </c>
      <c r="Z323" s="186" t="s">
        <v>84</v>
      </c>
      <c r="AA323" s="186" t="s">
        <v>84</v>
      </c>
      <c r="AB323" s="186">
        <v>1</v>
      </c>
      <c r="AC323" s="186">
        <v>1</v>
      </c>
      <c r="AD323" s="186">
        <v>1</v>
      </c>
      <c r="AE323" s="186" t="s">
        <v>84</v>
      </c>
      <c r="AF323" s="186" t="s">
        <v>84</v>
      </c>
      <c r="AG323" s="186" t="s">
        <v>84</v>
      </c>
      <c r="AH323" s="186">
        <v>1</v>
      </c>
      <c r="AI323" s="186" t="s">
        <v>84</v>
      </c>
      <c r="AJ323" s="186">
        <v>1</v>
      </c>
      <c r="AK323" s="186">
        <v>1</v>
      </c>
      <c r="AL323" s="186">
        <v>1</v>
      </c>
      <c r="AM323" s="186" t="s">
        <v>84</v>
      </c>
      <c r="AN323" s="186" t="s">
        <v>84</v>
      </c>
      <c r="AO323" s="186">
        <v>0.66666666666666674</v>
      </c>
      <c r="AP323" s="186">
        <v>0.8</v>
      </c>
      <c r="AQ323" s="186" t="s">
        <v>84</v>
      </c>
      <c r="AR323" s="186">
        <v>1</v>
      </c>
      <c r="AS323" s="186">
        <v>0.48214285714285715</v>
      </c>
      <c r="AT323" s="605">
        <v>1</v>
      </c>
      <c r="AU323" s="186" t="s">
        <v>84</v>
      </c>
      <c r="AV323" s="186" t="s">
        <v>84</v>
      </c>
      <c r="AW323" s="186" t="s">
        <v>84</v>
      </c>
      <c r="AX323" s="186" t="s">
        <v>84</v>
      </c>
      <c r="AY323" s="186" t="s">
        <v>84</v>
      </c>
      <c r="AZ323" s="189"/>
      <c r="BA323" s="1201">
        <v>0.88095238095238093</v>
      </c>
      <c r="BB323" s="186">
        <v>1</v>
      </c>
      <c r="BC323" s="186">
        <v>0.8222222222222223</v>
      </c>
      <c r="BD323" s="186">
        <v>0.90105820105820111</v>
      </c>
      <c r="BE323" s="1242" t="s">
        <v>84</v>
      </c>
      <c r="BF323" s="161"/>
      <c r="BG323" s="161"/>
    </row>
    <row r="324" spans="1:67" ht="35.25" customHeight="1" x14ac:dyDescent="0.25">
      <c r="A324" s="144"/>
      <c r="B324" s="144"/>
      <c r="C324" s="144"/>
      <c r="D324" s="1557"/>
      <c r="E324" s="234" t="s">
        <v>167</v>
      </c>
      <c r="F324" s="165"/>
      <c r="G324" s="1589"/>
      <c r="H324" s="802">
        <v>1</v>
      </c>
      <c r="I324" s="183">
        <v>1</v>
      </c>
      <c r="J324" s="183" t="s">
        <v>84</v>
      </c>
      <c r="K324" s="183">
        <v>1</v>
      </c>
      <c r="L324" s="183" t="s">
        <v>84</v>
      </c>
      <c r="M324" s="183" t="s">
        <v>84</v>
      </c>
      <c r="N324" s="183">
        <v>0.75</v>
      </c>
      <c r="O324" s="183">
        <v>1</v>
      </c>
      <c r="P324" s="183" t="s">
        <v>84</v>
      </c>
      <c r="Q324" s="183">
        <v>1</v>
      </c>
      <c r="R324" s="183" t="s">
        <v>84</v>
      </c>
      <c r="S324" s="183">
        <v>1</v>
      </c>
      <c r="T324" s="183">
        <v>1</v>
      </c>
      <c r="U324" s="183" t="s">
        <v>84</v>
      </c>
      <c r="V324" s="183">
        <v>1</v>
      </c>
      <c r="W324" s="183">
        <v>1</v>
      </c>
      <c r="X324" s="183">
        <v>1</v>
      </c>
      <c r="Y324" s="183">
        <v>1</v>
      </c>
      <c r="Z324" s="183" t="s">
        <v>84</v>
      </c>
      <c r="AA324" s="183" t="s">
        <v>84</v>
      </c>
      <c r="AB324" s="183">
        <v>1</v>
      </c>
      <c r="AC324" s="183">
        <v>0.52857142857142858</v>
      </c>
      <c r="AD324" s="183">
        <v>0.9285714285714286</v>
      </c>
      <c r="AE324" s="183" t="s">
        <v>84</v>
      </c>
      <c r="AF324" s="183" t="s">
        <v>84</v>
      </c>
      <c r="AG324" s="183" t="s">
        <v>84</v>
      </c>
      <c r="AH324" s="183">
        <v>0.75</v>
      </c>
      <c r="AI324" s="183" t="s">
        <v>84</v>
      </c>
      <c r="AJ324" s="183">
        <v>1</v>
      </c>
      <c r="AK324" s="183">
        <v>1</v>
      </c>
      <c r="AL324" s="183">
        <v>1</v>
      </c>
      <c r="AM324" s="183" t="s">
        <v>84</v>
      </c>
      <c r="AN324" s="183" t="s">
        <v>84</v>
      </c>
      <c r="AO324" s="183">
        <v>0.64285714285714279</v>
      </c>
      <c r="AP324" s="183">
        <v>1</v>
      </c>
      <c r="AQ324" s="183" t="s">
        <v>84</v>
      </c>
      <c r="AR324" s="183">
        <v>1</v>
      </c>
      <c r="AS324" s="183">
        <v>0.9285714285714286</v>
      </c>
      <c r="AT324" s="604">
        <v>0.75</v>
      </c>
      <c r="AU324" s="183" t="s">
        <v>84</v>
      </c>
      <c r="AV324" s="183" t="s">
        <v>84</v>
      </c>
      <c r="AW324" s="183" t="s">
        <v>84</v>
      </c>
      <c r="AX324" s="183" t="s">
        <v>84</v>
      </c>
      <c r="AY324" s="183" t="s">
        <v>84</v>
      </c>
      <c r="AZ324" s="189"/>
      <c r="BA324" s="802">
        <v>0.97916666666666663</v>
      </c>
      <c r="BB324" s="183">
        <v>0.88673469387755099</v>
      </c>
      <c r="BC324" s="183">
        <v>0.88095238095238093</v>
      </c>
      <c r="BD324" s="183">
        <v>0.91561791383219948</v>
      </c>
      <c r="BE324" s="1100" t="s">
        <v>84</v>
      </c>
      <c r="BF324" s="161"/>
      <c r="BG324" s="161"/>
    </row>
    <row r="325" spans="1:67" ht="35.25" customHeight="1" x14ac:dyDescent="0.25">
      <c r="A325" s="144"/>
      <c r="B325" s="144"/>
      <c r="C325" s="144"/>
      <c r="D325" s="1557"/>
      <c r="E325" s="234" t="s">
        <v>168</v>
      </c>
      <c r="F325" s="165"/>
      <c r="G325" s="1589"/>
      <c r="H325" s="801">
        <v>0.6785714285714286</v>
      </c>
      <c r="I325" s="189">
        <v>0.625</v>
      </c>
      <c r="J325" s="189" t="s">
        <v>84</v>
      </c>
      <c r="K325" s="189">
        <v>0.875</v>
      </c>
      <c r="L325" s="189" t="s">
        <v>84</v>
      </c>
      <c r="M325" s="189" t="s">
        <v>84</v>
      </c>
      <c r="N325" s="189">
        <v>1</v>
      </c>
      <c r="O325" s="189">
        <v>0.93333333333333335</v>
      </c>
      <c r="P325" s="189" t="s">
        <v>84</v>
      </c>
      <c r="Q325" s="189">
        <v>1</v>
      </c>
      <c r="R325" s="189" t="s">
        <v>84</v>
      </c>
      <c r="S325" s="189">
        <v>0.7</v>
      </c>
      <c r="T325" s="189">
        <v>0.75</v>
      </c>
      <c r="U325" s="189" t="s">
        <v>84</v>
      </c>
      <c r="V325" s="189">
        <v>1</v>
      </c>
      <c r="W325" s="189">
        <v>0.6785714285714286</v>
      </c>
      <c r="X325" s="189">
        <v>0.9285714285714286</v>
      </c>
      <c r="Y325" s="189">
        <v>1</v>
      </c>
      <c r="Z325" s="189" t="s">
        <v>84</v>
      </c>
      <c r="AA325" s="189" t="s">
        <v>84</v>
      </c>
      <c r="AB325" s="189">
        <v>1</v>
      </c>
      <c r="AC325" s="189">
        <v>0.75</v>
      </c>
      <c r="AD325" s="189">
        <v>0.5357142857142857</v>
      </c>
      <c r="AE325" s="189" t="s">
        <v>84</v>
      </c>
      <c r="AF325" s="189" t="s">
        <v>84</v>
      </c>
      <c r="AG325" s="189" t="s">
        <v>84</v>
      </c>
      <c r="AH325" s="189">
        <v>0.8</v>
      </c>
      <c r="AI325" s="189" t="s">
        <v>84</v>
      </c>
      <c r="AJ325" s="189">
        <v>0.3392857142857143</v>
      </c>
      <c r="AK325" s="189">
        <v>0.66666666666666674</v>
      </c>
      <c r="AL325" s="189">
        <v>0.48214285714285715</v>
      </c>
      <c r="AM325" s="189" t="s">
        <v>84</v>
      </c>
      <c r="AN325" s="189" t="s">
        <v>84</v>
      </c>
      <c r="AO325" s="189">
        <v>0.75</v>
      </c>
      <c r="AP325" s="189">
        <v>0.7</v>
      </c>
      <c r="AQ325" s="189" t="s">
        <v>84</v>
      </c>
      <c r="AR325" s="189">
        <v>1</v>
      </c>
      <c r="AS325" s="189">
        <v>0.625</v>
      </c>
      <c r="AT325" s="506">
        <v>1</v>
      </c>
      <c r="AU325" s="189" t="s">
        <v>84</v>
      </c>
      <c r="AV325" s="189" t="s">
        <v>84</v>
      </c>
      <c r="AW325" s="189" t="s">
        <v>84</v>
      </c>
      <c r="AX325" s="189" t="s">
        <v>84</v>
      </c>
      <c r="AY325" s="189" t="s">
        <v>84</v>
      </c>
      <c r="AZ325" s="189"/>
      <c r="BA325" s="801">
        <v>0.84742063492063491</v>
      </c>
      <c r="BB325" s="189">
        <v>0.6534013605442176</v>
      </c>
      <c r="BC325" s="189">
        <v>0.81666666666666676</v>
      </c>
      <c r="BD325" s="189">
        <v>0.7724962207105065</v>
      </c>
      <c r="BE325" s="1101" t="s">
        <v>84</v>
      </c>
      <c r="BF325" s="161"/>
      <c r="BG325" s="161"/>
    </row>
    <row r="326" spans="1:67" ht="35.25" customHeight="1" x14ac:dyDescent="0.25">
      <c r="A326" s="144"/>
      <c r="B326" s="144"/>
      <c r="C326" s="144"/>
      <c r="D326" s="1557"/>
      <c r="E326" s="234" t="s">
        <v>241</v>
      </c>
      <c r="F326" s="165"/>
      <c r="G326" s="1591"/>
      <c r="H326" s="1199">
        <v>0.60000000000000009</v>
      </c>
      <c r="I326" s="183">
        <v>1</v>
      </c>
      <c r="J326" s="183" t="s">
        <v>84</v>
      </c>
      <c r="K326" s="183">
        <v>1</v>
      </c>
      <c r="L326" s="183" t="s">
        <v>84</v>
      </c>
      <c r="M326" s="183" t="s">
        <v>84</v>
      </c>
      <c r="N326" s="183">
        <v>1</v>
      </c>
      <c r="O326" s="183">
        <v>1</v>
      </c>
      <c r="P326" s="183" t="s">
        <v>84</v>
      </c>
      <c r="Q326" s="183">
        <v>1</v>
      </c>
      <c r="R326" s="183" t="s">
        <v>84</v>
      </c>
      <c r="S326" s="183">
        <v>0.75</v>
      </c>
      <c r="T326" s="183">
        <v>0.62857142857142856</v>
      </c>
      <c r="U326" s="183" t="s">
        <v>84</v>
      </c>
      <c r="V326" s="183">
        <v>1</v>
      </c>
      <c r="W326" s="183">
        <v>1</v>
      </c>
      <c r="X326" s="183">
        <v>1</v>
      </c>
      <c r="Y326" s="183">
        <v>1</v>
      </c>
      <c r="Z326" s="183" t="s">
        <v>84</v>
      </c>
      <c r="AA326" s="183" t="s">
        <v>84</v>
      </c>
      <c r="AB326" s="183">
        <v>1</v>
      </c>
      <c r="AC326" s="183">
        <v>0.8666666666666667</v>
      </c>
      <c r="AD326" s="183">
        <v>0.66666666666666674</v>
      </c>
      <c r="AE326" s="183" t="s">
        <v>84</v>
      </c>
      <c r="AF326" s="183" t="s">
        <v>84</v>
      </c>
      <c r="AG326" s="183" t="s">
        <v>84</v>
      </c>
      <c r="AH326" s="183">
        <v>1</v>
      </c>
      <c r="AI326" s="183" t="s">
        <v>84</v>
      </c>
      <c r="AJ326" s="183">
        <v>1</v>
      </c>
      <c r="AK326" s="183">
        <v>0.8666666666666667</v>
      </c>
      <c r="AL326" s="183">
        <v>1</v>
      </c>
      <c r="AM326" s="183" t="s">
        <v>84</v>
      </c>
      <c r="AN326" s="183" t="s">
        <v>84</v>
      </c>
      <c r="AO326" s="183">
        <v>0.8</v>
      </c>
      <c r="AP326" s="183">
        <v>1</v>
      </c>
      <c r="AQ326" s="183" t="s">
        <v>84</v>
      </c>
      <c r="AR326" s="183">
        <v>0.625</v>
      </c>
      <c r="AS326" s="183">
        <v>1</v>
      </c>
      <c r="AT326" s="604">
        <v>1</v>
      </c>
      <c r="AU326" s="183" t="s">
        <v>84</v>
      </c>
      <c r="AV326" s="183" t="s">
        <v>84</v>
      </c>
      <c r="AW326" s="183" t="s">
        <v>84</v>
      </c>
      <c r="AX326" s="183" t="s">
        <v>84</v>
      </c>
      <c r="AY326" s="183" t="s">
        <v>84</v>
      </c>
      <c r="AZ326" s="189"/>
      <c r="BA326" s="1199">
        <v>0.91488095238095235</v>
      </c>
      <c r="BB326" s="183">
        <v>0.91428571428571437</v>
      </c>
      <c r="BC326" s="183">
        <v>0.80833333333333324</v>
      </c>
      <c r="BD326" s="183">
        <v>0.87916666666666654</v>
      </c>
      <c r="BE326" s="1200" t="s">
        <v>84</v>
      </c>
      <c r="BF326" s="161"/>
      <c r="BG326" s="161"/>
    </row>
    <row r="327" spans="1:67" ht="35.25" customHeight="1" x14ac:dyDescent="0.25">
      <c r="A327" s="144"/>
      <c r="B327" s="144"/>
      <c r="C327" s="144"/>
      <c r="D327" s="1557"/>
      <c r="E327" s="234" t="s">
        <v>246</v>
      </c>
      <c r="F327" s="165"/>
      <c r="G327" s="1591"/>
      <c r="H327" s="1201">
        <v>1</v>
      </c>
      <c r="I327" s="186">
        <v>1</v>
      </c>
      <c r="J327" s="186" t="s">
        <v>84</v>
      </c>
      <c r="K327" s="186">
        <v>1</v>
      </c>
      <c r="L327" s="186" t="s">
        <v>84</v>
      </c>
      <c r="M327" s="186" t="s">
        <v>84</v>
      </c>
      <c r="N327" s="186">
        <v>1</v>
      </c>
      <c r="O327" s="186">
        <v>1</v>
      </c>
      <c r="P327" s="186" t="s">
        <v>84</v>
      </c>
      <c r="Q327" s="186">
        <v>0.75</v>
      </c>
      <c r="R327" s="186" t="s">
        <v>84</v>
      </c>
      <c r="S327" s="186">
        <v>1</v>
      </c>
      <c r="T327" s="186">
        <v>1</v>
      </c>
      <c r="U327" s="186" t="s">
        <v>84</v>
      </c>
      <c r="V327" s="186">
        <v>1</v>
      </c>
      <c r="W327" s="186">
        <v>1</v>
      </c>
      <c r="X327" s="186">
        <v>1</v>
      </c>
      <c r="Y327" s="186">
        <v>1</v>
      </c>
      <c r="Z327" s="186" t="s">
        <v>84</v>
      </c>
      <c r="AA327" s="186" t="s">
        <v>84</v>
      </c>
      <c r="AB327" s="186">
        <v>1</v>
      </c>
      <c r="AC327" s="186">
        <v>0.65</v>
      </c>
      <c r="AD327" s="186">
        <v>1</v>
      </c>
      <c r="AE327" s="186" t="s">
        <v>84</v>
      </c>
      <c r="AF327" s="186" t="s">
        <v>84</v>
      </c>
      <c r="AG327" s="186" t="s">
        <v>84</v>
      </c>
      <c r="AH327" s="186">
        <v>1</v>
      </c>
      <c r="AI327" s="186" t="s">
        <v>84</v>
      </c>
      <c r="AJ327" s="186">
        <v>0.75</v>
      </c>
      <c r="AK327" s="186">
        <v>1</v>
      </c>
      <c r="AL327" s="186">
        <v>1</v>
      </c>
      <c r="AM327" s="186" t="s">
        <v>84</v>
      </c>
      <c r="AN327" s="186" t="s">
        <v>84</v>
      </c>
      <c r="AO327" s="186">
        <v>0.6785714285714286</v>
      </c>
      <c r="AP327" s="186">
        <v>0.69285714285714284</v>
      </c>
      <c r="AQ327" s="186" t="s">
        <v>84</v>
      </c>
      <c r="AR327" s="186">
        <v>0.79166666666666674</v>
      </c>
      <c r="AS327" s="186">
        <v>1</v>
      </c>
      <c r="AT327" s="605">
        <v>0.75</v>
      </c>
      <c r="AU327" s="186" t="s">
        <v>84</v>
      </c>
      <c r="AV327" s="186" t="s">
        <v>84</v>
      </c>
      <c r="AW327" s="186" t="s">
        <v>84</v>
      </c>
      <c r="AX327" s="186" t="s">
        <v>84</v>
      </c>
      <c r="AY327" s="186" t="s">
        <v>84</v>
      </c>
      <c r="AZ327" s="186"/>
      <c r="BA327" s="1201">
        <v>0.97916666666666663</v>
      </c>
      <c r="BB327" s="186">
        <v>0.91428571428571437</v>
      </c>
      <c r="BC327" s="186">
        <v>0.72103174603174602</v>
      </c>
      <c r="BD327" s="186">
        <v>0.87149470899470904</v>
      </c>
      <c r="BE327" s="1242" t="s">
        <v>84</v>
      </c>
      <c r="BF327" s="161"/>
      <c r="BG327" s="161"/>
    </row>
    <row r="328" spans="1:67" ht="35.25" customHeight="1" x14ac:dyDescent="0.25">
      <c r="A328" s="144"/>
      <c r="B328" s="144"/>
      <c r="C328" s="144"/>
      <c r="D328" s="1557"/>
      <c r="E328" s="234" t="s">
        <v>248</v>
      </c>
      <c r="F328" s="165"/>
      <c r="G328" s="1591"/>
      <c r="H328" s="1199">
        <v>0.95</v>
      </c>
      <c r="I328" s="183">
        <v>1</v>
      </c>
      <c r="J328" s="183" t="s">
        <v>84</v>
      </c>
      <c r="K328" s="183">
        <v>1</v>
      </c>
      <c r="L328" s="183" t="s">
        <v>84</v>
      </c>
      <c r="M328" s="183" t="s">
        <v>84</v>
      </c>
      <c r="N328" s="183">
        <v>1</v>
      </c>
      <c r="O328" s="183">
        <v>0.66666666666666674</v>
      </c>
      <c r="P328" s="183" t="s">
        <v>84</v>
      </c>
      <c r="Q328" s="183">
        <v>1</v>
      </c>
      <c r="R328" s="183" t="s">
        <v>84</v>
      </c>
      <c r="S328" s="183">
        <v>1</v>
      </c>
      <c r="T328" s="183">
        <v>0.6785714285714286</v>
      </c>
      <c r="U328" s="183" t="s">
        <v>84</v>
      </c>
      <c r="V328" s="183">
        <v>1</v>
      </c>
      <c r="W328" s="183">
        <v>1</v>
      </c>
      <c r="X328" s="183">
        <v>1</v>
      </c>
      <c r="Y328" s="183">
        <v>1</v>
      </c>
      <c r="Z328" s="183" t="s">
        <v>84</v>
      </c>
      <c r="AA328" s="183" t="s">
        <v>84</v>
      </c>
      <c r="AB328" s="183">
        <v>1</v>
      </c>
      <c r="AC328" s="183">
        <v>1</v>
      </c>
      <c r="AD328" s="183">
        <v>1</v>
      </c>
      <c r="AE328" s="183" t="s">
        <v>84</v>
      </c>
      <c r="AF328" s="183" t="s">
        <v>84</v>
      </c>
      <c r="AG328" s="183" t="s">
        <v>84</v>
      </c>
      <c r="AH328" s="183">
        <v>0.58333333333333326</v>
      </c>
      <c r="AI328" s="183" t="s">
        <v>84</v>
      </c>
      <c r="AJ328" s="183">
        <v>0.66666666666666674</v>
      </c>
      <c r="AK328" s="183">
        <v>0.9</v>
      </c>
      <c r="AL328" s="183">
        <v>0.9285714285714286</v>
      </c>
      <c r="AM328" s="183" t="s">
        <v>84</v>
      </c>
      <c r="AN328" s="183" t="s">
        <v>84</v>
      </c>
      <c r="AO328" s="183">
        <v>0.7</v>
      </c>
      <c r="AP328" s="183">
        <v>0.625</v>
      </c>
      <c r="AQ328" s="183" t="s">
        <v>84</v>
      </c>
      <c r="AR328" s="183">
        <v>1</v>
      </c>
      <c r="AS328" s="183">
        <v>0.75</v>
      </c>
      <c r="AT328" s="604">
        <v>1</v>
      </c>
      <c r="AU328" s="183" t="s">
        <v>84</v>
      </c>
      <c r="AV328" s="183" t="s">
        <v>84</v>
      </c>
      <c r="AW328" s="183" t="s">
        <v>84</v>
      </c>
      <c r="AX328" s="183" t="s">
        <v>84</v>
      </c>
      <c r="AY328" s="183" t="s">
        <v>84</v>
      </c>
      <c r="AZ328" s="189"/>
      <c r="BA328" s="1199">
        <v>0.94126984126984137</v>
      </c>
      <c r="BB328" s="183">
        <v>0.8683673469387756</v>
      </c>
      <c r="BC328" s="183">
        <v>0.77500000000000002</v>
      </c>
      <c r="BD328" s="183">
        <v>0.86154572940287233</v>
      </c>
      <c r="BE328" s="1200" t="s">
        <v>84</v>
      </c>
      <c r="BF328" s="161"/>
      <c r="BG328" s="161"/>
    </row>
    <row r="329" spans="1:67" ht="35.25" customHeight="1" x14ac:dyDescent="0.25">
      <c r="A329" s="144"/>
      <c r="B329" s="144"/>
      <c r="C329" s="144"/>
      <c r="D329" s="1557"/>
      <c r="E329" s="234" t="s">
        <v>257</v>
      </c>
      <c r="F329" s="165"/>
      <c r="G329" s="1589"/>
      <c r="H329" s="801">
        <v>1</v>
      </c>
      <c r="I329" s="189">
        <v>1</v>
      </c>
      <c r="J329" s="189" t="s">
        <v>84</v>
      </c>
      <c r="K329" s="189">
        <v>1</v>
      </c>
      <c r="L329" s="189" t="s">
        <v>84</v>
      </c>
      <c r="M329" s="189" t="s">
        <v>84</v>
      </c>
      <c r="N329" s="189">
        <v>1</v>
      </c>
      <c r="O329" s="189">
        <v>1</v>
      </c>
      <c r="P329" s="189" t="s">
        <v>84</v>
      </c>
      <c r="Q329" s="189">
        <v>0.75</v>
      </c>
      <c r="R329" s="189" t="s">
        <v>84</v>
      </c>
      <c r="S329" s="189">
        <v>1</v>
      </c>
      <c r="T329" s="189">
        <v>1</v>
      </c>
      <c r="U329" s="189" t="s">
        <v>84</v>
      </c>
      <c r="V329" s="189">
        <v>1</v>
      </c>
      <c r="W329" s="189">
        <v>1</v>
      </c>
      <c r="X329" s="189">
        <v>1</v>
      </c>
      <c r="Y329" s="189">
        <v>1</v>
      </c>
      <c r="Z329" s="189" t="s">
        <v>84</v>
      </c>
      <c r="AA329" s="189" t="s">
        <v>84</v>
      </c>
      <c r="AB329" s="189">
        <v>0.54285714285714293</v>
      </c>
      <c r="AC329" s="189">
        <v>1</v>
      </c>
      <c r="AD329" s="189">
        <v>1</v>
      </c>
      <c r="AE329" s="189" t="s">
        <v>84</v>
      </c>
      <c r="AF329" s="189" t="s">
        <v>84</v>
      </c>
      <c r="AG329" s="189" t="s">
        <v>84</v>
      </c>
      <c r="AH329" s="189">
        <v>1</v>
      </c>
      <c r="AI329" s="189" t="s">
        <v>84</v>
      </c>
      <c r="AJ329" s="189">
        <v>0.9285714285714286</v>
      </c>
      <c r="AK329" s="189">
        <v>1</v>
      </c>
      <c r="AL329" s="189">
        <v>0.83333333333333326</v>
      </c>
      <c r="AM329" s="189" t="s">
        <v>84</v>
      </c>
      <c r="AN329" s="189" t="s">
        <v>84</v>
      </c>
      <c r="AO329" s="189">
        <v>1</v>
      </c>
      <c r="AP329" s="189">
        <v>0.69285714285714284</v>
      </c>
      <c r="AQ329" s="189" t="s">
        <v>84</v>
      </c>
      <c r="AR329" s="189">
        <v>0.6785714285714286</v>
      </c>
      <c r="AS329" s="189">
        <v>1</v>
      </c>
      <c r="AT329" s="506">
        <v>1</v>
      </c>
      <c r="AU329" s="189" t="s">
        <v>84</v>
      </c>
      <c r="AV329" s="189" t="s">
        <v>84</v>
      </c>
      <c r="AW329" s="189" t="s">
        <v>84</v>
      </c>
      <c r="AX329" s="189" t="s">
        <v>84</v>
      </c>
      <c r="AY329" s="189" t="s">
        <v>84</v>
      </c>
      <c r="AZ329" s="189"/>
      <c r="BA329" s="801">
        <v>0.97916666666666663</v>
      </c>
      <c r="BB329" s="189">
        <v>0.90068027210884349</v>
      </c>
      <c r="BC329" s="189">
        <v>0.79047619047619044</v>
      </c>
      <c r="BD329" s="189">
        <v>0.89010770975056686</v>
      </c>
      <c r="BE329" s="1101" t="s">
        <v>84</v>
      </c>
      <c r="BF329" s="161"/>
      <c r="BG329" s="161"/>
    </row>
    <row r="330" spans="1:67" ht="35.25" customHeight="1" x14ac:dyDescent="0.25">
      <c r="A330" s="144"/>
      <c r="B330" s="144"/>
      <c r="C330" s="144"/>
      <c r="D330" s="1557"/>
      <c r="E330" s="234" t="s">
        <v>267</v>
      </c>
      <c r="F330" s="165"/>
      <c r="G330" s="1592"/>
      <c r="H330" s="1291">
        <v>1</v>
      </c>
      <c r="I330" s="183">
        <v>0.8</v>
      </c>
      <c r="J330" s="183" t="s">
        <v>84</v>
      </c>
      <c r="K330" s="183">
        <v>1</v>
      </c>
      <c r="L330" s="183" t="s">
        <v>84</v>
      </c>
      <c r="M330" s="183" t="s">
        <v>84</v>
      </c>
      <c r="N330" s="183">
        <v>0.75</v>
      </c>
      <c r="O330" s="183">
        <v>1</v>
      </c>
      <c r="P330" s="183" t="s">
        <v>84</v>
      </c>
      <c r="Q330" s="183">
        <v>1</v>
      </c>
      <c r="R330" s="183" t="s">
        <v>84</v>
      </c>
      <c r="S330" s="183">
        <v>1</v>
      </c>
      <c r="T330" s="183">
        <v>1</v>
      </c>
      <c r="U330" s="183" t="s">
        <v>84</v>
      </c>
      <c r="V330" s="183">
        <v>1</v>
      </c>
      <c r="W330" s="183">
        <v>1</v>
      </c>
      <c r="X330" s="183">
        <v>1</v>
      </c>
      <c r="Y330" s="183">
        <v>1</v>
      </c>
      <c r="Z330" s="183" t="s">
        <v>84</v>
      </c>
      <c r="AA330" s="183" t="s">
        <v>84</v>
      </c>
      <c r="AB330" s="183">
        <v>1</v>
      </c>
      <c r="AC330" s="183">
        <v>1</v>
      </c>
      <c r="AD330" s="183">
        <v>0.66666666666666674</v>
      </c>
      <c r="AE330" s="183" t="s">
        <v>84</v>
      </c>
      <c r="AF330" s="183" t="s">
        <v>84</v>
      </c>
      <c r="AG330" s="183" t="s">
        <v>84</v>
      </c>
      <c r="AH330" s="183">
        <v>1</v>
      </c>
      <c r="AI330" s="183" t="s">
        <v>84</v>
      </c>
      <c r="AJ330" s="183">
        <v>0.66666666666666674</v>
      </c>
      <c r="AK330" s="183">
        <v>0.75</v>
      </c>
      <c r="AL330" s="183">
        <v>1</v>
      </c>
      <c r="AM330" s="183" t="s">
        <v>84</v>
      </c>
      <c r="AN330" s="183" t="s">
        <v>84</v>
      </c>
      <c r="AO330" s="183">
        <v>1</v>
      </c>
      <c r="AP330" s="183">
        <v>1</v>
      </c>
      <c r="AQ330" s="183" t="s">
        <v>84</v>
      </c>
      <c r="AR330" s="183">
        <v>0.60714285714285721</v>
      </c>
      <c r="AS330" s="183">
        <v>0.6785714285714286</v>
      </c>
      <c r="AT330" s="604">
        <v>0.75</v>
      </c>
      <c r="AU330" s="183" t="s">
        <v>84</v>
      </c>
      <c r="AV330" s="183" t="s">
        <v>84</v>
      </c>
      <c r="AW330" s="183" t="s">
        <v>84</v>
      </c>
      <c r="AX330" s="183" t="s">
        <v>84</v>
      </c>
      <c r="AY330" s="183" t="s">
        <v>84</v>
      </c>
      <c r="AZ330" s="183"/>
      <c r="BA330" s="1291">
        <v>0.96250000000000002</v>
      </c>
      <c r="BB330" s="183">
        <v>0.86904761904761918</v>
      </c>
      <c r="BC330" s="183">
        <v>0.86904761904761907</v>
      </c>
      <c r="BD330" s="183">
        <v>0.90019841269841283</v>
      </c>
      <c r="BE330" s="1200" t="s">
        <v>84</v>
      </c>
      <c r="BF330" s="161"/>
      <c r="BG330" s="161"/>
    </row>
    <row r="331" spans="1:67" ht="35.25" customHeight="1" x14ac:dyDescent="0.25">
      <c r="A331" s="144"/>
      <c r="B331" s="144"/>
      <c r="C331" s="144"/>
      <c r="D331" s="1550"/>
      <c r="E331" s="234" t="s">
        <v>152</v>
      </c>
      <c r="F331" s="165"/>
      <c r="G331" s="1593"/>
      <c r="H331" s="1373">
        <v>1</v>
      </c>
      <c r="I331" s="186">
        <v>0.9285714285714286</v>
      </c>
      <c r="J331" s="186" t="s">
        <v>84</v>
      </c>
      <c r="K331" s="186">
        <v>0.8</v>
      </c>
      <c r="L331" s="186" t="s">
        <v>84</v>
      </c>
      <c r="M331" s="186" t="s">
        <v>84</v>
      </c>
      <c r="N331" s="186">
        <v>1</v>
      </c>
      <c r="O331" s="186">
        <v>0.75</v>
      </c>
      <c r="P331" s="186" t="s">
        <v>84</v>
      </c>
      <c r="Q331" s="186">
        <v>1</v>
      </c>
      <c r="R331" s="186" t="s">
        <v>84</v>
      </c>
      <c r="S331" s="186">
        <v>0.9285714285714286</v>
      </c>
      <c r="T331" s="186">
        <v>0.9285714285714286</v>
      </c>
      <c r="U331" s="186" t="s">
        <v>84</v>
      </c>
      <c r="V331" s="186">
        <v>1</v>
      </c>
      <c r="W331" s="186">
        <v>1</v>
      </c>
      <c r="X331" s="186">
        <v>1</v>
      </c>
      <c r="Y331" s="186">
        <v>1</v>
      </c>
      <c r="Z331" s="186" t="s">
        <v>84</v>
      </c>
      <c r="AA331" s="186" t="s">
        <v>84</v>
      </c>
      <c r="AB331" s="186">
        <v>0.66666666666666674</v>
      </c>
      <c r="AC331" s="186">
        <v>0.8</v>
      </c>
      <c r="AD331" s="186">
        <v>0.75</v>
      </c>
      <c r="AE331" s="186" t="s">
        <v>84</v>
      </c>
      <c r="AF331" s="186" t="s">
        <v>84</v>
      </c>
      <c r="AG331" s="186" t="s">
        <v>84</v>
      </c>
      <c r="AH331" s="186">
        <v>0.7</v>
      </c>
      <c r="AI331" s="186" t="s">
        <v>84</v>
      </c>
      <c r="AJ331" s="186">
        <v>1</v>
      </c>
      <c r="AK331" s="186">
        <v>1</v>
      </c>
      <c r="AL331" s="186">
        <v>1</v>
      </c>
      <c r="AM331" s="186" t="s">
        <v>84</v>
      </c>
      <c r="AN331" s="186" t="s">
        <v>84</v>
      </c>
      <c r="AO331" s="186">
        <v>0.75</v>
      </c>
      <c r="AP331" s="186">
        <v>1</v>
      </c>
      <c r="AQ331" s="186" t="s">
        <v>84</v>
      </c>
      <c r="AR331" s="186">
        <v>1</v>
      </c>
      <c r="AS331" s="186">
        <v>1</v>
      </c>
      <c r="AT331" s="269">
        <v>0.75</v>
      </c>
      <c r="AU331" s="186" t="s">
        <v>84</v>
      </c>
      <c r="AV331" s="186" t="s">
        <v>84</v>
      </c>
      <c r="AW331" s="186" t="s">
        <v>84</v>
      </c>
      <c r="AX331" s="186" t="s">
        <v>84</v>
      </c>
      <c r="AY331" s="186" t="s">
        <v>84</v>
      </c>
      <c r="AZ331" s="186"/>
      <c r="BA331" s="1373">
        <v>0.94464285714285712</v>
      </c>
      <c r="BB331" s="186">
        <v>0.84523809523809523</v>
      </c>
      <c r="BC331" s="186">
        <v>0.91666666666666663</v>
      </c>
      <c r="BD331" s="186">
        <v>0.9021825396825397</v>
      </c>
      <c r="BE331" s="1374" t="s">
        <v>84</v>
      </c>
      <c r="BF331" s="161"/>
      <c r="BG331" s="161"/>
    </row>
    <row r="332" spans="1:67" ht="35.25" customHeight="1" x14ac:dyDescent="0.25">
      <c r="A332" s="144"/>
      <c r="B332" s="144"/>
      <c r="C332" s="144"/>
      <c r="D332" s="1305">
        <v>2026</v>
      </c>
      <c r="E332" s="234" t="s">
        <v>154</v>
      </c>
      <c r="F332" s="165"/>
      <c r="G332" s="1579"/>
      <c r="H332" s="872">
        <f>'Indices Generales'!AF54</f>
        <v>1</v>
      </c>
      <c r="I332" s="641">
        <f>'Indices Generales'!AG54</f>
        <v>1</v>
      </c>
      <c r="J332" s="641" t="s">
        <v>84</v>
      </c>
      <c r="K332" s="641">
        <f>'Indices Generales'!AI54</f>
        <v>1</v>
      </c>
      <c r="L332" s="641" t="s">
        <v>84</v>
      </c>
      <c r="M332" s="641" t="str">
        <f>'Indices Generales'!AK54</f>
        <v>n/a</v>
      </c>
      <c r="N332" s="641">
        <f>'Indices Generales'!AL54</f>
        <v>1</v>
      </c>
      <c r="O332" s="641">
        <f>'Indices Generales'!AM54</f>
        <v>1</v>
      </c>
      <c r="P332" s="641" t="str">
        <f>'Indices Generales'!AN54</f>
        <v>n/a</v>
      </c>
      <c r="Q332" s="641">
        <f>'Indices Generales'!AO54</f>
        <v>1</v>
      </c>
      <c r="R332" s="641" t="str">
        <f>'Indices Generales'!AP54</f>
        <v>n/a</v>
      </c>
      <c r="S332" s="641">
        <f>'Indices Generales'!AQ54</f>
        <v>0.75</v>
      </c>
      <c r="T332" s="641">
        <f>'Indices Generales'!AR54</f>
        <v>0.60714285714285721</v>
      </c>
      <c r="U332" s="641" t="s">
        <v>84</v>
      </c>
      <c r="V332" s="641">
        <f>'Indices Generales'!AS54</f>
        <v>1</v>
      </c>
      <c r="W332" s="641">
        <f>'Indices Generales'!AT54</f>
        <v>1</v>
      </c>
      <c r="X332" s="641">
        <f>'Indices Generales'!AU54</f>
        <v>0.74285714285714288</v>
      </c>
      <c r="Y332" s="641">
        <f>'Indices Generales'!AV54</f>
        <v>0.75</v>
      </c>
      <c r="Z332" s="641" t="str">
        <f>'Indices Generales'!AW54</f>
        <v>n/a</v>
      </c>
      <c r="AA332" s="1082">
        <f>'Indices Generales'!AX54</f>
        <v>1</v>
      </c>
      <c r="AB332" s="643">
        <f>'Indices Generales'!AY54</f>
        <v>0.8</v>
      </c>
      <c r="AC332" s="641">
        <f>'Indices Generales'!AZ54</f>
        <v>0.75</v>
      </c>
      <c r="AD332" s="641">
        <f>'Indices Generales'!BA54</f>
        <v>1</v>
      </c>
      <c r="AE332" s="641" t="str">
        <f>'Indices Generales'!BB54</f>
        <v>n/a</v>
      </c>
      <c r="AF332" s="641" t="str">
        <f>'Indices Generales'!BC54</f>
        <v>n/a</v>
      </c>
      <c r="AG332" s="641" t="s">
        <v>84</v>
      </c>
      <c r="AH332" s="642">
        <f>'Indices Generales'!BE54</f>
        <v>0.75</v>
      </c>
      <c r="AI332" s="642" t="str">
        <f>'Indices Generales'!BF54</f>
        <v>n/a</v>
      </c>
      <c r="AJ332" s="642">
        <f>'Indices Generales'!BG54</f>
        <v>0.75</v>
      </c>
      <c r="AK332" s="813">
        <f>'Indices Generales'!BH54</f>
        <v>1</v>
      </c>
      <c r="AL332" s="813">
        <f>'Indices Generales'!BI54</f>
        <v>0.75</v>
      </c>
      <c r="AM332" s="1042" t="str">
        <f>'Indices Generales'!BJ54</f>
        <v>n/a</v>
      </c>
      <c r="AN332" s="641" t="str">
        <f>'Indices Generales'!BK54</f>
        <v>n/a</v>
      </c>
      <c r="AO332" s="641">
        <f>'Indices Generales'!BL54</f>
        <v>1</v>
      </c>
      <c r="AP332" s="641">
        <f>'Indices Generales'!BM54</f>
        <v>0.8</v>
      </c>
      <c r="AQ332" s="642" t="s">
        <v>84</v>
      </c>
      <c r="AR332" s="1043">
        <f>'Indices Generales'!BN54</f>
        <v>1</v>
      </c>
      <c r="AS332" s="1043">
        <f>'Indices Generales'!BO54</f>
        <v>1</v>
      </c>
      <c r="AT332" s="1039">
        <f>'Indices Generales'!BP54</f>
        <v>1</v>
      </c>
      <c r="AU332" s="642" t="str">
        <f>'Indices Generales'!BQ54</f>
        <v>n/a</v>
      </c>
      <c r="AV332" s="1044" t="str">
        <f>'Indices Generales'!BR54</f>
        <v>n/a</v>
      </c>
      <c r="AW332" s="642" t="str">
        <f>'Indices Generales'!BS54</f>
        <v>n/a</v>
      </c>
      <c r="AX332" s="660" t="str">
        <f>'Indices Generales'!BT54</f>
        <v>n/a</v>
      </c>
      <c r="AY332" s="1045" t="str">
        <f>'Indices Generales'!BU54</f>
        <v>n/a</v>
      </c>
      <c r="AZ332" s="183"/>
      <c r="BA332" s="645">
        <f>'Indices Generales'!BW54</f>
        <v>0.91153846153846163</v>
      </c>
      <c r="BB332" s="646">
        <f>'Indices Generales'!BX54</f>
        <v>0.82857142857142851</v>
      </c>
      <c r="BC332" s="646">
        <f>'Indices Generales'!BY54</f>
        <v>0.93333333333333324</v>
      </c>
      <c r="BD332" s="1375">
        <f>'Indices Generales'!BZ54</f>
        <v>0.89114774114774109</v>
      </c>
      <c r="BE332" s="1376" t="s">
        <v>84</v>
      </c>
      <c r="BF332" s="118"/>
      <c r="BG332" s="118"/>
      <c r="BH332" s="118"/>
      <c r="BI332" s="118"/>
      <c r="BJ332" s="118"/>
      <c r="BK332" s="118"/>
      <c r="BL332" s="118"/>
      <c r="BM332" s="118"/>
      <c r="BN332" s="118"/>
      <c r="BO332" s="118"/>
    </row>
    <row r="333" spans="1:67" s="72" customFormat="1" ht="6" customHeight="1" x14ac:dyDescent="0.25">
      <c r="A333" s="155"/>
      <c r="B333" s="155"/>
      <c r="C333" s="155"/>
      <c r="D333" s="190"/>
      <c r="E333" s="191"/>
      <c r="F333" s="192"/>
      <c r="G333" s="193"/>
      <c r="H333" s="186"/>
      <c r="I333" s="186"/>
      <c r="J333" s="186"/>
      <c r="K333" s="186"/>
      <c r="L333" s="186"/>
      <c r="M333" s="186"/>
      <c r="N333" s="194"/>
      <c r="O333" s="186"/>
      <c r="P333" s="186"/>
      <c r="Q333" s="186"/>
      <c r="R333" s="186"/>
      <c r="S333" s="186"/>
      <c r="T333" s="186"/>
      <c r="U333" s="189"/>
      <c r="V333" s="189"/>
      <c r="W333" s="189"/>
      <c r="X333" s="189"/>
      <c r="Y333" s="189"/>
      <c r="Z333" s="189"/>
      <c r="AA333" s="189"/>
      <c r="AB333" s="186"/>
      <c r="AC333" s="186"/>
      <c r="AD333" s="186"/>
      <c r="AE333" s="186"/>
      <c r="AF333" s="186"/>
      <c r="AG333" s="186"/>
      <c r="AH333" s="186"/>
      <c r="AI333" s="186"/>
      <c r="AJ333" s="186"/>
      <c r="AK333" s="186"/>
      <c r="AL333" s="186"/>
      <c r="AM333" s="206"/>
      <c r="AN333" s="186"/>
      <c r="AO333" s="186"/>
      <c r="AP333" s="186"/>
      <c r="AQ333" s="186"/>
      <c r="AR333" s="966"/>
      <c r="AS333" s="966"/>
      <c r="AT333" s="186"/>
      <c r="AU333" s="186"/>
      <c r="AV333" s="186"/>
      <c r="AW333" s="186"/>
      <c r="AX333" s="186"/>
      <c r="AY333" s="186"/>
      <c r="AZ333" s="189"/>
      <c r="BA333" s="186"/>
      <c r="BB333" s="186"/>
      <c r="BC333" s="186"/>
      <c r="BD333" s="186"/>
      <c r="BE333" s="186"/>
    </row>
    <row r="334" spans="1:67" ht="50.15" customHeight="1" x14ac:dyDescent="0.25">
      <c r="A334" s="144"/>
      <c r="B334" s="144"/>
      <c r="C334" s="144"/>
      <c r="D334" s="1564" t="s">
        <v>855</v>
      </c>
      <c r="E334" s="1565"/>
      <c r="F334" s="1565"/>
      <c r="G334" s="1566"/>
      <c r="H334" s="195">
        <f>+IFERROR(H332-H331,"n/a")</f>
        <v>0</v>
      </c>
      <c r="I334" s="196">
        <f t="shared" ref="I334:BE334" si="2">+IFERROR(I332-I331,"n/a")</f>
        <v>7.1428571428571397E-2</v>
      </c>
      <c r="J334" s="196" t="str">
        <f t="shared" si="2"/>
        <v>n/a</v>
      </c>
      <c r="K334" s="196">
        <f t="shared" si="2"/>
        <v>0.19999999999999996</v>
      </c>
      <c r="L334" s="196" t="str">
        <f t="shared" si="2"/>
        <v>n/a</v>
      </c>
      <c r="M334" s="196" t="str">
        <f t="shared" si="2"/>
        <v>n/a</v>
      </c>
      <c r="N334" s="196">
        <f t="shared" si="2"/>
        <v>0</v>
      </c>
      <c r="O334" s="196">
        <f t="shared" si="2"/>
        <v>0.25</v>
      </c>
      <c r="P334" s="196" t="str">
        <f t="shared" si="2"/>
        <v>n/a</v>
      </c>
      <c r="Q334" s="196">
        <f t="shared" si="2"/>
        <v>0</v>
      </c>
      <c r="R334" s="196" t="str">
        <f t="shared" si="2"/>
        <v>n/a</v>
      </c>
      <c r="S334" s="196">
        <f t="shared" si="2"/>
        <v>-0.1785714285714286</v>
      </c>
      <c r="T334" s="251">
        <f t="shared" si="2"/>
        <v>-0.3214285714285714</v>
      </c>
      <c r="U334" s="251" t="str">
        <f t="shared" si="2"/>
        <v>n/a</v>
      </c>
      <c r="V334" s="251">
        <f t="shared" si="2"/>
        <v>0</v>
      </c>
      <c r="W334" s="251">
        <f t="shared" si="2"/>
        <v>0</v>
      </c>
      <c r="X334" s="251">
        <f t="shared" si="2"/>
        <v>-0.25714285714285712</v>
      </c>
      <c r="Y334" s="251">
        <f t="shared" si="2"/>
        <v>-0.25</v>
      </c>
      <c r="Z334" s="251" t="str">
        <f>+IFERROR(Z332-Z331,"n/a")</f>
        <v>n/a</v>
      </c>
      <c r="AA334" s="996" t="str">
        <f t="shared" si="2"/>
        <v>n/a</v>
      </c>
      <c r="AB334" s="196">
        <f t="shared" si="2"/>
        <v>0.1333333333333333</v>
      </c>
      <c r="AC334" s="196">
        <f t="shared" si="2"/>
        <v>-5.0000000000000044E-2</v>
      </c>
      <c r="AD334" s="196">
        <f t="shared" si="2"/>
        <v>0.25</v>
      </c>
      <c r="AE334" s="196" t="str">
        <f t="shared" si="2"/>
        <v>n/a</v>
      </c>
      <c r="AF334" s="196" t="str">
        <f t="shared" si="2"/>
        <v>n/a</v>
      </c>
      <c r="AG334" s="196" t="str">
        <f t="shared" si="2"/>
        <v>n/a</v>
      </c>
      <c r="AH334" s="251">
        <f t="shared" si="2"/>
        <v>5.0000000000000044E-2</v>
      </c>
      <c r="AI334" s="251" t="str">
        <f t="shared" si="2"/>
        <v>n/a</v>
      </c>
      <c r="AJ334" s="251">
        <f t="shared" si="2"/>
        <v>-0.25</v>
      </c>
      <c r="AK334" s="717">
        <f t="shared" si="2"/>
        <v>0</v>
      </c>
      <c r="AL334" s="717">
        <f t="shared" si="2"/>
        <v>-0.25</v>
      </c>
      <c r="AM334" s="254" t="str">
        <f t="shared" si="2"/>
        <v>n/a</v>
      </c>
      <c r="AN334" s="196" t="str">
        <f t="shared" si="2"/>
        <v>n/a</v>
      </c>
      <c r="AO334" s="196">
        <f t="shared" si="2"/>
        <v>0.25</v>
      </c>
      <c r="AP334" s="196">
        <f t="shared" si="2"/>
        <v>-0.19999999999999996</v>
      </c>
      <c r="AQ334" s="456" t="str">
        <f t="shared" si="2"/>
        <v>n/a</v>
      </c>
      <c r="AR334" s="970">
        <f t="shared" si="2"/>
        <v>0</v>
      </c>
      <c r="AS334" s="970">
        <f t="shared" si="2"/>
        <v>0</v>
      </c>
      <c r="AT334" s="980">
        <f t="shared" si="2"/>
        <v>0.25</v>
      </c>
      <c r="AU334" s="456" t="str">
        <f t="shared" si="2"/>
        <v>n/a</v>
      </c>
      <c r="AV334" s="602" t="str">
        <f t="shared" si="2"/>
        <v>n/a</v>
      </c>
      <c r="AW334" s="456" t="str">
        <f t="shared" si="2"/>
        <v>n/a</v>
      </c>
      <c r="AX334" s="615" t="str">
        <f t="shared" si="2"/>
        <v>n/a</v>
      </c>
      <c r="AY334" s="606" t="str">
        <f t="shared" si="2"/>
        <v>n/a</v>
      </c>
      <c r="AZ334" s="189">
        <f t="shared" si="2"/>
        <v>0</v>
      </c>
      <c r="BA334" s="195">
        <f t="shared" si="2"/>
        <v>-3.3104395604395487E-2</v>
      </c>
      <c r="BB334" s="196">
        <f t="shared" si="2"/>
        <v>-1.6666666666666718E-2</v>
      </c>
      <c r="BC334" s="196">
        <f t="shared" si="2"/>
        <v>1.6666666666666607E-2</v>
      </c>
      <c r="BD334" s="197">
        <f t="shared" si="2"/>
        <v>-1.1034798534798607E-2</v>
      </c>
      <c r="BE334" s="197" t="str">
        <f t="shared" si="2"/>
        <v>n/a</v>
      </c>
    </row>
    <row r="335" spans="1:67" s="72" customFormat="1" ht="6" customHeight="1" x14ac:dyDescent="0.25">
      <c r="A335" s="155"/>
      <c r="B335" s="155"/>
      <c r="C335" s="155"/>
      <c r="D335" s="190"/>
      <c r="E335" s="191"/>
      <c r="F335" s="192"/>
      <c r="G335" s="193"/>
      <c r="H335" s="186"/>
      <c r="I335" s="186"/>
      <c r="J335" s="186"/>
      <c r="K335" s="186"/>
      <c r="L335" s="186"/>
      <c r="M335" s="186"/>
      <c r="N335" s="186"/>
      <c r="O335" s="186"/>
      <c r="P335" s="186"/>
      <c r="Q335" s="186"/>
      <c r="R335" s="186"/>
      <c r="S335" s="186"/>
      <c r="T335" s="186"/>
      <c r="U335" s="186"/>
      <c r="V335" s="186"/>
      <c r="W335" s="186"/>
      <c r="X335" s="186"/>
      <c r="Y335" s="186"/>
      <c r="Z335" s="186"/>
      <c r="AA335" s="186"/>
      <c r="AB335" s="186"/>
      <c r="AC335" s="186"/>
      <c r="AD335" s="186"/>
      <c r="AE335" s="186"/>
      <c r="AF335" s="186"/>
      <c r="AG335" s="186"/>
      <c r="AH335" s="186"/>
      <c r="AI335" s="186"/>
      <c r="AJ335" s="186"/>
      <c r="AK335" s="186"/>
      <c r="AL335" s="186"/>
      <c r="AM335" s="206"/>
      <c r="AN335" s="186"/>
      <c r="AO335" s="186"/>
      <c r="AP335" s="186"/>
      <c r="AQ335" s="186"/>
      <c r="AR335" s="966"/>
      <c r="AS335" s="966"/>
      <c r="AT335" s="186"/>
      <c r="AU335" s="186"/>
      <c r="AV335" s="186"/>
      <c r="AW335" s="186"/>
      <c r="AX335" s="186"/>
      <c r="AY335" s="186"/>
      <c r="AZ335" s="189"/>
      <c r="BA335" s="186"/>
      <c r="BB335" s="186"/>
      <c r="BC335" s="186"/>
      <c r="BD335" s="186"/>
      <c r="BE335" s="186"/>
    </row>
    <row r="336" spans="1:67" ht="35.25" customHeight="1" x14ac:dyDescent="0.25">
      <c r="A336" s="147"/>
      <c r="B336" s="147"/>
      <c r="C336" s="147"/>
      <c r="D336" s="178">
        <v>2016</v>
      </c>
      <c r="E336" s="179" t="s">
        <v>152</v>
      </c>
      <c r="F336" s="165"/>
      <c r="G336" s="1570" t="s">
        <v>158</v>
      </c>
      <c r="H336" s="180">
        <v>1</v>
      </c>
      <c r="I336" s="181">
        <v>0.33333333333333331</v>
      </c>
      <c r="J336" s="181">
        <v>1</v>
      </c>
      <c r="K336" s="181">
        <v>0.5</v>
      </c>
      <c r="L336" s="181">
        <v>0.33333333333333331</v>
      </c>
      <c r="M336" s="181">
        <v>0.33333333333333331</v>
      </c>
      <c r="N336" s="181">
        <v>0.75</v>
      </c>
      <c r="O336" s="181" t="s">
        <v>84</v>
      </c>
      <c r="P336" s="181">
        <v>0.75</v>
      </c>
      <c r="Q336" s="181">
        <v>0.5</v>
      </c>
      <c r="R336" s="181">
        <v>0.5</v>
      </c>
      <c r="S336" s="181">
        <v>0.66666666666666663</v>
      </c>
      <c r="T336" s="181" t="s">
        <v>84</v>
      </c>
      <c r="U336" s="182">
        <v>0</v>
      </c>
      <c r="V336" s="181" t="s">
        <v>84</v>
      </c>
      <c r="W336" s="181" t="s">
        <v>84</v>
      </c>
      <c r="X336" s="716" t="s">
        <v>84</v>
      </c>
      <c r="Y336" s="870" t="s">
        <v>84</v>
      </c>
      <c r="Z336" s="870" t="s">
        <v>84</v>
      </c>
      <c r="AA336" s="870" t="s">
        <v>84</v>
      </c>
      <c r="AB336" s="226">
        <v>0.5</v>
      </c>
      <c r="AC336" s="181">
        <v>0.625</v>
      </c>
      <c r="AD336" s="181">
        <v>1</v>
      </c>
      <c r="AE336" s="181">
        <v>0.75</v>
      </c>
      <c r="AF336" s="181">
        <v>0.375</v>
      </c>
      <c r="AG336" s="181">
        <v>0</v>
      </c>
      <c r="AH336" s="181" t="s">
        <v>84</v>
      </c>
      <c r="AI336" s="181" t="s">
        <v>84</v>
      </c>
      <c r="AJ336" s="716" t="s">
        <v>84</v>
      </c>
      <c r="AK336" s="716" t="s">
        <v>84</v>
      </c>
      <c r="AL336" s="870" t="s">
        <v>84</v>
      </c>
      <c r="AM336" s="253">
        <v>0.25</v>
      </c>
      <c r="AN336" s="181">
        <v>0.5</v>
      </c>
      <c r="AO336" s="181" t="s">
        <v>84</v>
      </c>
      <c r="AP336" s="181" t="s">
        <v>84</v>
      </c>
      <c r="AQ336" s="181" t="s">
        <v>84</v>
      </c>
      <c r="AR336" s="964" t="s">
        <v>84</v>
      </c>
      <c r="AS336" s="964" t="s">
        <v>84</v>
      </c>
      <c r="AT336" s="974" t="s">
        <v>84</v>
      </c>
      <c r="AU336" s="181" t="s">
        <v>84</v>
      </c>
      <c r="AV336" s="601" t="s">
        <v>84</v>
      </c>
      <c r="AW336" s="181" t="s">
        <v>84</v>
      </c>
      <c r="AX336" s="603" t="s">
        <v>84</v>
      </c>
      <c r="AY336" s="603" t="s">
        <v>84</v>
      </c>
      <c r="BA336" s="223">
        <v>0.55555555555555558</v>
      </c>
      <c r="BB336" s="224">
        <v>0.54166666666666663</v>
      </c>
      <c r="BC336" s="224">
        <v>0.375</v>
      </c>
      <c r="BD336" s="225">
        <v>0.49074074074074076</v>
      </c>
      <c r="BE336" s="225" t="s">
        <v>84</v>
      </c>
    </row>
    <row r="337" spans="1:61" ht="35.25" customHeight="1" x14ac:dyDescent="0.25">
      <c r="A337" s="144"/>
      <c r="B337" s="144"/>
      <c r="C337" s="144"/>
      <c r="D337" s="1548">
        <v>2017</v>
      </c>
      <c r="E337" s="202" t="s">
        <v>153</v>
      </c>
      <c r="F337" s="165"/>
      <c r="G337" s="1571"/>
      <c r="H337" s="219">
        <v>0.5</v>
      </c>
      <c r="I337" s="183">
        <v>0.66666666666666663</v>
      </c>
      <c r="J337" s="183">
        <v>0.75</v>
      </c>
      <c r="K337" s="183">
        <v>0</v>
      </c>
      <c r="L337" s="183">
        <v>0.5</v>
      </c>
      <c r="M337" s="183">
        <v>0</v>
      </c>
      <c r="N337" s="183">
        <v>0.75</v>
      </c>
      <c r="O337" s="183" t="s">
        <v>84</v>
      </c>
      <c r="P337" s="183">
        <v>0.66666666666666663</v>
      </c>
      <c r="Q337" s="183">
        <v>0</v>
      </c>
      <c r="R337" s="183">
        <v>0.5</v>
      </c>
      <c r="S337" s="183">
        <v>1</v>
      </c>
      <c r="T337" s="183" t="s">
        <v>84</v>
      </c>
      <c r="U337" s="184">
        <v>1</v>
      </c>
      <c r="V337" s="183" t="s">
        <v>84</v>
      </c>
      <c r="W337" s="183" t="s">
        <v>84</v>
      </c>
      <c r="X337" s="183" t="s">
        <v>84</v>
      </c>
      <c r="Y337" s="183" t="s">
        <v>84</v>
      </c>
      <c r="Z337" s="183" t="s">
        <v>84</v>
      </c>
      <c r="AA337" s="183" t="s">
        <v>84</v>
      </c>
      <c r="AB337" s="185">
        <v>0</v>
      </c>
      <c r="AC337" s="183">
        <v>0.66666666666666663</v>
      </c>
      <c r="AD337" s="183">
        <v>1</v>
      </c>
      <c r="AE337" s="183">
        <v>1</v>
      </c>
      <c r="AF337" s="183">
        <v>0.75</v>
      </c>
      <c r="AG337" s="183">
        <v>0.75</v>
      </c>
      <c r="AH337" s="183" t="s">
        <v>84</v>
      </c>
      <c r="AI337" s="183" t="s">
        <v>84</v>
      </c>
      <c r="AJ337" s="183" t="s">
        <v>84</v>
      </c>
      <c r="AK337" s="183" t="s">
        <v>84</v>
      </c>
      <c r="AL337" s="183" t="s">
        <v>84</v>
      </c>
      <c r="AM337" s="185">
        <v>1</v>
      </c>
      <c r="AN337" s="183">
        <v>0.33333333333333331</v>
      </c>
      <c r="AO337" s="183" t="s">
        <v>84</v>
      </c>
      <c r="AP337" s="183" t="s">
        <v>84</v>
      </c>
      <c r="AQ337" s="183">
        <v>0.75</v>
      </c>
      <c r="AR337" s="965" t="s">
        <v>84</v>
      </c>
      <c r="AS337" s="965" t="s">
        <v>84</v>
      </c>
      <c r="AT337" s="975" t="s">
        <v>84</v>
      </c>
      <c r="AU337" s="183" t="s">
        <v>84</v>
      </c>
      <c r="AV337" s="183" t="s">
        <v>84</v>
      </c>
      <c r="AW337" s="183" t="s">
        <v>84</v>
      </c>
      <c r="AX337" s="604" t="s">
        <v>84</v>
      </c>
      <c r="AY337" s="604" t="s">
        <v>84</v>
      </c>
      <c r="AZ337" s="189"/>
      <c r="BA337" s="220">
        <v>0.52777777777777779</v>
      </c>
      <c r="BB337" s="187">
        <v>0.69444444444444431</v>
      </c>
      <c r="BC337" s="187">
        <v>0.69444444444444453</v>
      </c>
      <c r="BD337" s="188">
        <v>0.63888888888888884</v>
      </c>
      <c r="BE337" s="188" t="s">
        <v>84</v>
      </c>
      <c r="BI337" s="72"/>
    </row>
    <row r="338" spans="1:61" ht="35.25" customHeight="1" x14ac:dyDescent="0.25">
      <c r="A338" s="144"/>
      <c r="B338" s="144"/>
      <c r="C338" s="144"/>
      <c r="D338" s="1551"/>
      <c r="E338" s="202" t="s">
        <v>154</v>
      </c>
      <c r="F338" s="165"/>
      <c r="G338" s="1571"/>
      <c r="H338" s="221">
        <v>0</v>
      </c>
      <c r="I338" s="186">
        <v>0</v>
      </c>
      <c r="J338" s="186">
        <v>0.5</v>
      </c>
      <c r="K338" s="186">
        <v>0.5</v>
      </c>
      <c r="L338" s="186">
        <v>0.33333333333333331</v>
      </c>
      <c r="M338" s="186">
        <v>0.25</v>
      </c>
      <c r="N338" s="186">
        <v>0.33333333333333331</v>
      </c>
      <c r="O338" s="186">
        <v>0.33333333333333331</v>
      </c>
      <c r="P338" s="186">
        <v>0</v>
      </c>
      <c r="Q338" s="186">
        <v>0</v>
      </c>
      <c r="R338" s="186">
        <v>0.33333333333333331</v>
      </c>
      <c r="S338" s="186">
        <v>0.5</v>
      </c>
      <c r="T338" s="186" t="s">
        <v>84</v>
      </c>
      <c r="U338" s="205" t="s">
        <v>84</v>
      </c>
      <c r="V338" s="186" t="s">
        <v>84</v>
      </c>
      <c r="W338" s="186" t="s">
        <v>84</v>
      </c>
      <c r="X338" s="186" t="s">
        <v>84</v>
      </c>
      <c r="Y338" s="186" t="s">
        <v>84</v>
      </c>
      <c r="Z338" s="186" t="s">
        <v>84</v>
      </c>
      <c r="AA338" s="186" t="s">
        <v>84</v>
      </c>
      <c r="AB338" s="206">
        <v>0</v>
      </c>
      <c r="AC338" s="186">
        <v>0</v>
      </c>
      <c r="AD338" s="186">
        <v>0</v>
      </c>
      <c r="AE338" s="186">
        <v>1</v>
      </c>
      <c r="AF338" s="186">
        <v>0</v>
      </c>
      <c r="AG338" s="186">
        <v>1</v>
      </c>
      <c r="AH338" s="186" t="s">
        <v>84</v>
      </c>
      <c r="AI338" s="186" t="s">
        <v>84</v>
      </c>
      <c r="AJ338" s="186" t="s">
        <v>84</v>
      </c>
      <c r="AK338" s="186" t="s">
        <v>84</v>
      </c>
      <c r="AL338" s="186" t="s">
        <v>84</v>
      </c>
      <c r="AM338" s="206">
        <v>0.5</v>
      </c>
      <c r="AN338" s="186">
        <v>1</v>
      </c>
      <c r="AO338" s="186" t="s">
        <v>84</v>
      </c>
      <c r="AP338" s="186" t="s">
        <v>84</v>
      </c>
      <c r="AQ338" s="186">
        <v>0.5</v>
      </c>
      <c r="AR338" s="966" t="s">
        <v>84</v>
      </c>
      <c r="AS338" s="966" t="s">
        <v>84</v>
      </c>
      <c r="AT338" s="976" t="s">
        <v>84</v>
      </c>
      <c r="AU338" s="186" t="s">
        <v>84</v>
      </c>
      <c r="AV338" s="186" t="s">
        <v>84</v>
      </c>
      <c r="AW338" s="186" t="s">
        <v>84</v>
      </c>
      <c r="AX338" s="605" t="s">
        <v>84</v>
      </c>
      <c r="AY338" s="605" t="s">
        <v>84</v>
      </c>
      <c r="BA338" s="222">
        <v>0.25694444444444448</v>
      </c>
      <c r="BB338" s="207">
        <v>0.33333333333333331</v>
      </c>
      <c r="BC338" s="207">
        <v>0.66666666666666663</v>
      </c>
      <c r="BD338" s="208">
        <v>0.41898148148148145</v>
      </c>
      <c r="BE338" s="208" t="s">
        <v>84</v>
      </c>
    </row>
    <row r="339" spans="1:61" ht="35.25" customHeight="1" x14ac:dyDescent="0.25">
      <c r="A339" s="144"/>
      <c r="B339" s="144"/>
      <c r="C339" s="144"/>
      <c r="D339" s="1551"/>
      <c r="E339" s="202" t="s">
        <v>155</v>
      </c>
      <c r="F339" s="165"/>
      <c r="G339" s="1571"/>
      <c r="H339" s="219">
        <v>1</v>
      </c>
      <c r="I339" s="183">
        <v>1</v>
      </c>
      <c r="J339" s="183">
        <v>0</v>
      </c>
      <c r="K339" s="183">
        <v>0.33333333333333331</v>
      </c>
      <c r="L339" s="183">
        <v>1</v>
      </c>
      <c r="M339" s="183">
        <v>0.75</v>
      </c>
      <c r="N339" s="183">
        <v>0.66666666666666663</v>
      </c>
      <c r="O339" s="183">
        <v>0.5</v>
      </c>
      <c r="P339" s="183">
        <v>0.5</v>
      </c>
      <c r="Q339" s="183">
        <v>0</v>
      </c>
      <c r="R339" s="183" t="s">
        <v>84</v>
      </c>
      <c r="S339" s="183">
        <v>0.5</v>
      </c>
      <c r="T339" s="183" t="s">
        <v>84</v>
      </c>
      <c r="U339" s="184" t="s">
        <v>84</v>
      </c>
      <c r="V339" s="183" t="s">
        <v>84</v>
      </c>
      <c r="W339" s="183" t="s">
        <v>84</v>
      </c>
      <c r="X339" s="183" t="s">
        <v>84</v>
      </c>
      <c r="Y339" s="183" t="s">
        <v>84</v>
      </c>
      <c r="Z339" s="183" t="s">
        <v>84</v>
      </c>
      <c r="AA339" s="183" t="s">
        <v>84</v>
      </c>
      <c r="AB339" s="185">
        <v>0</v>
      </c>
      <c r="AC339" s="183">
        <v>0.75</v>
      </c>
      <c r="AD339" s="183">
        <v>1</v>
      </c>
      <c r="AE339" s="183">
        <v>0.33333333333333331</v>
      </c>
      <c r="AF339" s="183">
        <v>0.75</v>
      </c>
      <c r="AG339" s="183">
        <v>0.75</v>
      </c>
      <c r="AH339" s="183" t="s">
        <v>84</v>
      </c>
      <c r="AI339" s="183" t="s">
        <v>84</v>
      </c>
      <c r="AJ339" s="183" t="s">
        <v>84</v>
      </c>
      <c r="AK339" s="183" t="s">
        <v>84</v>
      </c>
      <c r="AL339" s="183" t="s">
        <v>84</v>
      </c>
      <c r="AM339" s="185">
        <v>1</v>
      </c>
      <c r="AN339" s="183">
        <v>0.33333333333333331</v>
      </c>
      <c r="AO339" s="183" t="s">
        <v>84</v>
      </c>
      <c r="AP339" s="183" t="s">
        <v>84</v>
      </c>
      <c r="AQ339" s="183">
        <v>0.75</v>
      </c>
      <c r="AR339" s="965" t="s">
        <v>84</v>
      </c>
      <c r="AS339" s="965" t="s">
        <v>84</v>
      </c>
      <c r="AT339" s="975" t="s">
        <v>84</v>
      </c>
      <c r="AU339" s="183" t="s">
        <v>84</v>
      </c>
      <c r="AV339" s="183" t="s">
        <v>84</v>
      </c>
      <c r="AW339" s="183" t="s">
        <v>84</v>
      </c>
      <c r="AX339" s="604" t="s">
        <v>84</v>
      </c>
      <c r="AY339" s="604" t="s">
        <v>84</v>
      </c>
      <c r="AZ339" s="189"/>
      <c r="BA339" s="220">
        <v>0.56818181818181823</v>
      </c>
      <c r="BB339" s="187">
        <v>0.59722222222222221</v>
      </c>
      <c r="BC339" s="187">
        <v>0.69444444444444453</v>
      </c>
      <c r="BD339" s="188">
        <v>0.61994949494949492</v>
      </c>
      <c r="BE339" s="188" t="s">
        <v>84</v>
      </c>
    </row>
    <row r="340" spans="1:61" ht="35.25" customHeight="1" x14ac:dyDescent="0.25">
      <c r="A340" s="144"/>
      <c r="B340" s="144"/>
      <c r="C340" s="144"/>
      <c r="D340" s="1551"/>
      <c r="E340" s="202" t="s">
        <v>167</v>
      </c>
      <c r="F340" s="165"/>
      <c r="G340" s="1571"/>
      <c r="H340" s="221">
        <v>0.5</v>
      </c>
      <c r="I340" s="186">
        <v>1</v>
      </c>
      <c r="J340" s="186">
        <v>1</v>
      </c>
      <c r="K340" s="186" t="s">
        <v>84</v>
      </c>
      <c r="L340" s="186">
        <v>1</v>
      </c>
      <c r="M340" s="186">
        <v>0.5</v>
      </c>
      <c r="N340" s="186">
        <v>0.5</v>
      </c>
      <c r="O340" s="186">
        <v>0.33333333333333331</v>
      </c>
      <c r="P340" s="186">
        <v>0.5</v>
      </c>
      <c r="Q340" s="186">
        <v>0</v>
      </c>
      <c r="R340" s="186">
        <v>0.75</v>
      </c>
      <c r="S340" s="186">
        <v>1</v>
      </c>
      <c r="T340" s="186" t="s">
        <v>84</v>
      </c>
      <c r="U340" s="205" t="s">
        <v>84</v>
      </c>
      <c r="V340" s="186" t="s">
        <v>84</v>
      </c>
      <c r="W340" s="186" t="s">
        <v>84</v>
      </c>
      <c r="X340" s="186" t="s">
        <v>84</v>
      </c>
      <c r="Y340" s="186" t="s">
        <v>84</v>
      </c>
      <c r="Z340" s="186" t="s">
        <v>84</v>
      </c>
      <c r="AA340" s="186" t="s">
        <v>84</v>
      </c>
      <c r="AB340" s="206">
        <v>0.75</v>
      </c>
      <c r="AC340" s="186">
        <v>1</v>
      </c>
      <c r="AD340" s="186">
        <v>1</v>
      </c>
      <c r="AE340" s="186">
        <v>0.33333333333333331</v>
      </c>
      <c r="AF340" s="186">
        <v>1</v>
      </c>
      <c r="AG340" s="186">
        <v>0.75</v>
      </c>
      <c r="AH340" s="186">
        <v>0</v>
      </c>
      <c r="AI340" s="186" t="s">
        <v>84</v>
      </c>
      <c r="AJ340" s="186" t="s">
        <v>84</v>
      </c>
      <c r="AK340" s="186" t="s">
        <v>84</v>
      </c>
      <c r="AL340" s="186" t="s">
        <v>84</v>
      </c>
      <c r="AM340" s="206">
        <v>0.75</v>
      </c>
      <c r="AN340" s="186">
        <v>0.66666666666666663</v>
      </c>
      <c r="AO340" s="186" t="s">
        <v>84</v>
      </c>
      <c r="AP340" s="186" t="s">
        <v>84</v>
      </c>
      <c r="AQ340" s="186" t="s">
        <v>84</v>
      </c>
      <c r="AR340" s="966" t="s">
        <v>84</v>
      </c>
      <c r="AS340" s="966" t="s">
        <v>84</v>
      </c>
      <c r="AT340" s="976" t="s">
        <v>84</v>
      </c>
      <c r="AU340" s="186" t="s">
        <v>84</v>
      </c>
      <c r="AV340" s="186" t="s">
        <v>84</v>
      </c>
      <c r="AW340" s="186" t="s">
        <v>84</v>
      </c>
      <c r="AX340" s="605" t="s">
        <v>84</v>
      </c>
      <c r="AY340" s="605" t="s">
        <v>84</v>
      </c>
      <c r="BA340" s="222">
        <v>0.64393939393939392</v>
      </c>
      <c r="BB340" s="207">
        <v>0.80555555555555569</v>
      </c>
      <c r="BC340" s="207">
        <v>0.47222222222222215</v>
      </c>
      <c r="BD340" s="208">
        <v>0.64057239057239057</v>
      </c>
      <c r="BE340" s="208" t="s">
        <v>84</v>
      </c>
    </row>
    <row r="341" spans="1:61" ht="35.25" customHeight="1" x14ac:dyDescent="0.25">
      <c r="A341" s="144"/>
      <c r="B341" s="144"/>
      <c r="C341" s="144"/>
      <c r="D341" s="1551"/>
      <c r="E341" s="202" t="s">
        <v>168</v>
      </c>
      <c r="F341" s="165"/>
      <c r="G341" s="1571"/>
      <c r="H341" s="219">
        <v>1</v>
      </c>
      <c r="I341" s="183">
        <v>0.66666666666666663</v>
      </c>
      <c r="J341" s="183">
        <v>1</v>
      </c>
      <c r="K341" s="183">
        <v>1</v>
      </c>
      <c r="L341" s="183">
        <v>0.66666666666666663</v>
      </c>
      <c r="M341" s="183">
        <v>1</v>
      </c>
      <c r="N341" s="183">
        <v>0.75</v>
      </c>
      <c r="O341" s="183">
        <v>1</v>
      </c>
      <c r="P341" s="183">
        <v>1</v>
      </c>
      <c r="Q341" s="183">
        <v>0.75</v>
      </c>
      <c r="R341" s="183">
        <v>0.5</v>
      </c>
      <c r="S341" s="183">
        <v>1</v>
      </c>
      <c r="T341" s="183" t="s">
        <v>84</v>
      </c>
      <c r="U341" s="184" t="s">
        <v>84</v>
      </c>
      <c r="V341" s="183" t="s">
        <v>84</v>
      </c>
      <c r="W341" s="183" t="s">
        <v>84</v>
      </c>
      <c r="X341" s="183" t="s">
        <v>84</v>
      </c>
      <c r="Y341" s="183" t="s">
        <v>84</v>
      </c>
      <c r="Z341" s="183" t="s">
        <v>84</v>
      </c>
      <c r="AA341" s="183" t="s">
        <v>84</v>
      </c>
      <c r="AB341" s="185">
        <v>0</v>
      </c>
      <c r="AC341" s="183">
        <v>0.75</v>
      </c>
      <c r="AD341" s="183">
        <v>1</v>
      </c>
      <c r="AE341" s="183">
        <v>1</v>
      </c>
      <c r="AF341" s="183">
        <v>1</v>
      </c>
      <c r="AG341" s="183">
        <v>0.75</v>
      </c>
      <c r="AH341" s="183" t="s">
        <v>84</v>
      </c>
      <c r="AI341" s="183" t="s">
        <v>84</v>
      </c>
      <c r="AJ341" s="183" t="s">
        <v>84</v>
      </c>
      <c r="AK341" s="183" t="s">
        <v>84</v>
      </c>
      <c r="AL341" s="183" t="s">
        <v>84</v>
      </c>
      <c r="AM341" s="185">
        <v>0.33333333333333331</v>
      </c>
      <c r="AN341" s="183">
        <v>0.33333333333333331</v>
      </c>
      <c r="AO341" s="183" t="s">
        <v>84</v>
      </c>
      <c r="AP341" s="183" t="s">
        <v>84</v>
      </c>
      <c r="AQ341" s="183" t="s">
        <v>84</v>
      </c>
      <c r="AR341" s="965" t="s">
        <v>84</v>
      </c>
      <c r="AS341" s="965" t="s">
        <v>84</v>
      </c>
      <c r="AT341" s="975" t="s">
        <v>84</v>
      </c>
      <c r="AU341" s="183" t="s">
        <v>84</v>
      </c>
      <c r="AV341" s="183" t="s">
        <v>84</v>
      </c>
      <c r="AW341" s="183" t="s">
        <v>84</v>
      </c>
      <c r="AX341" s="604" t="s">
        <v>84</v>
      </c>
      <c r="AY341" s="604" t="s">
        <v>84</v>
      </c>
      <c r="AZ341" s="189"/>
      <c r="BA341" s="220">
        <v>0.86111111111111105</v>
      </c>
      <c r="BB341" s="187">
        <v>0.75</v>
      </c>
      <c r="BC341" s="187">
        <v>0.33333333333333331</v>
      </c>
      <c r="BD341" s="188">
        <v>0.64814814814814814</v>
      </c>
      <c r="BE341" s="188" t="s">
        <v>84</v>
      </c>
    </row>
    <row r="342" spans="1:61" ht="35.25" customHeight="1" x14ac:dyDescent="0.25">
      <c r="A342" s="144"/>
      <c r="B342" s="144"/>
      <c r="C342" s="144"/>
      <c r="D342" s="1551"/>
      <c r="E342" s="234" t="s">
        <v>241</v>
      </c>
      <c r="F342" s="165"/>
      <c r="G342" s="1571"/>
      <c r="H342" s="235">
        <v>1</v>
      </c>
      <c r="I342" s="189">
        <v>1</v>
      </c>
      <c r="J342" s="189">
        <v>1</v>
      </c>
      <c r="K342" s="189">
        <v>0.66666666666666663</v>
      </c>
      <c r="L342" s="189">
        <v>1</v>
      </c>
      <c r="M342" s="189">
        <v>1</v>
      </c>
      <c r="N342" s="189">
        <v>1</v>
      </c>
      <c r="O342" s="189">
        <v>0</v>
      </c>
      <c r="P342" s="189">
        <v>0.66666666666666663</v>
      </c>
      <c r="Q342" s="189">
        <v>0.33333333333333331</v>
      </c>
      <c r="R342" s="189">
        <v>1</v>
      </c>
      <c r="S342" s="189">
        <v>0.66666666666666663</v>
      </c>
      <c r="T342" s="189" t="s">
        <v>84</v>
      </c>
      <c r="U342" s="236" t="s">
        <v>84</v>
      </c>
      <c r="V342" s="189" t="s">
        <v>84</v>
      </c>
      <c r="W342" s="189" t="s">
        <v>84</v>
      </c>
      <c r="X342" s="189" t="s">
        <v>84</v>
      </c>
      <c r="Y342" s="189" t="s">
        <v>84</v>
      </c>
      <c r="Z342" s="189" t="s">
        <v>84</v>
      </c>
      <c r="AA342" s="189" t="s">
        <v>84</v>
      </c>
      <c r="AB342" s="237">
        <v>0.66666666666666663</v>
      </c>
      <c r="AC342" s="189">
        <v>0.66666666666666663</v>
      </c>
      <c r="AD342" s="189">
        <v>1</v>
      </c>
      <c r="AE342" s="189">
        <v>1</v>
      </c>
      <c r="AF342" s="189">
        <v>1</v>
      </c>
      <c r="AG342" s="189">
        <v>0.33333333333333331</v>
      </c>
      <c r="AH342" s="189">
        <v>1</v>
      </c>
      <c r="AI342" s="189" t="s">
        <v>84</v>
      </c>
      <c r="AJ342" s="189" t="s">
        <v>84</v>
      </c>
      <c r="AK342" s="189" t="s">
        <v>84</v>
      </c>
      <c r="AL342" s="189" t="s">
        <v>84</v>
      </c>
      <c r="AM342" s="237">
        <v>0.66666666666666663</v>
      </c>
      <c r="AN342" s="189">
        <v>1</v>
      </c>
      <c r="AO342" s="189" t="s">
        <v>84</v>
      </c>
      <c r="AP342" s="189" t="s">
        <v>84</v>
      </c>
      <c r="AQ342" s="189" t="s">
        <v>84</v>
      </c>
      <c r="AR342" s="967" t="s">
        <v>84</v>
      </c>
      <c r="AS342" s="967" t="s">
        <v>84</v>
      </c>
      <c r="AT342" s="977" t="s">
        <v>84</v>
      </c>
      <c r="AU342" s="189" t="s">
        <v>84</v>
      </c>
      <c r="AV342" s="189" t="s">
        <v>84</v>
      </c>
      <c r="AW342" s="189" t="s">
        <v>84</v>
      </c>
      <c r="AX342" s="506" t="s">
        <v>84</v>
      </c>
      <c r="AY342" s="506" t="s">
        <v>84</v>
      </c>
      <c r="AZ342" s="189"/>
      <c r="BA342" s="238">
        <v>0.77777777777777768</v>
      </c>
      <c r="BB342" s="239">
        <v>0.80952380952380942</v>
      </c>
      <c r="BC342" s="239">
        <v>0.83333333333333326</v>
      </c>
      <c r="BD342" s="240">
        <v>0.80687830687830664</v>
      </c>
      <c r="BE342" s="240" t="s">
        <v>84</v>
      </c>
    </row>
    <row r="343" spans="1:61" ht="35.25" customHeight="1" x14ac:dyDescent="0.25">
      <c r="A343" s="144"/>
      <c r="B343" s="144"/>
      <c r="C343" s="144"/>
      <c r="D343" s="1551"/>
      <c r="E343" s="234" t="s">
        <v>246</v>
      </c>
      <c r="F343" s="165"/>
      <c r="G343" s="1571"/>
      <c r="H343" s="219">
        <v>0.33333333333333331</v>
      </c>
      <c r="I343" s="183">
        <v>1</v>
      </c>
      <c r="J343" s="183">
        <v>1</v>
      </c>
      <c r="K343" s="183">
        <v>1</v>
      </c>
      <c r="L343" s="183">
        <v>1</v>
      </c>
      <c r="M343" s="183">
        <v>0.66666666666666663</v>
      </c>
      <c r="N343" s="183">
        <v>1</v>
      </c>
      <c r="O343" s="183">
        <v>1</v>
      </c>
      <c r="P343" s="183">
        <v>0.66666666666666663</v>
      </c>
      <c r="Q343" s="183">
        <v>0.66666666666666663</v>
      </c>
      <c r="R343" s="183">
        <v>1</v>
      </c>
      <c r="S343" s="183">
        <v>0.66666666666666663</v>
      </c>
      <c r="T343" s="183" t="s">
        <v>84</v>
      </c>
      <c r="U343" s="184" t="s">
        <v>84</v>
      </c>
      <c r="V343" s="183" t="s">
        <v>84</v>
      </c>
      <c r="W343" s="183" t="s">
        <v>84</v>
      </c>
      <c r="X343" s="183" t="s">
        <v>84</v>
      </c>
      <c r="Y343" s="183" t="s">
        <v>84</v>
      </c>
      <c r="Z343" s="183" t="s">
        <v>84</v>
      </c>
      <c r="AA343" s="183" t="s">
        <v>84</v>
      </c>
      <c r="AB343" s="185">
        <v>0.66666666666666663</v>
      </c>
      <c r="AC343" s="183">
        <v>1</v>
      </c>
      <c r="AD343" s="183">
        <v>1</v>
      </c>
      <c r="AE343" s="183">
        <v>1</v>
      </c>
      <c r="AF343" s="183">
        <v>1</v>
      </c>
      <c r="AG343" s="183">
        <v>0.33333333333333331</v>
      </c>
      <c r="AH343" s="183">
        <v>1</v>
      </c>
      <c r="AI343" s="183" t="s">
        <v>84</v>
      </c>
      <c r="AJ343" s="183" t="s">
        <v>84</v>
      </c>
      <c r="AK343" s="183" t="s">
        <v>84</v>
      </c>
      <c r="AL343" s="183" t="s">
        <v>84</v>
      </c>
      <c r="AM343" s="185">
        <v>1</v>
      </c>
      <c r="AN343" s="183">
        <v>0.66666666666666663</v>
      </c>
      <c r="AO343" s="183" t="s">
        <v>84</v>
      </c>
      <c r="AP343" s="183" t="s">
        <v>84</v>
      </c>
      <c r="AQ343" s="183" t="s">
        <v>84</v>
      </c>
      <c r="AR343" s="965" t="s">
        <v>84</v>
      </c>
      <c r="AS343" s="965" t="s">
        <v>84</v>
      </c>
      <c r="AT343" s="975" t="s">
        <v>84</v>
      </c>
      <c r="AU343" s="183" t="s">
        <v>84</v>
      </c>
      <c r="AV343" s="183" t="s">
        <v>84</v>
      </c>
      <c r="AW343" s="183" t="s">
        <v>84</v>
      </c>
      <c r="AX343" s="604" t="s">
        <v>84</v>
      </c>
      <c r="AY343" s="604" t="s">
        <v>84</v>
      </c>
      <c r="AZ343" s="189"/>
      <c r="BA343" s="220">
        <v>0.83333333333333337</v>
      </c>
      <c r="BB343" s="187">
        <v>0.85714285714285698</v>
      </c>
      <c r="BC343" s="187">
        <v>0.83333333333333326</v>
      </c>
      <c r="BD343" s="188">
        <v>0.84126984126984128</v>
      </c>
      <c r="BE343" s="188" t="s">
        <v>84</v>
      </c>
    </row>
    <row r="344" spans="1:61" ht="35.25" customHeight="1" x14ac:dyDescent="0.25">
      <c r="A344" s="144"/>
      <c r="B344" s="144"/>
      <c r="C344" s="144"/>
      <c r="D344" s="1551"/>
      <c r="E344" s="234" t="s">
        <v>248</v>
      </c>
      <c r="F344" s="165"/>
      <c r="G344" s="1571"/>
      <c r="H344" s="255">
        <v>1</v>
      </c>
      <c r="I344" s="189">
        <v>1</v>
      </c>
      <c r="J344" s="189">
        <v>0.66666666666666663</v>
      </c>
      <c r="K344" s="189">
        <v>1</v>
      </c>
      <c r="L344" s="189">
        <v>1</v>
      </c>
      <c r="M344" s="189">
        <v>1</v>
      </c>
      <c r="N344" s="189">
        <v>1</v>
      </c>
      <c r="O344" s="189">
        <v>1</v>
      </c>
      <c r="P344" s="189">
        <v>0.66666666666666663</v>
      </c>
      <c r="Q344" s="189">
        <v>0.33333333333333331</v>
      </c>
      <c r="R344" s="189">
        <v>1</v>
      </c>
      <c r="S344" s="189">
        <v>1</v>
      </c>
      <c r="T344" s="189" t="s">
        <v>84</v>
      </c>
      <c r="U344" s="236" t="s">
        <v>84</v>
      </c>
      <c r="V344" s="189" t="s">
        <v>84</v>
      </c>
      <c r="W344" s="189" t="s">
        <v>84</v>
      </c>
      <c r="X344" s="189" t="s">
        <v>84</v>
      </c>
      <c r="Y344" s="189" t="s">
        <v>84</v>
      </c>
      <c r="Z344" s="189" t="s">
        <v>84</v>
      </c>
      <c r="AA344" s="189" t="s">
        <v>84</v>
      </c>
      <c r="AB344" s="237">
        <v>0</v>
      </c>
      <c r="AC344" s="189">
        <v>0.66666666666666663</v>
      </c>
      <c r="AD344" s="189">
        <v>1</v>
      </c>
      <c r="AE344" s="189">
        <v>1</v>
      </c>
      <c r="AF344" s="189">
        <v>1</v>
      </c>
      <c r="AG344" s="189">
        <v>0.66666666666666663</v>
      </c>
      <c r="AH344" s="189">
        <v>0.66666666666666663</v>
      </c>
      <c r="AI344" s="189" t="s">
        <v>84</v>
      </c>
      <c r="AJ344" s="189" t="s">
        <v>84</v>
      </c>
      <c r="AK344" s="189" t="s">
        <v>84</v>
      </c>
      <c r="AL344" s="189" t="s">
        <v>84</v>
      </c>
      <c r="AM344" s="237">
        <v>0.5</v>
      </c>
      <c r="AN344" s="189">
        <v>1</v>
      </c>
      <c r="AO344" s="189" t="s">
        <v>84</v>
      </c>
      <c r="AP344" s="189" t="s">
        <v>84</v>
      </c>
      <c r="AQ344" s="189" t="s">
        <v>84</v>
      </c>
      <c r="AR344" s="967" t="s">
        <v>84</v>
      </c>
      <c r="AS344" s="967" t="s">
        <v>84</v>
      </c>
      <c r="AT344" s="977" t="s">
        <v>84</v>
      </c>
      <c r="AU344" s="189" t="s">
        <v>84</v>
      </c>
      <c r="AV344" s="189" t="s">
        <v>84</v>
      </c>
      <c r="AW344" s="189" t="s">
        <v>84</v>
      </c>
      <c r="AX344" s="506" t="s">
        <v>84</v>
      </c>
      <c r="AY344" s="506" t="s">
        <v>84</v>
      </c>
      <c r="AZ344" s="189"/>
      <c r="BA344" s="238">
        <v>0.88888888888888884</v>
      </c>
      <c r="BB344" s="239">
        <v>0.7142857142857143</v>
      </c>
      <c r="BC344" s="239">
        <v>0.75</v>
      </c>
      <c r="BD344" s="240">
        <v>0.78439153439153442</v>
      </c>
      <c r="BE344" s="240" t="s">
        <v>84</v>
      </c>
    </row>
    <row r="345" spans="1:61" ht="35.25" customHeight="1" x14ac:dyDescent="0.25">
      <c r="A345" s="144"/>
      <c r="B345" s="144"/>
      <c r="C345" s="144"/>
      <c r="D345" s="1551"/>
      <c r="E345" s="234" t="s">
        <v>257</v>
      </c>
      <c r="F345" s="165"/>
      <c r="G345" s="1572"/>
      <c r="H345" s="264">
        <v>0.5</v>
      </c>
      <c r="I345" s="183">
        <v>0.5</v>
      </c>
      <c r="J345" s="183">
        <v>0</v>
      </c>
      <c r="K345" s="183">
        <v>1</v>
      </c>
      <c r="L345" s="183">
        <v>1</v>
      </c>
      <c r="M345" s="183">
        <v>0.33333333333333331</v>
      </c>
      <c r="N345" s="183">
        <v>1</v>
      </c>
      <c r="O345" s="183">
        <v>0.66666666666666663</v>
      </c>
      <c r="P345" s="183">
        <v>0.66666666666666663</v>
      </c>
      <c r="Q345" s="183">
        <v>0.5</v>
      </c>
      <c r="R345" s="183">
        <v>1</v>
      </c>
      <c r="S345" s="183">
        <v>1</v>
      </c>
      <c r="T345" s="183" t="s">
        <v>84</v>
      </c>
      <c r="U345" s="184" t="s">
        <v>84</v>
      </c>
      <c r="V345" s="183" t="s">
        <v>84</v>
      </c>
      <c r="W345" s="183" t="s">
        <v>84</v>
      </c>
      <c r="X345" s="183" t="s">
        <v>84</v>
      </c>
      <c r="Y345" s="183" t="s">
        <v>84</v>
      </c>
      <c r="Z345" s="183" t="s">
        <v>84</v>
      </c>
      <c r="AA345" s="183" t="s">
        <v>84</v>
      </c>
      <c r="AB345" s="185">
        <v>0.66666666666666663</v>
      </c>
      <c r="AC345" s="183">
        <v>1</v>
      </c>
      <c r="AD345" s="183">
        <v>1</v>
      </c>
      <c r="AE345" s="183">
        <v>1</v>
      </c>
      <c r="AF345" s="183">
        <v>1</v>
      </c>
      <c r="AG345" s="183">
        <v>0.33333333333333331</v>
      </c>
      <c r="AH345" s="183">
        <v>1</v>
      </c>
      <c r="AI345" s="183" t="s">
        <v>84</v>
      </c>
      <c r="AJ345" s="183" t="s">
        <v>84</v>
      </c>
      <c r="AK345" s="183" t="s">
        <v>84</v>
      </c>
      <c r="AL345" s="183" t="s">
        <v>84</v>
      </c>
      <c r="AM345" s="185">
        <v>1</v>
      </c>
      <c r="AN345" s="183">
        <v>1</v>
      </c>
      <c r="AO345" s="183" t="s">
        <v>84</v>
      </c>
      <c r="AP345" s="183" t="s">
        <v>84</v>
      </c>
      <c r="AQ345" s="183" t="s">
        <v>84</v>
      </c>
      <c r="AR345" s="965" t="s">
        <v>84</v>
      </c>
      <c r="AS345" s="965" t="s">
        <v>84</v>
      </c>
      <c r="AT345" s="975" t="s">
        <v>84</v>
      </c>
      <c r="AU345" s="183" t="s">
        <v>84</v>
      </c>
      <c r="AV345" s="183" t="s">
        <v>84</v>
      </c>
      <c r="AW345" s="183" t="s">
        <v>84</v>
      </c>
      <c r="AX345" s="604" t="s">
        <v>84</v>
      </c>
      <c r="AY345" s="604" t="s">
        <v>84</v>
      </c>
      <c r="AZ345" s="189"/>
      <c r="BA345" s="266">
        <v>0.68055555555555569</v>
      </c>
      <c r="BB345" s="187">
        <v>0.85714285714285698</v>
      </c>
      <c r="BC345" s="187">
        <v>1</v>
      </c>
      <c r="BD345" s="188">
        <v>0.84589947089947082</v>
      </c>
      <c r="BE345" s="188" t="s">
        <v>84</v>
      </c>
    </row>
    <row r="346" spans="1:61" ht="35.25" customHeight="1" x14ac:dyDescent="0.25">
      <c r="A346" s="144"/>
      <c r="B346" s="144"/>
      <c r="C346" s="144"/>
      <c r="D346" s="1551"/>
      <c r="E346" s="234" t="s">
        <v>267</v>
      </c>
      <c r="F346" s="165"/>
      <c r="G346" s="1572"/>
      <c r="H346" s="268">
        <v>1</v>
      </c>
      <c r="I346" s="186">
        <v>1</v>
      </c>
      <c r="J346" s="186">
        <v>1</v>
      </c>
      <c r="K346" s="186">
        <v>1</v>
      </c>
      <c r="L346" s="186">
        <v>1</v>
      </c>
      <c r="M346" s="186">
        <v>0.66666666666666663</v>
      </c>
      <c r="N346" s="186">
        <v>1</v>
      </c>
      <c r="O346" s="186">
        <v>1</v>
      </c>
      <c r="P346" s="186">
        <v>1</v>
      </c>
      <c r="Q346" s="186">
        <v>1</v>
      </c>
      <c r="R346" s="186">
        <v>1</v>
      </c>
      <c r="S346" s="186">
        <v>1</v>
      </c>
      <c r="T346" s="186">
        <v>1</v>
      </c>
      <c r="U346" s="205" t="s">
        <v>84</v>
      </c>
      <c r="V346" s="186" t="s">
        <v>84</v>
      </c>
      <c r="W346" s="186" t="s">
        <v>84</v>
      </c>
      <c r="X346" s="186" t="s">
        <v>84</v>
      </c>
      <c r="Y346" s="186" t="s">
        <v>84</v>
      </c>
      <c r="Z346" s="186" t="s">
        <v>84</v>
      </c>
      <c r="AA346" s="186" t="s">
        <v>84</v>
      </c>
      <c r="AB346" s="206" t="s">
        <v>84</v>
      </c>
      <c r="AC346" s="186">
        <v>0.66666666666666663</v>
      </c>
      <c r="AD346" s="186">
        <v>1</v>
      </c>
      <c r="AE346" s="186">
        <v>1</v>
      </c>
      <c r="AF346" s="186">
        <v>0.66666666666666663</v>
      </c>
      <c r="AG346" s="186">
        <v>0.66666666666666663</v>
      </c>
      <c r="AH346" s="186" t="s">
        <v>84</v>
      </c>
      <c r="AI346" s="186" t="s">
        <v>84</v>
      </c>
      <c r="AJ346" s="186" t="s">
        <v>84</v>
      </c>
      <c r="AK346" s="186" t="s">
        <v>84</v>
      </c>
      <c r="AL346" s="186" t="s">
        <v>84</v>
      </c>
      <c r="AM346" s="206">
        <v>1</v>
      </c>
      <c r="AN346" s="186">
        <v>1</v>
      </c>
      <c r="AO346" s="186" t="s">
        <v>84</v>
      </c>
      <c r="AP346" s="186" t="s">
        <v>84</v>
      </c>
      <c r="AQ346" s="186" t="s">
        <v>84</v>
      </c>
      <c r="AR346" s="966" t="s">
        <v>84</v>
      </c>
      <c r="AS346" s="966" t="s">
        <v>84</v>
      </c>
      <c r="AT346" s="976" t="s">
        <v>84</v>
      </c>
      <c r="AU346" s="186" t="s">
        <v>84</v>
      </c>
      <c r="AV346" s="186" t="s">
        <v>84</v>
      </c>
      <c r="AW346" s="186" t="s">
        <v>84</v>
      </c>
      <c r="AX346" s="605" t="s">
        <v>84</v>
      </c>
      <c r="AY346" s="605" t="s">
        <v>84</v>
      </c>
      <c r="AZ346" s="189"/>
      <c r="BA346" s="270">
        <v>0.97435897435897445</v>
      </c>
      <c r="BB346" s="207">
        <v>0.79999999999999993</v>
      </c>
      <c r="BC346" s="207">
        <v>1</v>
      </c>
      <c r="BD346" s="208">
        <v>0.92478632478632472</v>
      </c>
      <c r="BE346" s="208" t="s">
        <v>84</v>
      </c>
    </row>
    <row r="347" spans="1:61" ht="35.25" customHeight="1" x14ac:dyDescent="0.25">
      <c r="A347" s="144"/>
      <c r="B347" s="144"/>
      <c r="C347" s="144"/>
      <c r="D347" s="1550"/>
      <c r="E347" s="234" t="s">
        <v>152</v>
      </c>
      <c r="F347" s="165"/>
      <c r="G347" s="1573"/>
      <c r="H347" s="271">
        <v>1</v>
      </c>
      <c r="I347" s="183">
        <v>1</v>
      </c>
      <c r="J347" s="183">
        <v>1</v>
      </c>
      <c r="K347" s="183">
        <v>0.33333333333333331</v>
      </c>
      <c r="L347" s="183">
        <v>1</v>
      </c>
      <c r="M347" s="183">
        <v>1</v>
      </c>
      <c r="N347" s="183">
        <v>1</v>
      </c>
      <c r="O347" s="183">
        <v>1</v>
      </c>
      <c r="P347" s="183">
        <v>0.33333333333333331</v>
      </c>
      <c r="Q347" s="183">
        <v>1</v>
      </c>
      <c r="R347" s="183">
        <v>1</v>
      </c>
      <c r="S347" s="183">
        <v>1</v>
      </c>
      <c r="T347" s="183">
        <v>0.66666666666666663</v>
      </c>
      <c r="U347" s="184" t="s">
        <v>84</v>
      </c>
      <c r="V347" s="183" t="s">
        <v>84</v>
      </c>
      <c r="W347" s="183" t="s">
        <v>84</v>
      </c>
      <c r="X347" s="183" t="s">
        <v>84</v>
      </c>
      <c r="Y347" s="183" t="s">
        <v>84</v>
      </c>
      <c r="Z347" s="183" t="s">
        <v>84</v>
      </c>
      <c r="AA347" s="183" t="s">
        <v>84</v>
      </c>
      <c r="AB347" s="185">
        <v>0</v>
      </c>
      <c r="AC347" s="183">
        <v>1</v>
      </c>
      <c r="AD347" s="183">
        <v>1</v>
      </c>
      <c r="AE347" s="183">
        <v>1</v>
      </c>
      <c r="AF347" s="183">
        <v>0.66666666666666663</v>
      </c>
      <c r="AG347" s="183">
        <v>1</v>
      </c>
      <c r="AH347" s="183">
        <v>0.66666666666666663</v>
      </c>
      <c r="AI347" s="183" t="s">
        <v>84</v>
      </c>
      <c r="AJ347" s="183" t="s">
        <v>84</v>
      </c>
      <c r="AK347" s="183" t="s">
        <v>84</v>
      </c>
      <c r="AL347" s="183" t="s">
        <v>84</v>
      </c>
      <c r="AM347" s="185">
        <v>0.5</v>
      </c>
      <c r="AN347" s="183">
        <v>0.66666666666666663</v>
      </c>
      <c r="AO347" s="183" t="s">
        <v>84</v>
      </c>
      <c r="AP347" s="183" t="s">
        <v>84</v>
      </c>
      <c r="AQ347" s="183" t="s">
        <v>84</v>
      </c>
      <c r="AR347" s="965" t="s">
        <v>84</v>
      </c>
      <c r="AS347" s="965" t="s">
        <v>84</v>
      </c>
      <c r="AT347" s="975" t="s">
        <v>84</v>
      </c>
      <c r="AU347" s="183" t="s">
        <v>84</v>
      </c>
      <c r="AV347" s="183" t="s">
        <v>84</v>
      </c>
      <c r="AW347" s="183" t="s">
        <v>84</v>
      </c>
      <c r="AX347" s="604" t="s">
        <v>84</v>
      </c>
      <c r="AY347" s="604" t="s">
        <v>84</v>
      </c>
      <c r="AZ347" s="189"/>
      <c r="BA347" s="272">
        <v>0.87179487179487181</v>
      </c>
      <c r="BB347" s="187">
        <v>0.76190476190476186</v>
      </c>
      <c r="BC347" s="187">
        <v>0.58333333333333326</v>
      </c>
      <c r="BD347" s="188">
        <v>0.73901098901098905</v>
      </c>
      <c r="BE347" s="188" t="s">
        <v>84</v>
      </c>
    </row>
    <row r="348" spans="1:61" ht="35.25" customHeight="1" x14ac:dyDescent="0.25">
      <c r="A348" s="144"/>
      <c r="B348" s="144"/>
      <c r="C348" s="144"/>
      <c r="D348" s="1548">
        <v>2018</v>
      </c>
      <c r="E348" s="234" t="s">
        <v>153</v>
      </c>
      <c r="F348" s="165"/>
      <c r="G348" s="1572"/>
      <c r="H348" s="268">
        <v>0</v>
      </c>
      <c r="I348" s="186">
        <v>1</v>
      </c>
      <c r="J348" s="186">
        <v>0.33333333333333331</v>
      </c>
      <c r="K348" s="186">
        <v>0</v>
      </c>
      <c r="L348" s="186">
        <v>1</v>
      </c>
      <c r="M348" s="186">
        <v>1</v>
      </c>
      <c r="N348" s="186">
        <v>1</v>
      </c>
      <c r="O348" s="186">
        <v>1</v>
      </c>
      <c r="P348" s="186">
        <v>1</v>
      </c>
      <c r="Q348" s="186">
        <v>1</v>
      </c>
      <c r="R348" s="186">
        <v>0.66666666666666663</v>
      </c>
      <c r="S348" s="186">
        <v>1</v>
      </c>
      <c r="T348" s="186">
        <v>1</v>
      </c>
      <c r="U348" s="205" t="s">
        <v>84</v>
      </c>
      <c r="V348" s="186" t="s">
        <v>84</v>
      </c>
      <c r="W348" s="186" t="s">
        <v>84</v>
      </c>
      <c r="X348" s="186" t="s">
        <v>84</v>
      </c>
      <c r="Y348" s="186" t="s">
        <v>84</v>
      </c>
      <c r="Z348" s="186" t="s">
        <v>84</v>
      </c>
      <c r="AA348" s="186" t="s">
        <v>84</v>
      </c>
      <c r="AB348" s="206">
        <v>0.5</v>
      </c>
      <c r="AC348" s="186">
        <v>1</v>
      </c>
      <c r="AD348" s="186">
        <v>1</v>
      </c>
      <c r="AE348" s="186">
        <v>1</v>
      </c>
      <c r="AF348" s="186">
        <v>0.66666666666666663</v>
      </c>
      <c r="AG348" s="186">
        <v>1</v>
      </c>
      <c r="AH348" s="186">
        <v>0.66666666666666663</v>
      </c>
      <c r="AI348" s="186" t="s">
        <v>84</v>
      </c>
      <c r="AJ348" s="186" t="s">
        <v>84</v>
      </c>
      <c r="AK348" s="186" t="s">
        <v>84</v>
      </c>
      <c r="AL348" s="186" t="s">
        <v>84</v>
      </c>
      <c r="AM348" s="206">
        <v>0.5</v>
      </c>
      <c r="AN348" s="186">
        <v>1</v>
      </c>
      <c r="AO348" s="186" t="s">
        <v>84</v>
      </c>
      <c r="AP348" s="186" t="s">
        <v>84</v>
      </c>
      <c r="AQ348" s="186" t="s">
        <v>84</v>
      </c>
      <c r="AR348" s="966" t="s">
        <v>84</v>
      </c>
      <c r="AS348" s="966" t="s">
        <v>84</v>
      </c>
      <c r="AT348" s="976" t="s">
        <v>84</v>
      </c>
      <c r="AU348" s="186" t="s">
        <v>84</v>
      </c>
      <c r="AV348" s="186" t="s">
        <v>84</v>
      </c>
      <c r="AW348" s="186" t="s">
        <v>84</v>
      </c>
      <c r="AX348" s="605" t="s">
        <v>84</v>
      </c>
      <c r="AY348" s="605" t="s">
        <v>84</v>
      </c>
      <c r="AZ348" s="189"/>
      <c r="BA348" s="270">
        <v>0.76923076923076927</v>
      </c>
      <c r="BB348" s="207">
        <v>0.83333333333333337</v>
      </c>
      <c r="BC348" s="207">
        <v>0.75</v>
      </c>
      <c r="BD348" s="208">
        <v>0.78418803418803418</v>
      </c>
      <c r="BE348" s="208" t="s">
        <v>84</v>
      </c>
    </row>
    <row r="349" spans="1:61" ht="35.25" customHeight="1" x14ac:dyDescent="0.25">
      <c r="A349" s="144"/>
      <c r="B349" s="144"/>
      <c r="C349" s="144"/>
      <c r="D349" s="1552"/>
      <c r="E349" s="234" t="s">
        <v>154</v>
      </c>
      <c r="F349" s="165"/>
      <c r="G349" s="1573"/>
      <c r="H349" s="271">
        <v>0.5</v>
      </c>
      <c r="I349" s="183">
        <v>1</v>
      </c>
      <c r="J349" s="183">
        <v>1</v>
      </c>
      <c r="K349" s="183">
        <v>1</v>
      </c>
      <c r="L349" s="183">
        <v>1</v>
      </c>
      <c r="M349" s="183">
        <v>1</v>
      </c>
      <c r="N349" s="183">
        <v>0.5</v>
      </c>
      <c r="O349" s="183">
        <v>1</v>
      </c>
      <c r="P349" s="183">
        <v>1</v>
      </c>
      <c r="Q349" s="183">
        <v>1</v>
      </c>
      <c r="R349" s="183">
        <v>0.33333333333333331</v>
      </c>
      <c r="S349" s="183">
        <v>1</v>
      </c>
      <c r="T349" s="183">
        <v>1</v>
      </c>
      <c r="U349" s="184" t="s">
        <v>84</v>
      </c>
      <c r="V349" s="183" t="s">
        <v>84</v>
      </c>
      <c r="W349" s="183" t="s">
        <v>84</v>
      </c>
      <c r="X349" s="183" t="s">
        <v>84</v>
      </c>
      <c r="Y349" s="183" t="s">
        <v>84</v>
      </c>
      <c r="Z349" s="183" t="s">
        <v>84</v>
      </c>
      <c r="AA349" s="183" t="s">
        <v>84</v>
      </c>
      <c r="AB349" s="185">
        <v>0.66666666666666663</v>
      </c>
      <c r="AC349" s="183">
        <v>0.66666666666666663</v>
      </c>
      <c r="AD349" s="183">
        <v>1</v>
      </c>
      <c r="AE349" s="183">
        <v>0.66666666666666663</v>
      </c>
      <c r="AF349" s="183">
        <v>1</v>
      </c>
      <c r="AG349" s="183">
        <v>1</v>
      </c>
      <c r="AH349" s="183">
        <v>0.33333333333333331</v>
      </c>
      <c r="AI349" s="183" t="s">
        <v>84</v>
      </c>
      <c r="AJ349" s="183" t="s">
        <v>84</v>
      </c>
      <c r="AK349" s="183" t="s">
        <v>84</v>
      </c>
      <c r="AL349" s="183" t="s">
        <v>84</v>
      </c>
      <c r="AM349" s="185">
        <v>0.66666666666666663</v>
      </c>
      <c r="AN349" s="183">
        <v>1</v>
      </c>
      <c r="AO349" s="183" t="s">
        <v>84</v>
      </c>
      <c r="AP349" s="183" t="s">
        <v>84</v>
      </c>
      <c r="AQ349" s="183" t="s">
        <v>84</v>
      </c>
      <c r="AR349" s="965" t="s">
        <v>84</v>
      </c>
      <c r="AS349" s="965" t="s">
        <v>84</v>
      </c>
      <c r="AT349" s="975" t="s">
        <v>84</v>
      </c>
      <c r="AU349" s="183" t="s">
        <v>84</v>
      </c>
      <c r="AV349" s="183" t="s">
        <v>84</v>
      </c>
      <c r="AW349" s="183" t="s">
        <v>84</v>
      </c>
      <c r="AX349" s="604" t="s">
        <v>84</v>
      </c>
      <c r="AY349" s="604" t="s">
        <v>84</v>
      </c>
      <c r="AZ349" s="189"/>
      <c r="BA349" s="272">
        <v>0.87179487179487181</v>
      </c>
      <c r="BB349" s="187">
        <v>0.76190476190476186</v>
      </c>
      <c r="BC349" s="187">
        <v>0.83333333333333326</v>
      </c>
      <c r="BD349" s="188">
        <v>0.82234432234432242</v>
      </c>
      <c r="BE349" s="188" t="s">
        <v>84</v>
      </c>
    </row>
    <row r="350" spans="1:61" ht="35.25" customHeight="1" x14ac:dyDescent="0.25">
      <c r="A350" s="144"/>
      <c r="B350" s="144"/>
      <c r="C350" s="144"/>
      <c r="D350" s="1552"/>
      <c r="E350" s="234" t="s">
        <v>155</v>
      </c>
      <c r="F350" s="165"/>
      <c r="G350" s="1572"/>
      <c r="H350" s="268">
        <v>0</v>
      </c>
      <c r="I350" s="186">
        <v>1</v>
      </c>
      <c r="J350" s="186">
        <v>1</v>
      </c>
      <c r="K350" s="186">
        <v>1</v>
      </c>
      <c r="L350" s="186">
        <v>1</v>
      </c>
      <c r="M350" s="186">
        <v>1</v>
      </c>
      <c r="N350" s="186">
        <v>1</v>
      </c>
      <c r="O350" s="186">
        <v>1</v>
      </c>
      <c r="P350" s="186">
        <v>1</v>
      </c>
      <c r="Q350" s="186">
        <v>0.66666666666666663</v>
      </c>
      <c r="R350" s="186">
        <v>1</v>
      </c>
      <c r="S350" s="186">
        <v>0</v>
      </c>
      <c r="T350" s="186">
        <v>1</v>
      </c>
      <c r="U350" s="205" t="s">
        <v>84</v>
      </c>
      <c r="V350" s="186" t="s">
        <v>84</v>
      </c>
      <c r="W350" s="186" t="s">
        <v>84</v>
      </c>
      <c r="X350" s="186" t="s">
        <v>84</v>
      </c>
      <c r="Y350" s="186" t="s">
        <v>84</v>
      </c>
      <c r="Z350" s="186" t="s">
        <v>84</v>
      </c>
      <c r="AA350" s="186" t="s">
        <v>84</v>
      </c>
      <c r="AB350" s="206">
        <v>0</v>
      </c>
      <c r="AC350" s="186">
        <v>0.33333333333333331</v>
      </c>
      <c r="AD350" s="186">
        <v>1</v>
      </c>
      <c r="AE350" s="186">
        <v>1</v>
      </c>
      <c r="AF350" s="186">
        <v>1</v>
      </c>
      <c r="AG350" s="186">
        <v>0.66666666666666663</v>
      </c>
      <c r="AH350" s="186">
        <v>0.66666666666666663</v>
      </c>
      <c r="AI350" s="186" t="s">
        <v>84</v>
      </c>
      <c r="AJ350" s="186" t="s">
        <v>84</v>
      </c>
      <c r="AK350" s="186" t="s">
        <v>84</v>
      </c>
      <c r="AL350" s="186" t="s">
        <v>84</v>
      </c>
      <c r="AM350" s="206">
        <v>1</v>
      </c>
      <c r="AN350" s="186">
        <v>1</v>
      </c>
      <c r="AO350" s="186" t="s">
        <v>84</v>
      </c>
      <c r="AP350" s="186" t="s">
        <v>84</v>
      </c>
      <c r="AQ350" s="186" t="s">
        <v>84</v>
      </c>
      <c r="AR350" s="966" t="s">
        <v>84</v>
      </c>
      <c r="AS350" s="966" t="s">
        <v>84</v>
      </c>
      <c r="AT350" s="976" t="s">
        <v>84</v>
      </c>
      <c r="AU350" s="186" t="s">
        <v>84</v>
      </c>
      <c r="AV350" s="186" t="s">
        <v>84</v>
      </c>
      <c r="AW350" s="186" t="s">
        <v>84</v>
      </c>
      <c r="AX350" s="605" t="s">
        <v>84</v>
      </c>
      <c r="AY350" s="605" t="s">
        <v>84</v>
      </c>
      <c r="AZ350" s="189"/>
      <c r="BA350" s="270">
        <v>0.82051282051282048</v>
      </c>
      <c r="BB350" s="207">
        <v>0.66666666666666663</v>
      </c>
      <c r="BC350" s="207">
        <v>1</v>
      </c>
      <c r="BD350" s="208">
        <v>0.82905982905982911</v>
      </c>
      <c r="BE350" s="208" t="s">
        <v>84</v>
      </c>
    </row>
    <row r="351" spans="1:61" ht="35.25" customHeight="1" x14ac:dyDescent="0.25">
      <c r="A351" s="144"/>
      <c r="B351" s="144"/>
      <c r="C351" s="144"/>
      <c r="D351" s="1552"/>
      <c r="E351" s="234" t="s">
        <v>303</v>
      </c>
      <c r="F351" s="165"/>
      <c r="G351" s="1573"/>
      <c r="H351" s="271">
        <v>1</v>
      </c>
      <c r="I351" s="183">
        <v>0.5</v>
      </c>
      <c r="J351" s="183">
        <v>0.66666666666666663</v>
      </c>
      <c r="K351" s="183">
        <v>1</v>
      </c>
      <c r="L351" s="183">
        <v>0.66666666666666663</v>
      </c>
      <c r="M351" s="183">
        <v>0.66666666666666663</v>
      </c>
      <c r="N351" s="183">
        <v>1</v>
      </c>
      <c r="O351" s="183">
        <v>1</v>
      </c>
      <c r="P351" s="183">
        <v>0.66666666666666663</v>
      </c>
      <c r="Q351" s="183">
        <v>0.66666666666666663</v>
      </c>
      <c r="R351" s="183">
        <v>1</v>
      </c>
      <c r="S351" s="183">
        <v>1</v>
      </c>
      <c r="T351" s="183">
        <v>1</v>
      </c>
      <c r="U351" s="184" t="s">
        <v>84</v>
      </c>
      <c r="V351" s="183" t="s">
        <v>84</v>
      </c>
      <c r="W351" s="183" t="s">
        <v>84</v>
      </c>
      <c r="X351" s="183" t="s">
        <v>84</v>
      </c>
      <c r="Y351" s="183" t="s">
        <v>84</v>
      </c>
      <c r="Z351" s="183" t="s">
        <v>84</v>
      </c>
      <c r="AA351" s="183" t="s">
        <v>84</v>
      </c>
      <c r="AB351" s="185">
        <v>0.5</v>
      </c>
      <c r="AC351" s="183">
        <v>0</v>
      </c>
      <c r="AD351" s="183" t="s">
        <v>84</v>
      </c>
      <c r="AE351" s="183">
        <v>1</v>
      </c>
      <c r="AF351" s="183">
        <v>0</v>
      </c>
      <c r="AG351" s="183">
        <v>0.66666666666666663</v>
      </c>
      <c r="AH351" s="183">
        <v>0.66666666666666663</v>
      </c>
      <c r="AI351" s="183" t="s">
        <v>84</v>
      </c>
      <c r="AJ351" s="183" t="s">
        <v>84</v>
      </c>
      <c r="AK351" s="183" t="s">
        <v>84</v>
      </c>
      <c r="AL351" s="183" t="s">
        <v>84</v>
      </c>
      <c r="AM351" s="185">
        <v>1</v>
      </c>
      <c r="AN351" s="183">
        <v>1</v>
      </c>
      <c r="AO351" s="183" t="s">
        <v>84</v>
      </c>
      <c r="AP351" s="183" t="s">
        <v>84</v>
      </c>
      <c r="AQ351" s="183" t="s">
        <v>84</v>
      </c>
      <c r="AR351" s="965" t="s">
        <v>84</v>
      </c>
      <c r="AS351" s="965" t="s">
        <v>84</v>
      </c>
      <c r="AT351" s="975" t="s">
        <v>84</v>
      </c>
      <c r="AU351" s="183" t="s">
        <v>84</v>
      </c>
      <c r="AV351" s="183" t="s">
        <v>84</v>
      </c>
      <c r="AW351" s="183" t="s">
        <v>84</v>
      </c>
      <c r="AX351" s="604" t="s">
        <v>84</v>
      </c>
      <c r="AY351" s="604" t="s">
        <v>84</v>
      </c>
      <c r="AZ351" s="189"/>
      <c r="BA351" s="272">
        <v>0.83333333333333337</v>
      </c>
      <c r="BB351" s="187">
        <v>0.47222222222222215</v>
      </c>
      <c r="BC351" s="187">
        <v>1</v>
      </c>
      <c r="BD351" s="188">
        <v>0.76851851851851849</v>
      </c>
      <c r="BE351" s="188" t="s">
        <v>84</v>
      </c>
    </row>
    <row r="352" spans="1:61" ht="35.25" customHeight="1" x14ac:dyDescent="0.25">
      <c r="A352" s="144"/>
      <c r="B352" s="144"/>
      <c r="C352" s="144"/>
      <c r="D352" s="1552"/>
      <c r="E352" s="234" t="s">
        <v>167</v>
      </c>
      <c r="F352" s="165"/>
      <c r="G352" s="1573"/>
      <c r="H352" s="268">
        <v>1</v>
      </c>
      <c r="I352" s="186">
        <v>0.66666666666666663</v>
      </c>
      <c r="J352" s="186">
        <v>0.66666666666666663</v>
      </c>
      <c r="K352" s="186">
        <v>1</v>
      </c>
      <c r="L352" s="186">
        <v>1</v>
      </c>
      <c r="M352" s="186">
        <v>1</v>
      </c>
      <c r="N352" s="186">
        <v>1</v>
      </c>
      <c r="O352" s="186">
        <v>0.66666666666666663</v>
      </c>
      <c r="P352" s="186">
        <v>1</v>
      </c>
      <c r="Q352" s="186">
        <v>1</v>
      </c>
      <c r="R352" s="186">
        <v>1</v>
      </c>
      <c r="S352" s="186">
        <v>1</v>
      </c>
      <c r="T352" s="186">
        <v>1</v>
      </c>
      <c r="U352" s="205" t="s">
        <v>84</v>
      </c>
      <c r="V352" s="186" t="s">
        <v>84</v>
      </c>
      <c r="W352" s="186" t="s">
        <v>84</v>
      </c>
      <c r="X352" s="186" t="s">
        <v>84</v>
      </c>
      <c r="Y352" s="186" t="s">
        <v>84</v>
      </c>
      <c r="Z352" s="186" t="s">
        <v>84</v>
      </c>
      <c r="AA352" s="186" t="s">
        <v>84</v>
      </c>
      <c r="AB352" s="206">
        <v>1</v>
      </c>
      <c r="AC352" s="186">
        <v>1</v>
      </c>
      <c r="AD352" s="186">
        <v>1</v>
      </c>
      <c r="AE352" s="186" t="s">
        <v>84</v>
      </c>
      <c r="AF352" s="186">
        <v>1</v>
      </c>
      <c r="AG352" s="186">
        <v>1</v>
      </c>
      <c r="AH352" s="186">
        <v>0.66666666666666663</v>
      </c>
      <c r="AI352" s="186" t="s">
        <v>84</v>
      </c>
      <c r="AJ352" s="186" t="s">
        <v>84</v>
      </c>
      <c r="AK352" s="186" t="s">
        <v>84</v>
      </c>
      <c r="AL352" s="186" t="s">
        <v>84</v>
      </c>
      <c r="AM352" s="206">
        <v>1</v>
      </c>
      <c r="AN352" s="186">
        <v>0</v>
      </c>
      <c r="AO352" s="186" t="s">
        <v>84</v>
      </c>
      <c r="AP352" s="186" t="s">
        <v>84</v>
      </c>
      <c r="AQ352" s="186" t="s">
        <v>84</v>
      </c>
      <c r="AR352" s="966" t="s">
        <v>84</v>
      </c>
      <c r="AS352" s="966" t="s">
        <v>84</v>
      </c>
      <c r="AT352" s="976" t="s">
        <v>84</v>
      </c>
      <c r="AU352" s="186" t="s">
        <v>84</v>
      </c>
      <c r="AV352" s="186" t="s">
        <v>84</v>
      </c>
      <c r="AW352" s="186" t="s">
        <v>84</v>
      </c>
      <c r="AX352" s="605" t="s">
        <v>84</v>
      </c>
      <c r="AY352" s="605" t="s">
        <v>84</v>
      </c>
      <c r="AZ352" s="189"/>
      <c r="BA352" s="270">
        <v>0.92307692307692313</v>
      </c>
      <c r="BB352" s="207">
        <v>0.94444444444444453</v>
      </c>
      <c r="BC352" s="207">
        <v>0.5</v>
      </c>
      <c r="BD352" s="208">
        <v>0.78917378917378922</v>
      </c>
      <c r="BE352" s="208" t="s">
        <v>84</v>
      </c>
    </row>
    <row r="353" spans="1:57" ht="35.25" customHeight="1" x14ac:dyDescent="0.25">
      <c r="A353" s="144"/>
      <c r="B353" s="144"/>
      <c r="C353" s="144"/>
      <c r="D353" s="1552"/>
      <c r="E353" s="234" t="s">
        <v>168</v>
      </c>
      <c r="F353" s="165"/>
      <c r="G353" s="1572"/>
      <c r="H353" s="271">
        <v>1</v>
      </c>
      <c r="I353" s="183">
        <v>1</v>
      </c>
      <c r="J353" s="183">
        <v>1</v>
      </c>
      <c r="K353" s="183">
        <v>1</v>
      </c>
      <c r="L353" s="183">
        <v>0.5</v>
      </c>
      <c r="M353" s="183">
        <v>1</v>
      </c>
      <c r="N353" s="183">
        <v>0.5</v>
      </c>
      <c r="O353" s="183">
        <v>0.5</v>
      </c>
      <c r="P353" s="183">
        <v>1</v>
      </c>
      <c r="Q353" s="183">
        <v>1</v>
      </c>
      <c r="R353" s="183">
        <v>1</v>
      </c>
      <c r="S353" s="183">
        <v>1</v>
      </c>
      <c r="T353" s="183">
        <v>1</v>
      </c>
      <c r="U353" s="184" t="s">
        <v>84</v>
      </c>
      <c r="V353" s="183">
        <v>1</v>
      </c>
      <c r="W353" s="183" t="s">
        <v>84</v>
      </c>
      <c r="X353" s="183" t="s">
        <v>84</v>
      </c>
      <c r="Y353" s="183" t="s">
        <v>84</v>
      </c>
      <c r="Z353" s="183" t="s">
        <v>84</v>
      </c>
      <c r="AA353" s="183" t="s">
        <v>84</v>
      </c>
      <c r="AB353" s="185">
        <v>1</v>
      </c>
      <c r="AC353" s="183">
        <v>1</v>
      </c>
      <c r="AD353" s="183">
        <v>1</v>
      </c>
      <c r="AE353" s="183">
        <v>1</v>
      </c>
      <c r="AF353" s="183">
        <v>1</v>
      </c>
      <c r="AG353" s="183">
        <v>1</v>
      </c>
      <c r="AH353" s="183">
        <v>1</v>
      </c>
      <c r="AI353" s="183" t="s">
        <v>84</v>
      </c>
      <c r="AJ353" s="183" t="s">
        <v>84</v>
      </c>
      <c r="AK353" s="183" t="s">
        <v>84</v>
      </c>
      <c r="AL353" s="183" t="s">
        <v>84</v>
      </c>
      <c r="AM353" s="185">
        <v>0.66666666666666663</v>
      </c>
      <c r="AN353" s="183">
        <v>1</v>
      </c>
      <c r="AO353" s="183" t="s">
        <v>84</v>
      </c>
      <c r="AP353" s="183" t="s">
        <v>84</v>
      </c>
      <c r="AQ353" s="183" t="s">
        <v>84</v>
      </c>
      <c r="AR353" s="965" t="s">
        <v>84</v>
      </c>
      <c r="AS353" s="965" t="s">
        <v>84</v>
      </c>
      <c r="AT353" s="975" t="s">
        <v>84</v>
      </c>
      <c r="AU353" s="183" t="s">
        <v>84</v>
      </c>
      <c r="AV353" s="183" t="s">
        <v>84</v>
      </c>
      <c r="AW353" s="183" t="s">
        <v>84</v>
      </c>
      <c r="AX353" s="604" t="s">
        <v>84</v>
      </c>
      <c r="AY353" s="604" t="s">
        <v>84</v>
      </c>
      <c r="AZ353" s="189"/>
      <c r="BA353" s="272">
        <v>0.8928571428571429</v>
      </c>
      <c r="BB353" s="187">
        <v>1</v>
      </c>
      <c r="BC353" s="187">
        <v>0.83333333333333326</v>
      </c>
      <c r="BD353" s="188">
        <v>0.90873015873015872</v>
      </c>
      <c r="BE353" s="188" t="s">
        <v>84</v>
      </c>
    </row>
    <row r="354" spans="1:57" ht="35.25" customHeight="1" x14ac:dyDescent="0.25">
      <c r="A354" s="144"/>
      <c r="B354" s="144"/>
      <c r="C354" s="144"/>
      <c r="D354" s="1552"/>
      <c r="E354" s="234" t="s">
        <v>241</v>
      </c>
      <c r="F354" s="165"/>
      <c r="G354" s="1572"/>
      <c r="H354" s="268">
        <v>0.66666666666666663</v>
      </c>
      <c r="I354" s="186">
        <v>1</v>
      </c>
      <c r="J354" s="186">
        <v>1</v>
      </c>
      <c r="K354" s="186">
        <v>1</v>
      </c>
      <c r="L354" s="186">
        <v>1</v>
      </c>
      <c r="M354" s="186">
        <v>1</v>
      </c>
      <c r="N354" s="186">
        <v>1</v>
      </c>
      <c r="O354" s="186">
        <v>1</v>
      </c>
      <c r="P354" s="186">
        <v>1</v>
      </c>
      <c r="Q354" s="186">
        <v>1</v>
      </c>
      <c r="R354" s="186">
        <v>1</v>
      </c>
      <c r="S354" s="186">
        <v>1</v>
      </c>
      <c r="T354" s="186">
        <v>1</v>
      </c>
      <c r="U354" s="186" t="s">
        <v>84</v>
      </c>
      <c r="V354" s="186">
        <v>1</v>
      </c>
      <c r="W354" s="186" t="s">
        <v>84</v>
      </c>
      <c r="X354" s="186" t="s">
        <v>84</v>
      </c>
      <c r="Y354" s="186" t="s">
        <v>84</v>
      </c>
      <c r="Z354" s="186" t="s">
        <v>84</v>
      </c>
      <c r="AA354" s="186" t="s">
        <v>84</v>
      </c>
      <c r="AB354" s="206">
        <v>1</v>
      </c>
      <c r="AC354" s="186">
        <v>1</v>
      </c>
      <c r="AD354" s="186">
        <v>0.66666666666666663</v>
      </c>
      <c r="AE354" s="186">
        <v>0</v>
      </c>
      <c r="AF354" s="186">
        <v>0</v>
      </c>
      <c r="AG354" s="186">
        <v>1</v>
      </c>
      <c r="AH354" s="186">
        <v>1</v>
      </c>
      <c r="AI354" s="186" t="s">
        <v>84</v>
      </c>
      <c r="AJ354" s="186" t="s">
        <v>84</v>
      </c>
      <c r="AK354" s="186" t="s">
        <v>84</v>
      </c>
      <c r="AL354" s="186" t="s">
        <v>84</v>
      </c>
      <c r="AM354" s="206">
        <v>1</v>
      </c>
      <c r="AN354" s="186">
        <v>1</v>
      </c>
      <c r="AO354" s="186" t="s">
        <v>84</v>
      </c>
      <c r="AP354" s="186" t="s">
        <v>84</v>
      </c>
      <c r="AQ354" s="186" t="s">
        <v>84</v>
      </c>
      <c r="AR354" s="966" t="s">
        <v>84</v>
      </c>
      <c r="AS354" s="966" t="s">
        <v>84</v>
      </c>
      <c r="AT354" s="976" t="s">
        <v>84</v>
      </c>
      <c r="AU354" s="186" t="s">
        <v>84</v>
      </c>
      <c r="AV354" s="186" t="s">
        <v>84</v>
      </c>
      <c r="AW354" s="186" t="s">
        <v>84</v>
      </c>
      <c r="AX354" s="605" t="s">
        <v>84</v>
      </c>
      <c r="AY354" s="605" t="s">
        <v>84</v>
      </c>
      <c r="AZ354" s="189"/>
      <c r="BA354" s="270">
        <v>0.97619047619047616</v>
      </c>
      <c r="BB354" s="207">
        <v>0.66666666666666663</v>
      </c>
      <c r="BC354" s="207">
        <v>1</v>
      </c>
      <c r="BD354" s="208">
        <v>0.88095238095238093</v>
      </c>
      <c r="BE354" s="208" t="s">
        <v>84</v>
      </c>
    </row>
    <row r="355" spans="1:57" ht="35.25" customHeight="1" x14ac:dyDescent="0.25">
      <c r="A355" s="144"/>
      <c r="B355" s="144"/>
      <c r="C355" s="144"/>
      <c r="D355" s="1552"/>
      <c r="E355" s="234" t="s">
        <v>246</v>
      </c>
      <c r="F355" s="165"/>
      <c r="G355" s="1573"/>
      <c r="H355" s="271">
        <v>0.33333333333333331</v>
      </c>
      <c r="I355" s="183">
        <v>0.66666666666666663</v>
      </c>
      <c r="J355" s="183">
        <v>0.66666666666666663</v>
      </c>
      <c r="K355" s="183">
        <v>1</v>
      </c>
      <c r="L355" s="183">
        <v>1</v>
      </c>
      <c r="M355" s="183">
        <v>1</v>
      </c>
      <c r="N355" s="183">
        <v>1</v>
      </c>
      <c r="O355" s="183">
        <v>0.33333333333333331</v>
      </c>
      <c r="P355" s="183">
        <v>0.33333333333333331</v>
      </c>
      <c r="Q355" s="183">
        <v>0.33333333333333331</v>
      </c>
      <c r="R355" s="183">
        <v>1</v>
      </c>
      <c r="S355" s="183">
        <v>1</v>
      </c>
      <c r="T355" s="183">
        <v>0.33333333333333331</v>
      </c>
      <c r="U355" s="183" t="s">
        <v>84</v>
      </c>
      <c r="V355" s="183">
        <v>1</v>
      </c>
      <c r="W355" s="183" t="s">
        <v>84</v>
      </c>
      <c r="X355" s="183" t="s">
        <v>84</v>
      </c>
      <c r="Y355" s="183" t="s">
        <v>84</v>
      </c>
      <c r="Z355" s="183" t="s">
        <v>84</v>
      </c>
      <c r="AA355" s="183" t="s">
        <v>84</v>
      </c>
      <c r="AB355" s="185">
        <v>0.66666666666666663</v>
      </c>
      <c r="AC355" s="183">
        <v>1</v>
      </c>
      <c r="AD355" s="183">
        <v>1</v>
      </c>
      <c r="AE355" s="183">
        <v>1</v>
      </c>
      <c r="AF355" s="183">
        <v>0.66666666666666663</v>
      </c>
      <c r="AG355" s="183">
        <v>0.33333333333333331</v>
      </c>
      <c r="AH355" s="183">
        <v>1</v>
      </c>
      <c r="AI355" s="183" t="s">
        <v>84</v>
      </c>
      <c r="AJ355" s="183" t="s">
        <v>84</v>
      </c>
      <c r="AK355" s="183" t="s">
        <v>84</v>
      </c>
      <c r="AL355" s="183" t="s">
        <v>84</v>
      </c>
      <c r="AM355" s="185">
        <v>1</v>
      </c>
      <c r="AN355" s="183">
        <v>1</v>
      </c>
      <c r="AO355" s="183">
        <v>1</v>
      </c>
      <c r="AP355" s="183" t="s">
        <v>84</v>
      </c>
      <c r="AQ355" s="183" t="s">
        <v>84</v>
      </c>
      <c r="AR355" s="965" t="s">
        <v>84</v>
      </c>
      <c r="AS355" s="965" t="s">
        <v>84</v>
      </c>
      <c r="AT355" s="975" t="s">
        <v>84</v>
      </c>
      <c r="AU355" s="183" t="s">
        <v>84</v>
      </c>
      <c r="AV355" s="183" t="s">
        <v>84</v>
      </c>
      <c r="AW355" s="183" t="s">
        <v>84</v>
      </c>
      <c r="AX355" s="604" t="s">
        <v>84</v>
      </c>
      <c r="AY355" s="604" t="s">
        <v>84</v>
      </c>
      <c r="AZ355" s="189"/>
      <c r="BA355" s="272">
        <v>0.71428571428571419</v>
      </c>
      <c r="BB355" s="187">
        <v>0.80952380952380942</v>
      </c>
      <c r="BC355" s="187">
        <v>1</v>
      </c>
      <c r="BD355" s="188">
        <v>0.84126984126984128</v>
      </c>
      <c r="BE355" s="188" t="s">
        <v>84</v>
      </c>
    </row>
    <row r="356" spans="1:57" ht="35.25" customHeight="1" x14ac:dyDescent="0.25">
      <c r="A356" s="144"/>
      <c r="B356" s="144"/>
      <c r="C356" s="144"/>
      <c r="D356" s="1552"/>
      <c r="E356" s="234" t="s">
        <v>248</v>
      </c>
      <c r="F356" s="165"/>
      <c r="G356" s="1574"/>
      <c r="H356" s="340">
        <v>0.33333333333333331</v>
      </c>
      <c r="I356" s="186">
        <v>1</v>
      </c>
      <c r="J356" s="186">
        <v>1</v>
      </c>
      <c r="K356" s="186">
        <v>1</v>
      </c>
      <c r="L356" s="186" t="s">
        <v>84</v>
      </c>
      <c r="M356" s="186">
        <v>0.33333333333333331</v>
      </c>
      <c r="N356" s="186">
        <v>1</v>
      </c>
      <c r="O356" s="186">
        <v>1</v>
      </c>
      <c r="P356" s="186">
        <v>1</v>
      </c>
      <c r="Q356" s="186">
        <v>0.66666666666666663</v>
      </c>
      <c r="R356" s="186">
        <v>1</v>
      </c>
      <c r="S356" s="186">
        <v>1</v>
      </c>
      <c r="T356" s="186">
        <v>1</v>
      </c>
      <c r="U356" s="186" t="s">
        <v>84</v>
      </c>
      <c r="V356" s="186">
        <v>1</v>
      </c>
      <c r="W356" s="186" t="s">
        <v>84</v>
      </c>
      <c r="X356" s="186" t="s">
        <v>84</v>
      </c>
      <c r="Y356" s="186" t="s">
        <v>84</v>
      </c>
      <c r="Z356" s="186" t="s">
        <v>84</v>
      </c>
      <c r="AA356" s="186" t="s">
        <v>84</v>
      </c>
      <c r="AB356" s="206">
        <v>0.33333333333333331</v>
      </c>
      <c r="AC356" s="186">
        <v>0</v>
      </c>
      <c r="AD356" s="186">
        <v>1</v>
      </c>
      <c r="AE356" s="186" t="s">
        <v>84</v>
      </c>
      <c r="AF356" s="186">
        <v>0.66666666666666663</v>
      </c>
      <c r="AG356" s="186" t="s">
        <v>84</v>
      </c>
      <c r="AH356" s="186">
        <v>1</v>
      </c>
      <c r="AI356" s="186" t="s">
        <v>84</v>
      </c>
      <c r="AJ356" s="186" t="s">
        <v>84</v>
      </c>
      <c r="AK356" s="186" t="s">
        <v>84</v>
      </c>
      <c r="AL356" s="186" t="s">
        <v>84</v>
      </c>
      <c r="AM356" s="206">
        <v>0</v>
      </c>
      <c r="AN356" s="186">
        <v>1</v>
      </c>
      <c r="AO356" s="186">
        <v>0.66666666666666663</v>
      </c>
      <c r="AP356" s="186" t="s">
        <v>84</v>
      </c>
      <c r="AQ356" s="186" t="s">
        <v>84</v>
      </c>
      <c r="AR356" s="966" t="s">
        <v>84</v>
      </c>
      <c r="AS356" s="966" t="s">
        <v>84</v>
      </c>
      <c r="AT356" s="976" t="s">
        <v>84</v>
      </c>
      <c r="AU356" s="186" t="s">
        <v>84</v>
      </c>
      <c r="AV356" s="186" t="s">
        <v>84</v>
      </c>
      <c r="AW356" s="186" t="s">
        <v>84</v>
      </c>
      <c r="AX356" s="605" t="s">
        <v>84</v>
      </c>
      <c r="AY356" s="605" t="s">
        <v>84</v>
      </c>
      <c r="AZ356" s="189"/>
      <c r="BA356" s="341">
        <v>0.8717948717948717</v>
      </c>
      <c r="BB356" s="207">
        <v>0.6</v>
      </c>
      <c r="BC356" s="207">
        <v>0.55555555555555547</v>
      </c>
      <c r="BD356" s="208">
        <v>0.67578347578347575</v>
      </c>
      <c r="BE356" s="208" t="s">
        <v>84</v>
      </c>
    </row>
    <row r="357" spans="1:57" ht="35.25" customHeight="1" x14ac:dyDescent="0.25">
      <c r="A357" s="144"/>
      <c r="B357" s="144"/>
      <c r="C357" s="144"/>
      <c r="D357" s="1552"/>
      <c r="E357" s="234" t="s">
        <v>257</v>
      </c>
      <c r="F357" s="165"/>
      <c r="G357" s="1574"/>
      <c r="H357" s="344">
        <v>0.66666666666666663</v>
      </c>
      <c r="I357" s="183">
        <v>0.66666666666666663</v>
      </c>
      <c r="J357" s="183">
        <v>1</v>
      </c>
      <c r="K357" s="183">
        <v>1</v>
      </c>
      <c r="L357" s="183" t="s">
        <v>84</v>
      </c>
      <c r="M357" s="183">
        <v>1</v>
      </c>
      <c r="N357" s="183">
        <v>1</v>
      </c>
      <c r="O357" s="183">
        <v>0.66666666666666663</v>
      </c>
      <c r="P357" s="183">
        <v>1</v>
      </c>
      <c r="Q357" s="183">
        <v>0.5</v>
      </c>
      <c r="R357" s="183">
        <v>1</v>
      </c>
      <c r="S357" s="183">
        <v>1</v>
      </c>
      <c r="T357" s="183">
        <v>1</v>
      </c>
      <c r="U357" s="183" t="s">
        <v>84</v>
      </c>
      <c r="V357" s="183">
        <v>0.5</v>
      </c>
      <c r="W357" s="183" t="s">
        <v>84</v>
      </c>
      <c r="X357" s="183" t="s">
        <v>84</v>
      </c>
      <c r="Y357" s="183" t="s">
        <v>84</v>
      </c>
      <c r="Z357" s="183" t="s">
        <v>84</v>
      </c>
      <c r="AA357" s="183" t="s">
        <v>84</v>
      </c>
      <c r="AB357" s="185">
        <v>1</v>
      </c>
      <c r="AC357" s="183">
        <v>1</v>
      </c>
      <c r="AD357" s="183">
        <v>1</v>
      </c>
      <c r="AE357" s="183" t="s">
        <v>84</v>
      </c>
      <c r="AF357" s="183" t="s">
        <v>84</v>
      </c>
      <c r="AG357" s="183" t="s">
        <v>84</v>
      </c>
      <c r="AH357" s="183">
        <v>1</v>
      </c>
      <c r="AI357" s="183" t="s">
        <v>84</v>
      </c>
      <c r="AJ357" s="183" t="s">
        <v>84</v>
      </c>
      <c r="AK357" s="183" t="s">
        <v>84</v>
      </c>
      <c r="AL357" s="183" t="s">
        <v>84</v>
      </c>
      <c r="AM357" s="185">
        <v>0.33333333333333331</v>
      </c>
      <c r="AN357" s="183">
        <v>1</v>
      </c>
      <c r="AO357" s="183">
        <v>1</v>
      </c>
      <c r="AP357" s="183" t="s">
        <v>84</v>
      </c>
      <c r="AQ357" s="183" t="s">
        <v>84</v>
      </c>
      <c r="AR357" s="965" t="s">
        <v>84</v>
      </c>
      <c r="AS357" s="965" t="s">
        <v>84</v>
      </c>
      <c r="AT357" s="975" t="s">
        <v>84</v>
      </c>
      <c r="AU357" s="183" t="s">
        <v>84</v>
      </c>
      <c r="AV357" s="183" t="s">
        <v>84</v>
      </c>
      <c r="AW357" s="183" t="s">
        <v>84</v>
      </c>
      <c r="AX357" s="604" t="s">
        <v>84</v>
      </c>
      <c r="AY357" s="604" t="s">
        <v>84</v>
      </c>
      <c r="AZ357" s="189"/>
      <c r="BA357" s="345">
        <v>0.84615384615384615</v>
      </c>
      <c r="BB357" s="187">
        <v>1</v>
      </c>
      <c r="BC357" s="187">
        <v>0.77777777777777768</v>
      </c>
      <c r="BD357" s="188">
        <v>0.87464387464387461</v>
      </c>
      <c r="BE357" s="188" t="s">
        <v>84</v>
      </c>
    </row>
    <row r="358" spans="1:57" ht="35.25" customHeight="1" x14ac:dyDescent="0.25">
      <c r="A358" s="144"/>
      <c r="B358" s="144"/>
      <c r="C358" s="144"/>
      <c r="D358" s="1552"/>
      <c r="E358" s="234" t="s">
        <v>267</v>
      </c>
      <c r="F358" s="165"/>
      <c r="G358" s="1574"/>
      <c r="H358" s="340">
        <v>1</v>
      </c>
      <c r="I358" s="186">
        <v>1</v>
      </c>
      <c r="J358" s="186">
        <v>1</v>
      </c>
      <c r="K358" s="186">
        <v>1</v>
      </c>
      <c r="L358" s="186" t="s">
        <v>84</v>
      </c>
      <c r="M358" s="186">
        <v>1</v>
      </c>
      <c r="N358" s="186">
        <v>0.5</v>
      </c>
      <c r="O358" s="186">
        <v>1</v>
      </c>
      <c r="P358" s="186">
        <v>1</v>
      </c>
      <c r="Q358" s="186">
        <v>1</v>
      </c>
      <c r="R358" s="186">
        <v>1</v>
      </c>
      <c r="S358" s="186">
        <v>0.66666666666666663</v>
      </c>
      <c r="T358" s="186">
        <v>0.5</v>
      </c>
      <c r="U358" s="186" t="s">
        <v>84</v>
      </c>
      <c r="V358" s="186">
        <v>1</v>
      </c>
      <c r="W358" s="186" t="s">
        <v>84</v>
      </c>
      <c r="X358" s="186" t="s">
        <v>84</v>
      </c>
      <c r="Y358" s="186" t="s">
        <v>84</v>
      </c>
      <c r="Z358" s="186" t="s">
        <v>84</v>
      </c>
      <c r="AA358" s="186" t="s">
        <v>84</v>
      </c>
      <c r="AB358" s="206">
        <v>1</v>
      </c>
      <c r="AC358" s="186">
        <v>1</v>
      </c>
      <c r="AD358" s="186">
        <v>1</v>
      </c>
      <c r="AE358" s="186" t="s">
        <v>84</v>
      </c>
      <c r="AF358" s="186" t="s">
        <v>84</v>
      </c>
      <c r="AG358" s="186" t="s">
        <v>84</v>
      </c>
      <c r="AH358" s="186">
        <v>1</v>
      </c>
      <c r="AI358" s="186" t="s">
        <v>84</v>
      </c>
      <c r="AJ358" s="186" t="s">
        <v>84</v>
      </c>
      <c r="AK358" s="186" t="s">
        <v>84</v>
      </c>
      <c r="AL358" s="186" t="s">
        <v>84</v>
      </c>
      <c r="AM358" s="206">
        <v>0.66666666666666663</v>
      </c>
      <c r="AN358" s="186">
        <v>0.66666666666666663</v>
      </c>
      <c r="AO358" s="186">
        <v>1</v>
      </c>
      <c r="AP358" s="186" t="s">
        <v>84</v>
      </c>
      <c r="AQ358" s="186" t="s">
        <v>84</v>
      </c>
      <c r="AR358" s="966" t="s">
        <v>84</v>
      </c>
      <c r="AS358" s="966" t="s">
        <v>84</v>
      </c>
      <c r="AT358" s="976" t="s">
        <v>84</v>
      </c>
      <c r="AU358" s="186" t="s">
        <v>84</v>
      </c>
      <c r="AV358" s="186" t="s">
        <v>84</v>
      </c>
      <c r="AW358" s="186" t="s">
        <v>84</v>
      </c>
      <c r="AX358" s="605" t="s">
        <v>84</v>
      </c>
      <c r="AY358" s="605" t="s">
        <v>84</v>
      </c>
      <c r="AZ358" s="189"/>
      <c r="BA358" s="341">
        <v>0.89743589743589736</v>
      </c>
      <c r="BB358" s="207">
        <v>1</v>
      </c>
      <c r="BC358" s="207">
        <v>0.77777777777777768</v>
      </c>
      <c r="BD358" s="208">
        <v>0.89173789173789164</v>
      </c>
      <c r="BE358" s="208" t="s">
        <v>84</v>
      </c>
    </row>
    <row r="359" spans="1:57" ht="35.25" customHeight="1" x14ac:dyDescent="0.25">
      <c r="A359" s="144"/>
      <c r="B359" s="144"/>
      <c r="C359" s="144"/>
      <c r="D359" s="1550"/>
      <c r="E359" s="234" t="s">
        <v>152</v>
      </c>
      <c r="F359" s="165"/>
      <c r="G359" s="1574"/>
      <c r="H359" s="344">
        <v>0.5</v>
      </c>
      <c r="I359" s="183">
        <v>1</v>
      </c>
      <c r="J359" s="183">
        <v>1</v>
      </c>
      <c r="K359" s="183">
        <v>1</v>
      </c>
      <c r="L359" s="183" t="s">
        <v>84</v>
      </c>
      <c r="M359" s="183">
        <v>1</v>
      </c>
      <c r="N359" s="183">
        <v>1</v>
      </c>
      <c r="O359" s="183">
        <v>0.5</v>
      </c>
      <c r="P359" s="183" t="s">
        <v>84</v>
      </c>
      <c r="Q359" s="183">
        <v>1</v>
      </c>
      <c r="R359" s="183">
        <v>1</v>
      </c>
      <c r="S359" s="183">
        <v>1</v>
      </c>
      <c r="T359" s="183">
        <v>1</v>
      </c>
      <c r="U359" s="183" t="s">
        <v>84</v>
      </c>
      <c r="V359" s="183">
        <v>0.5</v>
      </c>
      <c r="W359" s="183" t="s">
        <v>84</v>
      </c>
      <c r="X359" s="183" t="s">
        <v>84</v>
      </c>
      <c r="Y359" s="183" t="s">
        <v>84</v>
      </c>
      <c r="Z359" s="183" t="s">
        <v>84</v>
      </c>
      <c r="AA359" s="183" t="s">
        <v>84</v>
      </c>
      <c r="AB359" s="185">
        <v>1</v>
      </c>
      <c r="AC359" s="183">
        <v>0.66666666666666663</v>
      </c>
      <c r="AD359" s="183">
        <v>1</v>
      </c>
      <c r="AE359" s="183" t="s">
        <v>84</v>
      </c>
      <c r="AF359" s="183" t="s">
        <v>84</v>
      </c>
      <c r="AG359" s="183" t="s">
        <v>84</v>
      </c>
      <c r="AH359" s="183">
        <v>1</v>
      </c>
      <c r="AI359" s="183" t="s">
        <v>84</v>
      </c>
      <c r="AJ359" s="183" t="s">
        <v>84</v>
      </c>
      <c r="AK359" s="183" t="s">
        <v>84</v>
      </c>
      <c r="AL359" s="183" t="s">
        <v>84</v>
      </c>
      <c r="AM359" s="185">
        <v>0.66666666666666663</v>
      </c>
      <c r="AN359" s="183">
        <v>1</v>
      </c>
      <c r="AO359" s="183">
        <v>1</v>
      </c>
      <c r="AP359" s="183" t="s">
        <v>84</v>
      </c>
      <c r="AQ359" s="183" t="s">
        <v>84</v>
      </c>
      <c r="AR359" s="965" t="s">
        <v>84</v>
      </c>
      <c r="AS359" s="965" t="s">
        <v>84</v>
      </c>
      <c r="AT359" s="975" t="s">
        <v>84</v>
      </c>
      <c r="AU359" s="183" t="s">
        <v>84</v>
      </c>
      <c r="AV359" s="183" t="s">
        <v>84</v>
      </c>
      <c r="AW359" s="183" t="s">
        <v>84</v>
      </c>
      <c r="AX359" s="604" t="s">
        <v>84</v>
      </c>
      <c r="AY359" s="604" t="s">
        <v>84</v>
      </c>
      <c r="AZ359" s="189"/>
      <c r="BA359" s="345">
        <v>0.875</v>
      </c>
      <c r="BB359" s="187">
        <v>0.91666666666666663</v>
      </c>
      <c r="BC359" s="187">
        <v>0.88888888888888884</v>
      </c>
      <c r="BD359" s="188">
        <v>0.89351851851851849</v>
      </c>
      <c r="BE359" s="188" t="s">
        <v>84</v>
      </c>
    </row>
    <row r="360" spans="1:57" ht="35.25" customHeight="1" x14ac:dyDescent="0.25">
      <c r="A360" s="144"/>
      <c r="B360" s="144"/>
      <c r="C360" s="144"/>
      <c r="D360" s="1548">
        <v>2019</v>
      </c>
      <c r="E360" s="234" t="s">
        <v>153</v>
      </c>
      <c r="F360" s="165"/>
      <c r="G360" s="1574"/>
      <c r="H360" s="340">
        <v>1</v>
      </c>
      <c r="I360" s="186">
        <v>1</v>
      </c>
      <c r="J360" s="186">
        <v>1</v>
      </c>
      <c r="K360" s="186">
        <v>1</v>
      </c>
      <c r="L360" s="186" t="s">
        <v>84</v>
      </c>
      <c r="M360" s="186">
        <v>0.5</v>
      </c>
      <c r="N360" s="186">
        <v>1</v>
      </c>
      <c r="O360" s="186">
        <v>1</v>
      </c>
      <c r="P360" s="186">
        <v>1</v>
      </c>
      <c r="Q360" s="186">
        <v>1</v>
      </c>
      <c r="R360" s="186">
        <v>1</v>
      </c>
      <c r="S360" s="186">
        <v>1</v>
      </c>
      <c r="T360" s="186">
        <v>1</v>
      </c>
      <c r="U360" s="186" t="s">
        <v>84</v>
      </c>
      <c r="V360" s="186">
        <v>1</v>
      </c>
      <c r="W360" s="186">
        <v>1</v>
      </c>
      <c r="X360" s="186" t="s">
        <v>84</v>
      </c>
      <c r="Y360" s="186" t="s">
        <v>84</v>
      </c>
      <c r="Z360" s="186" t="s">
        <v>84</v>
      </c>
      <c r="AA360" s="186" t="s">
        <v>84</v>
      </c>
      <c r="AB360" s="206">
        <v>0.66666666666666663</v>
      </c>
      <c r="AC360" s="186">
        <v>0.33333333333333331</v>
      </c>
      <c r="AD360" s="186">
        <v>1</v>
      </c>
      <c r="AE360" s="186" t="s">
        <v>84</v>
      </c>
      <c r="AF360" s="186" t="s">
        <v>84</v>
      </c>
      <c r="AG360" s="186" t="s">
        <v>84</v>
      </c>
      <c r="AH360" s="186">
        <v>1</v>
      </c>
      <c r="AI360" s="186">
        <v>0.5</v>
      </c>
      <c r="AJ360" s="186" t="s">
        <v>84</v>
      </c>
      <c r="AK360" s="186" t="s">
        <v>84</v>
      </c>
      <c r="AL360" s="186" t="s">
        <v>84</v>
      </c>
      <c r="AM360" s="206">
        <v>1</v>
      </c>
      <c r="AN360" s="186">
        <v>0.5</v>
      </c>
      <c r="AO360" s="186">
        <v>1</v>
      </c>
      <c r="AP360" s="186" t="s">
        <v>84</v>
      </c>
      <c r="AQ360" s="186" t="s">
        <v>84</v>
      </c>
      <c r="AR360" s="966" t="s">
        <v>84</v>
      </c>
      <c r="AS360" s="966" t="s">
        <v>84</v>
      </c>
      <c r="AT360" s="976" t="s">
        <v>84</v>
      </c>
      <c r="AU360" s="186" t="s">
        <v>84</v>
      </c>
      <c r="AV360" s="186" t="s">
        <v>84</v>
      </c>
      <c r="AW360" s="186" t="s">
        <v>84</v>
      </c>
      <c r="AX360" s="605" t="s">
        <v>84</v>
      </c>
      <c r="AY360" s="605" t="s">
        <v>84</v>
      </c>
      <c r="AZ360" s="189"/>
      <c r="BA360" s="341">
        <v>0.9642857142857143</v>
      </c>
      <c r="BB360" s="207">
        <v>0.7</v>
      </c>
      <c r="BC360" s="207">
        <v>0.83333333333333337</v>
      </c>
      <c r="BD360" s="208">
        <v>0.83253968253968258</v>
      </c>
      <c r="BE360" s="208" t="s">
        <v>84</v>
      </c>
    </row>
    <row r="361" spans="1:57" ht="35.25" customHeight="1" x14ac:dyDescent="0.25">
      <c r="A361" s="144"/>
      <c r="B361" s="144"/>
      <c r="C361" s="144"/>
      <c r="D361" s="1549"/>
      <c r="E361" s="234" t="s">
        <v>154</v>
      </c>
      <c r="F361" s="165"/>
      <c r="G361" s="1574"/>
      <c r="H361" s="344">
        <v>1</v>
      </c>
      <c r="I361" s="183">
        <v>1</v>
      </c>
      <c r="J361" s="183">
        <v>1</v>
      </c>
      <c r="K361" s="183">
        <v>1</v>
      </c>
      <c r="L361" s="183" t="s">
        <v>84</v>
      </c>
      <c r="M361" s="183">
        <v>1</v>
      </c>
      <c r="N361" s="183">
        <v>1</v>
      </c>
      <c r="O361" s="183">
        <v>0.66666666666666663</v>
      </c>
      <c r="P361" s="183">
        <v>1</v>
      </c>
      <c r="Q361" s="183">
        <v>0.5</v>
      </c>
      <c r="R361" s="183">
        <v>1</v>
      </c>
      <c r="S361" s="183">
        <v>1</v>
      </c>
      <c r="T361" s="183">
        <v>0.66666666666666663</v>
      </c>
      <c r="U361" s="183" t="s">
        <v>84</v>
      </c>
      <c r="V361" s="183">
        <v>1</v>
      </c>
      <c r="W361" s="183">
        <v>1</v>
      </c>
      <c r="X361" s="183" t="s">
        <v>84</v>
      </c>
      <c r="Y361" s="183" t="s">
        <v>84</v>
      </c>
      <c r="Z361" s="183" t="s">
        <v>84</v>
      </c>
      <c r="AA361" s="183" t="s">
        <v>84</v>
      </c>
      <c r="AB361" s="185">
        <v>1</v>
      </c>
      <c r="AC361" s="183">
        <v>0.33333333333333331</v>
      </c>
      <c r="AD361" s="183">
        <v>1</v>
      </c>
      <c r="AE361" s="183" t="s">
        <v>84</v>
      </c>
      <c r="AF361" s="183" t="s">
        <v>84</v>
      </c>
      <c r="AG361" s="183" t="s">
        <v>84</v>
      </c>
      <c r="AH361" s="183">
        <v>0.66666666666666663</v>
      </c>
      <c r="AI361" s="183">
        <v>0.33333333333333331</v>
      </c>
      <c r="AJ361" s="183" t="s">
        <v>84</v>
      </c>
      <c r="AK361" s="183" t="s">
        <v>84</v>
      </c>
      <c r="AL361" s="183" t="s">
        <v>84</v>
      </c>
      <c r="AM361" s="185">
        <v>1</v>
      </c>
      <c r="AN361" s="183">
        <v>0.33333333333333331</v>
      </c>
      <c r="AO361" s="183">
        <v>1</v>
      </c>
      <c r="AP361" s="183" t="s">
        <v>84</v>
      </c>
      <c r="AQ361" s="183" t="s">
        <v>84</v>
      </c>
      <c r="AR361" s="965" t="s">
        <v>84</v>
      </c>
      <c r="AS361" s="965" t="s">
        <v>84</v>
      </c>
      <c r="AT361" s="975" t="s">
        <v>84</v>
      </c>
      <c r="AU361" s="183" t="s">
        <v>84</v>
      </c>
      <c r="AV361" s="183" t="s">
        <v>84</v>
      </c>
      <c r="AW361" s="183" t="s">
        <v>84</v>
      </c>
      <c r="AX361" s="604" t="s">
        <v>84</v>
      </c>
      <c r="AY361" s="604" t="s">
        <v>84</v>
      </c>
      <c r="AZ361" s="189"/>
      <c r="BA361" s="345">
        <v>0.91666666666666674</v>
      </c>
      <c r="BB361" s="187">
        <v>0.66666666666666663</v>
      </c>
      <c r="BC361" s="187">
        <v>0.77777777777777768</v>
      </c>
      <c r="BD361" s="188">
        <v>0.78703703703703709</v>
      </c>
      <c r="BE361" s="188" t="s">
        <v>84</v>
      </c>
    </row>
    <row r="362" spans="1:57" ht="35.25" customHeight="1" x14ac:dyDescent="0.25">
      <c r="A362" s="144"/>
      <c r="B362" s="144"/>
      <c r="C362" s="144"/>
      <c r="D362" s="1549"/>
      <c r="E362" s="234" t="s">
        <v>155</v>
      </c>
      <c r="F362" s="165"/>
      <c r="G362" s="1574"/>
      <c r="H362" s="342">
        <v>1</v>
      </c>
      <c r="I362" s="189">
        <v>0.3</v>
      </c>
      <c r="J362" s="189">
        <v>1</v>
      </c>
      <c r="K362" s="189">
        <v>1</v>
      </c>
      <c r="L362" s="189" t="s">
        <v>84</v>
      </c>
      <c r="M362" s="189">
        <v>1</v>
      </c>
      <c r="N362" s="189">
        <v>1</v>
      </c>
      <c r="O362" s="189">
        <v>0.6</v>
      </c>
      <c r="P362" s="189">
        <v>1</v>
      </c>
      <c r="Q362" s="189">
        <v>1</v>
      </c>
      <c r="R362" s="189">
        <v>0.3</v>
      </c>
      <c r="S362" s="189">
        <v>1</v>
      </c>
      <c r="T362" s="189">
        <v>1</v>
      </c>
      <c r="U362" s="189" t="s">
        <v>84</v>
      </c>
      <c r="V362" s="189">
        <v>1</v>
      </c>
      <c r="W362" s="189">
        <v>1</v>
      </c>
      <c r="X362" s="189" t="s">
        <v>84</v>
      </c>
      <c r="Y362" s="189" t="s">
        <v>84</v>
      </c>
      <c r="Z362" s="189" t="s">
        <v>84</v>
      </c>
      <c r="AA362" s="189" t="s">
        <v>84</v>
      </c>
      <c r="AB362" s="237">
        <v>1</v>
      </c>
      <c r="AC362" s="189">
        <v>1</v>
      </c>
      <c r="AD362" s="189">
        <v>0.33333333333333331</v>
      </c>
      <c r="AE362" s="189" t="s">
        <v>84</v>
      </c>
      <c r="AF362" s="189" t="s">
        <v>84</v>
      </c>
      <c r="AG362" s="189" t="s">
        <v>84</v>
      </c>
      <c r="AH362" s="189">
        <v>0.33333333333333331</v>
      </c>
      <c r="AI362" s="189">
        <v>1</v>
      </c>
      <c r="AJ362" s="189" t="s">
        <v>84</v>
      </c>
      <c r="AK362" s="189" t="s">
        <v>84</v>
      </c>
      <c r="AL362" s="189" t="s">
        <v>84</v>
      </c>
      <c r="AM362" s="237">
        <v>0.5</v>
      </c>
      <c r="AN362" s="189">
        <v>1</v>
      </c>
      <c r="AO362" s="189">
        <v>0.33333333333333331</v>
      </c>
      <c r="AP362" s="189" t="s">
        <v>84</v>
      </c>
      <c r="AQ362" s="189" t="s">
        <v>84</v>
      </c>
      <c r="AR362" s="967" t="s">
        <v>84</v>
      </c>
      <c r="AS362" s="967" t="s">
        <v>84</v>
      </c>
      <c r="AT362" s="977" t="s">
        <v>84</v>
      </c>
      <c r="AU362" s="189" t="s">
        <v>84</v>
      </c>
      <c r="AV362" s="189" t="s">
        <v>84</v>
      </c>
      <c r="AW362" s="189" t="s">
        <v>84</v>
      </c>
      <c r="AX362" s="506" t="s">
        <v>84</v>
      </c>
      <c r="AY362" s="506" t="s">
        <v>84</v>
      </c>
      <c r="AZ362" s="189"/>
      <c r="BA362" s="343">
        <v>0.87142857142857133</v>
      </c>
      <c r="BB362" s="239">
        <v>0.73333333333333339</v>
      </c>
      <c r="BC362" s="239">
        <v>0.61111111111111105</v>
      </c>
      <c r="BD362" s="240">
        <v>0.73862433862433863</v>
      </c>
      <c r="BE362" s="240" t="s">
        <v>84</v>
      </c>
    </row>
    <row r="363" spans="1:57" ht="35.25" customHeight="1" x14ac:dyDescent="0.25">
      <c r="A363" s="144"/>
      <c r="B363" s="144"/>
      <c r="C363" s="144"/>
      <c r="D363" s="1549"/>
      <c r="E363" s="234" t="s">
        <v>303</v>
      </c>
      <c r="F363" s="165"/>
      <c r="G363" s="1574"/>
      <c r="H363" s="344">
        <v>1</v>
      </c>
      <c r="I363" s="183">
        <v>1</v>
      </c>
      <c r="J363" s="183">
        <v>0.7</v>
      </c>
      <c r="K363" s="183">
        <v>1</v>
      </c>
      <c r="L363" s="183" t="s">
        <v>84</v>
      </c>
      <c r="M363" s="183">
        <v>1</v>
      </c>
      <c r="N363" s="183">
        <v>1</v>
      </c>
      <c r="O363" s="183">
        <v>1</v>
      </c>
      <c r="P363" s="183">
        <v>0.6</v>
      </c>
      <c r="Q363" s="183">
        <v>1</v>
      </c>
      <c r="R363" s="183">
        <v>1</v>
      </c>
      <c r="S363" s="183">
        <v>1</v>
      </c>
      <c r="T363" s="183">
        <v>1</v>
      </c>
      <c r="U363" s="183" t="s">
        <v>84</v>
      </c>
      <c r="V363" s="183">
        <v>1</v>
      </c>
      <c r="W363" s="183">
        <v>1</v>
      </c>
      <c r="X363" s="183" t="s">
        <v>84</v>
      </c>
      <c r="Y363" s="183" t="s">
        <v>84</v>
      </c>
      <c r="Z363" s="183" t="s">
        <v>84</v>
      </c>
      <c r="AA363" s="183" t="s">
        <v>84</v>
      </c>
      <c r="AB363" s="185">
        <v>1</v>
      </c>
      <c r="AC363" s="183">
        <v>1</v>
      </c>
      <c r="AD363" s="183">
        <v>1</v>
      </c>
      <c r="AE363" s="183" t="s">
        <v>84</v>
      </c>
      <c r="AF363" s="183" t="s">
        <v>84</v>
      </c>
      <c r="AG363" s="183" t="s">
        <v>84</v>
      </c>
      <c r="AH363" s="183">
        <v>0</v>
      </c>
      <c r="AI363" s="183">
        <v>0.33333333333333331</v>
      </c>
      <c r="AJ363" s="183" t="s">
        <v>84</v>
      </c>
      <c r="AK363" s="183" t="s">
        <v>84</v>
      </c>
      <c r="AL363" s="183" t="s">
        <v>84</v>
      </c>
      <c r="AM363" s="185">
        <v>1</v>
      </c>
      <c r="AN363" s="183">
        <v>1</v>
      </c>
      <c r="AO363" s="183">
        <v>0.5</v>
      </c>
      <c r="AP363" s="183" t="s">
        <v>84</v>
      </c>
      <c r="AQ363" s="183" t="s">
        <v>84</v>
      </c>
      <c r="AR363" s="965" t="s">
        <v>84</v>
      </c>
      <c r="AS363" s="965" t="s">
        <v>84</v>
      </c>
      <c r="AT363" s="975" t="s">
        <v>84</v>
      </c>
      <c r="AU363" s="183" t="s">
        <v>84</v>
      </c>
      <c r="AV363" s="183" t="s">
        <v>84</v>
      </c>
      <c r="AW363" s="183" t="s">
        <v>84</v>
      </c>
      <c r="AX363" s="604" t="s">
        <v>84</v>
      </c>
      <c r="AY363" s="604" t="s">
        <v>84</v>
      </c>
      <c r="AZ363" s="189"/>
      <c r="BA363" s="345">
        <v>0.95000000000000007</v>
      </c>
      <c r="BB363" s="187">
        <v>0.66666666666666674</v>
      </c>
      <c r="BC363" s="187">
        <v>0.83333333333333337</v>
      </c>
      <c r="BD363" s="188">
        <v>0.81666666666666676</v>
      </c>
      <c r="BE363" s="188" t="s">
        <v>84</v>
      </c>
    </row>
    <row r="364" spans="1:57" ht="35.25" customHeight="1" x14ac:dyDescent="0.25">
      <c r="A364" s="144"/>
      <c r="B364" s="144"/>
      <c r="C364" s="144"/>
      <c r="D364" s="1549"/>
      <c r="E364" s="234" t="s">
        <v>167</v>
      </c>
      <c r="F364" s="165"/>
      <c r="G364" s="1574"/>
      <c r="H364" s="342">
        <v>1</v>
      </c>
      <c r="I364" s="189">
        <v>1</v>
      </c>
      <c r="J364" s="189">
        <v>1</v>
      </c>
      <c r="K364" s="189">
        <v>1</v>
      </c>
      <c r="L364" s="189" t="s">
        <v>84</v>
      </c>
      <c r="M364" s="189">
        <v>1</v>
      </c>
      <c r="N364" s="189">
        <v>1</v>
      </c>
      <c r="O364" s="189">
        <v>1</v>
      </c>
      <c r="P364" s="189">
        <v>1</v>
      </c>
      <c r="Q364" s="189">
        <v>0.33333333333333331</v>
      </c>
      <c r="R364" s="189">
        <v>0.7</v>
      </c>
      <c r="S364" s="189">
        <v>1</v>
      </c>
      <c r="T364" s="189">
        <v>0.6</v>
      </c>
      <c r="U364" s="189" t="s">
        <v>84</v>
      </c>
      <c r="V364" s="189">
        <v>1</v>
      </c>
      <c r="W364" s="189">
        <v>1</v>
      </c>
      <c r="X364" s="189" t="s">
        <v>84</v>
      </c>
      <c r="Y364" s="189" t="s">
        <v>84</v>
      </c>
      <c r="Z364" s="189" t="s">
        <v>84</v>
      </c>
      <c r="AA364" s="189" t="s">
        <v>84</v>
      </c>
      <c r="AB364" s="237">
        <v>1</v>
      </c>
      <c r="AC364" s="189" t="s">
        <v>84</v>
      </c>
      <c r="AD364" s="189">
        <v>1</v>
      </c>
      <c r="AE364" s="189" t="s">
        <v>84</v>
      </c>
      <c r="AF364" s="189" t="s">
        <v>84</v>
      </c>
      <c r="AG364" s="189" t="s">
        <v>84</v>
      </c>
      <c r="AH364" s="189">
        <v>0.5</v>
      </c>
      <c r="AI364" s="189">
        <v>0.33333333333333331</v>
      </c>
      <c r="AJ364" s="189" t="s">
        <v>84</v>
      </c>
      <c r="AK364" s="189" t="s">
        <v>84</v>
      </c>
      <c r="AL364" s="189" t="s">
        <v>84</v>
      </c>
      <c r="AM364" s="237">
        <v>0.7</v>
      </c>
      <c r="AN364" s="189">
        <v>0.33333333333333331</v>
      </c>
      <c r="AO364" s="189">
        <v>1</v>
      </c>
      <c r="AP364" s="189" t="s">
        <v>84</v>
      </c>
      <c r="AQ364" s="189" t="s">
        <v>84</v>
      </c>
      <c r="AR364" s="967" t="s">
        <v>84</v>
      </c>
      <c r="AS364" s="967" t="s">
        <v>84</v>
      </c>
      <c r="AT364" s="977" t="s">
        <v>84</v>
      </c>
      <c r="AU364" s="189" t="s">
        <v>84</v>
      </c>
      <c r="AV364" s="189" t="s">
        <v>84</v>
      </c>
      <c r="AW364" s="189" t="s">
        <v>84</v>
      </c>
      <c r="AX364" s="506" t="s">
        <v>84</v>
      </c>
      <c r="AY364" s="506" t="s">
        <v>84</v>
      </c>
      <c r="AZ364" s="189"/>
      <c r="BA364" s="343">
        <v>0.90238095238095239</v>
      </c>
      <c r="BB364" s="239">
        <v>0.70833333333333337</v>
      </c>
      <c r="BC364" s="239">
        <v>0.6777777777777777</v>
      </c>
      <c r="BD364" s="240">
        <v>0.76283068783068775</v>
      </c>
      <c r="BE364" s="240" t="s">
        <v>84</v>
      </c>
    </row>
    <row r="365" spans="1:57" ht="35.25" customHeight="1" x14ac:dyDescent="0.25">
      <c r="A365" s="144"/>
      <c r="B365" s="144"/>
      <c r="C365" s="144"/>
      <c r="D365" s="1549"/>
      <c r="E365" s="234" t="s">
        <v>168</v>
      </c>
      <c r="F365" s="165"/>
      <c r="G365" s="1574"/>
      <c r="H365" s="344">
        <v>1</v>
      </c>
      <c r="I365" s="183">
        <v>1</v>
      </c>
      <c r="J365" s="183">
        <v>1</v>
      </c>
      <c r="K365" s="183">
        <v>1</v>
      </c>
      <c r="L365" s="183" t="s">
        <v>84</v>
      </c>
      <c r="M365" s="183">
        <v>1</v>
      </c>
      <c r="N365" s="183">
        <v>1</v>
      </c>
      <c r="O365" s="183">
        <v>1</v>
      </c>
      <c r="P365" s="183">
        <v>1</v>
      </c>
      <c r="Q365" s="183">
        <v>0.7</v>
      </c>
      <c r="R365" s="183">
        <v>0.7</v>
      </c>
      <c r="S365" s="183">
        <v>1</v>
      </c>
      <c r="T365" s="183">
        <v>1</v>
      </c>
      <c r="U365" s="183" t="s">
        <v>84</v>
      </c>
      <c r="V365" s="183">
        <v>1</v>
      </c>
      <c r="W365" s="183">
        <v>1</v>
      </c>
      <c r="X365" s="183" t="s">
        <v>84</v>
      </c>
      <c r="Y365" s="183" t="s">
        <v>84</v>
      </c>
      <c r="Z365" s="183" t="s">
        <v>84</v>
      </c>
      <c r="AA365" s="183" t="s">
        <v>84</v>
      </c>
      <c r="AB365" s="185">
        <v>0.7</v>
      </c>
      <c r="AC365" s="183">
        <v>1</v>
      </c>
      <c r="AD365" s="183">
        <v>1</v>
      </c>
      <c r="AE365" s="183" t="s">
        <v>84</v>
      </c>
      <c r="AF365" s="183" t="s">
        <v>84</v>
      </c>
      <c r="AG365" s="183" t="s">
        <v>84</v>
      </c>
      <c r="AH365" s="183">
        <v>1</v>
      </c>
      <c r="AI365" s="183">
        <v>1</v>
      </c>
      <c r="AJ365" s="183" t="s">
        <v>84</v>
      </c>
      <c r="AK365" s="183" t="s">
        <v>84</v>
      </c>
      <c r="AL365" s="183" t="s">
        <v>84</v>
      </c>
      <c r="AM365" s="185">
        <v>1</v>
      </c>
      <c r="AN365" s="183">
        <v>1</v>
      </c>
      <c r="AO365" s="183">
        <v>1</v>
      </c>
      <c r="AP365" s="183" t="s">
        <v>84</v>
      </c>
      <c r="AQ365" s="183" t="s">
        <v>84</v>
      </c>
      <c r="AR365" s="965" t="s">
        <v>84</v>
      </c>
      <c r="AS365" s="965" t="s">
        <v>84</v>
      </c>
      <c r="AT365" s="975" t="s">
        <v>84</v>
      </c>
      <c r="AU365" s="183" t="s">
        <v>84</v>
      </c>
      <c r="AV365" s="183" t="s">
        <v>84</v>
      </c>
      <c r="AW365" s="183" t="s">
        <v>84</v>
      </c>
      <c r="AX365" s="604" t="s">
        <v>84</v>
      </c>
      <c r="AY365" s="604" t="s">
        <v>84</v>
      </c>
      <c r="AZ365" s="189"/>
      <c r="BA365" s="345">
        <v>0.95714285714285707</v>
      </c>
      <c r="BB365" s="187">
        <v>0.94000000000000006</v>
      </c>
      <c r="BC365" s="187">
        <v>1</v>
      </c>
      <c r="BD365" s="188">
        <v>0.96571428571428575</v>
      </c>
      <c r="BE365" s="188" t="s">
        <v>84</v>
      </c>
    </row>
    <row r="366" spans="1:57" ht="35.25" customHeight="1" x14ac:dyDescent="0.25">
      <c r="A366" s="144"/>
      <c r="B366" s="144"/>
      <c r="C366" s="144"/>
      <c r="D366" s="1549"/>
      <c r="E366" s="234" t="s">
        <v>241</v>
      </c>
      <c r="F366" s="165"/>
      <c r="G366" s="1574"/>
      <c r="H366" s="342">
        <v>1</v>
      </c>
      <c r="I366" s="189">
        <v>1</v>
      </c>
      <c r="J366" s="189">
        <v>1</v>
      </c>
      <c r="K366" s="189">
        <v>1</v>
      </c>
      <c r="L366" s="189" t="s">
        <v>84</v>
      </c>
      <c r="M366" s="189">
        <v>0.66666666666666663</v>
      </c>
      <c r="N366" s="189">
        <v>1</v>
      </c>
      <c r="O366" s="189">
        <v>0.7</v>
      </c>
      <c r="P366" s="189">
        <v>1</v>
      </c>
      <c r="Q366" s="189">
        <v>1</v>
      </c>
      <c r="R366" s="189">
        <v>1</v>
      </c>
      <c r="S366" s="189">
        <v>1</v>
      </c>
      <c r="T366" s="189">
        <v>1</v>
      </c>
      <c r="U366" s="189" t="s">
        <v>84</v>
      </c>
      <c r="V366" s="189">
        <v>1</v>
      </c>
      <c r="W366" s="189">
        <v>1</v>
      </c>
      <c r="X366" s="189" t="s">
        <v>84</v>
      </c>
      <c r="Y366" s="189" t="s">
        <v>84</v>
      </c>
      <c r="Z366" s="189" t="s">
        <v>84</v>
      </c>
      <c r="AA366" s="189" t="s">
        <v>84</v>
      </c>
      <c r="AB366" s="237">
        <v>0.66666666666666663</v>
      </c>
      <c r="AC366" s="189">
        <v>1</v>
      </c>
      <c r="AD366" s="189">
        <v>1</v>
      </c>
      <c r="AE366" s="189" t="s">
        <v>84</v>
      </c>
      <c r="AF366" s="189" t="s">
        <v>84</v>
      </c>
      <c r="AG366" s="189" t="s">
        <v>84</v>
      </c>
      <c r="AH366" s="189">
        <v>0.7</v>
      </c>
      <c r="AI366" s="189">
        <v>1</v>
      </c>
      <c r="AJ366" s="189" t="s">
        <v>84</v>
      </c>
      <c r="AK366" s="189" t="s">
        <v>84</v>
      </c>
      <c r="AL366" s="189" t="s">
        <v>84</v>
      </c>
      <c r="AM366" s="237">
        <v>0.75</v>
      </c>
      <c r="AN366" s="189">
        <v>1</v>
      </c>
      <c r="AO366" s="189">
        <v>1</v>
      </c>
      <c r="AP366" s="189" t="s">
        <v>84</v>
      </c>
      <c r="AQ366" s="189" t="s">
        <v>84</v>
      </c>
      <c r="AR366" s="967" t="s">
        <v>84</v>
      </c>
      <c r="AS366" s="967" t="s">
        <v>84</v>
      </c>
      <c r="AT366" s="977" t="s">
        <v>84</v>
      </c>
      <c r="AU366" s="189" t="s">
        <v>84</v>
      </c>
      <c r="AV366" s="189" t="s">
        <v>84</v>
      </c>
      <c r="AW366" s="189" t="s">
        <v>84</v>
      </c>
      <c r="AX366" s="506" t="s">
        <v>84</v>
      </c>
      <c r="AY366" s="506" t="s">
        <v>84</v>
      </c>
      <c r="AZ366" s="189"/>
      <c r="BA366" s="343">
        <v>0.95476190476190481</v>
      </c>
      <c r="BB366" s="239">
        <v>0.87333333333333329</v>
      </c>
      <c r="BC366" s="239">
        <v>0.91666666666666663</v>
      </c>
      <c r="BD366" s="240">
        <v>0.9149206349206348</v>
      </c>
      <c r="BE366" s="240" t="s">
        <v>84</v>
      </c>
    </row>
    <row r="367" spans="1:57" ht="35.25" customHeight="1" x14ac:dyDescent="0.25">
      <c r="A367" s="144"/>
      <c r="B367" s="144"/>
      <c r="C367" s="144"/>
      <c r="D367" s="1549"/>
      <c r="E367" s="234" t="s">
        <v>246</v>
      </c>
      <c r="F367" s="165"/>
      <c r="G367" s="1574"/>
      <c r="H367" s="344">
        <v>1</v>
      </c>
      <c r="I367" s="183">
        <v>0.5</v>
      </c>
      <c r="J367" s="183">
        <v>1</v>
      </c>
      <c r="K367" s="183">
        <v>1</v>
      </c>
      <c r="L367" s="183" t="s">
        <v>84</v>
      </c>
      <c r="M367" s="183">
        <v>1</v>
      </c>
      <c r="N367" s="183">
        <v>1</v>
      </c>
      <c r="O367" s="183">
        <v>1</v>
      </c>
      <c r="P367" s="183">
        <v>0.33333333333333331</v>
      </c>
      <c r="Q367" s="183">
        <v>1</v>
      </c>
      <c r="R367" s="183">
        <v>1</v>
      </c>
      <c r="S367" s="183">
        <v>0.5</v>
      </c>
      <c r="T367" s="183">
        <v>0.7</v>
      </c>
      <c r="U367" s="183" t="s">
        <v>84</v>
      </c>
      <c r="V367" s="183">
        <v>1</v>
      </c>
      <c r="W367" s="183">
        <v>1</v>
      </c>
      <c r="X367" s="183" t="s">
        <v>84</v>
      </c>
      <c r="Y367" s="183" t="s">
        <v>84</v>
      </c>
      <c r="Z367" s="183" t="s">
        <v>84</v>
      </c>
      <c r="AA367" s="183" t="s">
        <v>84</v>
      </c>
      <c r="AB367" s="185">
        <v>0.7</v>
      </c>
      <c r="AC367" s="183">
        <v>0.66666666666666663</v>
      </c>
      <c r="AD367" s="183">
        <v>1</v>
      </c>
      <c r="AE367" s="183" t="s">
        <v>84</v>
      </c>
      <c r="AF367" s="183" t="s">
        <v>84</v>
      </c>
      <c r="AG367" s="183" t="s">
        <v>84</v>
      </c>
      <c r="AH367" s="183">
        <v>0.66666666666666663</v>
      </c>
      <c r="AI367" s="183">
        <v>0.7</v>
      </c>
      <c r="AJ367" s="183" t="s">
        <v>84</v>
      </c>
      <c r="AK367" s="183" t="s">
        <v>84</v>
      </c>
      <c r="AL367" s="183" t="s">
        <v>84</v>
      </c>
      <c r="AM367" s="185">
        <v>1</v>
      </c>
      <c r="AN367" s="183">
        <v>0.33333333333333331</v>
      </c>
      <c r="AO367" s="183">
        <v>1</v>
      </c>
      <c r="AP367" s="183" t="s">
        <v>84</v>
      </c>
      <c r="AQ367" s="183" t="s">
        <v>84</v>
      </c>
      <c r="AR367" s="965">
        <v>0.7</v>
      </c>
      <c r="AS367" s="965" t="s">
        <v>84</v>
      </c>
      <c r="AT367" s="975" t="s">
        <v>84</v>
      </c>
      <c r="AU367" s="183" t="s">
        <v>84</v>
      </c>
      <c r="AV367" s="183" t="s">
        <v>84</v>
      </c>
      <c r="AW367" s="183" t="s">
        <v>84</v>
      </c>
      <c r="AX367" s="604" t="s">
        <v>84</v>
      </c>
      <c r="AY367" s="604" t="s">
        <v>84</v>
      </c>
      <c r="AZ367" s="189"/>
      <c r="BA367" s="345">
        <v>0.85952380952380936</v>
      </c>
      <c r="BB367" s="187">
        <v>0.7466666666666667</v>
      </c>
      <c r="BC367" s="187">
        <v>0.7583333333333333</v>
      </c>
      <c r="BD367" s="188">
        <v>0.78817460317460319</v>
      </c>
      <c r="BE367" s="188" t="s">
        <v>84</v>
      </c>
    </row>
    <row r="368" spans="1:57" ht="35.25" customHeight="1" x14ac:dyDescent="0.25">
      <c r="A368" s="144"/>
      <c r="B368" s="144"/>
      <c r="C368" s="144"/>
      <c r="D368" s="1549"/>
      <c r="E368" s="234" t="s">
        <v>248</v>
      </c>
      <c r="F368" s="165"/>
      <c r="G368" s="1574"/>
      <c r="H368" s="342">
        <v>1</v>
      </c>
      <c r="I368" s="189">
        <v>1</v>
      </c>
      <c r="J368" s="189">
        <v>1</v>
      </c>
      <c r="K368" s="189">
        <v>1</v>
      </c>
      <c r="L368" s="189" t="s">
        <v>84</v>
      </c>
      <c r="M368" s="189">
        <v>1</v>
      </c>
      <c r="N368" s="189">
        <v>1</v>
      </c>
      <c r="O368" s="189">
        <v>1</v>
      </c>
      <c r="P368" s="189">
        <v>0.7</v>
      </c>
      <c r="Q368" s="189">
        <v>1</v>
      </c>
      <c r="R368" s="189">
        <v>1</v>
      </c>
      <c r="S368" s="189">
        <v>1</v>
      </c>
      <c r="T368" s="189">
        <v>1</v>
      </c>
      <c r="U368" s="189" t="s">
        <v>84</v>
      </c>
      <c r="V368" s="189">
        <v>1</v>
      </c>
      <c r="W368" s="189">
        <v>1</v>
      </c>
      <c r="X368" s="189" t="s">
        <v>84</v>
      </c>
      <c r="Y368" s="189" t="s">
        <v>84</v>
      </c>
      <c r="Z368" s="189" t="s">
        <v>84</v>
      </c>
      <c r="AA368" s="189" t="s">
        <v>84</v>
      </c>
      <c r="AB368" s="237">
        <v>1</v>
      </c>
      <c r="AC368" s="189">
        <v>0.7</v>
      </c>
      <c r="AD368" s="189">
        <v>0.5</v>
      </c>
      <c r="AE368" s="189" t="s">
        <v>84</v>
      </c>
      <c r="AF368" s="189" t="s">
        <v>84</v>
      </c>
      <c r="AG368" s="189" t="s">
        <v>84</v>
      </c>
      <c r="AH368" s="189">
        <v>1</v>
      </c>
      <c r="AI368" s="189">
        <v>1</v>
      </c>
      <c r="AJ368" s="189" t="s">
        <v>84</v>
      </c>
      <c r="AK368" s="189" t="s">
        <v>84</v>
      </c>
      <c r="AL368" s="189" t="s">
        <v>84</v>
      </c>
      <c r="AM368" s="237">
        <v>1</v>
      </c>
      <c r="AN368" s="189">
        <v>1</v>
      </c>
      <c r="AO368" s="189">
        <v>1</v>
      </c>
      <c r="AP368" s="189" t="s">
        <v>84</v>
      </c>
      <c r="AQ368" s="189" t="s">
        <v>84</v>
      </c>
      <c r="AR368" s="967">
        <v>0.33333333333333331</v>
      </c>
      <c r="AS368" s="967" t="s">
        <v>84</v>
      </c>
      <c r="AT368" s="977" t="s">
        <v>84</v>
      </c>
      <c r="AU368" s="189" t="s">
        <v>84</v>
      </c>
      <c r="AV368" s="189" t="s">
        <v>84</v>
      </c>
      <c r="AW368" s="189" t="s">
        <v>84</v>
      </c>
      <c r="AX368" s="506" t="s">
        <v>84</v>
      </c>
      <c r="AY368" s="506" t="s">
        <v>84</v>
      </c>
      <c r="AZ368" s="189"/>
      <c r="BA368" s="343">
        <v>0.97857142857142854</v>
      </c>
      <c r="BB368" s="239">
        <v>0.84000000000000008</v>
      </c>
      <c r="BC368" s="239">
        <v>0.83333333333333337</v>
      </c>
      <c r="BD368" s="240">
        <v>0.88396825396825396</v>
      </c>
      <c r="BE368" s="240" t="s">
        <v>84</v>
      </c>
    </row>
    <row r="369" spans="1:57" ht="35.25" customHeight="1" x14ac:dyDescent="0.25">
      <c r="A369" s="144"/>
      <c r="B369" s="144"/>
      <c r="C369" s="144"/>
      <c r="D369" s="1549"/>
      <c r="E369" s="234" t="s">
        <v>257</v>
      </c>
      <c r="F369" s="165"/>
      <c r="G369" s="1574"/>
      <c r="H369" s="344">
        <v>1</v>
      </c>
      <c r="I369" s="183">
        <v>1</v>
      </c>
      <c r="J369" s="183">
        <v>1</v>
      </c>
      <c r="K369" s="183">
        <v>1</v>
      </c>
      <c r="L369" s="183" t="s">
        <v>84</v>
      </c>
      <c r="M369" s="183">
        <v>1</v>
      </c>
      <c r="N369" s="183">
        <v>1</v>
      </c>
      <c r="O369" s="183">
        <v>1</v>
      </c>
      <c r="P369" s="183">
        <v>1</v>
      </c>
      <c r="Q369" s="183">
        <v>0.5</v>
      </c>
      <c r="R369" s="183">
        <v>1</v>
      </c>
      <c r="S369" s="183">
        <v>1</v>
      </c>
      <c r="T369" s="183">
        <v>1</v>
      </c>
      <c r="U369" s="183" t="s">
        <v>84</v>
      </c>
      <c r="V369" s="183">
        <v>1</v>
      </c>
      <c r="W369" s="183">
        <v>1</v>
      </c>
      <c r="X369" s="183" t="s">
        <v>84</v>
      </c>
      <c r="Y369" s="183" t="s">
        <v>84</v>
      </c>
      <c r="Z369" s="183" t="s">
        <v>84</v>
      </c>
      <c r="AA369" s="183" t="s">
        <v>84</v>
      </c>
      <c r="AB369" s="185">
        <v>1</v>
      </c>
      <c r="AC369" s="183">
        <v>0.7</v>
      </c>
      <c r="AD369" s="183">
        <v>1</v>
      </c>
      <c r="AE369" s="183" t="s">
        <v>84</v>
      </c>
      <c r="AF369" s="183" t="s">
        <v>84</v>
      </c>
      <c r="AG369" s="183" t="s">
        <v>84</v>
      </c>
      <c r="AH369" s="183">
        <v>0.33333333333333331</v>
      </c>
      <c r="AI369" s="183">
        <v>1</v>
      </c>
      <c r="AJ369" s="183" t="s">
        <v>84</v>
      </c>
      <c r="AK369" s="183" t="s">
        <v>84</v>
      </c>
      <c r="AL369" s="183" t="s">
        <v>84</v>
      </c>
      <c r="AM369" s="185">
        <v>0.7</v>
      </c>
      <c r="AN369" s="183">
        <v>0.7</v>
      </c>
      <c r="AO369" s="183">
        <v>0.33333333333333331</v>
      </c>
      <c r="AP369" s="183" t="s">
        <v>84</v>
      </c>
      <c r="AQ369" s="183" t="s">
        <v>84</v>
      </c>
      <c r="AR369" s="965">
        <v>0.7</v>
      </c>
      <c r="AS369" s="965" t="s">
        <v>84</v>
      </c>
      <c r="AT369" s="975" t="s">
        <v>84</v>
      </c>
      <c r="AU369" s="183" t="s">
        <v>84</v>
      </c>
      <c r="AV369" s="183" t="s">
        <v>84</v>
      </c>
      <c r="AW369" s="183" t="s">
        <v>84</v>
      </c>
      <c r="AX369" s="604" t="s">
        <v>84</v>
      </c>
      <c r="AY369" s="604" t="s">
        <v>84</v>
      </c>
      <c r="AZ369" s="189"/>
      <c r="BA369" s="345">
        <v>0.9642857142857143</v>
      </c>
      <c r="BB369" s="187">
        <v>0.80666666666666664</v>
      </c>
      <c r="BC369" s="187">
        <v>0.60833333333333328</v>
      </c>
      <c r="BD369" s="188">
        <v>0.79309523809523819</v>
      </c>
      <c r="BE369" s="188" t="s">
        <v>84</v>
      </c>
    </row>
    <row r="370" spans="1:57" ht="35.25" customHeight="1" x14ac:dyDescent="0.25">
      <c r="A370" s="144"/>
      <c r="B370" s="144"/>
      <c r="C370" s="144"/>
      <c r="D370" s="1549"/>
      <c r="E370" s="234" t="s">
        <v>267</v>
      </c>
      <c r="F370" s="165"/>
      <c r="G370" s="1575"/>
      <c r="H370" s="492">
        <v>1</v>
      </c>
      <c r="I370" s="189">
        <v>0.6</v>
      </c>
      <c r="J370" s="189">
        <v>1</v>
      </c>
      <c r="K370" s="189">
        <v>1</v>
      </c>
      <c r="L370" s="189" t="s">
        <v>84</v>
      </c>
      <c r="M370" s="189">
        <v>1</v>
      </c>
      <c r="N370" s="189">
        <v>1</v>
      </c>
      <c r="O370" s="189">
        <v>1</v>
      </c>
      <c r="P370" s="189">
        <v>0.3</v>
      </c>
      <c r="Q370" s="189">
        <v>1</v>
      </c>
      <c r="R370" s="189">
        <v>1</v>
      </c>
      <c r="S370" s="189">
        <v>1</v>
      </c>
      <c r="T370" s="189">
        <v>0.7</v>
      </c>
      <c r="U370" s="189" t="s">
        <v>84</v>
      </c>
      <c r="V370" s="189">
        <v>0.6</v>
      </c>
      <c r="W370" s="189">
        <v>1</v>
      </c>
      <c r="X370" s="189" t="s">
        <v>84</v>
      </c>
      <c r="Y370" s="189" t="s">
        <v>84</v>
      </c>
      <c r="Z370" s="189" t="s">
        <v>84</v>
      </c>
      <c r="AA370" s="189" t="s">
        <v>84</v>
      </c>
      <c r="AB370" s="237">
        <v>0.3</v>
      </c>
      <c r="AC370" s="189">
        <v>0.3</v>
      </c>
      <c r="AD370" s="189">
        <v>1</v>
      </c>
      <c r="AE370" s="189" t="s">
        <v>84</v>
      </c>
      <c r="AF370" s="189" t="s">
        <v>84</v>
      </c>
      <c r="AG370" s="189" t="s">
        <v>84</v>
      </c>
      <c r="AH370" s="189">
        <v>1</v>
      </c>
      <c r="AI370" s="189">
        <v>1</v>
      </c>
      <c r="AJ370" s="189" t="s">
        <v>84</v>
      </c>
      <c r="AK370" s="189" t="s">
        <v>84</v>
      </c>
      <c r="AL370" s="189" t="s">
        <v>84</v>
      </c>
      <c r="AM370" s="237">
        <v>0.33333333333333331</v>
      </c>
      <c r="AN370" s="189">
        <v>0.7</v>
      </c>
      <c r="AO370" s="189">
        <v>0.5</v>
      </c>
      <c r="AP370" s="189" t="s">
        <v>84</v>
      </c>
      <c r="AQ370" s="189" t="s">
        <v>84</v>
      </c>
      <c r="AR370" s="967">
        <v>0.7</v>
      </c>
      <c r="AS370" s="967" t="s">
        <v>84</v>
      </c>
      <c r="AT370" s="977" t="s">
        <v>84</v>
      </c>
      <c r="AU370" s="189" t="s">
        <v>84</v>
      </c>
      <c r="AV370" s="189" t="s">
        <v>84</v>
      </c>
      <c r="AW370" s="189" t="s">
        <v>84</v>
      </c>
      <c r="AX370" s="506" t="s">
        <v>84</v>
      </c>
      <c r="AY370" s="506" t="s">
        <v>84</v>
      </c>
      <c r="AZ370" s="189"/>
      <c r="BA370" s="493">
        <v>0.87142857142857122</v>
      </c>
      <c r="BB370" s="239">
        <v>0.72</v>
      </c>
      <c r="BC370" s="239">
        <v>0.55833333333333335</v>
      </c>
      <c r="BD370" s="240">
        <v>0.71658730158730144</v>
      </c>
      <c r="BE370" s="240" t="s">
        <v>84</v>
      </c>
    </row>
    <row r="371" spans="1:57" ht="35.25" customHeight="1" x14ac:dyDescent="0.25">
      <c r="A371" s="144"/>
      <c r="B371" s="144"/>
      <c r="C371" s="144"/>
      <c r="D371" s="1549"/>
      <c r="E371" s="234" t="s">
        <v>152</v>
      </c>
      <c r="F371" s="165"/>
      <c r="G371" s="1575"/>
      <c r="H371" s="495">
        <v>0.7</v>
      </c>
      <c r="I371" s="183">
        <v>1</v>
      </c>
      <c r="J371" s="183">
        <v>1</v>
      </c>
      <c r="K371" s="183">
        <v>1</v>
      </c>
      <c r="L371" s="183" t="s">
        <v>84</v>
      </c>
      <c r="M371" s="183">
        <v>1</v>
      </c>
      <c r="N371" s="183">
        <v>1</v>
      </c>
      <c r="O371" s="183">
        <v>1</v>
      </c>
      <c r="P371" s="183">
        <v>1</v>
      </c>
      <c r="Q371" s="183">
        <v>0.33333333333333331</v>
      </c>
      <c r="R371" s="183">
        <v>1</v>
      </c>
      <c r="S371" s="183">
        <v>0.7</v>
      </c>
      <c r="T371" s="183">
        <v>0.7</v>
      </c>
      <c r="U371" s="183" t="s">
        <v>84</v>
      </c>
      <c r="V371" s="183">
        <v>1</v>
      </c>
      <c r="W371" s="183">
        <v>1</v>
      </c>
      <c r="X371" s="183" t="s">
        <v>84</v>
      </c>
      <c r="Y371" s="183" t="s">
        <v>84</v>
      </c>
      <c r="Z371" s="183" t="s">
        <v>84</v>
      </c>
      <c r="AA371" s="183" t="s">
        <v>84</v>
      </c>
      <c r="AB371" s="185">
        <v>1</v>
      </c>
      <c r="AC371" s="183">
        <v>0.33333333333333331</v>
      </c>
      <c r="AD371" s="183">
        <v>1</v>
      </c>
      <c r="AE371" s="183" t="s">
        <v>84</v>
      </c>
      <c r="AF371" s="183" t="s">
        <v>84</v>
      </c>
      <c r="AG371" s="183" t="s">
        <v>84</v>
      </c>
      <c r="AH371" s="183">
        <v>0.7</v>
      </c>
      <c r="AI371" s="183">
        <v>1</v>
      </c>
      <c r="AJ371" s="183" t="s">
        <v>84</v>
      </c>
      <c r="AK371" s="183" t="s">
        <v>84</v>
      </c>
      <c r="AL371" s="183" t="s">
        <v>84</v>
      </c>
      <c r="AM371" s="185">
        <v>1</v>
      </c>
      <c r="AN371" s="183">
        <v>1</v>
      </c>
      <c r="AO371" s="183">
        <v>1</v>
      </c>
      <c r="AP371" s="183" t="s">
        <v>84</v>
      </c>
      <c r="AQ371" s="183" t="s">
        <v>84</v>
      </c>
      <c r="AR371" s="965">
        <v>0.7</v>
      </c>
      <c r="AS371" s="965" t="s">
        <v>84</v>
      </c>
      <c r="AT371" s="975" t="s">
        <v>84</v>
      </c>
      <c r="AU371" s="183" t="s">
        <v>84</v>
      </c>
      <c r="AV371" s="183" t="s">
        <v>84</v>
      </c>
      <c r="AW371" s="183" t="s">
        <v>84</v>
      </c>
      <c r="AX371" s="604" t="s">
        <v>84</v>
      </c>
      <c r="AY371" s="604" t="s">
        <v>84</v>
      </c>
      <c r="AZ371" s="189"/>
      <c r="BA371" s="494">
        <v>0.88809523809523794</v>
      </c>
      <c r="BB371" s="187">
        <v>0.80666666666666664</v>
      </c>
      <c r="BC371" s="187">
        <v>0.92500000000000004</v>
      </c>
      <c r="BD371" s="188">
        <v>0.87325396825396828</v>
      </c>
      <c r="BE371" s="188" t="s">
        <v>84</v>
      </c>
    </row>
    <row r="372" spans="1:57" ht="35.25" customHeight="1" x14ac:dyDescent="0.25">
      <c r="A372" s="144"/>
      <c r="B372" s="144"/>
      <c r="C372" s="144"/>
      <c r="D372" s="1548">
        <v>2020</v>
      </c>
      <c r="E372" s="234" t="s">
        <v>153</v>
      </c>
      <c r="F372" s="165"/>
      <c r="G372" s="1575"/>
      <c r="H372" s="492">
        <v>0.6</v>
      </c>
      <c r="I372" s="189">
        <v>1</v>
      </c>
      <c r="J372" s="189" t="s">
        <v>84</v>
      </c>
      <c r="K372" s="189">
        <v>1</v>
      </c>
      <c r="L372" s="189" t="s">
        <v>84</v>
      </c>
      <c r="M372" s="189">
        <v>1</v>
      </c>
      <c r="N372" s="189">
        <v>1</v>
      </c>
      <c r="O372" s="189">
        <v>0.33333333333333331</v>
      </c>
      <c r="P372" s="189" t="s">
        <v>84</v>
      </c>
      <c r="Q372" s="189">
        <v>1</v>
      </c>
      <c r="R372" s="189">
        <v>1</v>
      </c>
      <c r="S372" s="189">
        <v>1</v>
      </c>
      <c r="T372" s="189">
        <v>1</v>
      </c>
      <c r="U372" s="189" t="s">
        <v>84</v>
      </c>
      <c r="V372" s="189">
        <v>1</v>
      </c>
      <c r="W372" s="189">
        <v>1</v>
      </c>
      <c r="X372" s="189" t="s">
        <v>84</v>
      </c>
      <c r="Y372" s="189" t="s">
        <v>84</v>
      </c>
      <c r="Z372" s="189" t="s">
        <v>84</v>
      </c>
      <c r="AA372" s="189" t="s">
        <v>84</v>
      </c>
      <c r="AB372" s="237">
        <v>0</v>
      </c>
      <c r="AC372" s="189">
        <v>0.66666666666666663</v>
      </c>
      <c r="AD372" s="189">
        <v>0.6</v>
      </c>
      <c r="AE372" s="189" t="s">
        <v>84</v>
      </c>
      <c r="AF372" s="189" t="s">
        <v>84</v>
      </c>
      <c r="AG372" s="189" t="s">
        <v>84</v>
      </c>
      <c r="AH372" s="189">
        <v>0.4</v>
      </c>
      <c r="AI372" s="189">
        <v>1</v>
      </c>
      <c r="AJ372" s="189" t="s">
        <v>84</v>
      </c>
      <c r="AK372" s="189" t="s">
        <v>84</v>
      </c>
      <c r="AL372" s="189" t="s">
        <v>84</v>
      </c>
      <c r="AM372" s="237">
        <v>0.4</v>
      </c>
      <c r="AN372" s="189">
        <v>1</v>
      </c>
      <c r="AO372" s="189">
        <v>0.33333333333333331</v>
      </c>
      <c r="AP372" s="189" t="s">
        <v>84</v>
      </c>
      <c r="AQ372" s="189" t="s">
        <v>84</v>
      </c>
      <c r="AR372" s="967">
        <v>1</v>
      </c>
      <c r="AS372" s="967" t="s">
        <v>84</v>
      </c>
      <c r="AT372" s="977" t="s">
        <v>84</v>
      </c>
      <c r="AU372" s="189" t="s">
        <v>84</v>
      </c>
      <c r="AV372" s="189" t="s">
        <v>84</v>
      </c>
      <c r="AW372" s="189" t="s">
        <v>84</v>
      </c>
      <c r="AX372" s="506" t="s">
        <v>84</v>
      </c>
      <c r="AY372" s="506" t="s">
        <v>84</v>
      </c>
      <c r="AZ372" s="189"/>
      <c r="BA372" s="493">
        <v>0.91111111111111109</v>
      </c>
      <c r="BB372" s="239">
        <v>0.53333333333333333</v>
      </c>
      <c r="BC372" s="239">
        <v>0.68333333333333335</v>
      </c>
      <c r="BD372" s="240">
        <v>0.70925925925925926</v>
      </c>
      <c r="BE372" s="240" t="s">
        <v>84</v>
      </c>
    </row>
    <row r="373" spans="1:57" ht="35.25" customHeight="1" x14ac:dyDescent="0.25">
      <c r="A373" s="144"/>
      <c r="B373" s="144"/>
      <c r="C373" s="144"/>
      <c r="D373" s="1549"/>
      <c r="E373" s="234" t="s">
        <v>154</v>
      </c>
      <c r="F373" s="165"/>
      <c r="G373" s="1575"/>
      <c r="H373" s="495">
        <v>1</v>
      </c>
      <c r="I373" s="183">
        <v>1</v>
      </c>
      <c r="J373" s="183" t="s">
        <v>84</v>
      </c>
      <c r="K373" s="183">
        <v>1</v>
      </c>
      <c r="L373" s="183" t="s">
        <v>84</v>
      </c>
      <c r="M373" s="183">
        <v>1</v>
      </c>
      <c r="N373" s="183">
        <v>1</v>
      </c>
      <c r="O373" s="183">
        <v>1</v>
      </c>
      <c r="P373" s="183" t="s">
        <v>84</v>
      </c>
      <c r="Q373" s="183">
        <v>1</v>
      </c>
      <c r="R373" s="183">
        <v>1</v>
      </c>
      <c r="S373" s="183">
        <v>1</v>
      </c>
      <c r="T373" s="183">
        <v>1</v>
      </c>
      <c r="U373" s="183" t="s">
        <v>84</v>
      </c>
      <c r="V373" s="183">
        <v>0</v>
      </c>
      <c r="W373" s="183">
        <v>1</v>
      </c>
      <c r="X373" s="183" t="s">
        <v>84</v>
      </c>
      <c r="Y373" s="183" t="s">
        <v>84</v>
      </c>
      <c r="Z373" s="183" t="s">
        <v>84</v>
      </c>
      <c r="AA373" s="183" t="s">
        <v>84</v>
      </c>
      <c r="AB373" s="185">
        <v>0</v>
      </c>
      <c r="AC373" s="183">
        <v>1</v>
      </c>
      <c r="AD373" s="183">
        <v>1</v>
      </c>
      <c r="AE373" s="183" t="s">
        <v>84</v>
      </c>
      <c r="AF373" s="183" t="s">
        <v>84</v>
      </c>
      <c r="AG373" s="183" t="s">
        <v>84</v>
      </c>
      <c r="AH373" s="183">
        <v>0</v>
      </c>
      <c r="AI373" s="183">
        <v>1</v>
      </c>
      <c r="AJ373" s="183" t="s">
        <v>84</v>
      </c>
      <c r="AK373" s="183" t="s">
        <v>84</v>
      </c>
      <c r="AL373" s="183" t="s">
        <v>84</v>
      </c>
      <c r="AM373" s="185">
        <v>1</v>
      </c>
      <c r="AN373" s="183">
        <v>1</v>
      </c>
      <c r="AO373" s="183">
        <v>1</v>
      </c>
      <c r="AP373" s="183" t="s">
        <v>84</v>
      </c>
      <c r="AQ373" s="183" t="s">
        <v>84</v>
      </c>
      <c r="AR373" s="965">
        <v>1</v>
      </c>
      <c r="AS373" s="965" t="s">
        <v>84</v>
      </c>
      <c r="AT373" s="975" t="s">
        <v>84</v>
      </c>
      <c r="AU373" s="183" t="s">
        <v>84</v>
      </c>
      <c r="AV373" s="183" t="s">
        <v>84</v>
      </c>
      <c r="AW373" s="183" t="s">
        <v>84</v>
      </c>
      <c r="AX373" s="604" t="s">
        <v>84</v>
      </c>
      <c r="AY373" s="604" t="s">
        <v>84</v>
      </c>
      <c r="AZ373" s="189"/>
      <c r="BA373" s="494">
        <v>0.91666666666666663</v>
      </c>
      <c r="BB373" s="187">
        <v>0.6</v>
      </c>
      <c r="BC373" s="187">
        <v>1</v>
      </c>
      <c r="BD373" s="188">
        <v>0.83888888888888891</v>
      </c>
      <c r="BE373" s="188" t="s">
        <v>84</v>
      </c>
    </row>
    <row r="374" spans="1:57" ht="35.25" customHeight="1" x14ac:dyDescent="0.25">
      <c r="A374" s="144"/>
      <c r="B374" s="144"/>
      <c r="C374" s="144"/>
      <c r="D374" s="1549"/>
      <c r="E374" s="234" t="s">
        <v>155</v>
      </c>
      <c r="F374" s="165"/>
      <c r="G374" s="1575"/>
      <c r="H374" s="638">
        <v>1</v>
      </c>
      <c r="I374" s="186">
        <v>1</v>
      </c>
      <c r="J374" s="186" t="s">
        <v>84</v>
      </c>
      <c r="K374" s="186">
        <v>1</v>
      </c>
      <c r="L374" s="186" t="s">
        <v>84</v>
      </c>
      <c r="M374" s="186" t="s">
        <v>84</v>
      </c>
      <c r="N374" s="186" t="s">
        <v>84</v>
      </c>
      <c r="O374" s="186">
        <v>1</v>
      </c>
      <c r="P374" s="186" t="s">
        <v>84</v>
      </c>
      <c r="Q374" s="186">
        <v>1</v>
      </c>
      <c r="R374" s="186">
        <v>1</v>
      </c>
      <c r="S374" s="186">
        <v>1</v>
      </c>
      <c r="T374" s="186">
        <v>1</v>
      </c>
      <c r="U374" s="186" t="s">
        <v>84</v>
      </c>
      <c r="V374" s="186">
        <v>1</v>
      </c>
      <c r="W374" s="186">
        <v>1</v>
      </c>
      <c r="X374" s="186" t="s">
        <v>84</v>
      </c>
      <c r="Y374" s="186" t="s">
        <v>84</v>
      </c>
      <c r="Z374" s="186" t="s">
        <v>84</v>
      </c>
      <c r="AA374" s="186" t="s">
        <v>84</v>
      </c>
      <c r="AB374" s="206">
        <v>1</v>
      </c>
      <c r="AC374" s="186">
        <v>0.66666666666666663</v>
      </c>
      <c r="AD374" s="186">
        <v>1</v>
      </c>
      <c r="AE374" s="186" t="s">
        <v>84</v>
      </c>
      <c r="AF374" s="186" t="s">
        <v>84</v>
      </c>
      <c r="AG374" s="186" t="s">
        <v>84</v>
      </c>
      <c r="AH374" s="186">
        <v>1</v>
      </c>
      <c r="AI374" s="186">
        <v>0.33333333333333331</v>
      </c>
      <c r="AJ374" s="186" t="s">
        <v>84</v>
      </c>
      <c r="AK374" s="186" t="s">
        <v>84</v>
      </c>
      <c r="AL374" s="186" t="s">
        <v>84</v>
      </c>
      <c r="AM374" s="206">
        <v>1</v>
      </c>
      <c r="AN374" s="186" t="s">
        <v>84</v>
      </c>
      <c r="AO374" s="186">
        <v>1</v>
      </c>
      <c r="AP374" s="186" t="s">
        <v>84</v>
      </c>
      <c r="AQ374" s="186" t="s">
        <v>84</v>
      </c>
      <c r="AR374" s="966">
        <v>1</v>
      </c>
      <c r="AS374" s="966" t="s">
        <v>84</v>
      </c>
      <c r="AT374" s="976" t="s">
        <v>84</v>
      </c>
      <c r="AU374" s="186" t="s">
        <v>84</v>
      </c>
      <c r="AV374" s="186" t="s">
        <v>84</v>
      </c>
      <c r="AW374" s="186" t="s">
        <v>84</v>
      </c>
      <c r="AX374" s="605" t="s">
        <v>84</v>
      </c>
      <c r="AY374" s="605" t="s">
        <v>84</v>
      </c>
      <c r="AZ374" s="189"/>
      <c r="BA374" s="639">
        <v>1</v>
      </c>
      <c r="BB374" s="207">
        <v>0.8</v>
      </c>
      <c r="BC374" s="207">
        <v>1</v>
      </c>
      <c r="BD374" s="208">
        <v>0.93333333333333324</v>
      </c>
      <c r="BE374" s="208" t="s">
        <v>84</v>
      </c>
    </row>
    <row r="375" spans="1:57" ht="35.25" customHeight="1" x14ac:dyDescent="0.25">
      <c r="A375" s="144"/>
      <c r="B375" s="144"/>
      <c r="C375" s="144"/>
      <c r="D375" s="1549"/>
      <c r="E375" s="234" t="s">
        <v>241</v>
      </c>
      <c r="F375" s="165"/>
      <c r="G375" s="1575"/>
      <c r="H375" s="495">
        <v>1</v>
      </c>
      <c r="I375" s="183">
        <v>1</v>
      </c>
      <c r="J375" s="183" t="s">
        <v>84</v>
      </c>
      <c r="K375" s="183">
        <v>1</v>
      </c>
      <c r="L375" s="183" t="s">
        <v>84</v>
      </c>
      <c r="M375" s="183" t="s">
        <v>84</v>
      </c>
      <c r="N375" s="183" t="s">
        <v>84</v>
      </c>
      <c r="O375" s="183">
        <v>1</v>
      </c>
      <c r="P375" s="183" t="s">
        <v>84</v>
      </c>
      <c r="Q375" s="183">
        <v>1</v>
      </c>
      <c r="R375" s="183">
        <v>1</v>
      </c>
      <c r="S375" s="183">
        <v>1</v>
      </c>
      <c r="T375" s="183">
        <v>1</v>
      </c>
      <c r="U375" s="183" t="s">
        <v>84</v>
      </c>
      <c r="V375" s="183">
        <v>1</v>
      </c>
      <c r="W375" s="183">
        <v>1</v>
      </c>
      <c r="X375" s="183" t="s">
        <v>84</v>
      </c>
      <c r="Y375" s="183" t="s">
        <v>84</v>
      </c>
      <c r="Z375" s="183" t="s">
        <v>84</v>
      </c>
      <c r="AA375" s="183" t="s">
        <v>84</v>
      </c>
      <c r="AB375" s="185">
        <v>0.66666666666666663</v>
      </c>
      <c r="AC375" s="183">
        <v>1</v>
      </c>
      <c r="AD375" s="183">
        <v>1</v>
      </c>
      <c r="AE375" s="183" t="s">
        <v>84</v>
      </c>
      <c r="AF375" s="183" t="s">
        <v>84</v>
      </c>
      <c r="AG375" s="183" t="s">
        <v>84</v>
      </c>
      <c r="AH375" s="183">
        <v>1</v>
      </c>
      <c r="AI375" s="183">
        <v>1</v>
      </c>
      <c r="AJ375" s="183" t="s">
        <v>84</v>
      </c>
      <c r="AK375" s="183" t="s">
        <v>84</v>
      </c>
      <c r="AL375" s="183" t="s">
        <v>84</v>
      </c>
      <c r="AM375" s="185">
        <v>1</v>
      </c>
      <c r="AN375" s="183" t="s">
        <v>84</v>
      </c>
      <c r="AO375" s="183">
        <v>1</v>
      </c>
      <c r="AP375" s="183" t="s">
        <v>84</v>
      </c>
      <c r="AQ375" s="183" t="s">
        <v>84</v>
      </c>
      <c r="AR375" s="965">
        <v>1</v>
      </c>
      <c r="AS375" s="965" t="s">
        <v>84</v>
      </c>
      <c r="AT375" s="975" t="s">
        <v>84</v>
      </c>
      <c r="AU375" s="189" t="s">
        <v>84</v>
      </c>
      <c r="AV375" s="189" t="s">
        <v>84</v>
      </c>
      <c r="AW375" s="189" t="s">
        <v>84</v>
      </c>
      <c r="AX375" s="506" t="s">
        <v>84</v>
      </c>
      <c r="AY375" s="506" t="s">
        <v>84</v>
      </c>
      <c r="AZ375" s="189"/>
      <c r="BA375" s="494">
        <v>1</v>
      </c>
      <c r="BB375" s="187">
        <v>0.93333333333333324</v>
      </c>
      <c r="BC375" s="187">
        <v>1</v>
      </c>
      <c r="BD375" s="188">
        <v>0.97777777777777775</v>
      </c>
      <c r="BE375" s="188" t="s">
        <v>84</v>
      </c>
    </row>
    <row r="376" spans="1:57" ht="35.25" customHeight="1" x14ac:dyDescent="0.25">
      <c r="A376" s="144"/>
      <c r="B376" s="144"/>
      <c r="C376" s="144"/>
      <c r="D376" s="1549"/>
      <c r="E376" s="234" t="s">
        <v>246</v>
      </c>
      <c r="F376" s="165"/>
      <c r="G376" s="1575"/>
      <c r="H376" s="638">
        <v>0.33333333333333331</v>
      </c>
      <c r="I376" s="186">
        <v>1</v>
      </c>
      <c r="J376" s="186" t="s">
        <v>84</v>
      </c>
      <c r="K376" s="186">
        <v>1</v>
      </c>
      <c r="L376" s="186" t="s">
        <v>84</v>
      </c>
      <c r="M376" s="186" t="s">
        <v>84</v>
      </c>
      <c r="N376" s="186" t="s">
        <v>84</v>
      </c>
      <c r="O376" s="186">
        <v>1</v>
      </c>
      <c r="P376" s="186" t="s">
        <v>84</v>
      </c>
      <c r="Q376" s="186">
        <v>1</v>
      </c>
      <c r="R376" s="186">
        <v>1</v>
      </c>
      <c r="S376" s="186">
        <v>1</v>
      </c>
      <c r="T376" s="186">
        <v>1</v>
      </c>
      <c r="U376" s="186" t="s">
        <v>84</v>
      </c>
      <c r="V376" s="186">
        <v>1</v>
      </c>
      <c r="W376" s="186">
        <v>1</v>
      </c>
      <c r="X376" s="186" t="s">
        <v>84</v>
      </c>
      <c r="Y376" s="186" t="s">
        <v>84</v>
      </c>
      <c r="Z376" s="186" t="s">
        <v>84</v>
      </c>
      <c r="AA376" s="186" t="s">
        <v>84</v>
      </c>
      <c r="AB376" s="206">
        <v>1</v>
      </c>
      <c r="AC376" s="186">
        <v>0</v>
      </c>
      <c r="AD376" s="186">
        <v>1</v>
      </c>
      <c r="AE376" s="186" t="s">
        <v>84</v>
      </c>
      <c r="AF376" s="186" t="s">
        <v>84</v>
      </c>
      <c r="AG376" s="186" t="s">
        <v>84</v>
      </c>
      <c r="AH376" s="186">
        <v>1</v>
      </c>
      <c r="AI376" s="186">
        <v>0.33333333333333331</v>
      </c>
      <c r="AJ376" s="186" t="s">
        <v>84</v>
      </c>
      <c r="AK376" s="186" t="s">
        <v>84</v>
      </c>
      <c r="AL376" s="186" t="s">
        <v>84</v>
      </c>
      <c r="AM376" s="206">
        <v>1</v>
      </c>
      <c r="AN376" s="186" t="s">
        <v>84</v>
      </c>
      <c r="AO376" s="186">
        <v>1</v>
      </c>
      <c r="AP376" s="186" t="s">
        <v>84</v>
      </c>
      <c r="AQ376" s="186" t="s">
        <v>84</v>
      </c>
      <c r="AR376" s="966">
        <v>1</v>
      </c>
      <c r="AS376" s="966" t="s">
        <v>84</v>
      </c>
      <c r="AT376" s="976" t="s">
        <v>84</v>
      </c>
      <c r="AU376" s="186" t="s">
        <v>84</v>
      </c>
      <c r="AV376" s="186" t="s">
        <v>84</v>
      </c>
      <c r="AW376" s="186" t="s">
        <v>84</v>
      </c>
      <c r="AX376" s="605" t="s">
        <v>84</v>
      </c>
      <c r="AY376" s="605" t="s">
        <v>84</v>
      </c>
      <c r="AZ376" s="189"/>
      <c r="BA376" s="639">
        <v>0.93333333333333324</v>
      </c>
      <c r="BB376" s="207">
        <v>0.66666666666666674</v>
      </c>
      <c r="BC376" s="207">
        <v>1</v>
      </c>
      <c r="BD376" s="208">
        <v>0.8666666666666667</v>
      </c>
      <c r="BE376" s="208" t="s">
        <v>84</v>
      </c>
    </row>
    <row r="377" spans="1:57" ht="35.25" customHeight="1" x14ac:dyDescent="0.25">
      <c r="A377" s="144"/>
      <c r="B377" s="144"/>
      <c r="C377" s="144"/>
      <c r="D377" s="1549"/>
      <c r="E377" s="234" t="s">
        <v>248</v>
      </c>
      <c r="F377" s="165"/>
      <c r="G377" s="1575"/>
      <c r="H377" s="495">
        <v>1</v>
      </c>
      <c r="I377" s="183">
        <v>1</v>
      </c>
      <c r="J377" s="183" t="s">
        <v>84</v>
      </c>
      <c r="K377" s="183">
        <v>1</v>
      </c>
      <c r="L377" s="183" t="s">
        <v>84</v>
      </c>
      <c r="M377" s="183" t="s">
        <v>84</v>
      </c>
      <c r="N377" s="183" t="s">
        <v>84</v>
      </c>
      <c r="O377" s="183">
        <v>1</v>
      </c>
      <c r="P377" s="183" t="s">
        <v>84</v>
      </c>
      <c r="Q377" s="183">
        <v>1</v>
      </c>
      <c r="R377" s="183">
        <v>1</v>
      </c>
      <c r="S377" s="183">
        <v>1</v>
      </c>
      <c r="T377" s="183">
        <v>1</v>
      </c>
      <c r="U377" s="183" t="s">
        <v>84</v>
      </c>
      <c r="V377" s="183">
        <v>1</v>
      </c>
      <c r="W377" s="183">
        <v>1</v>
      </c>
      <c r="X377" s="183" t="s">
        <v>84</v>
      </c>
      <c r="Y377" s="183" t="s">
        <v>84</v>
      </c>
      <c r="Z377" s="183" t="s">
        <v>84</v>
      </c>
      <c r="AA377" s="183" t="s">
        <v>84</v>
      </c>
      <c r="AB377" s="185">
        <v>1</v>
      </c>
      <c r="AC377" s="183">
        <v>1</v>
      </c>
      <c r="AD377" s="183">
        <v>1</v>
      </c>
      <c r="AE377" s="183" t="s">
        <v>84</v>
      </c>
      <c r="AF377" s="183" t="s">
        <v>84</v>
      </c>
      <c r="AG377" s="183" t="s">
        <v>84</v>
      </c>
      <c r="AH377" s="183">
        <v>1</v>
      </c>
      <c r="AI377" s="183">
        <v>1</v>
      </c>
      <c r="AJ377" s="183" t="s">
        <v>84</v>
      </c>
      <c r="AK377" s="183" t="s">
        <v>84</v>
      </c>
      <c r="AL377" s="183" t="s">
        <v>84</v>
      </c>
      <c r="AM377" s="185">
        <v>1</v>
      </c>
      <c r="AN377" s="183" t="s">
        <v>84</v>
      </c>
      <c r="AO377" s="183">
        <v>1</v>
      </c>
      <c r="AP377" s="183" t="s">
        <v>84</v>
      </c>
      <c r="AQ377" s="183" t="s">
        <v>84</v>
      </c>
      <c r="AR377" s="965">
        <v>1</v>
      </c>
      <c r="AS377" s="965" t="s">
        <v>84</v>
      </c>
      <c r="AT377" s="975" t="s">
        <v>84</v>
      </c>
      <c r="AU377" s="186" t="s">
        <v>84</v>
      </c>
      <c r="AV377" s="186" t="s">
        <v>84</v>
      </c>
      <c r="AW377" s="186" t="s">
        <v>84</v>
      </c>
      <c r="AX377" s="605" t="s">
        <v>84</v>
      </c>
      <c r="AY377" s="605" t="s">
        <v>84</v>
      </c>
      <c r="AZ377" s="189"/>
      <c r="BA377" s="494">
        <v>1</v>
      </c>
      <c r="BB377" s="187">
        <v>1</v>
      </c>
      <c r="BC377" s="187">
        <v>1</v>
      </c>
      <c r="BD377" s="188">
        <v>1</v>
      </c>
      <c r="BE377" s="188" t="s">
        <v>84</v>
      </c>
    </row>
    <row r="378" spans="1:57" ht="35.25" customHeight="1" x14ac:dyDescent="0.25">
      <c r="A378" s="144"/>
      <c r="B378" s="144"/>
      <c r="C378" s="144"/>
      <c r="D378" s="1549"/>
      <c r="E378" s="234" t="s">
        <v>257</v>
      </c>
      <c r="F378" s="165"/>
      <c r="G378" s="1575"/>
      <c r="H378" s="638">
        <v>1</v>
      </c>
      <c r="I378" s="186">
        <v>1</v>
      </c>
      <c r="J378" s="186" t="s">
        <v>84</v>
      </c>
      <c r="K378" s="186">
        <v>1</v>
      </c>
      <c r="L378" s="186" t="s">
        <v>84</v>
      </c>
      <c r="M378" s="186" t="s">
        <v>84</v>
      </c>
      <c r="N378" s="186" t="s">
        <v>84</v>
      </c>
      <c r="O378" s="186">
        <v>1</v>
      </c>
      <c r="P378" s="186" t="s">
        <v>84</v>
      </c>
      <c r="Q378" s="186">
        <v>1</v>
      </c>
      <c r="R378" s="186">
        <v>1</v>
      </c>
      <c r="S378" s="186">
        <v>0.33333333333333331</v>
      </c>
      <c r="T378" s="186">
        <v>1</v>
      </c>
      <c r="U378" s="186" t="s">
        <v>84</v>
      </c>
      <c r="V378" s="186">
        <v>0.5</v>
      </c>
      <c r="W378" s="186">
        <v>1</v>
      </c>
      <c r="X378" s="186" t="s">
        <v>84</v>
      </c>
      <c r="Y378" s="186" t="s">
        <v>84</v>
      </c>
      <c r="Z378" s="186" t="s">
        <v>84</v>
      </c>
      <c r="AA378" s="186" t="s">
        <v>84</v>
      </c>
      <c r="AB378" s="206">
        <v>1</v>
      </c>
      <c r="AC378" s="186">
        <v>0.33333333333333331</v>
      </c>
      <c r="AD378" s="186">
        <v>1</v>
      </c>
      <c r="AE378" s="186" t="s">
        <v>84</v>
      </c>
      <c r="AF378" s="186" t="s">
        <v>84</v>
      </c>
      <c r="AG378" s="186" t="s">
        <v>84</v>
      </c>
      <c r="AH378" s="186">
        <v>1</v>
      </c>
      <c r="AI378" s="186">
        <v>0.66666666666666663</v>
      </c>
      <c r="AJ378" s="186" t="s">
        <v>84</v>
      </c>
      <c r="AK378" s="186" t="s">
        <v>84</v>
      </c>
      <c r="AL378" s="186" t="s">
        <v>84</v>
      </c>
      <c r="AM378" s="206">
        <v>1</v>
      </c>
      <c r="AN378" s="186" t="s">
        <v>84</v>
      </c>
      <c r="AO378" s="186">
        <v>1</v>
      </c>
      <c r="AP378" s="186" t="s">
        <v>84</v>
      </c>
      <c r="AQ378" s="186" t="s">
        <v>84</v>
      </c>
      <c r="AR378" s="966">
        <v>1</v>
      </c>
      <c r="AS378" s="966" t="s">
        <v>84</v>
      </c>
      <c r="AT378" s="976" t="s">
        <v>84</v>
      </c>
      <c r="AU378" s="186" t="s">
        <v>84</v>
      </c>
      <c r="AV378" s="186" t="s">
        <v>84</v>
      </c>
      <c r="AW378" s="186" t="s">
        <v>84</v>
      </c>
      <c r="AX378" s="605" t="s">
        <v>84</v>
      </c>
      <c r="AY378" s="605" t="s">
        <v>84</v>
      </c>
      <c r="AZ378" s="189"/>
      <c r="BA378" s="639">
        <v>0.88333333333333319</v>
      </c>
      <c r="BB378" s="207">
        <v>0.79999999999999993</v>
      </c>
      <c r="BC378" s="207">
        <v>1</v>
      </c>
      <c r="BD378" s="208">
        <v>0.89444444444444438</v>
      </c>
      <c r="BE378" s="208" t="s">
        <v>84</v>
      </c>
    </row>
    <row r="379" spans="1:57" ht="35.25" customHeight="1" x14ac:dyDescent="0.25">
      <c r="A379" s="144"/>
      <c r="B379" s="144"/>
      <c r="C379" s="144"/>
      <c r="D379" s="1549"/>
      <c r="E379" s="234" t="s">
        <v>267</v>
      </c>
      <c r="F379" s="165"/>
      <c r="G379" s="1575"/>
      <c r="H379" s="495">
        <v>1</v>
      </c>
      <c r="I379" s="183">
        <v>1</v>
      </c>
      <c r="J379" s="183" t="s">
        <v>84</v>
      </c>
      <c r="K379" s="183">
        <v>1</v>
      </c>
      <c r="L379" s="183" t="s">
        <v>84</v>
      </c>
      <c r="M379" s="183" t="s">
        <v>84</v>
      </c>
      <c r="N379" s="183" t="s">
        <v>84</v>
      </c>
      <c r="O379" s="183">
        <v>1</v>
      </c>
      <c r="P379" s="183" t="s">
        <v>84</v>
      </c>
      <c r="Q379" s="183">
        <v>1</v>
      </c>
      <c r="R379" s="183">
        <v>1</v>
      </c>
      <c r="S379" s="183">
        <v>1</v>
      </c>
      <c r="T379" s="183">
        <v>1</v>
      </c>
      <c r="U379" s="183" t="s">
        <v>84</v>
      </c>
      <c r="V379" s="183">
        <v>1</v>
      </c>
      <c r="W379" s="183">
        <v>1</v>
      </c>
      <c r="X379" s="183" t="s">
        <v>84</v>
      </c>
      <c r="Y379" s="183" t="s">
        <v>84</v>
      </c>
      <c r="Z379" s="183" t="s">
        <v>84</v>
      </c>
      <c r="AA379" s="183" t="s">
        <v>84</v>
      </c>
      <c r="AB379" s="185">
        <v>0.66666666666666663</v>
      </c>
      <c r="AC379" s="183">
        <v>1</v>
      </c>
      <c r="AD379" s="183">
        <v>1</v>
      </c>
      <c r="AE379" s="183" t="s">
        <v>84</v>
      </c>
      <c r="AF379" s="183" t="s">
        <v>84</v>
      </c>
      <c r="AG379" s="183" t="s">
        <v>84</v>
      </c>
      <c r="AH379" s="183">
        <v>1</v>
      </c>
      <c r="AI379" s="183">
        <v>1</v>
      </c>
      <c r="AJ379" s="183" t="s">
        <v>84</v>
      </c>
      <c r="AK379" s="183" t="s">
        <v>84</v>
      </c>
      <c r="AL379" s="183" t="s">
        <v>84</v>
      </c>
      <c r="AM379" s="185">
        <v>1</v>
      </c>
      <c r="AN379" s="183" t="s">
        <v>84</v>
      </c>
      <c r="AO379" s="183">
        <v>1</v>
      </c>
      <c r="AP379" s="183" t="s">
        <v>84</v>
      </c>
      <c r="AQ379" s="183" t="s">
        <v>84</v>
      </c>
      <c r="AR379" s="965">
        <v>1</v>
      </c>
      <c r="AS379" s="965" t="s">
        <v>84</v>
      </c>
      <c r="AT379" s="975" t="s">
        <v>84</v>
      </c>
      <c r="AU379" s="186" t="s">
        <v>84</v>
      </c>
      <c r="AV379" s="186" t="s">
        <v>84</v>
      </c>
      <c r="AW379" s="186" t="s">
        <v>84</v>
      </c>
      <c r="AX379" s="605" t="s">
        <v>84</v>
      </c>
      <c r="AY379" s="605" t="s">
        <v>84</v>
      </c>
      <c r="AZ379" s="189"/>
      <c r="BA379" s="494">
        <v>1</v>
      </c>
      <c r="BB379" s="187">
        <v>0.93333333333333324</v>
      </c>
      <c r="BC379" s="187">
        <v>1</v>
      </c>
      <c r="BD379" s="188">
        <v>0.97777777777777775</v>
      </c>
      <c r="BE379" s="188" t="s">
        <v>84</v>
      </c>
    </row>
    <row r="380" spans="1:57" ht="35.25" customHeight="1" x14ac:dyDescent="0.25">
      <c r="A380" s="144"/>
      <c r="B380" s="144"/>
      <c r="C380" s="144"/>
      <c r="D380" s="1549"/>
      <c r="E380" s="234" t="s">
        <v>152</v>
      </c>
      <c r="F380" s="165"/>
      <c r="G380" s="1575"/>
      <c r="H380" s="638">
        <v>1</v>
      </c>
      <c r="I380" s="186">
        <v>1</v>
      </c>
      <c r="J380" s="186" t="s">
        <v>84</v>
      </c>
      <c r="K380" s="186">
        <v>1</v>
      </c>
      <c r="L380" s="186" t="s">
        <v>84</v>
      </c>
      <c r="M380" s="186" t="s">
        <v>84</v>
      </c>
      <c r="N380" s="186" t="s">
        <v>84</v>
      </c>
      <c r="O380" s="186">
        <v>0</v>
      </c>
      <c r="P380" s="186" t="s">
        <v>84</v>
      </c>
      <c r="Q380" s="186">
        <v>1</v>
      </c>
      <c r="R380" s="186">
        <v>1</v>
      </c>
      <c r="S380" s="186">
        <v>1</v>
      </c>
      <c r="T380" s="186">
        <v>1</v>
      </c>
      <c r="U380" s="186" t="s">
        <v>84</v>
      </c>
      <c r="V380" s="186">
        <v>1</v>
      </c>
      <c r="W380" s="186">
        <v>1</v>
      </c>
      <c r="X380" s="186" t="s">
        <v>84</v>
      </c>
      <c r="Y380" s="186" t="s">
        <v>84</v>
      </c>
      <c r="Z380" s="186" t="s">
        <v>84</v>
      </c>
      <c r="AA380" s="186" t="s">
        <v>84</v>
      </c>
      <c r="AB380" s="206">
        <v>1</v>
      </c>
      <c r="AC380" s="186">
        <v>1</v>
      </c>
      <c r="AD380" s="186">
        <v>1</v>
      </c>
      <c r="AE380" s="186" t="s">
        <v>84</v>
      </c>
      <c r="AF380" s="186" t="s">
        <v>84</v>
      </c>
      <c r="AG380" s="186" t="s">
        <v>84</v>
      </c>
      <c r="AH380" s="186">
        <v>1</v>
      </c>
      <c r="AI380" s="186">
        <v>0.66666666666666663</v>
      </c>
      <c r="AJ380" s="186" t="s">
        <v>84</v>
      </c>
      <c r="AK380" s="186" t="s">
        <v>84</v>
      </c>
      <c r="AL380" s="186" t="s">
        <v>84</v>
      </c>
      <c r="AM380" s="206">
        <v>1</v>
      </c>
      <c r="AN380" s="186" t="s">
        <v>84</v>
      </c>
      <c r="AO380" s="186">
        <v>1</v>
      </c>
      <c r="AP380" s="186" t="s">
        <v>84</v>
      </c>
      <c r="AQ380" s="186" t="s">
        <v>84</v>
      </c>
      <c r="AR380" s="966">
        <v>1</v>
      </c>
      <c r="AS380" s="966" t="s">
        <v>84</v>
      </c>
      <c r="AT380" s="976" t="s">
        <v>84</v>
      </c>
      <c r="AU380" s="186" t="s">
        <v>84</v>
      </c>
      <c r="AV380" s="186" t="s">
        <v>84</v>
      </c>
      <c r="AW380" s="186" t="s">
        <v>84</v>
      </c>
      <c r="AX380" s="605" t="s">
        <v>84</v>
      </c>
      <c r="AY380" s="605" t="s">
        <v>84</v>
      </c>
      <c r="AZ380" s="189"/>
      <c r="BA380" s="639">
        <v>0.9</v>
      </c>
      <c r="BB380" s="207">
        <v>0.93333333333333335</v>
      </c>
      <c r="BC380" s="207">
        <v>1</v>
      </c>
      <c r="BD380" s="208">
        <v>0.94444444444444453</v>
      </c>
      <c r="BE380" s="208" t="s">
        <v>84</v>
      </c>
    </row>
    <row r="381" spans="1:57" ht="35.25" customHeight="1" x14ac:dyDescent="0.25">
      <c r="A381" s="144"/>
      <c r="B381" s="144"/>
      <c r="C381" s="144"/>
      <c r="D381" s="1548">
        <v>2021</v>
      </c>
      <c r="E381" s="234" t="s">
        <v>153</v>
      </c>
      <c r="F381" s="165"/>
      <c r="G381" s="1575"/>
      <c r="H381" s="495">
        <v>1</v>
      </c>
      <c r="I381" s="183">
        <v>1</v>
      </c>
      <c r="J381" s="183" t="s">
        <v>84</v>
      </c>
      <c r="K381" s="183">
        <v>1</v>
      </c>
      <c r="L381" s="183" t="s">
        <v>84</v>
      </c>
      <c r="M381" s="183" t="s">
        <v>84</v>
      </c>
      <c r="N381" s="183" t="s">
        <v>84</v>
      </c>
      <c r="O381" s="183">
        <v>1</v>
      </c>
      <c r="P381" s="183" t="s">
        <v>84</v>
      </c>
      <c r="Q381" s="183">
        <v>1</v>
      </c>
      <c r="R381" s="183">
        <v>1</v>
      </c>
      <c r="S381" s="183">
        <v>1</v>
      </c>
      <c r="T381" s="183">
        <v>0</v>
      </c>
      <c r="U381" s="183" t="s">
        <v>84</v>
      </c>
      <c r="V381" s="183">
        <v>1</v>
      </c>
      <c r="W381" s="183">
        <v>1</v>
      </c>
      <c r="X381" s="183" t="s">
        <v>84</v>
      </c>
      <c r="Y381" s="183" t="s">
        <v>84</v>
      </c>
      <c r="Z381" s="183" t="s">
        <v>84</v>
      </c>
      <c r="AA381" s="183" t="s">
        <v>84</v>
      </c>
      <c r="AB381" s="185">
        <v>1</v>
      </c>
      <c r="AC381" s="183">
        <v>1</v>
      </c>
      <c r="AD381" s="183">
        <v>1</v>
      </c>
      <c r="AE381" s="183" t="s">
        <v>84</v>
      </c>
      <c r="AF381" s="183" t="s">
        <v>84</v>
      </c>
      <c r="AG381" s="183" t="s">
        <v>84</v>
      </c>
      <c r="AH381" s="183">
        <v>1</v>
      </c>
      <c r="AI381" s="183">
        <v>1</v>
      </c>
      <c r="AJ381" s="183" t="s">
        <v>84</v>
      </c>
      <c r="AK381" s="183" t="s">
        <v>84</v>
      </c>
      <c r="AL381" s="183" t="s">
        <v>84</v>
      </c>
      <c r="AM381" s="185">
        <v>0.66666666666666663</v>
      </c>
      <c r="AN381" s="183" t="s">
        <v>84</v>
      </c>
      <c r="AO381" s="183">
        <v>1</v>
      </c>
      <c r="AP381" s="183" t="s">
        <v>84</v>
      </c>
      <c r="AQ381" s="183" t="s">
        <v>84</v>
      </c>
      <c r="AR381" s="965">
        <v>1</v>
      </c>
      <c r="AS381" s="965" t="s">
        <v>84</v>
      </c>
      <c r="AT381" s="975" t="s">
        <v>84</v>
      </c>
      <c r="AU381" s="186" t="s">
        <v>84</v>
      </c>
      <c r="AV381" s="186" t="s">
        <v>84</v>
      </c>
      <c r="AW381" s="186" t="s">
        <v>84</v>
      </c>
      <c r="AX381" s="605" t="s">
        <v>84</v>
      </c>
      <c r="AY381" s="605" t="s">
        <v>84</v>
      </c>
      <c r="AZ381" s="189"/>
      <c r="BA381" s="494">
        <v>0.9</v>
      </c>
      <c r="BB381" s="187">
        <v>1</v>
      </c>
      <c r="BC381" s="187">
        <v>0.88888888888888884</v>
      </c>
      <c r="BD381" s="188">
        <v>0.92962962962962958</v>
      </c>
      <c r="BE381" s="188" t="s">
        <v>84</v>
      </c>
    </row>
    <row r="382" spans="1:57" ht="35.25" customHeight="1" x14ac:dyDescent="0.25">
      <c r="A382" s="144"/>
      <c r="B382" s="144"/>
      <c r="C382" s="144"/>
      <c r="D382" s="1549"/>
      <c r="E382" s="234" t="s">
        <v>154</v>
      </c>
      <c r="F382" s="165"/>
      <c r="G382" s="1575"/>
      <c r="H382" s="638">
        <v>1</v>
      </c>
      <c r="I382" s="186">
        <v>1</v>
      </c>
      <c r="J382" s="186" t="s">
        <v>84</v>
      </c>
      <c r="K382" s="186">
        <v>1</v>
      </c>
      <c r="L382" s="186" t="s">
        <v>84</v>
      </c>
      <c r="M382" s="186" t="s">
        <v>84</v>
      </c>
      <c r="N382" s="186" t="s">
        <v>84</v>
      </c>
      <c r="O382" s="186">
        <v>1</v>
      </c>
      <c r="P382" s="186" t="s">
        <v>84</v>
      </c>
      <c r="Q382" s="186">
        <v>1</v>
      </c>
      <c r="R382" s="186">
        <v>1</v>
      </c>
      <c r="S382" s="186">
        <v>1</v>
      </c>
      <c r="T382" s="186">
        <v>1</v>
      </c>
      <c r="U382" s="186" t="s">
        <v>84</v>
      </c>
      <c r="V382" s="186">
        <v>1</v>
      </c>
      <c r="W382" s="186">
        <v>1</v>
      </c>
      <c r="X382" s="186" t="s">
        <v>84</v>
      </c>
      <c r="Y382" s="186" t="s">
        <v>84</v>
      </c>
      <c r="Z382" s="186" t="s">
        <v>84</v>
      </c>
      <c r="AA382" s="186" t="s">
        <v>84</v>
      </c>
      <c r="AB382" s="206">
        <v>1</v>
      </c>
      <c r="AC382" s="186">
        <v>0.4</v>
      </c>
      <c r="AD382" s="186">
        <v>1</v>
      </c>
      <c r="AE382" s="186" t="s">
        <v>84</v>
      </c>
      <c r="AF382" s="186" t="s">
        <v>84</v>
      </c>
      <c r="AG382" s="186" t="s">
        <v>84</v>
      </c>
      <c r="AH382" s="186">
        <v>1</v>
      </c>
      <c r="AI382" s="186">
        <v>1</v>
      </c>
      <c r="AJ382" s="186" t="s">
        <v>84</v>
      </c>
      <c r="AK382" s="186" t="s">
        <v>84</v>
      </c>
      <c r="AL382" s="186" t="s">
        <v>84</v>
      </c>
      <c r="AM382" s="206">
        <v>1</v>
      </c>
      <c r="AN382" s="186" t="s">
        <v>84</v>
      </c>
      <c r="AO382" s="186">
        <v>0.66666666666666663</v>
      </c>
      <c r="AP382" s="186" t="s">
        <v>84</v>
      </c>
      <c r="AQ382" s="186" t="s">
        <v>84</v>
      </c>
      <c r="AR382" s="966">
        <v>1</v>
      </c>
      <c r="AS382" s="966" t="s">
        <v>84</v>
      </c>
      <c r="AT382" s="976" t="s">
        <v>84</v>
      </c>
      <c r="AU382" s="186" t="s">
        <v>84</v>
      </c>
      <c r="AV382" s="186" t="s">
        <v>84</v>
      </c>
      <c r="AW382" s="186" t="s">
        <v>84</v>
      </c>
      <c r="AX382" s="605" t="s">
        <v>84</v>
      </c>
      <c r="AY382" s="605" t="s">
        <v>84</v>
      </c>
      <c r="AZ382" s="189"/>
      <c r="BA382" s="639">
        <v>1</v>
      </c>
      <c r="BB382" s="207">
        <v>0.88000000000000012</v>
      </c>
      <c r="BC382" s="207">
        <v>0.88888888888888884</v>
      </c>
      <c r="BD382" s="208">
        <v>0.9229629629629631</v>
      </c>
      <c r="BE382" s="208" t="s">
        <v>84</v>
      </c>
    </row>
    <row r="383" spans="1:57" ht="35.25" customHeight="1" x14ac:dyDescent="0.25">
      <c r="A383" s="144"/>
      <c r="B383" s="144"/>
      <c r="C383" s="144"/>
      <c r="D383" s="1549"/>
      <c r="E383" s="234" t="s">
        <v>155</v>
      </c>
      <c r="F383" s="165"/>
      <c r="G383" s="1575"/>
      <c r="H383" s="495">
        <v>1</v>
      </c>
      <c r="I383" s="183">
        <v>1</v>
      </c>
      <c r="J383" s="183" t="s">
        <v>84</v>
      </c>
      <c r="K383" s="183">
        <v>1</v>
      </c>
      <c r="L383" s="183" t="s">
        <v>84</v>
      </c>
      <c r="M383" s="183" t="s">
        <v>84</v>
      </c>
      <c r="N383" s="183" t="s">
        <v>84</v>
      </c>
      <c r="O383" s="183">
        <v>1</v>
      </c>
      <c r="P383" s="183" t="s">
        <v>84</v>
      </c>
      <c r="Q383" s="183">
        <v>1</v>
      </c>
      <c r="R383" s="183">
        <v>1</v>
      </c>
      <c r="S383" s="183">
        <v>1</v>
      </c>
      <c r="T383" s="183">
        <v>1</v>
      </c>
      <c r="U383" s="183" t="s">
        <v>84</v>
      </c>
      <c r="V383" s="183">
        <v>1</v>
      </c>
      <c r="W383" s="183">
        <v>1</v>
      </c>
      <c r="X383" s="183" t="s">
        <v>84</v>
      </c>
      <c r="Y383" s="183" t="s">
        <v>84</v>
      </c>
      <c r="Z383" s="183" t="s">
        <v>84</v>
      </c>
      <c r="AA383" s="183" t="s">
        <v>84</v>
      </c>
      <c r="AB383" s="185">
        <v>1</v>
      </c>
      <c r="AC383" s="183">
        <v>1</v>
      </c>
      <c r="AD383" s="183">
        <v>1</v>
      </c>
      <c r="AE383" s="183" t="s">
        <v>84</v>
      </c>
      <c r="AF383" s="183" t="s">
        <v>84</v>
      </c>
      <c r="AG383" s="183" t="s">
        <v>84</v>
      </c>
      <c r="AH383" s="183">
        <v>1</v>
      </c>
      <c r="AI383" s="183">
        <v>0.66666666666666663</v>
      </c>
      <c r="AJ383" s="183" t="s">
        <v>84</v>
      </c>
      <c r="AK383" s="183" t="s">
        <v>84</v>
      </c>
      <c r="AL383" s="183" t="s">
        <v>84</v>
      </c>
      <c r="AM383" s="185">
        <v>0.33333333333333331</v>
      </c>
      <c r="AN383" s="183" t="s">
        <v>84</v>
      </c>
      <c r="AO383" s="183">
        <v>1</v>
      </c>
      <c r="AP383" s="183" t="s">
        <v>84</v>
      </c>
      <c r="AQ383" s="183" t="s">
        <v>84</v>
      </c>
      <c r="AR383" s="965">
        <v>1</v>
      </c>
      <c r="AS383" s="965" t="s">
        <v>84</v>
      </c>
      <c r="AT383" s="975" t="s">
        <v>84</v>
      </c>
      <c r="AU383" s="186" t="s">
        <v>84</v>
      </c>
      <c r="AV383" s="186" t="s">
        <v>84</v>
      </c>
      <c r="AW383" s="186" t="s">
        <v>84</v>
      </c>
      <c r="AX383" s="605" t="s">
        <v>84</v>
      </c>
      <c r="AY383" s="605" t="s">
        <v>84</v>
      </c>
      <c r="AZ383" s="189"/>
      <c r="BA383" s="494">
        <v>1</v>
      </c>
      <c r="BB383" s="187">
        <v>0.93333333333333335</v>
      </c>
      <c r="BC383" s="187">
        <v>0.77777777777777768</v>
      </c>
      <c r="BD383" s="188">
        <v>0.90370370370370379</v>
      </c>
      <c r="BE383" s="188" t="s">
        <v>84</v>
      </c>
    </row>
    <row r="384" spans="1:57" ht="35.25" customHeight="1" x14ac:dyDescent="0.25">
      <c r="A384" s="144"/>
      <c r="B384" s="144"/>
      <c r="C384" s="144"/>
      <c r="D384" s="1549"/>
      <c r="E384" s="234" t="s">
        <v>303</v>
      </c>
      <c r="F384" s="165"/>
      <c r="G384" s="1575"/>
      <c r="H384" s="638">
        <v>1</v>
      </c>
      <c r="I384" s="186">
        <v>1</v>
      </c>
      <c r="J384" s="186" t="s">
        <v>84</v>
      </c>
      <c r="K384" s="186">
        <v>1</v>
      </c>
      <c r="L384" s="186" t="s">
        <v>84</v>
      </c>
      <c r="M384" s="186" t="s">
        <v>84</v>
      </c>
      <c r="N384" s="186" t="s">
        <v>84</v>
      </c>
      <c r="O384" s="186">
        <v>1</v>
      </c>
      <c r="P384" s="186" t="s">
        <v>84</v>
      </c>
      <c r="Q384" s="186">
        <v>1</v>
      </c>
      <c r="R384" s="186">
        <v>1</v>
      </c>
      <c r="S384" s="186">
        <v>1</v>
      </c>
      <c r="T384" s="186">
        <v>1</v>
      </c>
      <c r="U384" s="186" t="s">
        <v>84</v>
      </c>
      <c r="V384" s="186">
        <v>1</v>
      </c>
      <c r="W384" s="186">
        <v>1</v>
      </c>
      <c r="X384" s="186" t="s">
        <v>84</v>
      </c>
      <c r="Y384" s="186" t="s">
        <v>84</v>
      </c>
      <c r="Z384" s="186" t="s">
        <v>84</v>
      </c>
      <c r="AA384" s="186" t="s">
        <v>84</v>
      </c>
      <c r="AB384" s="206">
        <v>1</v>
      </c>
      <c r="AC384" s="186">
        <v>0.4</v>
      </c>
      <c r="AD384" s="186">
        <v>1</v>
      </c>
      <c r="AE384" s="186" t="s">
        <v>84</v>
      </c>
      <c r="AF384" s="186" t="s">
        <v>84</v>
      </c>
      <c r="AG384" s="186" t="s">
        <v>84</v>
      </c>
      <c r="AH384" s="186">
        <v>1</v>
      </c>
      <c r="AI384" s="186">
        <v>1</v>
      </c>
      <c r="AJ384" s="186" t="s">
        <v>84</v>
      </c>
      <c r="AK384" s="186" t="s">
        <v>84</v>
      </c>
      <c r="AL384" s="186" t="s">
        <v>84</v>
      </c>
      <c r="AM384" s="206">
        <v>1</v>
      </c>
      <c r="AN384" s="186" t="s">
        <v>84</v>
      </c>
      <c r="AO384" s="186">
        <v>0.66666666666666663</v>
      </c>
      <c r="AP384" s="186" t="s">
        <v>84</v>
      </c>
      <c r="AQ384" s="186" t="s">
        <v>84</v>
      </c>
      <c r="AR384" s="966">
        <v>1</v>
      </c>
      <c r="AS384" s="966" t="s">
        <v>84</v>
      </c>
      <c r="AT384" s="976" t="s">
        <v>84</v>
      </c>
      <c r="AU384" s="186" t="s">
        <v>84</v>
      </c>
      <c r="AV384" s="186" t="s">
        <v>84</v>
      </c>
      <c r="AW384" s="186" t="s">
        <v>84</v>
      </c>
      <c r="AX384" s="605" t="s">
        <v>84</v>
      </c>
      <c r="AY384" s="605" t="s">
        <v>84</v>
      </c>
      <c r="AZ384" s="189"/>
      <c r="BA384" s="639">
        <v>1</v>
      </c>
      <c r="BB384" s="207">
        <v>0.88000000000000012</v>
      </c>
      <c r="BC384" s="207">
        <v>0.88888888888888884</v>
      </c>
      <c r="BD384" s="208">
        <v>0.9229629629629631</v>
      </c>
      <c r="BE384" s="208" t="s">
        <v>84</v>
      </c>
    </row>
    <row r="385" spans="1:57" ht="35.25" customHeight="1" x14ac:dyDescent="0.25">
      <c r="A385" s="144"/>
      <c r="B385" s="144"/>
      <c r="C385" s="144"/>
      <c r="D385" s="1549"/>
      <c r="E385" s="234" t="s">
        <v>167</v>
      </c>
      <c r="F385" s="165"/>
      <c r="G385" s="1575"/>
      <c r="H385" s="495">
        <v>1</v>
      </c>
      <c r="I385" s="183">
        <v>1</v>
      </c>
      <c r="J385" s="183" t="s">
        <v>84</v>
      </c>
      <c r="K385" s="183">
        <v>1</v>
      </c>
      <c r="L385" s="183" t="s">
        <v>84</v>
      </c>
      <c r="M385" s="183" t="s">
        <v>84</v>
      </c>
      <c r="N385" s="183" t="s">
        <v>84</v>
      </c>
      <c r="O385" s="183">
        <v>0.66666666666666663</v>
      </c>
      <c r="P385" s="183" t="s">
        <v>84</v>
      </c>
      <c r="Q385" s="183">
        <v>1</v>
      </c>
      <c r="R385" s="183">
        <v>1</v>
      </c>
      <c r="S385" s="183">
        <v>1</v>
      </c>
      <c r="T385" s="183">
        <v>1</v>
      </c>
      <c r="U385" s="183" t="s">
        <v>84</v>
      </c>
      <c r="V385" s="183">
        <v>1</v>
      </c>
      <c r="W385" s="183">
        <v>1</v>
      </c>
      <c r="X385" s="183" t="s">
        <v>84</v>
      </c>
      <c r="Y385" s="183" t="s">
        <v>84</v>
      </c>
      <c r="Z385" s="183" t="s">
        <v>84</v>
      </c>
      <c r="AA385" s="183" t="s">
        <v>84</v>
      </c>
      <c r="AB385" s="185">
        <v>1</v>
      </c>
      <c r="AC385" s="183">
        <v>1</v>
      </c>
      <c r="AD385" s="183">
        <v>1</v>
      </c>
      <c r="AE385" s="183" t="s">
        <v>84</v>
      </c>
      <c r="AF385" s="183" t="s">
        <v>84</v>
      </c>
      <c r="AG385" s="183" t="s">
        <v>84</v>
      </c>
      <c r="AH385" s="183">
        <v>1</v>
      </c>
      <c r="AI385" s="183">
        <v>0.66666666666666663</v>
      </c>
      <c r="AJ385" s="183" t="s">
        <v>84</v>
      </c>
      <c r="AK385" s="183" t="s">
        <v>84</v>
      </c>
      <c r="AL385" s="183" t="s">
        <v>84</v>
      </c>
      <c r="AM385" s="185">
        <v>1</v>
      </c>
      <c r="AN385" s="183" t="s">
        <v>84</v>
      </c>
      <c r="AO385" s="183">
        <v>1</v>
      </c>
      <c r="AP385" s="183" t="s">
        <v>84</v>
      </c>
      <c r="AQ385" s="183" t="s">
        <v>84</v>
      </c>
      <c r="AR385" s="965">
        <v>1</v>
      </c>
      <c r="AS385" s="965" t="s">
        <v>84</v>
      </c>
      <c r="AT385" s="975" t="s">
        <v>84</v>
      </c>
      <c r="AU385" s="186" t="s">
        <v>84</v>
      </c>
      <c r="AV385" s="186" t="s">
        <v>84</v>
      </c>
      <c r="AW385" s="186" t="s">
        <v>84</v>
      </c>
      <c r="AX385" s="605" t="s">
        <v>84</v>
      </c>
      <c r="AY385" s="605" t="s">
        <v>84</v>
      </c>
      <c r="AZ385" s="189"/>
      <c r="BA385" s="494">
        <v>0.96666666666666656</v>
      </c>
      <c r="BB385" s="187">
        <v>0.93333333333333335</v>
      </c>
      <c r="BC385" s="187">
        <v>1</v>
      </c>
      <c r="BD385" s="188">
        <v>0.96666666666666667</v>
      </c>
      <c r="BE385" s="188" t="s">
        <v>84</v>
      </c>
    </row>
    <row r="386" spans="1:57" ht="35.25" customHeight="1" x14ac:dyDescent="0.25">
      <c r="A386" s="144"/>
      <c r="B386" s="144"/>
      <c r="C386" s="144"/>
      <c r="D386" s="1549"/>
      <c r="E386" s="234" t="s">
        <v>168</v>
      </c>
      <c r="F386" s="165"/>
      <c r="G386" s="1575"/>
      <c r="H386" s="638">
        <v>1</v>
      </c>
      <c r="I386" s="186">
        <v>1</v>
      </c>
      <c r="J386" s="186" t="s">
        <v>84</v>
      </c>
      <c r="K386" s="186">
        <v>1</v>
      </c>
      <c r="L386" s="186" t="s">
        <v>84</v>
      </c>
      <c r="M386" s="186" t="s">
        <v>84</v>
      </c>
      <c r="N386" s="186" t="s">
        <v>84</v>
      </c>
      <c r="O386" s="186">
        <v>1</v>
      </c>
      <c r="P386" s="186" t="s">
        <v>84</v>
      </c>
      <c r="Q386" s="186">
        <v>1</v>
      </c>
      <c r="R386" s="186">
        <v>1</v>
      </c>
      <c r="S386" s="186">
        <v>1</v>
      </c>
      <c r="T386" s="186">
        <v>1</v>
      </c>
      <c r="U386" s="186" t="s">
        <v>84</v>
      </c>
      <c r="V386" s="186">
        <v>1</v>
      </c>
      <c r="W386" s="186">
        <v>1</v>
      </c>
      <c r="X386" s="186" t="s">
        <v>84</v>
      </c>
      <c r="Y386" s="186" t="s">
        <v>84</v>
      </c>
      <c r="Z386" s="186" t="s">
        <v>84</v>
      </c>
      <c r="AA386" s="186" t="s">
        <v>84</v>
      </c>
      <c r="AB386" s="206">
        <v>1</v>
      </c>
      <c r="AC386" s="186">
        <v>1</v>
      </c>
      <c r="AD386" s="186">
        <v>1</v>
      </c>
      <c r="AE386" s="186" t="s">
        <v>84</v>
      </c>
      <c r="AF386" s="186" t="s">
        <v>84</v>
      </c>
      <c r="AG386" s="186" t="s">
        <v>84</v>
      </c>
      <c r="AH386" s="186">
        <v>1</v>
      </c>
      <c r="AI386" s="186">
        <v>1</v>
      </c>
      <c r="AJ386" s="186">
        <v>1</v>
      </c>
      <c r="AK386" s="186" t="s">
        <v>84</v>
      </c>
      <c r="AL386" s="186" t="s">
        <v>84</v>
      </c>
      <c r="AM386" s="206">
        <v>1</v>
      </c>
      <c r="AN386" s="186" t="s">
        <v>84</v>
      </c>
      <c r="AO386" s="186">
        <v>1</v>
      </c>
      <c r="AP386" s="186" t="s">
        <v>84</v>
      </c>
      <c r="AQ386" s="186" t="s">
        <v>84</v>
      </c>
      <c r="AR386" s="966">
        <v>1</v>
      </c>
      <c r="AS386" s="966" t="s">
        <v>84</v>
      </c>
      <c r="AT386" s="976" t="s">
        <v>84</v>
      </c>
      <c r="AU386" s="186" t="s">
        <v>84</v>
      </c>
      <c r="AV386" s="186" t="s">
        <v>84</v>
      </c>
      <c r="AW386" s="186" t="s">
        <v>84</v>
      </c>
      <c r="AX386" s="605" t="s">
        <v>84</v>
      </c>
      <c r="AY386" s="605" t="s">
        <v>84</v>
      </c>
      <c r="AZ386" s="189"/>
      <c r="BA386" s="639">
        <v>1</v>
      </c>
      <c r="BB386" s="207">
        <v>1</v>
      </c>
      <c r="BC386" s="207">
        <v>1</v>
      </c>
      <c r="BD386" s="208">
        <v>1</v>
      </c>
      <c r="BE386" s="208" t="s">
        <v>84</v>
      </c>
    </row>
    <row r="387" spans="1:57" ht="35.25" customHeight="1" x14ac:dyDescent="0.25">
      <c r="A387" s="144"/>
      <c r="B387" s="144"/>
      <c r="C387" s="144"/>
      <c r="D387" s="1549"/>
      <c r="E387" s="234" t="s">
        <v>241</v>
      </c>
      <c r="F387" s="165"/>
      <c r="G387" s="1575"/>
      <c r="H387" s="495">
        <v>1</v>
      </c>
      <c r="I387" s="183">
        <v>1</v>
      </c>
      <c r="J387" s="183" t="s">
        <v>84</v>
      </c>
      <c r="K387" s="183">
        <v>1</v>
      </c>
      <c r="L387" s="183" t="s">
        <v>84</v>
      </c>
      <c r="M387" s="183" t="s">
        <v>84</v>
      </c>
      <c r="N387" s="183" t="s">
        <v>84</v>
      </c>
      <c r="O387" s="183">
        <v>1</v>
      </c>
      <c r="P387" s="183" t="s">
        <v>84</v>
      </c>
      <c r="Q387" s="183">
        <v>1</v>
      </c>
      <c r="R387" s="183">
        <v>1</v>
      </c>
      <c r="S387" s="183">
        <v>1</v>
      </c>
      <c r="T387" s="183">
        <v>1</v>
      </c>
      <c r="U387" s="183" t="s">
        <v>84</v>
      </c>
      <c r="V387" s="183">
        <v>1</v>
      </c>
      <c r="W387" s="183">
        <v>1</v>
      </c>
      <c r="X387" s="183" t="s">
        <v>84</v>
      </c>
      <c r="Y387" s="183" t="s">
        <v>84</v>
      </c>
      <c r="Z387" s="183" t="s">
        <v>84</v>
      </c>
      <c r="AA387" s="183" t="s">
        <v>84</v>
      </c>
      <c r="AB387" s="185">
        <v>1</v>
      </c>
      <c r="AC387" s="183">
        <v>1</v>
      </c>
      <c r="AD387" s="183">
        <v>1</v>
      </c>
      <c r="AE387" s="183" t="s">
        <v>84</v>
      </c>
      <c r="AF387" s="183" t="s">
        <v>84</v>
      </c>
      <c r="AG387" s="183" t="s">
        <v>84</v>
      </c>
      <c r="AH387" s="183">
        <v>1</v>
      </c>
      <c r="AI387" s="183">
        <v>1</v>
      </c>
      <c r="AJ387" s="183">
        <v>1</v>
      </c>
      <c r="AK387" s="183" t="s">
        <v>84</v>
      </c>
      <c r="AL387" s="183" t="s">
        <v>84</v>
      </c>
      <c r="AM387" s="185">
        <v>1</v>
      </c>
      <c r="AN387" s="183" t="s">
        <v>84</v>
      </c>
      <c r="AO387" s="183">
        <v>1</v>
      </c>
      <c r="AP387" s="183" t="s">
        <v>84</v>
      </c>
      <c r="AQ387" s="183" t="s">
        <v>84</v>
      </c>
      <c r="AR387" s="965">
        <v>1</v>
      </c>
      <c r="AS387" s="965" t="s">
        <v>84</v>
      </c>
      <c r="AT387" s="975" t="s">
        <v>84</v>
      </c>
      <c r="AU387" s="189" t="s">
        <v>84</v>
      </c>
      <c r="AV387" s="189" t="s">
        <v>84</v>
      </c>
      <c r="AW387" s="189" t="s">
        <v>84</v>
      </c>
      <c r="AX387" s="506" t="s">
        <v>84</v>
      </c>
      <c r="AY387" s="506" t="s">
        <v>84</v>
      </c>
      <c r="AZ387" s="189"/>
      <c r="BA387" s="494">
        <v>1</v>
      </c>
      <c r="BB387" s="187">
        <v>1</v>
      </c>
      <c r="BC387" s="187">
        <v>1</v>
      </c>
      <c r="BD387" s="188">
        <v>1</v>
      </c>
      <c r="BE387" s="188" t="s">
        <v>84</v>
      </c>
    </row>
    <row r="388" spans="1:57" ht="35.25" customHeight="1" x14ac:dyDescent="0.25">
      <c r="A388" s="144"/>
      <c r="B388" s="144"/>
      <c r="C388" s="144"/>
      <c r="D388" s="1549"/>
      <c r="E388" s="234" t="s">
        <v>246</v>
      </c>
      <c r="F388" s="165"/>
      <c r="G388" s="1575"/>
      <c r="H388" s="638">
        <v>0.66666666666666663</v>
      </c>
      <c r="I388" s="186">
        <v>1</v>
      </c>
      <c r="J388" s="186" t="s">
        <v>84</v>
      </c>
      <c r="K388" s="186">
        <v>1</v>
      </c>
      <c r="L388" s="186" t="s">
        <v>84</v>
      </c>
      <c r="M388" s="186" t="s">
        <v>84</v>
      </c>
      <c r="N388" s="186" t="s">
        <v>84</v>
      </c>
      <c r="O388" s="186">
        <v>1</v>
      </c>
      <c r="P388" s="186" t="s">
        <v>84</v>
      </c>
      <c r="Q388" s="186">
        <v>0.66666666666666663</v>
      </c>
      <c r="R388" s="186">
        <v>1</v>
      </c>
      <c r="S388" s="186">
        <v>1</v>
      </c>
      <c r="T388" s="186">
        <v>1</v>
      </c>
      <c r="U388" s="186" t="s">
        <v>84</v>
      </c>
      <c r="V388" s="186">
        <v>1</v>
      </c>
      <c r="W388" s="186">
        <v>1</v>
      </c>
      <c r="X388" s="186" t="s">
        <v>84</v>
      </c>
      <c r="Y388" s="186" t="s">
        <v>84</v>
      </c>
      <c r="Z388" s="186" t="s">
        <v>84</v>
      </c>
      <c r="AA388" s="186" t="s">
        <v>84</v>
      </c>
      <c r="AB388" s="206">
        <v>1</v>
      </c>
      <c r="AC388" s="186">
        <v>1</v>
      </c>
      <c r="AD388" s="186">
        <v>1</v>
      </c>
      <c r="AE388" s="186" t="s">
        <v>84</v>
      </c>
      <c r="AF388" s="186" t="s">
        <v>84</v>
      </c>
      <c r="AG388" s="186" t="s">
        <v>84</v>
      </c>
      <c r="AH388" s="186">
        <v>1</v>
      </c>
      <c r="AI388" s="186">
        <v>1</v>
      </c>
      <c r="AJ388" s="186">
        <v>1</v>
      </c>
      <c r="AK388" s="186" t="s">
        <v>84</v>
      </c>
      <c r="AL388" s="186" t="s">
        <v>84</v>
      </c>
      <c r="AM388" s="206">
        <v>1</v>
      </c>
      <c r="AN388" s="186" t="s">
        <v>84</v>
      </c>
      <c r="AO388" s="186">
        <v>1</v>
      </c>
      <c r="AP388" s="186" t="s">
        <v>84</v>
      </c>
      <c r="AQ388" s="186" t="s">
        <v>84</v>
      </c>
      <c r="AR388" s="966">
        <v>1</v>
      </c>
      <c r="AS388" s="966" t="s">
        <v>84</v>
      </c>
      <c r="AT388" s="976" t="s">
        <v>84</v>
      </c>
      <c r="AU388" s="186" t="s">
        <v>84</v>
      </c>
      <c r="AV388" s="186" t="s">
        <v>84</v>
      </c>
      <c r="AW388" s="186" t="s">
        <v>84</v>
      </c>
      <c r="AX388" s="605" t="s">
        <v>84</v>
      </c>
      <c r="AY388" s="605" t="s">
        <v>84</v>
      </c>
      <c r="AZ388" s="189"/>
      <c r="BA388" s="639">
        <v>0.93333333333333324</v>
      </c>
      <c r="BB388" s="207">
        <v>1</v>
      </c>
      <c r="BC388" s="207">
        <v>1</v>
      </c>
      <c r="BD388" s="208">
        <v>0.97777777777777775</v>
      </c>
      <c r="BE388" s="208" t="s">
        <v>84</v>
      </c>
    </row>
    <row r="389" spans="1:57" ht="35.25" customHeight="1" x14ac:dyDescent="0.25">
      <c r="A389" s="144"/>
      <c r="B389" s="144"/>
      <c r="C389" s="144"/>
      <c r="D389" s="1549"/>
      <c r="E389" s="234" t="s">
        <v>248</v>
      </c>
      <c r="F389" s="165"/>
      <c r="G389" s="1574"/>
      <c r="H389" s="802">
        <v>0.99990000000000001</v>
      </c>
      <c r="I389" s="183">
        <v>0.99990000000000001</v>
      </c>
      <c r="J389" s="183" t="s">
        <v>84</v>
      </c>
      <c r="K389" s="183" t="s">
        <v>84</v>
      </c>
      <c r="L389" s="183" t="s">
        <v>84</v>
      </c>
      <c r="M389" s="183" t="s">
        <v>84</v>
      </c>
      <c r="N389" s="183" t="s">
        <v>84</v>
      </c>
      <c r="O389" s="183" t="s">
        <v>84</v>
      </c>
      <c r="P389" s="183" t="s">
        <v>84</v>
      </c>
      <c r="Q389" s="183">
        <v>1</v>
      </c>
      <c r="R389" s="183">
        <v>0.99990000000000001</v>
      </c>
      <c r="S389" s="183">
        <v>0.99990000000000001</v>
      </c>
      <c r="T389" s="183">
        <v>0.99990000000000001</v>
      </c>
      <c r="U389" s="183" t="s">
        <v>84</v>
      </c>
      <c r="V389" s="183">
        <v>1</v>
      </c>
      <c r="W389" s="183">
        <v>0.99990000000000001</v>
      </c>
      <c r="X389" s="183" t="s">
        <v>84</v>
      </c>
      <c r="Y389" s="183" t="s">
        <v>84</v>
      </c>
      <c r="Z389" s="183" t="s">
        <v>84</v>
      </c>
      <c r="AA389" s="183" t="s">
        <v>84</v>
      </c>
      <c r="AB389" s="185">
        <v>0.99990000000000001</v>
      </c>
      <c r="AC389" s="183" t="s">
        <v>84</v>
      </c>
      <c r="AD389" s="183">
        <v>0.66659999999999997</v>
      </c>
      <c r="AE389" s="183" t="s">
        <v>84</v>
      </c>
      <c r="AF389" s="183" t="s">
        <v>84</v>
      </c>
      <c r="AG389" s="183" t="s">
        <v>84</v>
      </c>
      <c r="AH389" s="183">
        <v>0.99990000000000001</v>
      </c>
      <c r="AI389" s="183" t="s">
        <v>84</v>
      </c>
      <c r="AJ389" s="183">
        <v>0.66659999999999997</v>
      </c>
      <c r="AK389" s="183" t="s">
        <v>84</v>
      </c>
      <c r="AL389" s="183" t="s">
        <v>84</v>
      </c>
      <c r="AM389" s="185" t="s">
        <v>84</v>
      </c>
      <c r="AN389" s="183" t="s">
        <v>84</v>
      </c>
      <c r="AO389" s="183">
        <v>0.99990000000000001</v>
      </c>
      <c r="AP389" s="183" t="s">
        <v>84</v>
      </c>
      <c r="AQ389" s="183" t="s">
        <v>84</v>
      </c>
      <c r="AR389" s="965">
        <v>1</v>
      </c>
      <c r="AS389" s="965" t="s">
        <v>84</v>
      </c>
      <c r="AT389" s="975" t="s">
        <v>84</v>
      </c>
      <c r="AU389" s="189" t="s">
        <v>84</v>
      </c>
      <c r="AV389" s="189" t="s">
        <v>84</v>
      </c>
      <c r="AW389" s="189" t="s">
        <v>84</v>
      </c>
      <c r="AX389" s="506" t="s">
        <v>84</v>
      </c>
      <c r="AY389" s="506" t="s">
        <v>84</v>
      </c>
      <c r="AZ389" s="189"/>
      <c r="BA389" s="345">
        <v>0.99992500000000006</v>
      </c>
      <c r="BB389" s="187">
        <v>0.83325000000000005</v>
      </c>
      <c r="BC389" s="187">
        <v>0.99995000000000001</v>
      </c>
      <c r="BD389" s="188">
        <v>0.94437500000000008</v>
      </c>
      <c r="BE389" s="188" t="s">
        <v>84</v>
      </c>
    </row>
    <row r="390" spans="1:57" ht="35.25" customHeight="1" x14ac:dyDescent="0.25">
      <c r="A390" s="144"/>
      <c r="B390" s="144"/>
      <c r="C390" s="144"/>
      <c r="D390" s="1549"/>
      <c r="E390" s="234" t="s">
        <v>257</v>
      </c>
      <c r="F390" s="165"/>
      <c r="G390" s="1574"/>
      <c r="H390" s="801">
        <v>0.99990000000000001</v>
      </c>
      <c r="I390" s="189" t="s">
        <v>84</v>
      </c>
      <c r="J390" s="189" t="s">
        <v>84</v>
      </c>
      <c r="K390" s="189">
        <v>1</v>
      </c>
      <c r="L390" s="189" t="s">
        <v>84</v>
      </c>
      <c r="M390" s="189" t="s">
        <v>84</v>
      </c>
      <c r="N390" s="189" t="s">
        <v>84</v>
      </c>
      <c r="O390" s="189">
        <v>0.99990000000000001</v>
      </c>
      <c r="P390" s="189" t="s">
        <v>84</v>
      </c>
      <c r="Q390" s="189">
        <v>1</v>
      </c>
      <c r="R390" s="189">
        <v>0.99990000000000001</v>
      </c>
      <c r="S390" s="189">
        <v>1</v>
      </c>
      <c r="T390" s="189">
        <v>0.99990000000000001</v>
      </c>
      <c r="U390" s="189" t="s">
        <v>84</v>
      </c>
      <c r="V390" s="189">
        <v>1</v>
      </c>
      <c r="W390" s="189" t="s">
        <v>84</v>
      </c>
      <c r="X390" s="189" t="s">
        <v>84</v>
      </c>
      <c r="Y390" s="189" t="s">
        <v>84</v>
      </c>
      <c r="Z390" s="189" t="s">
        <v>84</v>
      </c>
      <c r="AA390" s="189" t="s">
        <v>84</v>
      </c>
      <c r="AB390" s="237" t="s">
        <v>84</v>
      </c>
      <c r="AC390" s="189">
        <v>0.33329999999999999</v>
      </c>
      <c r="AD390" s="189">
        <v>0.99990000000000001</v>
      </c>
      <c r="AE390" s="189" t="s">
        <v>84</v>
      </c>
      <c r="AF390" s="189" t="s">
        <v>84</v>
      </c>
      <c r="AG390" s="189" t="s">
        <v>84</v>
      </c>
      <c r="AH390" s="189" t="s">
        <v>84</v>
      </c>
      <c r="AI390" s="189">
        <v>0.99990000000000001</v>
      </c>
      <c r="AJ390" s="189">
        <v>0.99990000000000001</v>
      </c>
      <c r="AK390" s="189" t="s">
        <v>84</v>
      </c>
      <c r="AL390" s="189" t="s">
        <v>84</v>
      </c>
      <c r="AM390" s="237">
        <v>1</v>
      </c>
      <c r="AN390" s="189" t="s">
        <v>84</v>
      </c>
      <c r="AO390" s="189" t="s">
        <v>84</v>
      </c>
      <c r="AP390" s="189" t="s">
        <v>84</v>
      </c>
      <c r="AQ390" s="189" t="s">
        <v>84</v>
      </c>
      <c r="AR390" s="967">
        <v>1</v>
      </c>
      <c r="AS390" s="967" t="s">
        <v>84</v>
      </c>
      <c r="AT390" s="977" t="s">
        <v>84</v>
      </c>
      <c r="AU390" s="189" t="s">
        <v>84</v>
      </c>
      <c r="AV390" s="189" t="s">
        <v>84</v>
      </c>
      <c r="AW390" s="189" t="s">
        <v>84</v>
      </c>
      <c r="AX390" s="506" t="s">
        <v>84</v>
      </c>
      <c r="AY390" s="506" t="s">
        <v>84</v>
      </c>
      <c r="AZ390" s="189"/>
      <c r="BA390" s="343">
        <v>0.99995000000000001</v>
      </c>
      <c r="BB390" s="239">
        <v>0.83325000000000005</v>
      </c>
      <c r="BC390" s="239">
        <v>1</v>
      </c>
      <c r="BD390" s="240">
        <v>0.94440000000000002</v>
      </c>
      <c r="BE390" s="240" t="s">
        <v>84</v>
      </c>
    </row>
    <row r="391" spans="1:57" ht="35.25" customHeight="1" x14ac:dyDescent="0.25">
      <c r="A391" s="144"/>
      <c r="B391" s="144"/>
      <c r="C391" s="144"/>
      <c r="D391" s="1549"/>
      <c r="E391" s="234" t="s">
        <v>267</v>
      </c>
      <c r="F391" s="165"/>
      <c r="G391" s="1574"/>
      <c r="H391" s="802">
        <v>0.99990000000000001</v>
      </c>
      <c r="I391" s="183">
        <v>0.99990000000000001</v>
      </c>
      <c r="J391" s="183" t="s">
        <v>84</v>
      </c>
      <c r="K391" s="183">
        <v>1</v>
      </c>
      <c r="L391" s="183" t="s">
        <v>84</v>
      </c>
      <c r="M391" s="183" t="s">
        <v>84</v>
      </c>
      <c r="N391" s="183" t="s">
        <v>84</v>
      </c>
      <c r="O391" s="183">
        <v>0.99990000000000001</v>
      </c>
      <c r="P391" s="183" t="s">
        <v>84</v>
      </c>
      <c r="Q391" s="183">
        <v>0.99990000000000001</v>
      </c>
      <c r="R391" s="183" t="s">
        <v>84</v>
      </c>
      <c r="S391" s="183">
        <v>0.99990000000000001</v>
      </c>
      <c r="T391" s="183" t="s">
        <v>84</v>
      </c>
      <c r="U391" s="183" t="s">
        <v>84</v>
      </c>
      <c r="V391" s="183">
        <v>0.99990000000000001</v>
      </c>
      <c r="W391" s="183">
        <v>0.99990000000000001</v>
      </c>
      <c r="X391" s="183">
        <v>0.99990000000000001</v>
      </c>
      <c r="Y391" s="183" t="s">
        <v>84</v>
      </c>
      <c r="Z391" s="183" t="s">
        <v>84</v>
      </c>
      <c r="AA391" s="183" t="s">
        <v>84</v>
      </c>
      <c r="AB391" s="185">
        <v>0.66659999999999997</v>
      </c>
      <c r="AC391" s="183" t="s">
        <v>84</v>
      </c>
      <c r="AD391" s="183">
        <v>1</v>
      </c>
      <c r="AE391" s="183" t="s">
        <v>84</v>
      </c>
      <c r="AF391" s="183" t="s">
        <v>84</v>
      </c>
      <c r="AG391" s="183" t="s">
        <v>84</v>
      </c>
      <c r="AH391" s="183">
        <v>1</v>
      </c>
      <c r="AI391" s="183" t="s">
        <v>84</v>
      </c>
      <c r="AJ391" s="183">
        <v>1</v>
      </c>
      <c r="AK391" s="183" t="s">
        <v>84</v>
      </c>
      <c r="AL391" s="183" t="s">
        <v>84</v>
      </c>
      <c r="AM391" s="185" t="s">
        <v>84</v>
      </c>
      <c r="AN391" s="183" t="s">
        <v>84</v>
      </c>
      <c r="AO391" s="183">
        <v>0.99990000000000001</v>
      </c>
      <c r="AP391" s="183" t="s">
        <v>84</v>
      </c>
      <c r="AQ391" s="183" t="s">
        <v>84</v>
      </c>
      <c r="AR391" s="965">
        <v>0.99990000000000001</v>
      </c>
      <c r="AS391" s="965" t="s">
        <v>84</v>
      </c>
      <c r="AT391" s="975" t="s">
        <v>84</v>
      </c>
      <c r="AU391" s="189" t="s">
        <v>84</v>
      </c>
      <c r="AV391" s="189" t="s">
        <v>84</v>
      </c>
      <c r="AW391" s="189" t="s">
        <v>84</v>
      </c>
      <c r="AX391" s="506" t="s">
        <v>84</v>
      </c>
      <c r="AY391" s="506" t="s">
        <v>84</v>
      </c>
      <c r="AZ391" s="189"/>
      <c r="BA391" s="345">
        <v>0.99991111111111108</v>
      </c>
      <c r="BB391" s="187">
        <v>0.91664999999999996</v>
      </c>
      <c r="BC391" s="187">
        <v>0.99990000000000001</v>
      </c>
      <c r="BD391" s="188">
        <v>0.9721537037037038</v>
      </c>
      <c r="BE391" s="188" t="s">
        <v>84</v>
      </c>
    </row>
    <row r="392" spans="1:57" ht="35.25" customHeight="1" x14ac:dyDescent="0.25">
      <c r="A392" s="144"/>
      <c r="B392" s="144"/>
      <c r="C392" s="144"/>
      <c r="D392" s="1550"/>
      <c r="E392" s="234" t="s">
        <v>152</v>
      </c>
      <c r="F392" s="165"/>
      <c r="G392" s="1575"/>
      <c r="H392" s="638">
        <v>0.99990000000000001</v>
      </c>
      <c r="I392" s="186">
        <v>0.33329999999999999</v>
      </c>
      <c r="J392" s="186" t="s">
        <v>84</v>
      </c>
      <c r="K392" s="186">
        <v>1</v>
      </c>
      <c r="L392" s="186" t="s">
        <v>84</v>
      </c>
      <c r="M392" s="186" t="s">
        <v>84</v>
      </c>
      <c r="N392" s="186" t="s">
        <v>84</v>
      </c>
      <c r="O392" s="186">
        <v>0.99990000000000001</v>
      </c>
      <c r="P392" s="186" t="s">
        <v>84</v>
      </c>
      <c r="Q392" s="186">
        <v>1</v>
      </c>
      <c r="R392" s="186">
        <v>0.99990000000000001</v>
      </c>
      <c r="S392" s="186" t="s">
        <v>84</v>
      </c>
      <c r="T392" s="186">
        <v>0.99990000000000001</v>
      </c>
      <c r="U392" s="186" t="s">
        <v>84</v>
      </c>
      <c r="V392" s="186" t="s">
        <v>84</v>
      </c>
      <c r="W392" s="186">
        <v>0.99990000000000001</v>
      </c>
      <c r="X392" s="186">
        <v>0.99990000000000001</v>
      </c>
      <c r="Y392" s="186" t="s">
        <v>84</v>
      </c>
      <c r="Z392" s="186" t="s">
        <v>84</v>
      </c>
      <c r="AA392" s="186" t="s">
        <v>84</v>
      </c>
      <c r="AB392" s="206">
        <v>0.99990000000000001</v>
      </c>
      <c r="AC392" s="186">
        <v>1</v>
      </c>
      <c r="AD392" s="186">
        <v>0.99990000000000001</v>
      </c>
      <c r="AE392" s="186" t="s">
        <v>84</v>
      </c>
      <c r="AF392" s="186" t="s">
        <v>84</v>
      </c>
      <c r="AG392" s="186" t="s">
        <v>84</v>
      </c>
      <c r="AH392" s="186" t="s">
        <v>84</v>
      </c>
      <c r="AI392" s="186">
        <v>0.66659999999999997</v>
      </c>
      <c r="AJ392" s="186" t="s">
        <v>84</v>
      </c>
      <c r="AK392" s="186" t="s">
        <v>84</v>
      </c>
      <c r="AL392" s="186" t="s">
        <v>84</v>
      </c>
      <c r="AM392" s="206">
        <v>0.99990000000000001</v>
      </c>
      <c r="AN392" s="186" t="s">
        <v>84</v>
      </c>
      <c r="AO392" s="186">
        <v>0.99990000000000001</v>
      </c>
      <c r="AP392" s="186" t="s">
        <v>84</v>
      </c>
      <c r="AQ392" s="186" t="s">
        <v>84</v>
      </c>
      <c r="AR392" s="966" t="s">
        <v>84</v>
      </c>
      <c r="AS392" s="966" t="s">
        <v>84</v>
      </c>
      <c r="AT392" s="976" t="s">
        <v>84</v>
      </c>
      <c r="AU392" s="186" t="s">
        <v>84</v>
      </c>
      <c r="AV392" s="186" t="s">
        <v>84</v>
      </c>
      <c r="AW392" s="186" t="s">
        <v>84</v>
      </c>
      <c r="AX392" s="269" t="s">
        <v>84</v>
      </c>
      <c r="AY392" s="269" t="s">
        <v>84</v>
      </c>
      <c r="AZ392" s="189"/>
      <c r="BA392" s="639">
        <v>0.92585555555555565</v>
      </c>
      <c r="BB392" s="207">
        <v>0.91659999999999997</v>
      </c>
      <c r="BC392" s="207">
        <v>0.99990000000000001</v>
      </c>
      <c r="BD392" s="208">
        <v>0.94745185185185188</v>
      </c>
      <c r="BE392" s="208" t="s">
        <v>84</v>
      </c>
    </row>
    <row r="393" spans="1:57" ht="35.25" customHeight="1" x14ac:dyDescent="0.25">
      <c r="A393" s="144"/>
      <c r="B393" s="144"/>
      <c r="C393" s="144"/>
      <c r="D393" s="1548">
        <v>2022</v>
      </c>
      <c r="E393" s="234" t="s">
        <v>153</v>
      </c>
      <c r="F393" s="165"/>
      <c r="G393" s="1573"/>
      <c r="H393" s="802" t="s">
        <v>84</v>
      </c>
      <c r="I393" s="183">
        <v>0.99990000000000001</v>
      </c>
      <c r="J393" s="183" t="s">
        <v>84</v>
      </c>
      <c r="K393" s="183">
        <v>0.99990000000000001</v>
      </c>
      <c r="L393" s="183" t="s">
        <v>84</v>
      </c>
      <c r="M393" s="183" t="s">
        <v>84</v>
      </c>
      <c r="N393" s="183" t="s">
        <v>84</v>
      </c>
      <c r="O393" s="183">
        <v>0.99990000000000001</v>
      </c>
      <c r="P393" s="183" t="s">
        <v>84</v>
      </c>
      <c r="Q393" s="183">
        <v>0.99990000000000001</v>
      </c>
      <c r="R393" s="183">
        <v>0.99990000000000001</v>
      </c>
      <c r="S393" s="183">
        <v>0.99990000000000001</v>
      </c>
      <c r="T393" s="183">
        <v>0.99990000000000001</v>
      </c>
      <c r="U393" s="183" t="s">
        <v>84</v>
      </c>
      <c r="V393" s="183">
        <v>1</v>
      </c>
      <c r="W393" s="183">
        <v>0.99990000000000001</v>
      </c>
      <c r="X393" s="183" t="s">
        <v>84</v>
      </c>
      <c r="Y393" s="183" t="s">
        <v>84</v>
      </c>
      <c r="Z393" s="183" t="s">
        <v>84</v>
      </c>
      <c r="AA393" s="183" t="s">
        <v>84</v>
      </c>
      <c r="AB393" s="185" t="s">
        <v>84</v>
      </c>
      <c r="AC393" s="183">
        <v>0.99990000000000001</v>
      </c>
      <c r="AD393" s="183">
        <v>0.99990000000000001</v>
      </c>
      <c r="AE393" s="183" t="s">
        <v>84</v>
      </c>
      <c r="AF393" s="183" t="s">
        <v>84</v>
      </c>
      <c r="AG393" s="183" t="s">
        <v>84</v>
      </c>
      <c r="AH393" s="183" t="s">
        <v>84</v>
      </c>
      <c r="AI393" s="183">
        <v>0.5</v>
      </c>
      <c r="AJ393" s="183">
        <v>0.99990000000000001</v>
      </c>
      <c r="AK393" s="183">
        <v>0.99990000000000001</v>
      </c>
      <c r="AL393" s="183" t="s">
        <v>84</v>
      </c>
      <c r="AM393" s="185">
        <v>0.66659999999999997</v>
      </c>
      <c r="AN393" s="183" t="s">
        <v>84</v>
      </c>
      <c r="AO393" s="183" t="s">
        <v>84</v>
      </c>
      <c r="AP393" s="183" t="s">
        <v>84</v>
      </c>
      <c r="AQ393" s="183" t="s">
        <v>84</v>
      </c>
      <c r="AR393" s="965">
        <v>0.99990000000000001</v>
      </c>
      <c r="AS393" s="965" t="s">
        <v>84</v>
      </c>
      <c r="AT393" s="975" t="s">
        <v>84</v>
      </c>
      <c r="AU393" s="189" t="s">
        <v>84</v>
      </c>
      <c r="AV393" s="189" t="s">
        <v>84</v>
      </c>
      <c r="AW393" s="189" t="s">
        <v>84</v>
      </c>
      <c r="AX393" s="506" t="s">
        <v>84</v>
      </c>
      <c r="AY393" s="506" t="s">
        <v>84</v>
      </c>
      <c r="AZ393" s="189"/>
      <c r="BA393" s="345">
        <v>0.99991111111111108</v>
      </c>
      <c r="BB393" s="187">
        <v>0.89992000000000005</v>
      </c>
      <c r="BC393" s="187">
        <v>0.83325000000000005</v>
      </c>
      <c r="BD393" s="188">
        <v>0.91102703703703714</v>
      </c>
      <c r="BE393" s="188" t="s">
        <v>84</v>
      </c>
    </row>
    <row r="394" spans="1:57" ht="35.25" customHeight="1" x14ac:dyDescent="0.25">
      <c r="A394" s="144"/>
      <c r="B394" s="144"/>
      <c r="C394" s="144"/>
      <c r="D394" s="1551"/>
      <c r="E394" s="234" t="s">
        <v>154</v>
      </c>
      <c r="F394" s="165"/>
      <c r="G394" s="1573"/>
      <c r="H394" s="801">
        <v>0.99990000000000001</v>
      </c>
      <c r="I394" s="189">
        <v>0.99990000000000001</v>
      </c>
      <c r="J394" s="189" t="s">
        <v>84</v>
      </c>
      <c r="K394" s="189">
        <v>0.99990000000000001</v>
      </c>
      <c r="L394" s="189" t="s">
        <v>84</v>
      </c>
      <c r="M394" s="189" t="s">
        <v>84</v>
      </c>
      <c r="N394" s="189" t="s">
        <v>84</v>
      </c>
      <c r="O394" s="189" t="s">
        <v>84</v>
      </c>
      <c r="P394" s="189" t="s">
        <v>84</v>
      </c>
      <c r="Q394" s="189" t="s">
        <v>84</v>
      </c>
      <c r="R394" s="189">
        <v>0.99990000000000001</v>
      </c>
      <c r="S394" s="189">
        <v>0.99990000000000001</v>
      </c>
      <c r="T394" s="189">
        <v>0.99990000000000001</v>
      </c>
      <c r="U394" s="189" t="s">
        <v>84</v>
      </c>
      <c r="V394" s="189">
        <v>0.99990000000000001</v>
      </c>
      <c r="W394" s="189">
        <v>0.66659999999999997</v>
      </c>
      <c r="X394" s="189">
        <v>1</v>
      </c>
      <c r="Y394" s="189" t="s">
        <v>84</v>
      </c>
      <c r="Z394" s="189" t="s">
        <v>84</v>
      </c>
      <c r="AA394" s="189" t="s">
        <v>84</v>
      </c>
      <c r="AB394" s="237">
        <v>0.99990000000000001</v>
      </c>
      <c r="AC394" s="189" t="s">
        <v>84</v>
      </c>
      <c r="AD394" s="189">
        <v>0.66659999999999997</v>
      </c>
      <c r="AE394" s="189" t="s">
        <v>84</v>
      </c>
      <c r="AF394" s="189" t="s">
        <v>84</v>
      </c>
      <c r="AG394" s="189" t="s">
        <v>84</v>
      </c>
      <c r="AH394" s="189">
        <v>0.99990000000000001</v>
      </c>
      <c r="AI394" s="189" t="s">
        <v>84</v>
      </c>
      <c r="AJ394" s="189">
        <v>0.99990000000000001</v>
      </c>
      <c r="AK394" s="189">
        <v>1</v>
      </c>
      <c r="AL394" s="189" t="s">
        <v>84</v>
      </c>
      <c r="AM394" s="237">
        <v>0.99990000000000001</v>
      </c>
      <c r="AN394" s="189" t="s">
        <v>84</v>
      </c>
      <c r="AO394" s="189">
        <v>0.99990000000000001</v>
      </c>
      <c r="AP394" s="189" t="s">
        <v>84</v>
      </c>
      <c r="AQ394" s="189" t="s">
        <v>84</v>
      </c>
      <c r="AR394" s="967" t="s">
        <v>84</v>
      </c>
      <c r="AS394" s="967" t="s">
        <v>84</v>
      </c>
      <c r="AT394" s="977" t="s">
        <v>84</v>
      </c>
      <c r="AU394" s="189" t="s">
        <v>84</v>
      </c>
      <c r="AV394" s="189" t="s">
        <v>84</v>
      </c>
      <c r="AW394" s="189" t="s">
        <v>84</v>
      </c>
      <c r="AX394" s="506" t="s">
        <v>84</v>
      </c>
      <c r="AY394" s="506" t="s">
        <v>84</v>
      </c>
      <c r="AZ394" s="189"/>
      <c r="BA394" s="323">
        <v>0.96287777777777783</v>
      </c>
      <c r="BB394" s="239">
        <v>0.93326000000000009</v>
      </c>
      <c r="BC394" s="239">
        <v>0.99990000000000001</v>
      </c>
      <c r="BD394" s="240">
        <v>0.96534592592592594</v>
      </c>
      <c r="BE394" s="240" t="s">
        <v>84</v>
      </c>
    </row>
    <row r="395" spans="1:57" ht="35.25" customHeight="1" x14ac:dyDescent="0.25">
      <c r="A395" s="144"/>
      <c r="B395" s="144"/>
      <c r="C395" s="144"/>
      <c r="D395" s="1551"/>
      <c r="E395" s="234" t="s">
        <v>155</v>
      </c>
      <c r="F395" s="165"/>
      <c r="G395" s="1573"/>
      <c r="H395" s="802">
        <v>0.99990000000000001</v>
      </c>
      <c r="I395" s="183">
        <v>1</v>
      </c>
      <c r="J395" s="183" t="s">
        <v>84</v>
      </c>
      <c r="K395" s="183">
        <v>1</v>
      </c>
      <c r="L395" s="183" t="s">
        <v>84</v>
      </c>
      <c r="M395" s="183" t="s">
        <v>84</v>
      </c>
      <c r="N395" s="183" t="s">
        <v>84</v>
      </c>
      <c r="O395" s="183">
        <v>0.99990000000000001</v>
      </c>
      <c r="P395" s="183" t="s">
        <v>84</v>
      </c>
      <c r="Q395" s="183">
        <v>0.99990000000000001</v>
      </c>
      <c r="R395" s="183" t="s">
        <v>84</v>
      </c>
      <c r="S395" s="183">
        <v>0.99990000000000001</v>
      </c>
      <c r="T395" s="183">
        <v>0.99990000000000001</v>
      </c>
      <c r="U395" s="183" t="s">
        <v>84</v>
      </c>
      <c r="V395" s="183">
        <v>0.99990000000000001</v>
      </c>
      <c r="W395" s="183" t="s">
        <v>84</v>
      </c>
      <c r="X395" s="183">
        <v>0.99990000000000001</v>
      </c>
      <c r="Y395" s="183" t="s">
        <v>84</v>
      </c>
      <c r="Z395" s="183" t="s">
        <v>84</v>
      </c>
      <c r="AA395" s="183" t="s">
        <v>84</v>
      </c>
      <c r="AB395" s="185" t="s">
        <v>84</v>
      </c>
      <c r="AC395" s="183">
        <v>0.99990000000000001</v>
      </c>
      <c r="AD395" s="183">
        <v>0.99990000000000001</v>
      </c>
      <c r="AE395" s="183" t="s">
        <v>84</v>
      </c>
      <c r="AF395" s="183" t="s">
        <v>84</v>
      </c>
      <c r="AG395" s="183" t="s">
        <v>84</v>
      </c>
      <c r="AH395" s="183" t="s">
        <v>84</v>
      </c>
      <c r="AI395" s="183">
        <v>0.99990000000000001</v>
      </c>
      <c r="AJ395" s="183">
        <v>0.99990000000000001</v>
      </c>
      <c r="AK395" s="183">
        <v>0.99990000000000001</v>
      </c>
      <c r="AL395" s="183" t="s">
        <v>84</v>
      </c>
      <c r="AM395" s="185" t="s">
        <v>84</v>
      </c>
      <c r="AN395" s="183" t="s">
        <v>84</v>
      </c>
      <c r="AO395" s="183">
        <v>0.99990000000000001</v>
      </c>
      <c r="AP395" s="183" t="s">
        <v>84</v>
      </c>
      <c r="AQ395" s="183" t="s">
        <v>84</v>
      </c>
      <c r="AR395" s="965">
        <v>0.99990000000000001</v>
      </c>
      <c r="AS395" s="965" t="s">
        <v>84</v>
      </c>
      <c r="AT395" s="975" t="s">
        <v>84</v>
      </c>
      <c r="AU395" s="183" t="s">
        <v>84</v>
      </c>
      <c r="AV395" s="183" t="s">
        <v>84</v>
      </c>
      <c r="AW395" s="183" t="s">
        <v>84</v>
      </c>
      <c r="AX395" s="604" t="s">
        <v>84</v>
      </c>
      <c r="AY395" s="604" t="s">
        <v>84</v>
      </c>
      <c r="AZ395" s="189"/>
      <c r="BA395" s="272">
        <v>0.99992222222222238</v>
      </c>
      <c r="BB395" s="187">
        <v>0.99990000000000001</v>
      </c>
      <c r="BC395" s="187">
        <v>0.99990000000000001</v>
      </c>
      <c r="BD395" s="188">
        <v>0.99990740740740736</v>
      </c>
      <c r="BE395" s="188" t="s">
        <v>84</v>
      </c>
    </row>
    <row r="396" spans="1:57" ht="35.25" customHeight="1" x14ac:dyDescent="0.25">
      <c r="A396" s="144"/>
      <c r="B396" s="144"/>
      <c r="C396" s="144"/>
      <c r="D396" s="1551"/>
      <c r="E396" s="234" t="s">
        <v>303</v>
      </c>
      <c r="F396" s="165"/>
      <c r="G396" s="1573"/>
      <c r="H396" s="801">
        <v>0.99990000000000001</v>
      </c>
      <c r="I396" s="189" t="s">
        <v>84</v>
      </c>
      <c r="J396" s="189" t="s">
        <v>84</v>
      </c>
      <c r="K396" s="189" t="s">
        <v>84</v>
      </c>
      <c r="L396" s="189" t="s">
        <v>84</v>
      </c>
      <c r="M396" s="189" t="s">
        <v>84</v>
      </c>
      <c r="N396" s="189" t="s">
        <v>84</v>
      </c>
      <c r="O396" s="189">
        <v>0.99990000000000001</v>
      </c>
      <c r="P396" s="189" t="s">
        <v>84</v>
      </c>
      <c r="Q396" s="189">
        <v>1</v>
      </c>
      <c r="R396" s="189">
        <v>0.99990000000000001</v>
      </c>
      <c r="S396" s="189">
        <v>0.99990000000000001</v>
      </c>
      <c r="T396" s="189">
        <v>0.99990000000000001</v>
      </c>
      <c r="U396" s="189" t="s">
        <v>84</v>
      </c>
      <c r="V396" s="189">
        <v>0.99990000000000001</v>
      </c>
      <c r="W396" s="189">
        <v>0.99990000000000001</v>
      </c>
      <c r="X396" s="189">
        <v>0.99990000000000001</v>
      </c>
      <c r="Y396" s="189" t="s">
        <v>84</v>
      </c>
      <c r="Z396" s="189" t="s">
        <v>84</v>
      </c>
      <c r="AA396" s="189" t="s">
        <v>84</v>
      </c>
      <c r="AB396" s="237">
        <v>0.99990000000000001</v>
      </c>
      <c r="AC396" s="189" t="s">
        <v>84</v>
      </c>
      <c r="AD396" s="189">
        <v>0.99990000000000001</v>
      </c>
      <c r="AE396" s="189" t="s">
        <v>84</v>
      </c>
      <c r="AF396" s="189" t="s">
        <v>84</v>
      </c>
      <c r="AG396" s="189" t="s">
        <v>84</v>
      </c>
      <c r="AH396" s="189">
        <v>1</v>
      </c>
      <c r="AI396" s="189" t="s">
        <v>84</v>
      </c>
      <c r="AJ396" s="189">
        <v>0.66659999999999997</v>
      </c>
      <c r="AK396" s="189">
        <v>0.99990000000000001</v>
      </c>
      <c r="AL396" s="189" t="s">
        <v>84</v>
      </c>
      <c r="AM396" s="237">
        <v>0.99990000000000001</v>
      </c>
      <c r="AN396" s="189" t="s">
        <v>84</v>
      </c>
      <c r="AO396" s="189" t="s">
        <v>84</v>
      </c>
      <c r="AP396" s="189" t="s">
        <v>84</v>
      </c>
      <c r="AQ396" s="189" t="s">
        <v>84</v>
      </c>
      <c r="AR396" s="967">
        <v>0.99990000000000001</v>
      </c>
      <c r="AS396" s="967" t="s">
        <v>84</v>
      </c>
      <c r="AT396" s="977" t="s">
        <v>84</v>
      </c>
      <c r="AU396" s="189" t="s">
        <v>84</v>
      </c>
      <c r="AV396" s="189" t="s">
        <v>84</v>
      </c>
      <c r="AW396" s="189" t="s">
        <v>84</v>
      </c>
      <c r="AX396" s="506" t="s">
        <v>84</v>
      </c>
      <c r="AY396" s="506" t="s">
        <v>84</v>
      </c>
      <c r="AZ396" s="189"/>
      <c r="BA396" s="323">
        <v>0.99991111111111108</v>
      </c>
      <c r="BB396" s="239">
        <v>0.93325999999999998</v>
      </c>
      <c r="BC396" s="239">
        <v>0.99990000000000001</v>
      </c>
      <c r="BD396" s="240">
        <v>0.97769037037037043</v>
      </c>
      <c r="BE396" s="240" t="s">
        <v>84</v>
      </c>
    </row>
    <row r="397" spans="1:57" ht="35.25" customHeight="1" x14ac:dyDescent="0.25">
      <c r="A397" s="144"/>
      <c r="B397" s="144"/>
      <c r="C397" s="144"/>
      <c r="D397" s="1551"/>
      <c r="E397" s="234" t="s">
        <v>167</v>
      </c>
      <c r="F397" s="165"/>
      <c r="G397" s="1573"/>
      <c r="H397" s="802">
        <v>0.99990000000000001</v>
      </c>
      <c r="I397" s="183">
        <v>0.99990000000000001</v>
      </c>
      <c r="J397" s="183" t="s">
        <v>84</v>
      </c>
      <c r="K397" s="183">
        <v>0.99990000000000001</v>
      </c>
      <c r="L397" s="183" t="s">
        <v>84</v>
      </c>
      <c r="M397" s="183" t="s">
        <v>84</v>
      </c>
      <c r="N397" s="183" t="s">
        <v>84</v>
      </c>
      <c r="O397" s="183">
        <v>0.99990000000000001</v>
      </c>
      <c r="P397" s="183" t="s">
        <v>84</v>
      </c>
      <c r="Q397" s="183">
        <v>0.99990000000000001</v>
      </c>
      <c r="R397" s="183">
        <v>0.99990000000000001</v>
      </c>
      <c r="S397" s="183" t="s">
        <v>84</v>
      </c>
      <c r="T397" s="183">
        <v>0.99990000000000001</v>
      </c>
      <c r="U397" s="183" t="s">
        <v>84</v>
      </c>
      <c r="V397" s="183" t="s">
        <v>84</v>
      </c>
      <c r="W397" s="183">
        <v>0.99990000000000001</v>
      </c>
      <c r="X397" s="183">
        <v>0.99990000000000001</v>
      </c>
      <c r="Y397" s="183" t="s">
        <v>84</v>
      </c>
      <c r="Z397" s="183" t="s">
        <v>84</v>
      </c>
      <c r="AA397" s="183" t="s">
        <v>84</v>
      </c>
      <c r="AB397" s="185">
        <v>0.99990000000000001</v>
      </c>
      <c r="AC397" s="183">
        <v>0.99990000000000001</v>
      </c>
      <c r="AD397" s="183">
        <v>0.99990000000000001</v>
      </c>
      <c r="AE397" s="183" t="s">
        <v>84</v>
      </c>
      <c r="AF397" s="183" t="s">
        <v>84</v>
      </c>
      <c r="AG397" s="183" t="s">
        <v>84</v>
      </c>
      <c r="AH397" s="183" t="s">
        <v>84</v>
      </c>
      <c r="AI397" s="183" t="s">
        <v>84</v>
      </c>
      <c r="AJ397" s="183">
        <v>0.99990000000000001</v>
      </c>
      <c r="AK397" s="183">
        <v>0.99990000000000001</v>
      </c>
      <c r="AL397" s="183" t="s">
        <v>84</v>
      </c>
      <c r="AM397" s="185" t="s">
        <v>84</v>
      </c>
      <c r="AN397" s="183" t="s">
        <v>84</v>
      </c>
      <c r="AO397" s="183">
        <v>0.99990000000000001</v>
      </c>
      <c r="AP397" s="183" t="s">
        <v>84</v>
      </c>
      <c r="AQ397" s="183" t="s">
        <v>84</v>
      </c>
      <c r="AR397" s="965">
        <v>0.99990000000000001</v>
      </c>
      <c r="AS397" s="965" t="s">
        <v>84</v>
      </c>
      <c r="AT397" s="975" t="s">
        <v>84</v>
      </c>
      <c r="AU397" s="183" t="s">
        <v>84</v>
      </c>
      <c r="AV397" s="183" t="s">
        <v>84</v>
      </c>
      <c r="AW397" s="183" t="s">
        <v>84</v>
      </c>
      <c r="AX397" s="604" t="s">
        <v>84</v>
      </c>
      <c r="AY397" s="604" t="s">
        <v>84</v>
      </c>
      <c r="AZ397" s="189"/>
      <c r="BA397" s="272">
        <v>0.99990000000000001</v>
      </c>
      <c r="BB397" s="187">
        <v>0.99990000000000001</v>
      </c>
      <c r="BC397" s="187">
        <v>0.99990000000000001</v>
      </c>
      <c r="BD397" s="188">
        <v>0.9998999999999999</v>
      </c>
      <c r="BE397" s="188" t="s">
        <v>84</v>
      </c>
    </row>
    <row r="398" spans="1:57" ht="35.25" customHeight="1" x14ac:dyDescent="0.25">
      <c r="A398" s="144"/>
      <c r="B398" s="144"/>
      <c r="C398" s="144"/>
      <c r="D398" s="1551"/>
      <c r="E398" s="234" t="s">
        <v>168</v>
      </c>
      <c r="F398" s="165"/>
      <c r="G398" s="1573"/>
      <c r="H398" s="803" t="s">
        <v>84</v>
      </c>
      <c r="I398" s="186">
        <v>0.99990000000000001</v>
      </c>
      <c r="J398" s="186" t="s">
        <v>84</v>
      </c>
      <c r="K398" s="186">
        <v>0.99990000000000001</v>
      </c>
      <c r="L398" s="186" t="s">
        <v>84</v>
      </c>
      <c r="M398" s="186" t="s">
        <v>84</v>
      </c>
      <c r="N398" s="186" t="s">
        <v>84</v>
      </c>
      <c r="O398" s="186">
        <v>0.5</v>
      </c>
      <c r="P398" s="186" t="s">
        <v>84</v>
      </c>
      <c r="Q398" s="186">
        <v>0.99990000000000001</v>
      </c>
      <c r="R398" s="186">
        <v>0.99990000000000001</v>
      </c>
      <c r="S398" s="186">
        <v>1</v>
      </c>
      <c r="T398" s="186" t="s">
        <v>84</v>
      </c>
      <c r="U398" s="186" t="s">
        <v>84</v>
      </c>
      <c r="V398" s="186">
        <v>0.99990000000000001</v>
      </c>
      <c r="W398" s="186">
        <v>0.99990000000000001</v>
      </c>
      <c r="X398" s="186">
        <v>0.99990000000000001</v>
      </c>
      <c r="Y398" s="186" t="s">
        <v>84</v>
      </c>
      <c r="Z398" s="186" t="s">
        <v>84</v>
      </c>
      <c r="AA398" s="186" t="s">
        <v>84</v>
      </c>
      <c r="AB398" s="206" t="s">
        <v>84</v>
      </c>
      <c r="AC398" s="186" t="s">
        <v>84</v>
      </c>
      <c r="AD398" s="186">
        <v>0.99990000000000001</v>
      </c>
      <c r="AE398" s="186" t="s">
        <v>84</v>
      </c>
      <c r="AF398" s="186" t="s">
        <v>84</v>
      </c>
      <c r="AG398" s="186" t="s">
        <v>84</v>
      </c>
      <c r="AH398" s="186">
        <v>0.5</v>
      </c>
      <c r="AI398" s="186">
        <v>0.99990000000000001</v>
      </c>
      <c r="AJ398" s="186">
        <v>0.99990000000000001</v>
      </c>
      <c r="AK398" s="186">
        <v>0.99990000000000001</v>
      </c>
      <c r="AL398" s="186" t="s">
        <v>84</v>
      </c>
      <c r="AM398" s="206">
        <v>0.99990000000000001</v>
      </c>
      <c r="AN398" s="186" t="s">
        <v>84</v>
      </c>
      <c r="AO398" s="186" t="s">
        <v>84</v>
      </c>
      <c r="AP398" s="186" t="s">
        <v>84</v>
      </c>
      <c r="AQ398" s="186" t="s">
        <v>84</v>
      </c>
      <c r="AR398" s="966">
        <v>1</v>
      </c>
      <c r="AS398" s="966" t="s">
        <v>84</v>
      </c>
      <c r="AT398" s="976" t="s">
        <v>84</v>
      </c>
      <c r="AU398" s="186" t="s">
        <v>84</v>
      </c>
      <c r="AV398" s="186" t="s">
        <v>84</v>
      </c>
      <c r="AW398" s="186" t="s">
        <v>84</v>
      </c>
      <c r="AX398" s="605" t="s">
        <v>84</v>
      </c>
      <c r="AY398" s="605" t="s">
        <v>84</v>
      </c>
      <c r="AZ398" s="189"/>
      <c r="BA398" s="817">
        <v>0.94436666666666669</v>
      </c>
      <c r="BB398" s="207">
        <v>0.89992000000000005</v>
      </c>
      <c r="BC398" s="207">
        <v>0.99995000000000001</v>
      </c>
      <c r="BD398" s="208">
        <v>0.94807888888888892</v>
      </c>
      <c r="BE398" s="208" t="s">
        <v>84</v>
      </c>
    </row>
    <row r="399" spans="1:57" ht="35.25" customHeight="1" x14ac:dyDescent="0.25">
      <c r="A399" s="144"/>
      <c r="B399" s="144"/>
      <c r="C399" s="144"/>
      <c r="D399" s="1551"/>
      <c r="E399" s="234" t="s">
        <v>241</v>
      </c>
      <c r="F399" s="165"/>
      <c r="G399" s="1573"/>
      <c r="H399" s="802">
        <v>0.99990000000000001</v>
      </c>
      <c r="I399" s="183">
        <v>0.99990000000000001</v>
      </c>
      <c r="J399" s="183" t="s">
        <v>84</v>
      </c>
      <c r="K399" s="183">
        <v>1</v>
      </c>
      <c r="L399" s="183" t="s">
        <v>84</v>
      </c>
      <c r="M399" s="183" t="s">
        <v>84</v>
      </c>
      <c r="N399" s="183" t="s">
        <v>84</v>
      </c>
      <c r="O399" s="183" t="s">
        <v>84</v>
      </c>
      <c r="P399" s="183" t="s">
        <v>84</v>
      </c>
      <c r="Q399" s="183" t="s">
        <v>84</v>
      </c>
      <c r="R399" s="183">
        <v>0.99990000000000001</v>
      </c>
      <c r="S399" s="183">
        <v>0.99990000000000001</v>
      </c>
      <c r="T399" s="183">
        <v>0.99990000000000001</v>
      </c>
      <c r="U399" s="183" t="s">
        <v>84</v>
      </c>
      <c r="V399" s="183">
        <v>0.99990000000000001</v>
      </c>
      <c r="W399" s="183">
        <v>0.99990000000000001</v>
      </c>
      <c r="X399" s="183">
        <v>0.99990000000000001</v>
      </c>
      <c r="Y399" s="183" t="s">
        <v>84</v>
      </c>
      <c r="Z399" s="183" t="s">
        <v>84</v>
      </c>
      <c r="AA399" s="183" t="s">
        <v>84</v>
      </c>
      <c r="AB399" s="185">
        <v>0.99990000000000001</v>
      </c>
      <c r="AC399" s="183">
        <v>0.99990000000000001</v>
      </c>
      <c r="AD399" s="183">
        <v>0.99990000000000001</v>
      </c>
      <c r="AE399" s="183" t="s">
        <v>84</v>
      </c>
      <c r="AF399" s="183" t="s">
        <v>84</v>
      </c>
      <c r="AG399" s="183" t="s">
        <v>84</v>
      </c>
      <c r="AH399" s="183" t="s">
        <v>84</v>
      </c>
      <c r="AI399" s="183" t="s">
        <v>84</v>
      </c>
      <c r="AJ399" s="183">
        <v>0.99990000000000001</v>
      </c>
      <c r="AK399" s="183">
        <v>0.99990000000000001</v>
      </c>
      <c r="AL399" s="183" t="s">
        <v>84</v>
      </c>
      <c r="AM399" s="185" t="s">
        <v>84</v>
      </c>
      <c r="AN399" s="183" t="s">
        <v>84</v>
      </c>
      <c r="AO399" s="183">
        <v>0.99990000000000001</v>
      </c>
      <c r="AP399" s="183" t="s">
        <v>84</v>
      </c>
      <c r="AQ399" s="183" t="s">
        <v>84</v>
      </c>
      <c r="AR399" s="965">
        <v>0.99990000000000001</v>
      </c>
      <c r="AS399" s="965" t="s">
        <v>84</v>
      </c>
      <c r="AT399" s="975" t="s">
        <v>84</v>
      </c>
      <c r="AU399" s="186" t="s">
        <v>84</v>
      </c>
      <c r="AV399" s="186" t="s">
        <v>84</v>
      </c>
      <c r="AW399" s="186" t="s">
        <v>84</v>
      </c>
      <c r="AX399" s="605" t="s">
        <v>84</v>
      </c>
      <c r="AY399" s="605" t="s">
        <v>84</v>
      </c>
      <c r="AZ399" s="189"/>
      <c r="BA399" s="272">
        <v>0.99991111111111108</v>
      </c>
      <c r="BB399" s="187">
        <v>0.99990000000000001</v>
      </c>
      <c r="BC399" s="187">
        <v>0.99990000000000001</v>
      </c>
      <c r="BD399" s="188">
        <v>0.99990370370370363</v>
      </c>
      <c r="BE399" s="188" t="s">
        <v>84</v>
      </c>
    </row>
    <row r="400" spans="1:57" ht="35.25" customHeight="1" x14ac:dyDescent="0.25">
      <c r="A400" s="144"/>
      <c r="B400" s="144"/>
      <c r="C400" s="144"/>
      <c r="D400" s="1551"/>
      <c r="E400" s="234" t="s">
        <v>246</v>
      </c>
      <c r="F400" s="165"/>
      <c r="G400" s="1573"/>
      <c r="H400" s="801">
        <v>0.99990000000000001</v>
      </c>
      <c r="I400" s="189">
        <v>0.99990000000000001</v>
      </c>
      <c r="J400" s="189" t="s">
        <v>84</v>
      </c>
      <c r="K400" s="189">
        <v>1</v>
      </c>
      <c r="L400" s="189" t="s">
        <v>84</v>
      </c>
      <c r="M400" s="189" t="s">
        <v>84</v>
      </c>
      <c r="N400" s="189" t="s">
        <v>84</v>
      </c>
      <c r="O400" s="189">
        <v>0.99990000000000001</v>
      </c>
      <c r="P400" s="189" t="s">
        <v>84</v>
      </c>
      <c r="Q400" s="189">
        <v>0.99990000000000001</v>
      </c>
      <c r="R400" s="189">
        <v>0.99990000000000001</v>
      </c>
      <c r="S400" s="189">
        <v>0.99990000000000001</v>
      </c>
      <c r="T400" s="189" t="s">
        <v>84</v>
      </c>
      <c r="U400" s="189" t="s">
        <v>84</v>
      </c>
      <c r="V400" s="189">
        <v>1</v>
      </c>
      <c r="W400" s="189">
        <v>1</v>
      </c>
      <c r="X400" s="189" t="s">
        <v>84</v>
      </c>
      <c r="Y400" s="189" t="s">
        <v>84</v>
      </c>
      <c r="Z400" s="189" t="s">
        <v>84</v>
      </c>
      <c r="AA400" s="189" t="s">
        <v>84</v>
      </c>
      <c r="AB400" s="237" t="s">
        <v>84</v>
      </c>
      <c r="AC400" s="189" t="s">
        <v>84</v>
      </c>
      <c r="AD400" s="189">
        <v>0.99990000000000001</v>
      </c>
      <c r="AE400" s="189" t="s">
        <v>84</v>
      </c>
      <c r="AF400" s="189" t="s">
        <v>84</v>
      </c>
      <c r="AG400" s="189" t="s">
        <v>84</v>
      </c>
      <c r="AH400" s="189">
        <v>1</v>
      </c>
      <c r="AI400" s="189">
        <v>0.99990000000000001</v>
      </c>
      <c r="AJ400" s="189">
        <v>0.99990000000000001</v>
      </c>
      <c r="AK400" s="189">
        <v>0.99990000000000001</v>
      </c>
      <c r="AL400" s="189" t="s">
        <v>84</v>
      </c>
      <c r="AM400" s="237">
        <v>0.99990000000000001</v>
      </c>
      <c r="AN400" s="189" t="s">
        <v>84</v>
      </c>
      <c r="AO400" s="189" t="s">
        <v>84</v>
      </c>
      <c r="AP400" s="189" t="s">
        <v>84</v>
      </c>
      <c r="AQ400" s="189" t="s">
        <v>84</v>
      </c>
      <c r="AR400" s="967">
        <v>0.99990000000000001</v>
      </c>
      <c r="AS400" s="967" t="s">
        <v>84</v>
      </c>
      <c r="AT400" s="977" t="s">
        <v>84</v>
      </c>
      <c r="AU400" s="189" t="s">
        <v>84</v>
      </c>
      <c r="AV400" s="189" t="s">
        <v>84</v>
      </c>
      <c r="AW400" s="189" t="s">
        <v>84</v>
      </c>
      <c r="AX400" s="506" t="s">
        <v>84</v>
      </c>
      <c r="AY400" s="506" t="s">
        <v>84</v>
      </c>
      <c r="AZ400" s="189"/>
      <c r="BA400" s="323">
        <v>0.99993333333333345</v>
      </c>
      <c r="BB400" s="239">
        <v>0.99992000000000003</v>
      </c>
      <c r="BC400" s="239">
        <v>0.99990000000000001</v>
      </c>
      <c r="BD400" s="240">
        <v>0.99991777777777779</v>
      </c>
      <c r="BE400" s="240" t="s">
        <v>84</v>
      </c>
    </row>
    <row r="401" spans="1:58" ht="35.25" customHeight="1" x14ac:dyDescent="0.25">
      <c r="A401" s="144"/>
      <c r="B401" s="144"/>
      <c r="C401" s="144"/>
      <c r="D401" s="1551"/>
      <c r="E401" s="234" t="s">
        <v>248</v>
      </c>
      <c r="F401" s="165"/>
      <c r="G401" s="1573"/>
      <c r="H401" s="802">
        <v>0.99990000000000001</v>
      </c>
      <c r="I401" s="183">
        <v>0.99990000000000001</v>
      </c>
      <c r="J401" s="183" t="s">
        <v>84</v>
      </c>
      <c r="K401" s="183">
        <v>1</v>
      </c>
      <c r="L401" s="183" t="s">
        <v>84</v>
      </c>
      <c r="M401" s="183" t="s">
        <v>84</v>
      </c>
      <c r="N401" s="183" t="s">
        <v>84</v>
      </c>
      <c r="O401" s="183">
        <v>1</v>
      </c>
      <c r="P401" s="183" t="s">
        <v>84</v>
      </c>
      <c r="Q401" s="183">
        <v>0.99990000000000001</v>
      </c>
      <c r="R401" s="183" t="s">
        <v>84</v>
      </c>
      <c r="S401" s="183">
        <v>0.99990000000000001</v>
      </c>
      <c r="T401" s="183">
        <v>1</v>
      </c>
      <c r="U401" s="183" t="s">
        <v>84</v>
      </c>
      <c r="V401" s="183">
        <v>1</v>
      </c>
      <c r="W401" s="183" t="s">
        <v>84</v>
      </c>
      <c r="X401" s="183">
        <v>0.99990000000000001</v>
      </c>
      <c r="Y401" s="183" t="s">
        <v>84</v>
      </c>
      <c r="Z401" s="183" t="s">
        <v>84</v>
      </c>
      <c r="AA401" s="183" t="s">
        <v>84</v>
      </c>
      <c r="AB401" s="185">
        <v>0.99990000000000001</v>
      </c>
      <c r="AC401" s="183">
        <v>1</v>
      </c>
      <c r="AD401" s="183">
        <v>1</v>
      </c>
      <c r="AE401" s="183" t="s">
        <v>84</v>
      </c>
      <c r="AF401" s="183" t="s">
        <v>84</v>
      </c>
      <c r="AG401" s="183" t="s">
        <v>84</v>
      </c>
      <c r="AH401" s="183" t="s">
        <v>84</v>
      </c>
      <c r="AI401" s="183" t="s">
        <v>84</v>
      </c>
      <c r="AJ401" s="183">
        <v>0.5</v>
      </c>
      <c r="AK401" s="183">
        <v>0.99990000000000001</v>
      </c>
      <c r="AL401" s="183" t="s">
        <v>84</v>
      </c>
      <c r="AM401" s="185" t="s">
        <v>84</v>
      </c>
      <c r="AN401" s="183" t="s">
        <v>84</v>
      </c>
      <c r="AO401" s="183">
        <v>1</v>
      </c>
      <c r="AP401" s="183" t="s">
        <v>84</v>
      </c>
      <c r="AQ401" s="183" t="s">
        <v>84</v>
      </c>
      <c r="AR401" s="965">
        <v>0.99990000000000001</v>
      </c>
      <c r="AS401" s="965" t="s">
        <v>84</v>
      </c>
      <c r="AT401" s="975" t="s">
        <v>84</v>
      </c>
      <c r="AU401" s="183" t="s">
        <v>84</v>
      </c>
      <c r="AV401" s="183" t="s">
        <v>84</v>
      </c>
      <c r="AW401" s="183" t="s">
        <v>84</v>
      </c>
      <c r="AX401" s="604" t="s">
        <v>84</v>
      </c>
      <c r="AY401" s="604" t="s">
        <v>84</v>
      </c>
      <c r="AZ401" s="189"/>
      <c r="BA401" s="272">
        <v>0.99994444444444441</v>
      </c>
      <c r="BB401" s="187">
        <v>0.89996000000000009</v>
      </c>
      <c r="BC401" s="187">
        <v>0.99995000000000001</v>
      </c>
      <c r="BD401" s="188">
        <v>0.96661814814814828</v>
      </c>
      <c r="BE401" s="188" t="s">
        <v>84</v>
      </c>
    </row>
    <row r="402" spans="1:58" ht="35.25" customHeight="1" x14ac:dyDescent="0.25">
      <c r="A402" s="144"/>
      <c r="B402" s="144"/>
      <c r="C402" s="144"/>
      <c r="D402" s="1551"/>
      <c r="E402" s="234" t="s">
        <v>257</v>
      </c>
      <c r="F402" s="165"/>
      <c r="G402" s="1573"/>
      <c r="H402" s="801">
        <v>0.99990000000000001</v>
      </c>
      <c r="I402" s="189" t="s">
        <v>84</v>
      </c>
      <c r="J402" s="189" t="s">
        <v>84</v>
      </c>
      <c r="K402" s="189" t="s">
        <v>84</v>
      </c>
      <c r="L402" s="189" t="s">
        <v>84</v>
      </c>
      <c r="M402" s="189" t="s">
        <v>84</v>
      </c>
      <c r="N402" s="189" t="s">
        <v>84</v>
      </c>
      <c r="O402" s="189">
        <v>0.99990000000000001</v>
      </c>
      <c r="P402" s="189" t="s">
        <v>84</v>
      </c>
      <c r="Q402" s="189">
        <v>0.99990000000000001</v>
      </c>
      <c r="R402" s="189">
        <v>0.99990000000000001</v>
      </c>
      <c r="S402" s="189">
        <v>0.99990000000000001</v>
      </c>
      <c r="T402" s="189">
        <v>0.99990000000000001</v>
      </c>
      <c r="U402" s="189" t="s">
        <v>84</v>
      </c>
      <c r="V402" s="189">
        <v>0.99990000000000001</v>
      </c>
      <c r="W402" s="189">
        <v>0.99990000000000001</v>
      </c>
      <c r="X402" s="189">
        <v>0.99990000000000001</v>
      </c>
      <c r="Y402" s="189" t="s">
        <v>84</v>
      </c>
      <c r="Z402" s="189" t="s">
        <v>84</v>
      </c>
      <c r="AA402" s="189" t="s">
        <v>84</v>
      </c>
      <c r="AB402" s="237" t="s">
        <v>84</v>
      </c>
      <c r="AC402" s="189" t="s">
        <v>84</v>
      </c>
      <c r="AD402" s="189">
        <v>1</v>
      </c>
      <c r="AE402" s="189" t="s">
        <v>84</v>
      </c>
      <c r="AF402" s="189" t="s">
        <v>84</v>
      </c>
      <c r="AG402" s="189" t="s">
        <v>84</v>
      </c>
      <c r="AH402" s="189">
        <v>0.99990000000000001</v>
      </c>
      <c r="AI402" s="189">
        <v>1</v>
      </c>
      <c r="AJ402" s="189">
        <v>1</v>
      </c>
      <c r="AK402" s="189">
        <v>0.99990000000000001</v>
      </c>
      <c r="AL402" s="189" t="s">
        <v>84</v>
      </c>
      <c r="AM402" s="237">
        <v>0.99990000000000001</v>
      </c>
      <c r="AN402" s="189" t="s">
        <v>84</v>
      </c>
      <c r="AO402" s="189" t="s">
        <v>84</v>
      </c>
      <c r="AP402" s="189" t="s">
        <v>84</v>
      </c>
      <c r="AQ402" s="189" t="s">
        <v>84</v>
      </c>
      <c r="AR402" s="967">
        <v>0.99990000000000001</v>
      </c>
      <c r="AS402" s="967" t="s">
        <v>84</v>
      </c>
      <c r="AT402" s="977" t="s">
        <v>84</v>
      </c>
      <c r="AU402" s="189" t="s">
        <v>84</v>
      </c>
      <c r="AV402" s="189" t="s">
        <v>84</v>
      </c>
      <c r="AW402" s="189" t="s">
        <v>84</v>
      </c>
      <c r="AX402" s="506" t="s">
        <v>84</v>
      </c>
      <c r="AY402" s="506" t="s">
        <v>84</v>
      </c>
      <c r="AZ402" s="189"/>
      <c r="BA402" s="323">
        <v>0.99990000000000001</v>
      </c>
      <c r="BB402" s="239">
        <v>0.99996000000000007</v>
      </c>
      <c r="BC402" s="239">
        <v>0.99990000000000001</v>
      </c>
      <c r="BD402" s="240">
        <v>0.99992000000000003</v>
      </c>
      <c r="BE402" s="240" t="s">
        <v>84</v>
      </c>
    </row>
    <row r="403" spans="1:58" ht="35.25" customHeight="1" x14ac:dyDescent="0.25">
      <c r="A403" s="144"/>
      <c r="B403" s="144"/>
      <c r="C403" s="144"/>
      <c r="D403" s="1551"/>
      <c r="E403" s="234" t="s">
        <v>267</v>
      </c>
      <c r="F403" s="165"/>
      <c r="G403" s="1573"/>
      <c r="H403" s="802" t="s">
        <v>84</v>
      </c>
      <c r="I403" s="183" t="s">
        <v>84</v>
      </c>
      <c r="J403" s="183" t="s">
        <v>84</v>
      </c>
      <c r="K403" s="183" t="s">
        <v>84</v>
      </c>
      <c r="L403" s="183" t="s">
        <v>84</v>
      </c>
      <c r="M403" s="183" t="s">
        <v>84</v>
      </c>
      <c r="N403" s="183" t="s">
        <v>84</v>
      </c>
      <c r="O403" s="183" t="s">
        <v>84</v>
      </c>
      <c r="P403" s="183" t="s">
        <v>84</v>
      </c>
      <c r="Q403" s="183" t="s">
        <v>84</v>
      </c>
      <c r="R403" s="183" t="s">
        <v>84</v>
      </c>
      <c r="S403" s="183" t="s">
        <v>84</v>
      </c>
      <c r="T403" s="183" t="s">
        <v>84</v>
      </c>
      <c r="U403" s="183" t="s">
        <v>84</v>
      </c>
      <c r="V403" s="183" t="s">
        <v>84</v>
      </c>
      <c r="W403" s="183" t="s">
        <v>84</v>
      </c>
      <c r="X403" s="183" t="s">
        <v>84</v>
      </c>
      <c r="Y403" s="183" t="s">
        <v>84</v>
      </c>
      <c r="Z403" s="183" t="s">
        <v>84</v>
      </c>
      <c r="AA403" s="183" t="s">
        <v>84</v>
      </c>
      <c r="AB403" s="185">
        <v>0.99990000000000001</v>
      </c>
      <c r="AC403" s="183">
        <v>0.99990000000000001</v>
      </c>
      <c r="AD403" s="183">
        <v>0.99990000000000001</v>
      </c>
      <c r="AE403" s="183" t="s">
        <v>84</v>
      </c>
      <c r="AF403" s="183" t="s">
        <v>84</v>
      </c>
      <c r="AG403" s="183" t="s">
        <v>84</v>
      </c>
      <c r="AH403" s="183" t="s">
        <v>84</v>
      </c>
      <c r="AI403" s="183" t="s">
        <v>84</v>
      </c>
      <c r="AJ403" s="183">
        <v>0.99990000000000001</v>
      </c>
      <c r="AK403" s="183">
        <v>0.99990000000000001</v>
      </c>
      <c r="AL403" s="183" t="s">
        <v>84</v>
      </c>
      <c r="AM403" s="185">
        <v>0.99990000000000001</v>
      </c>
      <c r="AN403" s="183" t="s">
        <v>84</v>
      </c>
      <c r="AO403" s="183">
        <v>0.99990000000000001</v>
      </c>
      <c r="AP403" s="183" t="s">
        <v>84</v>
      </c>
      <c r="AQ403" s="183" t="s">
        <v>84</v>
      </c>
      <c r="AR403" s="965">
        <v>1</v>
      </c>
      <c r="AS403" s="965" t="s">
        <v>84</v>
      </c>
      <c r="AT403" s="975" t="s">
        <v>84</v>
      </c>
      <c r="AU403" s="183" t="s">
        <v>84</v>
      </c>
      <c r="AV403" s="183" t="s">
        <v>84</v>
      </c>
      <c r="AW403" s="183" t="s">
        <v>84</v>
      </c>
      <c r="AX403" s="604" t="s">
        <v>84</v>
      </c>
      <c r="AY403" s="604" t="s">
        <v>84</v>
      </c>
      <c r="AZ403" s="189"/>
      <c r="BA403" s="272" t="s">
        <v>84</v>
      </c>
      <c r="BB403" s="187">
        <v>0.99990000000000001</v>
      </c>
      <c r="BC403" s="187">
        <v>0.99993333333333334</v>
      </c>
      <c r="BD403" s="188">
        <v>0.99991666666666668</v>
      </c>
      <c r="BE403" s="188" t="s">
        <v>84</v>
      </c>
    </row>
    <row r="404" spans="1:58" ht="35.25" customHeight="1" x14ac:dyDescent="0.25">
      <c r="A404" s="144"/>
      <c r="B404" s="144"/>
      <c r="C404" s="144"/>
      <c r="D404" s="1550"/>
      <c r="E404" s="234" t="s">
        <v>152</v>
      </c>
      <c r="F404" s="165"/>
      <c r="G404" s="1573"/>
      <c r="H404" s="801" t="s">
        <v>84</v>
      </c>
      <c r="I404" s="189">
        <v>0.99990000000000001</v>
      </c>
      <c r="J404" s="189" t="s">
        <v>84</v>
      </c>
      <c r="K404" s="189">
        <v>0.99990000000000001</v>
      </c>
      <c r="L404" s="189" t="s">
        <v>84</v>
      </c>
      <c r="M404" s="189" t="s">
        <v>84</v>
      </c>
      <c r="N404" s="189" t="s">
        <v>84</v>
      </c>
      <c r="O404" s="189">
        <v>0.66659999999999997</v>
      </c>
      <c r="P404" s="189" t="s">
        <v>84</v>
      </c>
      <c r="Q404" s="189">
        <v>0.99990000000000001</v>
      </c>
      <c r="R404" s="189">
        <v>0.99990000000000001</v>
      </c>
      <c r="S404" s="189">
        <v>0.66659999999999997</v>
      </c>
      <c r="T404" s="189" t="s">
        <v>84</v>
      </c>
      <c r="U404" s="189" t="s">
        <v>84</v>
      </c>
      <c r="V404" s="189">
        <v>0.99990000000000001</v>
      </c>
      <c r="W404" s="189">
        <v>0.66659999999999997</v>
      </c>
      <c r="X404" s="189">
        <v>0.99990000000000001</v>
      </c>
      <c r="Y404" s="189" t="s">
        <v>84</v>
      </c>
      <c r="Z404" s="189" t="s">
        <v>84</v>
      </c>
      <c r="AA404" s="189" t="s">
        <v>84</v>
      </c>
      <c r="AB404" s="237" t="s">
        <v>84</v>
      </c>
      <c r="AC404" s="189" t="s">
        <v>84</v>
      </c>
      <c r="AD404" s="189">
        <v>0.99990000000000001</v>
      </c>
      <c r="AE404" s="189" t="s">
        <v>84</v>
      </c>
      <c r="AF404" s="189" t="s">
        <v>84</v>
      </c>
      <c r="AG404" s="189" t="s">
        <v>84</v>
      </c>
      <c r="AH404" s="189">
        <v>0.99990000000000001</v>
      </c>
      <c r="AI404" s="189">
        <v>1</v>
      </c>
      <c r="AJ404" s="189">
        <v>0.99990000000000001</v>
      </c>
      <c r="AK404" s="189">
        <v>0.66659999999999997</v>
      </c>
      <c r="AL404" s="189">
        <v>1</v>
      </c>
      <c r="AM404" s="237" t="s">
        <v>84</v>
      </c>
      <c r="AN404" s="189" t="s">
        <v>84</v>
      </c>
      <c r="AO404" s="189">
        <v>1</v>
      </c>
      <c r="AP404" s="189">
        <v>0.99990000000000001</v>
      </c>
      <c r="AQ404" s="189" t="s">
        <v>84</v>
      </c>
      <c r="AR404" s="967">
        <v>1</v>
      </c>
      <c r="AS404" s="967" t="s">
        <v>84</v>
      </c>
      <c r="AT404" s="977" t="s">
        <v>84</v>
      </c>
      <c r="AU404" s="189" t="s">
        <v>84</v>
      </c>
      <c r="AV404" s="189" t="s">
        <v>84</v>
      </c>
      <c r="AW404" s="189" t="s">
        <v>84</v>
      </c>
      <c r="AX404" s="506" t="s">
        <v>84</v>
      </c>
      <c r="AY404" s="506" t="s">
        <v>84</v>
      </c>
      <c r="AZ404" s="189"/>
      <c r="BA404" s="323">
        <v>0.88880000000000003</v>
      </c>
      <c r="BB404" s="239">
        <v>0.94438333333333324</v>
      </c>
      <c r="BC404" s="239">
        <v>0.99996666666666678</v>
      </c>
      <c r="BD404" s="240">
        <v>0.94438333333333346</v>
      </c>
      <c r="BE404" s="240" t="s">
        <v>84</v>
      </c>
    </row>
    <row r="405" spans="1:58" ht="35.25" customHeight="1" x14ac:dyDescent="0.25">
      <c r="A405" s="144"/>
      <c r="B405" s="144"/>
      <c r="C405" s="144"/>
      <c r="D405" s="1548">
        <v>2023</v>
      </c>
      <c r="E405" s="234" t="s">
        <v>153</v>
      </c>
      <c r="F405" s="165"/>
      <c r="G405" s="1590"/>
      <c r="H405" s="495">
        <v>0.99990000000000001</v>
      </c>
      <c r="I405" s="183">
        <v>0.99990000000000001</v>
      </c>
      <c r="J405" s="183" t="s">
        <v>84</v>
      </c>
      <c r="K405" s="183">
        <v>0.99990000000000001</v>
      </c>
      <c r="L405" s="183" t="s">
        <v>84</v>
      </c>
      <c r="M405" s="183" t="s">
        <v>84</v>
      </c>
      <c r="N405" s="183" t="s">
        <v>84</v>
      </c>
      <c r="O405" s="183" t="s">
        <v>84</v>
      </c>
      <c r="P405" s="183" t="s">
        <v>84</v>
      </c>
      <c r="Q405" s="183" t="s">
        <v>84</v>
      </c>
      <c r="R405" s="183">
        <v>0.99990000000000001</v>
      </c>
      <c r="S405" s="183">
        <v>0.99990000000000001</v>
      </c>
      <c r="T405" s="183">
        <v>0.99990000000000001</v>
      </c>
      <c r="U405" s="183" t="s">
        <v>84</v>
      </c>
      <c r="V405" s="183">
        <v>0.99990000000000001</v>
      </c>
      <c r="W405" s="183">
        <v>0.99990000000000001</v>
      </c>
      <c r="X405" s="183">
        <v>0.99990000000000001</v>
      </c>
      <c r="Y405" s="183" t="s">
        <v>84</v>
      </c>
      <c r="Z405" s="183" t="s">
        <v>84</v>
      </c>
      <c r="AA405" s="183" t="s">
        <v>84</v>
      </c>
      <c r="AB405" s="183">
        <v>0.99990000000000001</v>
      </c>
      <c r="AC405" s="183">
        <v>0.66659999999999997</v>
      </c>
      <c r="AD405" s="183">
        <v>0.99990000000000001</v>
      </c>
      <c r="AE405" s="183" t="s">
        <v>84</v>
      </c>
      <c r="AF405" s="183" t="s">
        <v>84</v>
      </c>
      <c r="AG405" s="183" t="s">
        <v>84</v>
      </c>
      <c r="AH405" s="183" t="s">
        <v>84</v>
      </c>
      <c r="AI405" s="183" t="s">
        <v>84</v>
      </c>
      <c r="AJ405" s="183">
        <v>0.99990000000000001</v>
      </c>
      <c r="AK405" s="183">
        <v>0.99990000000000001</v>
      </c>
      <c r="AL405" s="183">
        <v>0.99990000000000001</v>
      </c>
      <c r="AM405" s="183">
        <v>0.99990000000000001</v>
      </c>
      <c r="AN405" s="183" t="s">
        <v>84</v>
      </c>
      <c r="AO405" s="183" t="s">
        <v>84</v>
      </c>
      <c r="AP405" s="183">
        <v>1</v>
      </c>
      <c r="AQ405" s="183" t="s">
        <v>84</v>
      </c>
      <c r="AR405" s="965">
        <v>0.99990000000000001</v>
      </c>
      <c r="AS405" s="965" t="s">
        <v>84</v>
      </c>
      <c r="AT405" s="975" t="s">
        <v>84</v>
      </c>
      <c r="AU405" s="183" t="s">
        <v>84</v>
      </c>
      <c r="AV405" s="183" t="s">
        <v>84</v>
      </c>
      <c r="AW405" s="183" t="s">
        <v>84</v>
      </c>
      <c r="AX405" s="183" t="s">
        <v>84</v>
      </c>
      <c r="AY405" s="183" t="s">
        <v>84</v>
      </c>
      <c r="AZ405" s="189"/>
      <c r="BA405" s="495">
        <v>0.99990000000000001</v>
      </c>
      <c r="BB405" s="183">
        <v>0.94435000000000013</v>
      </c>
      <c r="BC405" s="183">
        <v>0.99993333333333334</v>
      </c>
      <c r="BD405" s="604">
        <v>0.98139444444444457</v>
      </c>
      <c r="BE405" s="604" t="s">
        <v>84</v>
      </c>
    </row>
    <row r="406" spans="1:58" ht="35.25" customHeight="1" x14ac:dyDescent="0.25">
      <c r="A406" s="144"/>
      <c r="B406" s="144"/>
      <c r="C406" s="144"/>
      <c r="D406" s="1549"/>
      <c r="E406" s="234" t="s">
        <v>154</v>
      </c>
      <c r="F406" s="165"/>
      <c r="G406" s="1590"/>
      <c r="H406" s="638">
        <v>1</v>
      </c>
      <c r="I406" s="186">
        <v>0.99990000000000001</v>
      </c>
      <c r="J406" s="186" t="s">
        <v>84</v>
      </c>
      <c r="K406" s="186">
        <v>0.33329999999999999</v>
      </c>
      <c r="L406" s="186" t="s">
        <v>84</v>
      </c>
      <c r="M406" s="186" t="s">
        <v>84</v>
      </c>
      <c r="N406" s="186">
        <v>0.99990000000000001</v>
      </c>
      <c r="O406" s="186">
        <v>0.99990000000000001</v>
      </c>
      <c r="P406" s="186" t="s">
        <v>84</v>
      </c>
      <c r="Q406" s="186">
        <v>0.99990000000000001</v>
      </c>
      <c r="R406" s="186">
        <v>1</v>
      </c>
      <c r="S406" s="186" t="s">
        <v>84</v>
      </c>
      <c r="T406" s="186">
        <v>1</v>
      </c>
      <c r="U406" s="186" t="s">
        <v>84</v>
      </c>
      <c r="V406" s="186" t="s">
        <v>84</v>
      </c>
      <c r="W406" s="186">
        <v>1</v>
      </c>
      <c r="X406" s="186">
        <v>0.99990000000000001</v>
      </c>
      <c r="Y406" s="186" t="s">
        <v>84</v>
      </c>
      <c r="Z406" s="186" t="s">
        <v>84</v>
      </c>
      <c r="AA406" s="186" t="s">
        <v>84</v>
      </c>
      <c r="AB406" s="186">
        <v>0.66659999999999997</v>
      </c>
      <c r="AC406" s="186" t="s">
        <v>84</v>
      </c>
      <c r="AD406" s="186">
        <v>0.99990000000000001</v>
      </c>
      <c r="AE406" s="186" t="s">
        <v>84</v>
      </c>
      <c r="AF406" s="186" t="s">
        <v>84</v>
      </c>
      <c r="AG406" s="186" t="s">
        <v>84</v>
      </c>
      <c r="AH406" s="186">
        <v>0.99990000000000001</v>
      </c>
      <c r="AI406" s="186">
        <v>0.99990000000000001</v>
      </c>
      <c r="AJ406" s="186">
        <v>0.99990000000000001</v>
      </c>
      <c r="AK406" s="186" t="s">
        <v>84</v>
      </c>
      <c r="AL406" s="186">
        <v>1</v>
      </c>
      <c r="AM406" s="186">
        <v>1</v>
      </c>
      <c r="AN406" s="186" t="s">
        <v>84</v>
      </c>
      <c r="AO406" s="186">
        <v>0.5</v>
      </c>
      <c r="AP406" s="186" t="s">
        <v>84</v>
      </c>
      <c r="AQ406" s="186" t="s">
        <v>84</v>
      </c>
      <c r="AR406" s="966">
        <v>0.99990000000000001</v>
      </c>
      <c r="AS406" s="966">
        <v>0.5</v>
      </c>
      <c r="AT406" s="976">
        <v>0.99990000000000001</v>
      </c>
      <c r="AU406" s="186" t="s">
        <v>84</v>
      </c>
      <c r="AV406" s="186" t="s">
        <v>84</v>
      </c>
      <c r="AW406" s="186" t="s">
        <v>84</v>
      </c>
      <c r="AX406" s="186" t="s">
        <v>84</v>
      </c>
      <c r="AY406" s="186" t="s">
        <v>84</v>
      </c>
      <c r="AZ406" s="189"/>
      <c r="BA406" s="638">
        <v>0.93328000000000011</v>
      </c>
      <c r="BB406" s="186">
        <v>0.9443666666666668</v>
      </c>
      <c r="BC406" s="186">
        <v>0.83330000000000004</v>
      </c>
      <c r="BD406" s="605">
        <v>0.90364888888888906</v>
      </c>
      <c r="BE406" s="605" t="s">
        <v>84</v>
      </c>
    </row>
    <row r="407" spans="1:58" ht="35.25" customHeight="1" x14ac:dyDescent="0.25">
      <c r="A407" s="144"/>
      <c r="B407" s="144"/>
      <c r="C407" s="144"/>
      <c r="D407" s="1549"/>
      <c r="E407" s="234" t="s">
        <v>155</v>
      </c>
      <c r="F407" s="165"/>
      <c r="G407" s="1590"/>
      <c r="H407" s="495">
        <v>0.99990000000000001</v>
      </c>
      <c r="I407" s="183">
        <v>0.33329999999999999</v>
      </c>
      <c r="J407" s="183" t="s">
        <v>84</v>
      </c>
      <c r="K407" s="183">
        <v>0.5</v>
      </c>
      <c r="L407" s="183" t="s">
        <v>84</v>
      </c>
      <c r="M407" s="183" t="s">
        <v>84</v>
      </c>
      <c r="N407" s="183">
        <v>1</v>
      </c>
      <c r="O407" s="183">
        <v>1</v>
      </c>
      <c r="P407" s="183" t="s">
        <v>84</v>
      </c>
      <c r="Q407" s="183">
        <v>0.99990000000000001</v>
      </c>
      <c r="R407" s="183">
        <v>0.66659999999999997</v>
      </c>
      <c r="S407" s="183">
        <v>1</v>
      </c>
      <c r="T407" s="183" t="s">
        <v>84</v>
      </c>
      <c r="U407" s="183" t="s">
        <v>84</v>
      </c>
      <c r="V407" s="183">
        <v>1</v>
      </c>
      <c r="W407" s="183">
        <v>1</v>
      </c>
      <c r="X407" s="183" t="s">
        <v>84</v>
      </c>
      <c r="Y407" s="183" t="s">
        <v>84</v>
      </c>
      <c r="Z407" s="183" t="s">
        <v>84</v>
      </c>
      <c r="AA407" s="183" t="s">
        <v>84</v>
      </c>
      <c r="AB407" s="183" t="s">
        <v>84</v>
      </c>
      <c r="AC407" s="183">
        <v>0.99990000000000001</v>
      </c>
      <c r="AD407" s="183">
        <v>0.99990000000000001</v>
      </c>
      <c r="AE407" s="183" t="s">
        <v>84</v>
      </c>
      <c r="AF407" s="183" t="s">
        <v>84</v>
      </c>
      <c r="AG407" s="183" t="s">
        <v>84</v>
      </c>
      <c r="AH407" s="183">
        <v>1</v>
      </c>
      <c r="AI407" s="183" t="s">
        <v>84</v>
      </c>
      <c r="AJ407" s="183">
        <v>1</v>
      </c>
      <c r="AK407" s="183">
        <v>0.99990000000000001</v>
      </c>
      <c r="AL407" s="183">
        <v>0.5</v>
      </c>
      <c r="AM407" s="183">
        <v>0.66659999999999997</v>
      </c>
      <c r="AN407" s="183" t="s">
        <v>84</v>
      </c>
      <c r="AO407" s="183" t="s">
        <v>84</v>
      </c>
      <c r="AP407" s="183">
        <v>0.99990000000000001</v>
      </c>
      <c r="AQ407" s="183" t="s">
        <v>84</v>
      </c>
      <c r="AR407" s="965">
        <v>0.99990000000000001</v>
      </c>
      <c r="AS407" s="965">
        <v>0.99990000000000001</v>
      </c>
      <c r="AT407" s="975">
        <v>0.66659999999999997</v>
      </c>
      <c r="AU407" s="183" t="s">
        <v>84</v>
      </c>
      <c r="AV407" s="183" t="s">
        <v>84</v>
      </c>
      <c r="AW407" s="183" t="s">
        <v>84</v>
      </c>
      <c r="AX407" s="183" t="s">
        <v>84</v>
      </c>
      <c r="AY407" s="183" t="s">
        <v>84</v>
      </c>
      <c r="AZ407" s="189"/>
      <c r="BA407" s="495">
        <v>0.84997000000000011</v>
      </c>
      <c r="BB407" s="183">
        <v>0.91661666666666664</v>
      </c>
      <c r="BC407" s="183">
        <v>0.88880000000000015</v>
      </c>
      <c r="BD407" s="604">
        <v>0.88512888888888896</v>
      </c>
      <c r="BE407" s="604" t="s">
        <v>84</v>
      </c>
    </row>
    <row r="408" spans="1:58" ht="35.25" customHeight="1" x14ac:dyDescent="0.25">
      <c r="A408" s="144"/>
      <c r="B408" s="144"/>
      <c r="C408" s="144"/>
      <c r="D408" s="1549"/>
      <c r="E408" s="234" t="s">
        <v>303</v>
      </c>
      <c r="F408" s="165"/>
      <c r="G408" s="1590"/>
      <c r="H408" s="638">
        <v>0.99990000000000001</v>
      </c>
      <c r="I408" s="186">
        <v>0.99990000000000001</v>
      </c>
      <c r="J408" s="186" t="s">
        <v>84</v>
      </c>
      <c r="K408" s="186" t="s">
        <v>84</v>
      </c>
      <c r="L408" s="186" t="s">
        <v>84</v>
      </c>
      <c r="M408" s="186" t="s">
        <v>84</v>
      </c>
      <c r="N408" s="186">
        <v>0.99990000000000001</v>
      </c>
      <c r="O408" s="186">
        <v>0.99990000000000001</v>
      </c>
      <c r="P408" s="186" t="s">
        <v>84</v>
      </c>
      <c r="Q408" s="186">
        <v>0.99990000000000001</v>
      </c>
      <c r="R408" s="186" t="s">
        <v>84</v>
      </c>
      <c r="S408" s="186">
        <v>0.99990000000000001</v>
      </c>
      <c r="T408" s="186">
        <v>0.99990000000000001</v>
      </c>
      <c r="U408" s="186" t="s">
        <v>84</v>
      </c>
      <c r="V408" s="186">
        <v>0.99990000000000001</v>
      </c>
      <c r="W408" s="186">
        <v>0.99990000000000001</v>
      </c>
      <c r="X408" s="186">
        <v>0</v>
      </c>
      <c r="Y408" s="186">
        <v>0.99990000000000001</v>
      </c>
      <c r="Z408" s="186" t="s">
        <v>84</v>
      </c>
      <c r="AA408" s="186" t="s">
        <v>84</v>
      </c>
      <c r="AB408" s="186">
        <v>0.99990000000000001</v>
      </c>
      <c r="AC408" s="186" t="s">
        <v>84</v>
      </c>
      <c r="AD408" s="186">
        <v>0.99990000000000001</v>
      </c>
      <c r="AE408" s="186" t="s">
        <v>84</v>
      </c>
      <c r="AF408" s="186" t="s">
        <v>84</v>
      </c>
      <c r="AG408" s="186" t="s">
        <v>84</v>
      </c>
      <c r="AH408" s="186" t="s">
        <v>84</v>
      </c>
      <c r="AI408" s="186">
        <v>1</v>
      </c>
      <c r="AJ408" s="186">
        <v>1</v>
      </c>
      <c r="AK408" s="186">
        <v>0.99990000000000001</v>
      </c>
      <c r="AL408" s="186">
        <v>1</v>
      </c>
      <c r="AM408" s="186" t="s">
        <v>84</v>
      </c>
      <c r="AN408" s="186" t="s">
        <v>84</v>
      </c>
      <c r="AO408" s="186">
        <v>1</v>
      </c>
      <c r="AP408" s="186">
        <v>0.99990000000000001</v>
      </c>
      <c r="AQ408" s="186" t="s">
        <v>84</v>
      </c>
      <c r="AR408" s="966">
        <v>1</v>
      </c>
      <c r="AS408" s="966">
        <v>0.99990000000000001</v>
      </c>
      <c r="AT408" s="976">
        <v>0.99990000000000001</v>
      </c>
      <c r="AU408" s="186" t="s">
        <v>84</v>
      </c>
      <c r="AV408" s="186" t="s">
        <v>84</v>
      </c>
      <c r="AW408" s="186" t="s">
        <v>84</v>
      </c>
      <c r="AX408" s="186" t="s">
        <v>84</v>
      </c>
      <c r="AY408" s="186" t="s">
        <v>84</v>
      </c>
      <c r="AZ408" s="189"/>
      <c r="BA408" s="638">
        <v>0.90900000000000003</v>
      </c>
      <c r="BB408" s="186">
        <v>0.99995000000000001</v>
      </c>
      <c r="BC408" s="186">
        <v>0.99996666666666678</v>
      </c>
      <c r="BD408" s="605">
        <v>0.96963888888888894</v>
      </c>
      <c r="BE408" s="605" t="s">
        <v>84</v>
      </c>
      <c r="BF408" s="161"/>
    </row>
    <row r="409" spans="1:58" ht="35.25" customHeight="1" x14ac:dyDescent="0.25">
      <c r="A409" s="144"/>
      <c r="B409" s="144"/>
      <c r="C409" s="144"/>
      <c r="D409" s="1549"/>
      <c r="E409" s="234" t="s">
        <v>167</v>
      </c>
      <c r="F409" s="165"/>
      <c r="G409" s="1590"/>
      <c r="H409" s="495">
        <v>1</v>
      </c>
      <c r="I409" s="183">
        <v>1</v>
      </c>
      <c r="J409" s="183" t="s">
        <v>84</v>
      </c>
      <c r="K409" s="183">
        <v>0.66659999999999997</v>
      </c>
      <c r="L409" s="183" t="s">
        <v>84</v>
      </c>
      <c r="M409" s="183" t="s">
        <v>84</v>
      </c>
      <c r="N409" s="183">
        <v>1</v>
      </c>
      <c r="O409" s="183">
        <v>1</v>
      </c>
      <c r="P409" s="183" t="s">
        <v>84</v>
      </c>
      <c r="Q409" s="183">
        <v>1</v>
      </c>
      <c r="R409" s="183">
        <v>1</v>
      </c>
      <c r="S409" s="183">
        <v>1</v>
      </c>
      <c r="T409" s="183">
        <v>0.5</v>
      </c>
      <c r="U409" s="183" t="s">
        <v>84</v>
      </c>
      <c r="V409" s="183">
        <v>1</v>
      </c>
      <c r="W409" s="183" t="s">
        <v>84</v>
      </c>
      <c r="X409" s="183">
        <v>1</v>
      </c>
      <c r="Y409" s="183" t="s">
        <v>84</v>
      </c>
      <c r="Z409" s="183">
        <v>1</v>
      </c>
      <c r="AA409" s="183" t="s">
        <v>84</v>
      </c>
      <c r="AB409" s="183">
        <v>0.99990000000000001</v>
      </c>
      <c r="AC409" s="183">
        <v>0.99990000000000001</v>
      </c>
      <c r="AD409" s="183">
        <v>0.99990000000000001</v>
      </c>
      <c r="AE409" s="183" t="s">
        <v>84</v>
      </c>
      <c r="AF409" s="183" t="s">
        <v>84</v>
      </c>
      <c r="AG409" s="183" t="s">
        <v>84</v>
      </c>
      <c r="AH409" s="183">
        <v>1</v>
      </c>
      <c r="AI409" s="183">
        <v>0.99990000000000001</v>
      </c>
      <c r="AJ409" s="183" t="s">
        <v>84</v>
      </c>
      <c r="AK409" s="183">
        <v>0.66659999999999997</v>
      </c>
      <c r="AL409" s="183" t="s">
        <v>84</v>
      </c>
      <c r="AM409" s="183">
        <v>0.99990000000000001</v>
      </c>
      <c r="AN409" s="183" t="s">
        <v>84</v>
      </c>
      <c r="AO409" s="183">
        <v>0.5</v>
      </c>
      <c r="AP409" s="183">
        <v>0.99990000000000001</v>
      </c>
      <c r="AQ409" s="183" t="s">
        <v>84</v>
      </c>
      <c r="AR409" s="965" t="s">
        <v>84</v>
      </c>
      <c r="AS409" s="965">
        <v>1</v>
      </c>
      <c r="AT409" s="975">
        <v>1</v>
      </c>
      <c r="AU409" s="183" t="s">
        <v>84</v>
      </c>
      <c r="AV409" s="183" t="s">
        <v>84</v>
      </c>
      <c r="AW409" s="183" t="s">
        <v>84</v>
      </c>
      <c r="AX409" s="183" t="s">
        <v>84</v>
      </c>
      <c r="AY409" s="183" t="s">
        <v>84</v>
      </c>
      <c r="AZ409" s="189"/>
      <c r="BA409" s="495">
        <v>0.93054999999999988</v>
      </c>
      <c r="BB409" s="183">
        <v>0.94436666666666669</v>
      </c>
      <c r="BC409" s="183">
        <v>0.83326666666666671</v>
      </c>
      <c r="BD409" s="604">
        <v>0.9027277777777778</v>
      </c>
      <c r="BE409" s="604" t="s">
        <v>84</v>
      </c>
      <c r="BF409" s="161"/>
    </row>
    <row r="410" spans="1:58" ht="35.25" customHeight="1" x14ac:dyDescent="0.25">
      <c r="A410" s="144"/>
      <c r="B410" s="144"/>
      <c r="C410" s="144"/>
      <c r="D410" s="1549"/>
      <c r="E410" s="234" t="s">
        <v>168</v>
      </c>
      <c r="F410" s="165"/>
      <c r="G410" s="1590"/>
      <c r="H410" s="638" t="s">
        <v>84</v>
      </c>
      <c r="I410" s="186" t="s">
        <v>84</v>
      </c>
      <c r="J410" s="186" t="s">
        <v>84</v>
      </c>
      <c r="K410" s="186">
        <v>0.99990000000000001</v>
      </c>
      <c r="L410" s="186" t="s">
        <v>84</v>
      </c>
      <c r="M410" s="186" t="s">
        <v>84</v>
      </c>
      <c r="N410" s="186">
        <v>1</v>
      </c>
      <c r="O410" s="186">
        <v>1</v>
      </c>
      <c r="P410" s="186" t="s">
        <v>84</v>
      </c>
      <c r="Q410" s="186">
        <v>1</v>
      </c>
      <c r="R410" s="186">
        <v>1</v>
      </c>
      <c r="S410" s="186">
        <v>1</v>
      </c>
      <c r="T410" s="186">
        <v>1</v>
      </c>
      <c r="U410" s="186" t="s">
        <v>84</v>
      </c>
      <c r="V410" s="186">
        <v>1</v>
      </c>
      <c r="W410" s="186">
        <v>0.99990000000000001</v>
      </c>
      <c r="X410" s="186">
        <v>1</v>
      </c>
      <c r="Y410" s="186">
        <v>0.99990000000000001</v>
      </c>
      <c r="Z410" s="186">
        <v>0.99990000000000001</v>
      </c>
      <c r="AA410" s="186" t="s">
        <v>84</v>
      </c>
      <c r="AB410" s="186" t="s">
        <v>84</v>
      </c>
      <c r="AC410" s="186">
        <v>0.99990000000000001</v>
      </c>
      <c r="AD410" s="186">
        <v>0.99990000000000001</v>
      </c>
      <c r="AE410" s="186" t="s">
        <v>84</v>
      </c>
      <c r="AF410" s="186" t="s">
        <v>84</v>
      </c>
      <c r="AG410" s="186" t="s">
        <v>84</v>
      </c>
      <c r="AH410" s="186">
        <v>0.99990000000000001</v>
      </c>
      <c r="AI410" s="186" t="s">
        <v>84</v>
      </c>
      <c r="AJ410" s="186">
        <v>1</v>
      </c>
      <c r="AK410" s="186">
        <v>1</v>
      </c>
      <c r="AL410" s="186">
        <v>0.99990000000000001</v>
      </c>
      <c r="AM410" s="186" t="s">
        <v>84</v>
      </c>
      <c r="AN410" s="186" t="s">
        <v>84</v>
      </c>
      <c r="AO410" s="186">
        <v>0.99990000000000001</v>
      </c>
      <c r="AP410" s="186" t="s">
        <v>84</v>
      </c>
      <c r="AQ410" s="186" t="s">
        <v>84</v>
      </c>
      <c r="AR410" s="966">
        <v>0.99990000000000001</v>
      </c>
      <c r="AS410" s="966">
        <v>0.99990000000000001</v>
      </c>
      <c r="AT410" s="976">
        <v>0.99990000000000001</v>
      </c>
      <c r="AU410" s="186" t="s">
        <v>84</v>
      </c>
      <c r="AV410" s="186" t="s">
        <v>84</v>
      </c>
      <c r="AW410" s="186" t="s">
        <v>84</v>
      </c>
      <c r="AX410" s="186" t="s">
        <v>84</v>
      </c>
      <c r="AY410" s="186" t="s">
        <v>84</v>
      </c>
      <c r="AZ410" s="189"/>
      <c r="BA410" s="638">
        <v>0.99996666666666678</v>
      </c>
      <c r="BB410" s="186">
        <v>0.99993333333333334</v>
      </c>
      <c r="BC410" s="186">
        <v>0.99990000000000001</v>
      </c>
      <c r="BD410" s="605">
        <v>0.99993333333333345</v>
      </c>
      <c r="BE410" s="605" t="s">
        <v>84</v>
      </c>
      <c r="BF410" s="161"/>
    </row>
    <row r="411" spans="1:58" ht="35.25" customHeight="1" x14ac:dyDescent="0.25">
      <c r="A411" s="144"/>
      <c r="B411" s="144"/>
      <c r="C411" s="144"/>
      <c r="D411" s="1549"/>
      <c r="E411" s="234" t="s">
        <v>241</v>
      </c>
      <c r="F411" s="165"/>
      <c r="G411" s="1590"/>
      <c r="H411" s="495">
        <v>0.99990000000000001</v>
      </c>
      <c r="I411" s="183">
        <v>0.99990000000000001</v>
      </c>
      <c r="J411" s="183" t="s">
        <v>84</v>
      </c>
      <c r="K411" s="183">
        <v>0.99990000000000001</v>
      </c>
      <c r="L411" s="183" t="s">
        <v>84</v>
      </c>
      <c r="M411" s="183" t="s">
        <v>84</v>
      </c>
      <c r="N411" s="183">
        <v>0.66659999999999997</v>
      </c>
      <c r="O411" s="183" t="s">
        <v>84</v>
      </c>
      <c r="P411" s="183" t="s">
        <v>84</v>
      </c>
      <c r="Q411" s="183" t="s">
        <v>84</v>
      </c>
      <c r="R411" s="183">
        <v>1</v>
      </c>
      <c r="S411" s="183">
        <v>0.5</v>
      </c>
      <c r="T411" s="183">
        <v>0.99990000000000001</v>
      </c>
      <c r="U411" s="183" t="s">
        <v>84</v>
      </c>
      <c r="V411" s="183">
        <v>0.99990000000000001</v>
      </c>
      <c r="W411" s="183">
        <v>0.99990000000000001</v>
      </c>
      <c r="X411" s="183">
        <v>0.99990000000000001</v>
      </c>
      <c r="Y411" s="183">
        <v>0.99990000000000001</v>
      </c>
      <c r="Z411" s="183">
        <v>1</v>
      </c>
      <c r="AA411" s="183" t="s">
        <v>84</v>
      </c>
      <c r="AB411" s="183">
        <v>0.99990000000000001</v>
      </c>
      <c r="AC411" s="183" t="s">
        <v>84</v>
      </c>
      <c r="AD411" s="183">
        <v>0.99990000000000001</v>
      </c>
      <c r="AE411" s="183" t="s">
        <v>84</v>
      </c>
      <c r="AF411" s="183" t="s">
        <v>84</v>
      </c>
      <c r="AG411" s="183" t="s">
        <v>84</v>
      </c>
      <c r="AH411" s="183" t="s">
        <v>84</v>
      </c>
      <c r="AI411" s="183">
        <v>1</v>
      </c>
      <c r="AJ411" s="183">
        <v>0.99990000000000001</v>
      </c>
      <c r="AK411" s="183">
        <v>1</v>
      </c>
      <c r="AL411" s="183">
        <v>0.99990000000000001</v>
      </c>
      <c r="AM411" s="183" t="s">
        <v>84</v>
      </c>
      <c r="AN411" s="183" t="s">
        <v>84</v>
      </c>
      <c r="AO411" s="183" t="s">
        <v>84</v>
      </c>
      <c r="AP411" s="183">
        <v>0.99990000000000001</v>
      </c>
      <c r="AQ411" s="183" t="s">
        <v>84</v>
      </c>
      <c r="AR411" s="965">
        <v>0.99990000000000001</v>
      </c>
      <c r="AS411" s="965">
        <v>0.99990000000000001</v>
      </c>
      <c r="AT411" s="975">
        <v>1</v>
      </c>
      <c r="AU411" s="183" t="s">
        <v>84</v>
      </c>
      <c r="AV411" s="183" t="s">
        <v>84</v>
      </c>
      <c r="AW411" s="183" t="s">
        <v>84</v>
      </c>
      <c r="AX411" s="183" t="s">
        <v>84</v>
      </c>
      <c r="AY411" s="183" t="s">
        <v>84</v>
      </c>
      <c r="AZ411" s="189"/>
      <c r="BA411" s="495">
        <v>0.93048333333333344</v>
      </c>
      <c r="BB411" s="183">
        <v>0.99993333333333334</v>
      </c>
      <c r="BC411" s="183">
        <v>0.99990000000000001</v>
      </c>
      <c r="BD411" s="604">
        <v>0.97677222222222237</v>
      </c>
      <c r="BE411" s="604" t="s">
        <v>84</v>
      </c>
      <c r="BF411" s="161"/>
    </row>
    <row r="412" spans="1:58" ht="35.25" customHeight="1" x14ac:dyDescent="0.25">
      <c r="A412" s="144"/>
      <c r="B412" s="144"/>
      <c r="C412" s="144"/>
      <c r="D412" s="1549"/>
      <c r="E412" s="234" t="s">
        <v>246</v>
      </c>
      <c r="F412" s="165"/>
      <c r="G412" s="1590"/>
      <c r="H412" s="638">
        <v>0.99990000000000001</v>
      </c>
      <c r="I412" s="186">
        <v>0.99990000000000001</v>
      </c>
      <c r="J412" s="186" t="s">
        <v>84</v>
      </c>
      <c r="K412" s="186">
        <v>0.99990000000000001</v>
      </c>
      <c r="L412" s="186" t="s">
        <v>84</v>
      </c>
      <c r="M412" s="186" t="s">
        <v>84</v>
      </c>
      <c r="N412" s="186">
        <v>1</v>
      </c>
      <c r="O412" s="186">
        <v>0.99990000000000001</v>
      </c>
      <c r="P412" s="186" t="s">
        <v>84</v>
      </c>
      <c r="Q412" s="186">
        <v>1</v>
      </c>
      <c r="R412" s="186">
        <v>0.99990000000000001</v>
      </c>
      <c r="S412" s="186" t="s">
        <v>84</v>
      </c>
      <c r="T412" s="186">
        <v>1</v>
      </c>
      <c r="U412" s="186" t="s">
        <v>84</v>
      </c>
      <c r="V412" s="186" t="s">
        <v>84</v>
      </c>
      <c r="W412" s="186">
        <v>0.99990000000000001</v>
      </c>
      <c r="X412" s="186">
        <v>0.99990000000000001</v>
      </c>
      <c r="Y412" s="186">
        <v>0.99990000000000001</v>
      </c>
      <c r="Z412" s="186">
        <v>0.99990000000000001</v>
      </c>
      <c r="AA412" s="186" t="s">
        <v>84</v>
      </c>
      <c r="AB412" s="186" t="s">
        <v>84</v>
      </c>
      <c r="AC412" s="186">
        <v>0.99990000000000001</v>
      </c>
      <c r="AD412" s="186">
        <v>0.99990000000000001</v>
      </c>
      <c r="AE412" s="186" t="s">
        <v>84</v>
      </c>
      <c r="AF412" s="186" t="s">
        <v>84</v>
      </c>
      <c r="AG412" s="186" t="s">
        <v>84</v>
      </c>
      <c r="AH412" s="186">
        <v>0.99990000000000001</v>
      </c>
      <c r="AI412" s="186" t="s">
        <v>84</v>
      </c>
      <c r="AJ412" s="186">
        <v>0.99990000000000001</v>
      </c>
      <c r="AK412" s="186">
        <v>0.99990000000000001</v>
      </c>
      <c r="AL412" s="186">
        <v>0.99990000000000001</v>
      </c>
      <c r="AM412" s="186" t="s">
        <v>84</v>
      </c>
      <c r="AN412" s="186" t="s">
        <v>84</v>
      </c>
      <c r="AO412" s="186">
        <v>1</v>
      </c>
      <c r="AP412" s="186" t="s">
        <v>84</v>
      </c>
      <c r="AQ412" s="186" t="s">
        <v>84</v>
      </c>
      <c r="AR412" s="966">
        <v>1</v>
      </c>
      <c r="AS412" s="966">
        <v>1</v>
      </c>
      <c r="AT412" s="976">
        <v>0.99990000000000001</v>
      </c>
      <c r="AU412" s="186" t="s">
        <v>84</v>
      </c>
      <c r="AV412" s="186" t="s">
        <v>84</v>
      </c>
      <c r="AW412" s="186" t="s">
        <v>84</v>
      </c>
      <c r="AX412" s="186" t="s">
        <v>84</v>
      </c>
      <c r="AY412" s="186" t="s">
        <v>84</v>
      </c>
      <c r="AZ412" s="189"/>
      <c r="BA412" s="638">
        <v>0.99992500000000006</v>
      </c>
      <c r="BB412" s="186">
        <v>0.99990000000000012</v>
      </c>
      <c r="BC412" s="186">
        <v>1</v>
      </c>
      <c r="BD412" s="605">
        <v>0.99994166666666684</v>
      </c>
      <c r="BE412" s="605" t="s">
        <v>84</v>
      </c>
      <c r="BF412" s="161"/>
    </row>
    <row r="413" spans="1:58" ht="35.25" customHeight="1" x14ac:dyDescent="0.25">
      <c r="A413" s="144"/>
      <c r="B413" s="144"/>
      <c r="C413" s="144"/>
      <c r="D413" s="1549"/>
      <c r="E413" s="234" t="s">
        <v>248</v>
      </c>
      <c r="F413" s="165"/>
      <c r="G413" s="1589"/>
      <c r="H413" s="802">
        <v>1</v>
      </c>
      <c r="I413" s="183">
        <v>0.5</v>
      </c>
      <c r="J413" s="183" t="s">
        <v>84</v>
      </c>
      <c r="K413" s="183">
        <v>1</v>
      </c>
      <c r="L413" s="183" t="s">
        <v>84</v>
      </c>
      <c r="M413" s="183" t="s">
        <v>84</v>
      </c>
      <c r="N413" s="183">
        <v>1</v>
      </c>
      <c r="O413" s="183">
        <v>1</v>
      </c>
      <c r="P413" s="183" t="s">
        <v>84</v>
      </c>
      <c r="Q413" s="183">
        <v>1</v>
      </c>
      <c r="R413" s="183">
        <v>1</v>
      </c>
      <c r="S413" s="183">
        <v>1</v>
      </c>
      <c r="T413" s="183" t="s">
        <v>84</v>
      </c>
      <c r="U413" s="183" t="s">
        <v>84</v>
      </c>
      <c r="V413" s="183">
        <v>1</v>
      </c>
      <c r="W413" s="183">
        <v>0.99990000000000001</v>
      </c>
      <c r="X413" s="183" t="s">
        <v>84</v>
      </c>
      <c r="Y413" s="183">
        <v>1</v>
      </c>
      <c r="Z413" s="183">
        <v>1</v>
      </c>
      <c r="AA413" s="183" t="s">
        <v>84</v>
      </c>
      <c r="AB413" s="183">
        <v>0.99990000000000001</v>
      </c>
      <c r="AC413" s="183" t="s">
        <v>84</v>
      </c>
      <c r="AD413" s="183">
        <v>0.99990000000000001</v>
      </c>
      <c r="AE413" s="183" t="s">
        <v>84</v>
      </c>
      <c r="AF413" s="183" t="s">
        <v>84</v>
      </c>
      <c r="AG413" s="183" t="s">
        <v>84</v>
      </c>
      <c r="AH413" s="183" t="s">
        <v>84</v>
      </c>
      <c r="AI413" s="183">
        <v>1</v>
      </c>
      <c r="AJ413" s="183">
        <v>1</v>
      </c>
      <c r="AK413" s="183">
        <v>1</v>
      </c>
      <c r="AL413" s="183">
        <v>1</v>
      </c>
      <c r="AM413" s="183" t="s">
        <v>84</v>
      </c>
      <c r="AN413" s="183" t="s">
        <v>84</v>
      </c>
      <c r="AO413" s="183" t="s">
        <v>84</v>
      </c>
      <c r="AP413" s="183">
        <v>0</v>
      </c>
      <c r="AQ413" s="183" t="s">
        <v>84</v>
      </c>
      <c r="AR413" s="965">
        <v>0.99990000000000001</v>
      </c>
      <c r="AS413" s="965">
        <v>1</v>
      </c>
      <c r="AT413" s="975">
        <v>1</v>
      </c>
      <c r="AU413" s="183" t="s">
        <v>84</v>
      </c>
      <c r="AV413" s="183" t="s">
        <v>84</v>
      </c>
      <c r="AW413" s="183" t="s">
        <v>84</v>
      </c>
      <c r="AX413" s="183" t="s">
        <v>84</v>
      </c>
      <c r="AY413" s="183" t="s">
        <v>84</v>
      </c>
      <c r="AZ413" s="189"/>
      <c r="BA413" s="802">
        <v>0.95832499999999998</v>
      </c>
      <c r="BB413" s="183">
        <v>0.99996666666666678</v>
      </c>
      <c r="BC413" s="183">
        <v>0.49995000000000001</v>
      </c>
      <c r="BD413" s="604">
        <v>0.819413888888889</v>
      </c>
      <c r="BE413" s="604" t="s">
        <v>84</v>
      </c>
      <c r="BF413" s="161"/>
    </row>
    <row r="414" spans="1:58" ht="35.25" customHeight="1" x14ac:dyDescent="0.25">
      <c r="A414" s="144"/>
      <c r="B414" s="144"/>
      <c r="C414" s="144"/>
      <c r="D414" s="1549"/>
      <c r="E414" s="234" t="s">
        <v>257</v>
      </c>
      <c r="F414" s="165"/>
      <c r="G414" s="1590"/>
      <c r="H414" s="638">
        <v>0.99990000000000001</v>
      </c>
      <c r="I414" s="186">
        <v>0.99990000000000001</v>
      </c>
      <c r="J414" s="186" t="s">
        <v>84</v>
      </c>
      <c r="K414" s="186" t="s">
        <v>84</v>
      </c>
      <c r="L414" s="186" t="s">
        <v>84</v>
      </c>
      <c r="M414" s="186" t="s">
        <v>84</v>
      </c>
      <c r="N414" s="186">
        <v>0.99990000000000001</v>
      </c>
      <c r="O414" s="186">
        <v>0.99990000000000001</v>
      </c>
      <c r="P414" s="186" t="s">
        <v>84</v>
      </c>
      <c r="Q414" s="186">
        <v>0.99990000000000001</v>
      </c>
      <c r="R414" s="186">
        <v>0.99990000000000001</v>
      </c>
      <c r="S414" s="186">
        <v>0.99990000000000001</v>
      </c>
      <c r="T414" s="186">
        <v>0.99990000000000001</v>
      </c>
      <c r="U414" s="186" t="s">
        <v>84</v>
      </c>
      <c r="V414" s="186">
        <v>0.99990000000000001</v>
      </c>
      <c r="W414" s="186">
        <v>0.99990000000000001</v>
      </c>
      <c r="X414" s="186">
        <v>0.99990000000000001</v>
      </c>
      <c r="Y414" s="186">
        <v>0.99990000000000001</v>
      </c>
      <c r="Z414" s="186" t="s">
        <v>84</v>
      </c>
      <c r="AA414" s="186" t="s">
        <v>84</v>
      </c>
      <c r="AB414" s="186">
        <v>0.99990000000000001</v>
      </c>
      <c r="AC414" s="186">
        <v>0</v>
      </c>
      <c r="AD414" s="186">
        <v>0.99990000000000001</v>
      </c>
      <c r="AE414" s="186" t="s">
        <v>84</v>
      </c>
      <c r="AF414" s="186" t="s">
        <v>84</v>
      </c>
      <c r="AG414" s="186" t="s">
        <v>84</v>
      </c>
      <c r="AH414" s="186">
        <v>0.99990000000000001</v>
      </c>
      <c r="AI414" s="186" t="s">
        <v>84</v>
      </c>
      <c r="AJ414" s="186">
        <v>0.99990000000000001</v>
      </c>
      <c r="AK414" s="186">
        <v>1</v>
      </c>
      <c r="AL414" s="186">
        <v>0.66659999999999997</v>
      </c>
      <c r="AM414" s="186" t="s">
        <v>84</v>
      </c>
      <c r="AN414" s="186" t="s">
        <v>84</v>
      </c>
      <c r="AO414" s="186">
        <v>0.5</v>
      </c>
      <c r="AP414" s="186" t="s">
        <v>84</v>
      </c>
      <c r="AQ414" s="186" t="s">
        <v>84</v>
      </c>
      <c r="AR414" s="966">
        <v>0.99990000000000001</v>
      </c>
      <c r="AS414" s="966">
        <v>0.99990000000000001</v>
      </c>
      <c r="AT414" s="976">
        <v>0.99990000000000001</v>
      </c>
      <c r="AU414" s="186" t="s">
        <v>84</v>
      </c>
      <c r="AV414" s="186" t="s">
        <v>84</v>
      </c>
      <c r="AW414" s="186" t="s">
        <v>84</v>
      </c>
      <c r="AX414" s="186" t="s">
        <v>84</v>
      </c>
      <c r="AY414" s="186" t="s">
        <v>84</v>
      </c>
      <c r="AZ414" s="189"/>
      <c r="BA414" s="638">
        <v>0.99990000000000012</v>
      </c>
      <c r="BB414" s="186">
        <v>0.80945714285714288</v>
      </c>
      <c r="BC414" s="186">
        <v>0.74995000000000001</v>
      </c>
      <c r="BD414" s="605">
        <v>0.853102380952381</v>
      </c>
      <c r="BE414" s="605" t="s">
        <v>84</v>
      </c>
      <c r="BF414" s="161"/>
    </row>
    <row r="415" spans="1:58" ht="35.25" customHeight="1" x14ac:dyDescent="0.25">
      <c r="A415" s="144"/>
      <c r="B415" s="144"/>
      <c r="C415" s="144"/>
      <c r="D415" s="1549"/>
      <c r="E415" s="234" t="s">
        <v>267</v>
      </c>
      <c r="F415" s="165"/>
      <c r="G415" s="1590"/>
      <c r="H415" s="495" t="s">
        <v>84</v>
      </c>
      <c r="I415" s="183">
        <v>0.99990000000000001</v>
      </c>
      <c r="J415" s="183" t="s">
        <v>84</v>
      </c>
      <c r="K415" s="183">
        <v>0.99990000000000001</v>
      </c>
      <c r="L415" s="183" t="s">
        <v>84</v>
      </c>
      <c r="M415" s="183" t="s">
        <v>84</v>
      </c>
      <c r="N415" s="183">
        <v>0.99990000000000001</v>
      </c>
      <c r="O415" s="183">
        <v>0.99990000000000001</v>
      </c>
      <c r="P415" s="183" t="s">
        <v>84</v>
      </c>
      <c r="Q415" s="183">
        <v>0.99990000000000001</v>
      </c>
      <c r="R415" s="183">
        <v>0.99990000000000001</v>
      </c>
      <c r="S415" s="183">
        <v>0.99990000000000001</v>
      </c>
      <c r="T415" s="183">
        <v>0.99990000000000001</v>
      </c>
      <c r="U415" s="183" t="s">
        <v>84</v>
      </c>
      <c r="V415" s="183">
        <v>0.99990000000000001</v>
      </c>
      <c r="W415" s="183" t="s">
        <v>84</v>
      </c>
      <c r="X415" s="183">
        <v>0.99990000000000001</v>
      </c>
      <c r="Y415" s="183">
        <v>0.99990000000000001</v>
      </c>
      <c r="Z415" s="183">
        <v>0.99990000000000001</v>
      </c>
      <c r="AA415" s="183" t="s">
        <v>84</v>
      </c>
      <c r="AB415" s="183">
        <v>0.99990000000000001</v>
      </c>
      <c r="AC415" s="183" t="s">
        <v>84</v>
      </c>
      <c r="AD415" s="183" t="s">
        <v>84</v>
      </c>
      <c r="AE415" s="183" t="s">
        <v>84</v>
      </c>
      <c r="AF415" s="183" t="s">
        <v>84</v>
      </c>
      <c r="AG415" s="183" t="s">
        <v>84</v>
      </c>
      <c r="AH415" s="183">
        <v>1</v>
      </c>
      <c r="AI415" s="183">
        <v>0.5</v>
      </c>
      <c r="AJ415" s="183">
        <v>0.5</v>
      </c>
      <c r="AK415" s="183">
        <v>0.99990000000000001</v>
      </c>
      <c r="AL415" s="183">
        <v>0.5</v>
      </c>
      <c r="AM415" s="183" t="s">
        <v>84</v>
      </c>
      <c r="AN415" s="183" t="s">
        <v>84</v>
      </c>
      <c r="AO415" s="183">
        <v>1</v>
      </c>
      <c r="AP415" s="183">
        <v>1</v>
      </c>
      <c r="AQ415" s="183" t="s">
        <v>84</v>
      </c>
      <c r="AR415" s="965" t="s">
        <v>84</v>
      </c>
      <c r="AS415" s="965">
        <v>1</v>
      </c>
      <c r="AT415" s="975">
        <v>1</v>
      </c>
      <c r="AU415" s="183" t="s">
        <v>84</v>
      </c>
      <c r="AV415" s="183" t="s">
        <v>84</v>
      </c>
      <c r="AW415" s="183" t="s">
        <v>84</v>
      </c>
      <c r="AX415" s="183" t="s">
        <v>84</v>
      </c>
      <c r="AY415" s="183" t="s">
        <v>84</v>
      </c>
      <c r="AZ415" s="189"/>
      <c r="BA415" s="495">
        <v>0.99990000000000012</v>
      </c>
      <c r="BB415" s="183">
        <v>0.74996666666666678</v>
      </c>
      <c r="BC415" s="183">
        <v>1</v>
      </c>
      <c r="BD415" s="604">
        <v>0.91662222222222223</v>
      </c>
      <c r="BE415" s="604" t="s">
        <v>84</v>
      </c>
      <c r="BF415" s="161"/>
    </row>
    <row r="416" spans="1:58" ht="35.25" customHeight="1" x14ac:dyDescent="0.25">
      <c r="A416" s="144"/>
      <c r="B416" s="144"/>
      <c r="C416" s="144"/>
      <c r="D416" s="1549"/>
      <c r="E416" s="234" t="s">
        <v>152</v>
      </c>
      <c r="F416" s="165"/>
      <c r="G416" s="1590"/>
      <c r="H416" s="492">
        <v>0.99990000000000001</v>
      </c>
      <c r="I416" s="189">
        <v>0.99990000000000001</v>
      </c>
      <c r="J416" s="189" t="s">
        <v>84</v>
      </c>
      <c r="K416" s="189">
        <v>0.99990000000000001</v>
      </c>
      <c r="L416" s="189" t="s">
        <v>84</v>
      </c>
      <c r="M416" s="189" t="s">
        <v>84</v>
      </c>
      <c r="N416" s="189">
        <v>0.5</v>
      </c>
      <c r="O416" s="189">
        <v>0.66659999999999997</v>
      </c>
      <c r="P416" s="189" t="s">
        <v>84</v>
      </c>
      <c r="Q416" s="189">
        <v>0.99990000000000001</v>
      </c>
      <c r="R416" s="189" t="s">
        <v>84</v>
      </c>
      <c r="S416" s="189">
        <v>1</v>
      </c>
      <c r="T416" s="189">
        <v>0.99990000000000001</v>
      </c>
      <c r="U416" s="189" t="s">
        <v>84</v>
      </c>
      <c r="V416" s="189">
        <v>1</v>
      </c>
      <c r="W416" s="189">
        <v>0.99990000000000001</v>
      </c>
      <c r="X416" s="189">
        <v>0.99990000000000001</v>
      </c>
      <c r="Y416" s="189" t="s">
        <v>84</v>
      </c>
      <c r="Z416" s="189">
        <v>1</v>
      </c>
      <c r="AA416" s="189" t="s">
        <v>84</v>
      </c>
      <c r="AB416" s="189">
        <v>0.99990000000000001</v>
      </c>
      <c r="AC416" s="189">
        <v>0.99990000000000001</v>
      </c>
      <c r="AD416" s="189">
        <v>0.99990000000000001</v>
      </c>
      <c r="AE416" s="189" t="s">
        <v>84</v>
      </c>
      <c r="AF416" s="189" t="s">
        <v>84</v>
      </c>
      <c r="AG416" s="189" t="s">
        <v>84</v>
      </c>
      <c r="AH416" s="189">
        <v>0.99990000000000001</v>
      </c>
      <c r="AI416" s="189">
        <v>0.99990000000000001</v>
      </c>
      <c r="AJ416" s="189" t="s">
        <v>84</v>
      </c>
      <c r="AK416" s="189" t="s">
        <v>84</v>
      </c>
      <c r="AL416" s="189">
        <v>0.99990000000000001</v>
      </c>
      <c r="AM416" s="189" t="s">
        <v>84</v>
      </c>
      <c r="AN416" s="189" t="s">
        <v>84</v>
      </c>
      <c r="AO416" s="189" t="s">
        <v>84</v>
      </c>
      <c r="AP416" s="189">
        <v>0.33329999999999999</v>
      </c>
      <c r="AQ416" s="189" t="s">
        <v>84</v>
      </c>
      <c r="AR416" s="967">
        <v>0.99990000000000001</v>
      </c>
      <c r="AS416" s="967">
        <v>0.99990000000000001</v>
      </c>
      <c r="AT416" s="977">
        <v>0.99990000000000001</v>
      </c>
      <c r="AU416" s="189" t="s">
        <v>84</v>
      </c>
      <c r="AV416" s="189" t="s">
        <v>84</v>
      </c>
      <c r="AW416" s="189" t="s">
        <v>84</v>
      </c>
      <c r="AX416" s="189" t="s">
        <v>84</v>
      </c>
      <c r="AY416" s="189" t="s">
        <v>84</v>
      </c>
      <c r="AZ416" s="189"/>
      <c r="BA416" s="492">
        <v>0.93049166666666672</v>
      </c>
      <c r="BB416" s="189">
        <v>0.99990000000000012</v>
      </c>
      <c r="BC416" s="189">
        <v>0.66659999999999997</v>
      </c>
      <c r="BD416" s="506">
        <v>0.8656638888888889</v>
      </c>
      <c r="BE416" s="506" t="s">
        <v>84</v>
      </c>
      <c r="BF416" s="161"/>
    </row>
    <row r="417" spans="1:58" ht="35.25" customHeight="1" x14ac:dyDescent="0.25">
      <c r="A417" s="144"/>
      <c r="B417" s="144"/>
      <c r="C417" s="144"/>
      <c r="D417" s="1548">
        <v>2024</v>
      </c>
      <c r="E417" s="234" t="s">
        <v>153</v>
      </c>
      <c r="F417" s="165"/>
      <c r="G417" s="1589"/>
      <c r="H417" s="802">
        <v>0.99990000000000001</v>
      </c>
      <c r="I417" s="183">
        <v>0.99990000000000001</v>
      </c>
      <c r="J417" s="183" t="s">
        <v>84</v>
      </c>
      <c r="K417" s="183">
        <v>0.99990000000000001</v>
      </c>
      <c r="L417" s="183" t="s">
        <v>84</v>
      </c>
      <c r="M417" s="183" t="s">
        <v>84</v>
      </c>
      <c r="N417" s="183">
        <v>0.99990000000000001</v>
      </c>
      <c r="O417" s="183" t="s">
        <v>84</v>
      </c>
      <c r="P417" s="183" t="s">
        <v>84</v>
      </c>
      <c r="Q417" s="183" t="s">
        <v>84</v>
      </c>
      <c r="R417" s="183" t="s">
        <v>84</v>
      </c>
      <c r="S417" s="183">
        <v>0.99990000000000001</v>
      </c>
      <c r="T417" s="183">
        <v>0.99990000000000001</v>
      </c>
      <c r="U417" s="183" t="s">
        <v>84</v>
      </c>
      <c r="V417" s="183">
        <v>0.99990000000000001</v>
      </c>
      <c r="W417" s="183">
        <v>0.99990000000000001</v>
      </c>
      <c r="X417" s="183">
        <v>0.99990000000000001</v>
      </c>
      <c r="Y417" s="183">
        <v>0.66659999999999997</v>
      </c>
      <c r="Z417" s="183" t="s">
        <v>84</v>
      </c>
      <c r="AA417" s="183" t="s">
        <v>84</v>
      </c>
      <c r="AB417" s="183">
        <v>0.99990000000000001</v>
      </c>
      <c r="AC417" s="183">
        <v>0.99990000000000001</v>
      </c>
      <c r="AD417" s="183">
        <v>0.99990000000000001</v>
      </c>
      <c r="AE417" s="183" t="s">
        <v>84</v>
      </c>
      <c r="AF417" s="183" t="s">
        <v>84</v>
      </c>
      <c r="AG417" s="183" t="s">
        <v>84</v>
      </c>
      <c r="AH417" s="183" t="s">
        <v>84</v>
      </c>
      <c r="AI417" s="183" t="s">
        <v>84</v>
      </c>
      <c r="AJ417" s="183">
        <v>0.99990000000000001</v>
      </c>
      <c r="AK417" s="183">
        <v>0.99990000000000001</v>
      </c>
      <c r="AL417" s="183">
        <v>0.99990000000000001</v>
      </c>
      <c r="AM417" s="183" t="s">
        <v>84</v>
      </c>
      <c r="AN417" s="183" t="s">
        <v>84</v>
      </c>
      <c r="AO417" s="183">
        <v>0.99990000000000001</v>
      </c>
      <c r="AP417" s="183" t="s">
        <v>84</v>
      </c>
      <c r="AQ417" s="183" t="s">
        <v>84</v>
      </c>
      <c r="AR417" s="965">
        <v>0.99990000000000001</v>
      </c>
      <c r="AS417" s="965">
        <v>0.99990000000000001</v>
      </c>
      <c r="AT417" s="975">
        <v>0.99990000000000001</v>
      </c>
      <c r="AU417" s="183" t="s">
        <v>84</v>
      </c>
      <c r="AV417" s="183" t="s">
        <v>84</v>
      </c>
      <c r="AW417" s="183" t="s">
        <v>84</v>
      </c>
      <c r="AX417" s="183" t="s">
        <v>84</v>
      </c>
      <c r="AY417" s="183" t="s">
        <v>84</v>
      </c>
      <c r="AZ417" s="189"/>
      <c r="BA417" s="802">
        <v>0.96657000000000015</v>
      </c>
      <c r="BB417" s="183">
        <v>0.99990000000000012</v>
      </c>
      <c r="BC417" s="183">
        <v>0.99990000000000001</v>
      </c>
      <c r="BD417" s="604">
        <v>0.98879000000000017</v>
      </c>
      <c r="BE417" s="604" t="s">
        <v>84</v>
      </c>
      <c r="BF417" s="161"/>
    </row>
    <row r="418" spans="1:58" ht="35.25" customHeight="1" x14ac:dyDescent="0.25">
      <c r="A418" s="144"/>
      <c r="B418" s="144"/>
      <c r="C418" s="144"/>
      <c r="D418" s="1556"/>
      <c r="E418" s="234" t="s">
        <v>154</v>
      </c>
      <c r="F418" s="165"/>
      <c r="G418" s="1589"/>
      <c r="H418" s="801">
        <v>1</v>
      </c>
      <c r="I418" s="189">
        <v>1</v>
      </c>
      <c r="J418" s="189" t="s">
        <v>84</v>
      </c>
      <c r="K418" s="189">
        <v>1</v>
      </c>
      <c r="L418" s="189" t="s">
        <v>84</v>
      </c>
      <c r="M418" s="189" t="s">
        <v>84</v>
      </c>
      <c r="N418" s="189">
        <v>1</v>
      </c>
      <c r="O418" s="189">
        <v>1</v>
      </c>
      <c r="P418" s="189" t="s">
        <v>84</v>
      </c>
      <c r="Q418" s="189">
        <v>1</v>
      </c>
      <c r="R418" s="189" t="s">
        <v>84</v>
      </c>
      <c r="S418" s="189" t="s">
        <v>84</v>
      </c>
      <c r="T418" s="189">
        <v>1</v>
      </c>
      <c r="U418" s="189" t="s">
        <v>84</v>
      </c>
      <c r="V418" s="189" t="s">
        <v>84</v>
      </c>
      <c r="W418" s="189">
        <v>1</v>
      </c>
      <c r="X418" s="189">
        <v>1</v>
      </c>
      <c r="Y418" s="189">
        <v>1</v>
      </c>
      <c r="Z418" s="189" t="s">
        <v>84</v>
      </c>
      <c r="AA418" s="189" t="s">
        <v>84</v>
      </c>
      <c r="AB418" s="189" t="s">
        <v>84</v>
      </c>
      <c r="AC418" s="189">
        <v>0.99990000000000001</v>
      </c>
      <c r="AD418" s="189" t="s">
        <v>84</v>
      </c>
      <c r="AE418" s="189" t="s">
        <v>84</v>
      </c>
      <c r="AF418" s="189" t="s">
        <v>84</v>
      </c>
      <c r="AG418" s="189" t="s">
        <v>84</v>
      </c>
      <c r="AH418" s="189">
        <v>0.99990000000000001</v>
      </c>
      <c r="AI418" s="189">
        <v>0.99990000000000001</v>
      </c>
      <c r="AJ418" s="189">
        <v>0.5</v>
      </c>
      <c r="AK418" s="189">
        <v>0.99990000000000001</v>
      </c>
      <c r="AL418" s="189">
        <v>0.99990000000000001</v>
      </c>
      <c r="AM418" s="189" t="s">
        <v>84</v>
      </c>
      <c r="AN418" s="189" t="s">
        <v>84</v>
      </c>
      <c r="AO418" s="189" t="s">
        <v>84</v>
      </c>
      <c r="AP418" s="189">
        <v>0.99990000000000001</v>
      </c>
      <c r="AQ418" s="189" t="s">
        <v>84</v>
      </c>
      <c r="AR418" s="967">
        <v>0.99990000000000001</v>
      </c>
      <c r="AS418" s="967">
        <v>1</v>
      </c>
      <c r="AT418" s="977">
        <v>1</v>
      </c>
      <c r="AU418" s="189" t="s">
        <v>84</v>
      </c>
      <c r="AV418" s="189" t="s">
        <v>84</v>
      </c>
      <c r="AW418" s="189" t="s">
        <v>84</v>
      </c>
      <c r="AX418" s="189" t="s">
        <v>84</v>
      </c>
      <c r="AY418" s="189" t="s">
        <v>84</v>
      </c>
      <c r="AZ418" s="189"/>
      <c r="BA418" s="801">
        <v>1</v>
      </c>
      <c r="BB418" s="189">
        <v>0.91658333333333342</v>
      </c>
      <c r="BC418" s="189">
        <v>0.99990000000000001</v>
      </c>
      <c r="BD418" s="506">
        <v>0.97216111111111125</v>
      </c>
      <c r="BE418" s="506" t="s">
        <v>84</v>
      </c>
      <c r="BF418" s="161"/>
    </row>
    <row r="419" spans="1:58" ht="35.25" customHeight="1" x14ac:dyDescent="0.25">
      <c r="A419" s="144"/>
      <c r="B419" s="144"/>
      <c r="C419" s="144"/>
      <c r="D419" s="1556"/>
      <c r="E419" s="234" t="s">
        <v>155</v>
      </c>
      <c r="F419" s="165"/>
      <c r="G419" s="1590"/>
      <c r="H419" s="495">
        <v>1</v>
      </c>
      <c r="I419" s="183">
        <v>0.5</v>
      </c>
      <c r="J419" s="183" t="s">
        <v>84</v>
      </c>
      <c r="K419" s="183">
        <v>1</v>
      </c>
      <c r="L419" s="183" t="s">
        <v>84</v>
      </c>
      <c r="M419" s="183" t="s">
        <v>84</v>
      </c>
      <c r="N419" s="183">
        <v>1</v>
      </c>
      <c r="O419" s="183">
        <v>1</v>
      </c>
      <c r="P419" s="183" t="s">
        <v>84</v>
      </c>
      <c r="Q419" s="183" t="s">
        <v>84</v>
      </c>
      <c r="R419" s="183" t="s">
        <v>84</v>
      </c>
      <c r="S419" s="183">
        <v>1</v>
      </c>
      <c r="T419" s="183" t="s">
        <v>84</v>
      </c>
      <c r="U419" s="183" t="s">
        <v>84</v>
      </c>
      <c r="V419" s="183">
        <v>1</v>
      </c>
      <c r="W419" s="183">
        <v>1</v>
      </c>
      <c r="X419" s="183">
        <v>1</v>
      </c>
      <c r="Y419" s="183">
        <v>1</v>
      </c>
      <c r="Z419" s="183" t="s">
        <v>84</v>
      </c>
      <c r="AA419" s="183" t="s">
        <v>84</v>
      </c>
      <c r="AB419" s="183">
        <v>0.99990000000000001</v>
      </c>
      <c r="AC419" s="183" t="s">
        <v>84</v>
      </c>
      <c r="AD419" s="183">
        <v>0.99990000000000001</v>
      </c>
      <c r="AE419" s="183" t="s">
        <v>84</v>
      </c>
      <c r="AF419" s="183" t="s">
        <v>84</v>
      </c>
      <c r="AG419" s="183" t="s">
        <v>84</v>
      </c>
      <c r="AH419" s="183">
        <v>0.99990000000000001</v>
      </c>
      <c r="AI419" s="183" t="s">
        <v>84</v>
      </c>
      <c r="AJ419" s="183">
        <v>0.99990000000000001</v>
      </c>
      <c r="AK419" s="183">
        <v>0.5</v>
      </c>
      <c r="AL419" s="183" t="s">
        <v>84</v>
      </c>
      <c r="AM419" s="183" t="s">
        <v>84</v>
      </c>
      <c r="AN419" s="183" t="s">
        <v>84</v>
      </c>
      <c r="AO419" s="183">
        <v>0.33329999999999999</v>
      </c>
      <c r="AP419" s="183" t="s">
        <v>84</v>
      </c>
      <c r="AQ419" s="183" t="s">
        <v>84</v>
      </c>
      <c r="AR419" s="965">
        <v>1</v>
      </c>
      <c r="AS419" s="965">
        <v>1</v>
      </c>
      <c r="AT419" s="975">
        <v>1</v>
      </c>
      <c r="AU419" s="183" t="s">
        <v>84</v>
      </c>
      <c r="AV419" s="183" t="s">
        <v>84</v>
      </c>
      <c r="AW419" s="183" t="s">
        <v>84</v>
      </c>
      <c r="AX419" s="183" t="s">
        <v>84</v>
      </c>
      <c r="AY419" s="183" t="s">
        <v>84</v>
      </c>
      <c r="AZ419" s="189"/>
      <c r="BA419" s="495">
        <v>0.95</v>
      </c>
      <c r="BB419" s="183">
        <v>0.89992000000000005</v>
      </c>
      <c r="BC419" s="183">
        <v>0.66664999999999996</v>
      </c>
      <c r="BD419" s="604">
        <v>0.83885666666666658</v>
      </c>
      <c r="BE419" s="604" t="s">
        <v>84</v>
      </c>
      <c r="BF419" s="161"/>
    </row>
    <row r="420" spans="1:58" ht="35.25" customHeight="1" x14ac:dyDescent="0.25">
      <c r="A420" s="144"/>
      <c r="B420" s="144"/>
      <c r="C420" s="144"/>
      <c r="D420" s="1556"/>
      <c r="E420" s="234" t="s">
        <v>303</v>
      </c>
      <c r="F420" s="165"/>
      <c r="G420" s="1590"/>
      <c r="H420" s="492" t="s">
        <v>84</v>
      </c>
      <c r="I420" s="189">
        <v>0.99990000000000001</v>
      </c>
      <c r="J420" s="189" t="s">
        <v>84</v>
      </c>
      <c r="K420" s="189">
        <v>0.99990000000000001</v>
      </c>
      <c r="L420" s="189" t="s">
        <v>84</v>
      </c>
      <c r="M420" s="189" t="s">
        <v>84</v>
      </c>
      <c r="N420" s="189">
        <v>0.99990000000000001</v>
      </c>
      <c r="O420" s="189">
        <v>0.99990000000000001</v>
      </c>
      <c r="P420" s="189" t="s">
        <v>84</v>
      </c>
      <c r="Q420" s="189">
        <v>0.99990000000000001</v>
      </c>
      <c r="R420" s="189" t="s">
        <v>84</v>
      </c>
      <c r="S420" s="189">
        <v>0.99990000000000001</v>
      </c>
      <c r="T420" s="189">
        <v>0.66659999999999997</v>
      </c>
      <c r="U420" s="189" t="s">
        <v>84</v>
      </c>
      <c r="V420" s="189">
        <v>0.33329999999999999</v>
      </c>
      <c r="W420" s="189">
        <v>0.99990000000000001</v>
      </c>
      <c r="X420" s="189" t="s">
        <v>84</v>
      </c>
      <c r="Y420" s="189">
        <v>0.99990000000000001</v>
      </c>
      <c r="Z420" s="189" t="s">
        <v>84</v>
      </c>
      <c r="AA420" s="189" t="s">
        <v>84</v>
      </c>
      <c r="AB420" s="189">
        <v>0.33329999999999999</v>
      </c>
      <c r="AC420" s="189">
        <v>0.66659999999999997</v>
      </c>
      <c r="AD420" s="189" t="s">
        <v>84</v>
      </c>
      <c r="AE420" s="189" t="s">
        <v>84</v>
      </c>
      <c r="AF420" s="189" t="s">
        <v>84</v>
      </c>
      <c r="AG420" s="189" t="s">
        <v>84</v>
      </c>
      <c r="AH420" s="189" t="s">
        <v>84</v>
      </c>
      <c r="AI420" s="189" t="s">
        <v>84</v>
      </c>
      <c r="AJ420" s="189">
        <v>1</v>
      </c>
      <c r="AK420" s="189">
        <v>0.99990000000000001</v>
      </c>
      <c r="AL420" s="189">
        <v>0.99990000000000001</v>
      </c>
      <c r="AM420" s="189" t="s">
        <v>84</v>
      </c>
      <c r="AN420" s="189" t="s">
        <v>84</v>
      </c>
      <c r="AO420" s="189" t="s">
        <v>84</v>
      </c>
      <c r="AP420" s="189">
        <v>1</v>
      </c>
      <c r="AQ420" s="189" t="s">
        <v>84</v>
      </c>
      <c r="AR420" s="967">
        <v>1</v>
      </c>
      <c r="AS420" s="967">
        <v>0.99990000000000001</v>
      </c>
      <c r="AT420" s="977">
        <v>0.99990000000000001</v>
      </c>
      <c r="AU420" s="189" t="s">
        <v>84</v>
      </c>
      <c r="AV420" s="189" t="s">
        <v>84</v>
      </c>
      <c r="AW420" s="189" t="s">
        <v>84</v>
      </c>
      <c r="AX420" s="189" t="s">
        <v>84</v>
      </c>
      <c r="AY420" s="189" t="s">
        <v>84</v>
      </c>
      <c r="AZ420" s="189"/>
      <c r="BA420" s="492">
        <v>0.89990999999999999</v>
      </c>
      <c r="BB420" s="189">
        <v>0.79993999999999998</v>
      </c>
      <c r="BC420" s="189">
        <v>1</v>
      </c>
      <c r="BD420" s="506">
        <v>0.89995000000000003</v>
      </c>
      <c r="BE420" s="506" t="s">
        <v>84</v>
      </c>
      <c r="BF420" s="161"/>
    </row>
    <row r="421" spans="1:58" ht="35.25" customHeight="1" x14ac:dyDescent="0.25">
      <c r="A421" s="144"/>
      <c r="B421" s="144"/>
      <c r="C421" s="144"/>
      <c r="D421" s="1556"/>
      <c r="E421" s="234" t="s">
        <v>167</v>
      </c>
      <c r="F421" s="165"/>
      <c r="G421" s="1590"/>
      <c r="H421" s="495">
        <v>0.99990000000000001</v>
      </c>
      <c r="I421" s="183">
        <v>0.33329999999999999</v>
      </c>
      <c r="J421" s="183" t="s">
        <v>84</v>
      </c>
      <c r="K421" s="183">
        <v>0.99990000000000001</v>
      </c>
      <c r="L421" s="183" t="s">
        <v>84</v>
      </c>
      <c r="M421" s="183" t="s">
        <v>84</v>
      </c>
      <c r="N421" s="183">
        <v>0.99990000000000001</v>
      </c>
      <c r="O421" s="183" t="s">
        <v>84</v>
      </c>
      <c r="P421" s="183" t="s">
        <v>84</v>
      </c>
      <c r="Q421" s="183">
        <v>0.99990000000000001</v>
      </c>
      <c r="R421" s="183" t="s">
        <v>84</v>
      </c>
      <c r="S421" s="183" t="s">
        <v>84</v>
      </c>
      <c r="T421" s="183">
        <v>0.99990000000000001</v>
      </c>
      <c r="U421" s="183" t="s">
        <v>84</v>
      </c>
      <c r="V421" s="183">
        <v>0.99990000000000001</v>
      </c>
      <c r="W421" s="183">
        <v>0.99990000000000001</v>
      </c>
      <c r="X421" s="183">
        <v>0.99990000000000001</v>
      </c>
      <c r="Y421" s="183">
        <v>0.99990000000000001</v>
      </c>
      <c r="Z421" s="183" t="s">
        <v>84</v>
      </c>
      <c r="AA421" s="183" t="s">
        <v>84</v>
      </c>
      <c r="AB421" s="183" t="s">
        <v>84</v>
      </c>
      <c r="AC421" s="183" t="s">
        <v>84</v>
      </c>
      <c r="AD421" s="183">
        <v>0.99990000000000001</v>
      </c>
      <c r="AE421" s="183" t="s">
        <v>84</v>
      </c>
      <c r="AF421" s="183" t="s">
        <v>84</v>
      </c>
      <c r="AG421" s="183" t="s">
        <v>84</v>
      </c>
      <c r="AH421" s="183">
        <v>0.99990000000000001</v>
      </c>
      <c r="AI421" s="183" t="s">
        <v>84</v>
      </c>
      <c r="AJ421" s="183">
        <v>0.99990000000000001</v>
      </c>
      <c r="AK421" s="183">
        <v>0.99990000000000001</v>
      </c>
      <c r="AL421" s="183">
        <v>1</v>
      </c>
      <c r="AM421" s="183" t="s">
        <v>84</v>
      </c>
      <c r="AN421" s="183" t="s">
        <v>84</v>
      </c>
      <c r="AO421" s="183">
        <v>1</v>
      </c>
      <c r="AP421" s="183" t="s">
        <v>84</v>
      </c>
      <c r="AQ421" s="183" t="s">
        <v>84</v>
      </c>
      <c r="AR421" s="965">
        <v>0.99990000000000001</v>
      </c>
      <c r="AS421" s="965">
        <v>0.99990000000000001</v>
      </c>
      <c r="AT421" s="975">
        <v>0.99990000000000001</v>
      </c>
      <c r="AU421" s="183" t="s">
        <v>84</v>
      </c>
      <c r="AV421" s="183" t="s">
        <v>84</v>
      </c>
      <c r="AW421" s="183" t="s">
        <v>84</v>
      </c>
      <c r="AX421" s="183" t="s">
        <v>84</v>
      </c>
      <c r="AY421" s="183" t="s">
        <v>84</v>
      </c>
      <c r="AZ421" s="189"/>
      <c r="BA421" s="495">
        <v>0.93324000000000018</v>
      </c>
      <c r="BB421" s="183">
        <v>0.99992000000000003</v>
      </c>
      <c r="BC421" s="183">
        <v>0.99995000000000001</v>
      </c>
      <c r="BD421" s="604">
        <v>0.97770333333333337</v>
      </c>
      <c r="BE421" s="604" t="s">
        <v>84</v>
      </c>
      <c r="BF421" s="161"/>
    </row>
    <row r="422" spans="1:58" ht="35.25" customHeight="1" x14ac:dyDescent="0.25">
      <c r="A422" s="144"/>
      <c r="B422" s="144"/>
      <c r="C422" s="144"/>
      <c r="D422" s="1556"/>
      <c r="E422" s="234" t="s">
        <v>168</v>
      </c>
      <c r="F422" s="165"/>
      <c r="G422" s="1589"/>
      <c r="H422" s="801">
        <v>1</v>
      </c>
      <c r="I422" s="189" t="s">
        <v>84</v>
      </c>
      <c r="J422" s="189" t="s">
        <v>84</v>
      </c>
      <c r="K422" s="189">
        <v>0.99990000000000001</v>
      </c>
      <c r="L422" s="189" t="s">
        <v>84</v>
      </c>
      <c r="M422" s="189" t="s">
        <v>84</v>
      </c>
      <c r="N422" s="189">
        <v>0.99990000000000001</v>
      </c>
      <c r="O422" s="189">
        <v>1</v>
      </c>
      <c r="P422" s="189" t="s">
        <v>84</v>
      </c>
      <c r="Q422" s="189">
        <v>1</v>
      </c>
      <c r="R422" s="189" t="s">
        <v>84</v>
      </c>
      <c r="S422" s="189">
        <v>0.99990000000000001</v>
      </c>
      <c r="T422" s="189">
        <v>0.99990000000000001</v>
      </c>
      <c r="U422" s="189" t="s">
        <v>84</v>
      </c>
      <c r="V422" s="189" t="s">
        <v>84</v>
      </c>
      <c r="W422" s="189">
        <v>0.99990000000000001</v>
      </c>
      <c r="X422" s="189">
        <v>0.99990000000000001</v>
      </c>
      <c r="Y422" s="189">
        <v>0.99990000000000001</v>
      </c>
      <c r="Z422" s="189" t="s">
        <v>84</v>
      </c>
      <c r="AA422" s="189" t="s">
        <v>84</v>
      </c>
      <c r="AB422" s="189">
        <v>0.99990000000000001</v>
      </c>
      <c r="AC422" s="189">
        <v>0.99990000000000001</v>
      </c>
      <c r="AD422" s="189">
        <v>0.99990000000000001</v>
      </c>
      <c r="AE422" s="189" t="s">
        <v>84</v>
      </c>
      <c r="AF422" s="189" t="s">
        <v>84</v>
      </c>
      <c r="AG422" s="189" t="s">
        <v>84</v>
      </c>
      <c r="AH422" s="189" t="s">
        <v>84</v>
      </c>
      <c r="AI422" s="189" t="s">
        <v>84</v>
      </c>
      <c r="AJ422" s="189">
        <v>0.99990000000000001</v>
      </c>
      <c r="AK422" s="189">
        <v>0.99990000000000001</v>
      </c>
      <c r="AL422" s="189" t="s">
        <v>84</v>
      </c>
      <c r="AM422" s="189" t="s">
        <v>84</v>
      </c>
      <c r="AN422" s="189" t="s">
        <v>84</v>
      </c>
      <c r="AO422" s="189">
        <v>1</v>
      </c>
      <c r="AP422" s="189">
        <v>0.99990000000000001</v>
      </c>
      <c r="AQ422" s="189" t="s">
        <v>84</v>
      </c>
      <c r="AR422" s="967" t="s">
        <v>84</v>
      </c>
      <c r="AS422" s="967">
        <v>0.5</v>
      </c>
      <c r="AT422" s="977">
        <v>0.99990000000000001</v>
      </c>
      <c r="AU422" s="189" t="s">
        <v>84</v>
      </c>
      <c r="AV422" s="189" t="s">
        <v>84</v>
      </c>
      <c r="AW422" s="189" t="s">
        <v>84</v>
      </c>
      <c r="AX422" s="189" t="s">
        <v>84</v>
      </c>
      <c r="AY422" s="189" t="s">
        <v>84</v>
      </c>
      <c r="AZ422" s="189"/>
      <c r="BA422" s="801">
        <v>0.99993000000000021</v>
      </c>
      <c r="BB422" s="189">
        <v>0.99990000000000001</v>
      </c>
      <c r="BC422" s="189">
        <v>0.99995000000000001</v>
      </c>
      <c r="BD422" s="506">
        <v>0.99992666666666674</v>
      </c>
      <c r="BE422" s="506" t="s">
        <v>84</v>
      </c>
      <c r="BF422" s="161"/>
    </row>
    <row r="423" spans="1:58" ht="35.25" customHeight="1" x14ac:dyDescent="0.25">
      <c r="A423" s="144"/>
      <c r="B423" s="144"/>
      <c r="C423" s="144"/>
      <c r="D423" s="1556"/>
      <c r="E423" s="234" t="s">
        <v>241</v>
      </c>
      <c r="F423" s="165"/>
      <c r="G423" s="1590"/>
      <c r="H423" s="495">
        <v>0.99990000000000001</v>
      </c>
      <c r="I423" s="183">
        <v>1</v>
      </c>
      <c r="J423" s="183" t="s">
        <v>84</v>
      </c>
      <c r="K423" s="183">
        <v>0.99990000000000001</v>
      </c>
      <c r="L423" s="183" t="s">
        <v>84</v>
      </c>
      <c r="M423" s="183" t="s">
        <v>84</v>
      </c>
      <c r="N423" s="183">
        <v>0.99990000000000001</v>
      </c>
      <c r="O423" s="183">
        <v>1</v>
      </c>
      <c r="P423" s="183" t="s">
        <v>84</v>
      </c>
      <c r="Q423" s="183" t="s">
        <v>84</v>
      </c>
      <c r="R423" s="183" t="s">
        <v>84</v>
      </c>
      <c r="S423" s="183">
        <v>0.5</v>
      </c>
      <c r="T423" s="183" t="s">
        <v>84</v>
      </c>
      <c r="U423" s="183" t="s">
        <v>84</v>
      </c>
      <c r="V423" s="183">
        <v>1</v>
      </c>
      <c r="W423" s="183">
        <v>1</v>
      </c>
      <c r="X423" s="183">
        <v>1</v>
      </c>
      <c r="Y423" s="183">
        <v>0.99990000000000001</v>
      </c>
      <c r="Z423" s="183" t="s">
        <v>84</v>
      </c>
      <c r="AA423" s="183" t="s">
        <v>84</v>
      </c>
      <c r="AB423" s="183" t="s">
        <v>84</v>
      </c>
      <c r="AC423" s="183" t="s">
        <v>84</v>
      </c>
      <c r="AD423" s="183">
        <v>0.99990000000000001</v>
      </c>
      <c r="AE423" s="183" t="s">
        <v>84</v>
      </c>
      <c r="AF423" s="183" t="s">
        <v>84</v>
      </c>
      <c r="AG423" s="183" t="s">
        <v>84</v>
      </c>
      <c r="AH423" s="183">
        <v>0.99990000000000001</v>
      </c>
      <c r="AI423" s="183" t="s">
        <v>84</v>
      </c>
      <c r="AJ423" s="183">
        <v>0.99990000000000001</v>
      </c>
      <c r="AK423" s="183">
        <v>0.99990000000000001</v>
      </c>
      <c r="AL423" s="183">
        <v>0.99990000000000001</v>
      </c>
      <c r="AM423" s="183" t="s">
        <v>84</v>
      </c>
      <c r="AN423" s="183" t="s">
        <v>84</v>
      </c>
      <c r="AO423" s="183" t="s">
        <v>84</v>
      </c>
      <c r="AP423" s="183">
        <v>0.99990000000000001</v>
      </c>
      <c r="AQ423" s="183" t="s">
        <v>84</v>
      </c>
      <c r="AR423" s="965">
        <v>1</v>
      </c>
      <c r="AS423" s="965">
        <v>0.99990000000000001</v>
      </c>
      <c r="AT423" s="975">
        <v>0.99990000000000001</v>
      </c>
      <c r="AU423" s="183" t="s">
        <v>84</v>
      </c>
      <c r="AV423" s="183" t="s">
        <v>84</v>
      </c>
      <c r="AW423" s="183" t="s">
        <v>84</v>
      </c>
      <c r="AX423" s="183" t="s">
        <v>84</v>
      </c>
      <c r="AY423" s="183" t="s">
        <v>84</v>
      </c>
      <c r="AZ423" s="189"/>
      <c r="BA423" s="495">
        <v>0.94996000000000014</v>
      </c>
      <c r="BB423" s="183">
        <v>0.99990000000000001</v>
      </c>
      <c r="BC423" s="183">
        <v>0.99995000000000001</v>
      </c>
      <c r="BD423" s="604">
        <v>0.98327000000000009</v>
      </c>
      <c r="BE423" s="604" t="s">
        <v>84</v>
      </c>
      <c r="BF423" s="161"/>
    </row>
    <row r="424" spans="1:58" ht="35.25" customHeight="1" x14ac:dyDescent="0.25">
      <c r="A424" s="144"/>
      <c r="B424" s="144"/>
      <c r="C424" s="144"/>
      <c r="D424" s="1556"/>
      <c r="E424" s="234" t="s">
        <v>246</v>
      </c>
      <c r="F424" s="165"/>
      <c r="G424" s="1590"/>
      <c r="H424" s="492">
        <v>1</v>
      </c>
      <c r="I424" s="189" t="s">
        <v>84</v>
      </c>
      <c r="J424" s="189" t="s">
        <v>84</v>
      </c>
      <c r="K424" s="189">
        <v>1</v>
      </c>
      <c r="L424" s="189" t="s">
        <v>84</v>
      </c>
      <c r="M424" s="189" t="s">
        <v>84</v>
      </c>
      <c r="N424" s="189">
        <v>1</v>
      </c>
      <c r="O424" s="189">
        <v>1</v>
      </c>
      <c r="P424" s="189" t="s">
        <v>84</v>
      </c>
      <c r="Q424" s="189">
        <v>1</v>
      </c>
      <c r="R424" s="189" t="s">
        <v>84</v>
      </c>
      <c r="S424" s="189">
        <v>1</v>
      </c>
      <c r="T424" s="189">
        <v>1</v>
      </c>
      <c r="U424" s="189" t="s">
        <v>84</v>
      </c>
      <c r="V424" s="189" t="s">
        <v>84</v>
      </c>
      <c r="W424" s="189">
        <v>1</v>
      </c>
      <c r="X424" s="189">
        <v>1</v>
      </c>
      <c r="Y424" s="189">
        <v>1</v>
      </c>
      <c r="Z424" s="189" t="s">
        <v>84</v>
      </c>
      <c r="AA424" s="189" t="s">
        <v>84</v>
      </c>
      <c r="AB424" s="189" t="s">
        <v>84</v>
      </c>
      <c r="AC424" s="189">
        <v>1</v>
      </c>
      <c r="AD424" s="189">
        <v>0.99990000000000001</v>
      </c>
      <c r="AE424" s="189" t="s">
        <v>84</v>
      </c>
      <c r="AF424" s="189" t="s">
        <v>84</v>
      </c>
      <c r="AG424" s="189" t="s">
        <v>84</v>
      </c>
      <c r="AH424" s="189" t="s">
        <v>84</v>
      </c>
      <c r="AI424" s="189" t="s">
        <v>84</v>
      </c>
      <c r="AJ424" s="189">
        <v>0.99990000000000001</v>
      </c>
      <c r="AK424" s="189">
        <v>0.99990000000000001</v>
      </c>
      <c r="AL424" s="189">
        <v>0.99990000000000001</v>
      </c>
      <c r="AM424" s="189" t="s">
        <v>84</v>
      </c>
      <c r="AN424" s="189" t="s">
        <v>84</v>
      </c>
      <c r="AO424" s="189" t="s">
        <v>84</v>
      </c>
      <c r="AP424" s="189">
        <v>0.99990000000000001</v>
      </c>
      <c r="AQ424" s="189" t="s">
        <v>84</v>
      </c>
      <c r="AR424" s="967">
        <v>0.99990000000000001</v>
      </c>
      <c r="AS424" s="967">
        <v>0.99990000000000001</v>
      </c>
      <c r="AT424" s="977">
        <v>1</v>
      </c>
      <c r="AU424" s="189" t="s">
        <v>84</v>
      </c>
      <c r="AV424" s="189" t="s">
        <v>84</v>
      </c>
      <c r="AW424" s="189" t="s">
        <v>84</v>
      </c>
      <c r="AX424" s="189" t="s">
        <v>84</v>
      </c>
      <c r="AY424" s="189" t="s">
        <v>84</v>
      </c>
      <c r="AZ424" s="189"/>
      <c r="BA424" s="492">
        <v>1</v>
      </c>
      <c r="BB424" s="189">
        <v>0.99992000000000003</v>
      </c>
      <c r="BC424" s="189">
        <v>0.99990000000000001</v>
      </c>
      <c r="BD424" s="506">
        <v>0.99993999999999994</v>
      </c>
      <c r="BE424" s="506" t="s">
        <v>84</v>
      </c>
      <c r="BF424" s="161"/>
    </row>
    <row r="425" spans="1:58" ht="35.25" customHeight="1" x14ac:dyDescent="0.25">
      <c r="A425" s="144"/>
      <c r="B425" s="144"/>
      <c r="C425" s="144"/>
      <c r="D425" s="1556"/>
      <c r="E425" s="234" t="s">
        <v>248</v>
      </c>
      <c r="F425" s="165"/>
      <c r="G425" s="1590"/>
      <c r="H425" s="495">
        <v>1</v>
      </c>
      <c r="I425" s="183">
        <v>1</v>
      </c>
      <c r="J425" s="183" t="s">
        <v>84</v>
      </c>
      <c r="K425" s="183" t="s">
        <v>84</v>
      </c>
      <c r="L425" s="183" t="s">
        <v>84</v>
      </c>
      <c r="M425" s="183" t="s">
        <v>84</v>
      </c>
      <c r="N425" s="183">
        <v>1</v>
      </c>
      <c r="O425" s="183">
        <v>1</v>
      </c>
      <c r="P425" s="183" t="s">
        <v>84</v>
      </c>
      <c r="Q425" s="183">
        <v>1</v>
      </c>
      <c r="R425" s="183" t="s">
        <v>84</v>
      </c>
      <c r="S425" s="183">
        <v>1</v>
      </c>
      <c r="T425" s="183">
        <v>1</v>
      </c>
      <c r="U425" s="183" t="s">
        <v>84</v>
      </c>
      <c r="V425" s="183">
        <v>1</v>
      </c>
      <c r="W425" s="183" t="s">
        <v>84</v>
      </c>
      <c r="X425" s="183">
        <v>1</v>
      </c>
      <c r="Y425" s="183">
        <v>1</v>
      </c>
      <c r="Z425" s="183" t="s">
        <v>84</v>
      </c>
      <c r="AA425" s="183" t="s">
        <v>84</v>
      </c>
      <c r="AB425" s="183">
        <v>1</v>
      </c>
      <c r="AC425" s="183" t="s">
        <v>84</v>
      </c>
      <c r="AD425" s="183">
        <v>0.99990000000000001</v>
      </c>
      <c r="AE425" s="183" t="s">
        <v>84</v>
      </c>
      <c r="AF425" s="183" t="s">
        <v>84</v>
      </c>
      <c r="AG425" s="183" t="s">
        <v>84</v>
      </c>
      <c r="AH425" s="183" t="s">
        <v>84</v>
      </c>
      <c r="AI425" s="183" t="s">
        <v>84</v>
      </c>
      <c r="AJ425" s="183">
        <v>0.99990000000000001</v>
      </c>
      <c r="AK425" s="183">
        <v>0.99990000000000001</v>
      </c>
      <c r="AL425" s="183">
        <v>1</v>
      </c>
      <c r="AM425" s="183" t="s">
        <v>84</v>
      </c>
      <c r="AN425" s="183" t="s">
        <v>84</v>
      </c>
      <c r="AO425" s="183">
        <v>1</v>
      </c>
      <c r="AP425" s="183" t="s">
        <v>84</v>
      </c>
      <c r="AQ425" s="183" t="s">
        <v>84</v>
      </c>
      <c r="AR425" s="965">
        <v>0.99990000000000001</v>
      </c>
      <c r="AS425" s="965">
        <v>1</v>
      </c>
      <c r="AT425" s="975">
        <v>1</v>
      </c>
      <c r="AU425" s="183" t="s">
        <v>84</v>
      </c>
      <c r="AV425" s="183" t="s">
        <v>84</v>
      </c>
      <c r="AW425" s="183" t="s">
        <v>84</v>
      </c>
      <c r="AX425" s="183" t="s">
        <v>84</v>
      </c>
      <c r="AY425" s="183" t="s">
        <v>84</v>
      </c>
      <c r="AZ425" s="189"/>
      <c r="BA425" s="495">
        <v>1</v>
      </c>
      <c r="BB425" s="183">
        <v>0.99993999999999994</v>
      </c>
      <c r="BC425" s="183">
        <v>0.99995000000000001</v>
      </c>
      <c r="BD425" s="604">
        <v>0.99996333333333343</v>
      </c>
      <c r="BE425" s="604" t="s">
        <v>84</v>
      </c>
      <c r="BF425" s="161"/>
    </row>
    <row r="426" spans="1:58" ht="35.25" customHeight="1" x14ac:dyDescent="0.25">
      <c r="A426" s="144"/>
      <c r="B426" s="144"/>
      <c r="C426" s="144"/>
      <c r="D426" s="1556"/>
      <c r="E426" s="234" t="s">
        <v>257</v>
      </c>
      <c r="F426" s="165"/>
      <c r="G426" s="1589"/>
      <c r="H426" s="801">
        <v>1</v>
      </c>
      <c r="I426" s="189">
        <v>1</v>
      </c>
      <c r="J426" s="189" t="s">
        <v>84</v>
      </c>
      <c r="K426" s="189">
        <v>1</v>
      </c>
      <c r="L426" s="189" t="s">
        <v>84</v>
      </c>
      <c r="M426" s="189" t="s">
        <v>84</v>
      </c>
      <c r="N426" s="189">
        <v>1</v>
      </c>
      <c r="O426" s="189" t="s">
        <v>84</v>
      </c>
      <c r="P426" s="189" t="s">
        <v>84</v>
      </c>
      <c r="Q426" s="189">
        <v>1</v>
      </c>
      <c r="R426" s="189" t="s">
        <v>84</v>
      </c>
      <c r="S426" s="189" t="s">
        <v>84</v>
      </c>
      <c r="T426" s="189">
        <v>1</v>
      </c>
      <c r="U426" s="189" t="s">
        <v>84</v>
      </c>
      <c r="V426" s="189">
        <v>1</v>
      </c>
      <c r="W426" s="189">
        <v>1</v>
      </c>
      <c r="X426" s="189">
        <v>1</v>
      </c>
      <c r="Y426" s="189">
        <v>1</v>
      </c>
      <c r="Z426" s="189" t="s">
        <v>84</v>
      </c>
      <c r="AA426" s="189" t="s">
        <v>84</v>
      </c>
      <c r="AB426" s="189">
        <v>0.99990000000000001</v>
      </c>
      <c r="AC426" s="189">
        <v>0.99990000000000001</v>
      </c>
      <c r="AD426" s="189">
        <v>0.99990000000000001</v>
      </c>
      <c r="AE426" s="189" t="s">
        <v>84</v>
      </c>
      <c r="AF426" s="189" t="s">
        <v>84</v>
      </c>
      <c r="AG426" s="189" t="s">
        <v>84</v>
      </c>
      <c r="AH426" s="189">
        <v>0.99990000000000001</v>
      </c>
      <c r="AI426" s="189" t="s">
        <v>84</v>
      </c>
      <c r="AJ426" s="189">
        <v>1</v>
      </c>
      <c r="AK426" s="189" t="s">
        <v>84</v>
      </c>
      <c r="AL426" s="189" t="s">
        <v>84</v>
      </c>
      <c r="AM426" s="189" t="s">
        <v>84</v>
      </c>
      <c r="AN426" s="189" t="s">
        <v>84</v>
      </c>
      <c r="AO426" s="189" t="s">
        <v>84</v>
      </c>
      <c r="AP426" s="189">
        <v>1</v>
      </c>
      <c r="AQ426" s="189" t="s">
        <v>84</v>
      </c>
      <c r="AR426" s="967">
        <v>1</v>
      </c>
      <c r="AS426" s="967">
        <v>1</v>
      </c>
      <c r="AT426" s="977">
        <v>1</v>
      </c>
      <c r="AU426" s="189" t="s">
        <v>84</v>
      </c>
      <c r="AV426" s="189" t="s">
        <v>84</v>
      </c>
      <c r="AW426" s="189" t="s">
        <v>84</v>
      </c>
      <c r="AX426" s="189" t="s">
        <v>84</v>
      </c>
      <c r="AY426" s="189" t="s">
        <v>84</v>
      </c>
      <c r="AZ426" s="189"/>
      <c r="BA426" s="801">
        <v>1</v>
      </c>
      <c r="BB426" s="189">
        <v>0.99992000000000003</v>
      </c>
      <c r="BC426" s="189">
        <v>1</v>
      </c>
      <c r="BD426" s="506">
        <v>0.99997333333333327</v>
      </c>
      <c r="BE426" s="506" t="s">
        <v>84</v>
      </c>
      <c r="BF426" s="161"/>
    </row>
    <row r="427" spans="1:58" ht="35.25" customHeight="1" x14ac:dyDescent="0.25">
      <c r="A427" s="144"/>
      <c r="B427" s="144"/>
      <c r="C427" s="144"/>
      <c r="D427" s="1556"/>
      <c r="E427" s="234" t="s">
        <v>267</v>
      </c>
      <c r="F427" s="165"/>
      <c r="G427" s="1591"/>
      <c r="H427" s="1199" t="s">
        <v>84</v>
      </c>
      <c r="I427" s="183">
        <v>0.99990000000000001</v>
      </c>
      <c r="J427" s="183" t="s">
        <v>84</v>
      </c>
      <c r="K427" s="183">
        <v>0.99990000000000001</v>
      </c>
      <c r="L427" s="183" t="s">
        <v>84</v>
      </c>
      <c r="M427" s="183" t="s">
        <v>84</v>
      </c>
      <c r="N427" s="183">
        <v>0.99990000000000001</v>
      </c>
      <c r="O427" s="183">
        <v>0.99990000000000001</v>
      </c>
      <c r="P427" s="183" t="s">
        <v>84</v>
      </c>
      <c r="Q427" s="183">
        <v>0.99990000000000001</v>
      </c>
      <c r="R427" s="183" t="s">
        <v>84</v>
      </c>
      <c r="S427" s="183">
        <v>0.99990000000000001</v>
      </c>
      <c r="T427" s="183">
        <v>0.99990000000000001</v>
      </c>
      <c r="U427" s="183" t="s">
        <v>84</v>
      </c>
      <c r="V427" s="183">
        <v>0.99990000000000001</v>
      </c>
      <c r="W427" s="183">
        <v>0.99990000000000001</v>
      </c>
      <c r="X427" s="183" t="s">
        <v>84</v>
      </c>
      <c r="Y427" s="183">
        <v>0.99990000000000001</v>
      </c>
      <c r="Z427" s="183" t="s">
        <v>84</v>
      </c>
      <c r="AA427" s="183" t="s">
        <v>84</v>
      </c>
      <c r="AB427" s="183" t="s">
        <v>84</v>
      </c>
      <c r="AC427" s="183">
        <v>0.99990000000000001</v>
      </c>
      <c r="AD427" s="183">
        <v>0.99990000000000001</v>
      </c>
      <c r="AE427" s="183" t="s">
        <v>84</v>
      </c>
      <c r="AF427" s="183" t="s">
        <v>84</v>
      </c>
      <c r="AG427" s="183" t="s">
        <v>84</v>
      </c>
      <c r="AH427" s="183" t="s">
        <v>84</v>
      </c>
      <c r="AI427" s="183" t="s">
        <v>84</v>
      </c>
      <c r="AJ427" s="183">
        <v>1</v>
      </c>
      <c r="AK427" s="183">
        <v>0.99990000000000001</v>
      </c>
      <c r="AL427" s="183">
        <v>1</v>
      </c>
      <c r="AM427" s="183" t="s">
        <v>84</v>
      </c>
      <c r="AN427" s="183" t="s">
        <v>84</v>
      </c>
      <c r="AO427" s="183">
        <v>0.99990000000000001</v>
      </c>
      <c r="AP427" s="183">
        <v>0.99990000000000001</v>
      </c>
      <c r="AQ427" s="183" t="s">
        <v>84</v>
      </c>
      <c r="AR427" s="965" t="s">
        <v>84</v>
      </c>
      <c r="AS427" s="965">
        <v>0.99990000000000001</v>
      </c>
      <c r="AT427" s="975">
        <v>0.99990000000000001</v>
      </c>
      <c r="AU427" s="183" t="s">
        <v>84</v>
      </c>
      <c r="AV427" s="183" t="s">
        <v>84</v>
      </c>
      <c r="AW427" s="183" t="s">
        <v>84</v>
      </c>
      <c r="AX427" s="183" t="s">
        <v>84</v>
      </c>
      <c r="AY427" s="183" t="s">
        <v>84</v>
      </c>
      <c r="AZ427" s="189"/>
      <c r="BA427" s="1199">
        <v>0.99990000000000001</v>
      </c>
      <c r="BB427" s="183">
        <v>0.99993999999999994</v>
      </c>
      <c r="BC427" s="183">
        <v>0.99990000000000001</v>
      </c>
      <c r="BD427" s="604">
        <v>0.99991333333333332</v>
      </c>
      <c r="BE427" s="604" t="s">
        <v>84</v>
      </c>
      <c r="BF427" s="161"/>
    </row>
    <row r="428" spans="1:58" ht="35.25" customHeight="1" x14ac:dyDescent="0.25">
      <c r="A428" s="144"/>
      <c r="B428" s="144"/>
      <c r="C428" s="144"/>
      <c r="D428" s="1550"/>
      <c r="E428" s="234" t="s">
        <v>152</v>
      </c>
      <c r="F428" s="165"/>
      <c r="G428" s="1591"/>
      <c r="H428" s="1205">
        <v>0.99990000000000001</v>
      </c>
      <c r="I428" s="189">
        <v>0.99990000000000001</v>
      </c>
      <c r="J428" s="189" t="s">
        <v>84</v>
      </c>
      <c r="K428" s="189">
        <v>0.99990000000000001</v>
      </c>
      <c r="L428" s="189" t="s">
        <v>84</v>
      </c>
      <c r="M428" s="189" t="s">
        <v>84</v>
      </c>
      <c r="N428" s="189">
        <v>0.99990000000000001</v>
      </c>
      <c r="O428" s="189">
        <v>0.99990000000000001</v>
      </c>
      <c r="P428" s="189" t="s">
        <v>84</v>
      </c>
      <c r="Q428" s="189">
        <v>0.99990000000000001</v>
      </c>
      <c r="R428" s="189" t="s">
        <v>84</v>
      </c>
      <c r="S428" s="189">
        <v>0.99990000000000001</v>
      </c>
      <c r="T428" s="189" t="s">
        <v>84</v>
      </c>
      <c r="U428" s="189" t="s">
        <v>84</v>
      </c>
      <c r="V428" s="189">
        <v>0.99990000000000001</v>
      </c>
      <c r="W428" s="189">
        <v>0.99990000000000001</v>
      </c>
      <c r="X428" s="189">
        <v>0.99990000000000001</v>
      </c>
      <c r="Y428" s="189" t="s">
        <v>84</v>
      </c>
      <c r="Z428" s="189" t="s">
        <v>84</v>
      </c>
      <c r="AA428" s="189" t="s">
        <v>84</v>
      </c>
      <c r="AB428" s="189">
        <v>0.99990000000000001</v>
      </c>
      <c r="AC428" s="189" t="s">
        <v>84</v>
      </c>
      <c r="AD428" s="189">
        <v>0.99990000000000001</v>
      </c>
      <c r="AE428" s="189" t="s">
        <v>84</v>
      </c>
      <c r="AF428" s="189" t="s">
        <v>84</v>
      </c>
      <c r="AG428" s="189" t="s">
        <v>84</v>
      </c>
      <c r="AH428" s="189" t="s">
        <v>84</v>
      </c>
      <c r="AI428" s="189" t="s">
        <v>84</v>
      </c>
      <c r="AJ428" s="189">
        <v>0.99990000000000001</v>
      </c>
      <c r="AK428" s="189">
        <v>0.99990000000000001</v>
      </c>
      <c r="AL428" s="189">
        <v>0.99990000000000001</v>
      </c>
      <c r="AM428" s="189" t="s">
        <v>84</v>
      </c>
      <c r="AN428" s="189" t="s">
        <v>84</v>
      </c>
      <c r="AO428" s="189">
        <v>0.99990000000000001</v>
      </c>
      <c r="AP428" s="189" t="s">
        <v>84</v>
      </c>
      <c r="AQ428" s="189" t="s">
        <v>84</v>
      </c>
      <c r="AR428" s="967">
        <v>0.99990000000000001</v>
      </c>
      <c r="AS428" s="967">
        <v>0.99990000000000001</v>
      </c>
      <c r="AT428" s="977">
        <v>0.99990000000000001</v>
      </c>
      <c r="AU428" s="189" t="s">
        <v>84</v>
      </c>
      <c r="AV428" s="189" t="s">
        <v>84</v>
      </c>
      <c r="AW428" s="189" t="s">
        <v>84</v>
      </c>
      <c r="AX428" s="189" t="s">
        <v>84</v>
      </c>
      <c r="AY428" s="189" t="s">
        <v>84</v>
      </c>
      <c r="AZ428" s="189"/>
      <c r="BA428" s="1205">
        <v>0.99990000000000001</v>
      </c>
      <c r="BB428" s="189">
        <v>0.99990000000000001</v>
      </c>
      <c r="BC428" s="189">
        <v>0.99990000000000001</v>
      </c>
      <c r="BD428" s="506">
        <v>0.9998999999999999</v>
      </c>
      <c r="BE428" s="506" t="s">
        <v>84</v>
      </c>
      <c r="BF428" s="161"/>
    </row>
    <row r="429" spans="1:58" ht="35.25" customHeight="1" x14ac:dyDescent="0.25">
      <c r="A429" s="144"/>
      <c r="B429" s="144"/>
      <c r="C429" s="144"/>
      <c r="D429" s="1548">
        <v>2025</v>
      </c>
      <c r="E429" s="234" t="s">
        <v>153</v>
      </c>
      <c r="F429" s="165"/>
      <c r="G429" s="1589"/>
      <c r="H429" s="802">
        <v>0.99990000000000001</v>
      </c>
      <c r="I429" s="183" t="s">
        <v>84</v>
      </c>
      <c r="J429" s="183" t="s">
        <v>84</v>
      </c>
      <c r="K429" s="183">
        <v>0.99990000000000001</v>
      </c>
      <c r="L429" s="183" t="s">
        <v>84</v>
      </c>
      <c r="M429" s="183" t="s">
        <v>84</v>
      </c>
      <c r="N429" s="183">
        <v>0.99990000000000001</v>
      </c>
      <c r="O429" s="183">
        <v>0.99990000000000001</v>
      </c>
      <c r="P429" s="183" t="s">
        <v>84</v>
      </c>
      <c r="Q429" s="183">
        <v>0.99990000000000001</v>
      </c>
      <c r="R429" s="183" t="s">
        <v>84</v>
      </c>
      <c r="S429" s="183">
        <v>0.99990000000000001</v>
      </c>
      <c r="T429" s="183">
        <v>0.99990000000000001</v>
      </c>
      <c r="U429" s="183" t="s">
        <v>84</v>
      </c>
      <c r="V429" s="183">
        <v>0.99990000000000001</v>
      </c>
      <c r="W429" s="183" t="s">
        <v>84</v>
      </c>
      <c r="X429" s="183">
        <v>0.99990000000000001</v>
      </c>
      <c r="Y429" s="183">
        <v>0.5</v>
      </c>
      <c r="Z429" s="183" t="s">
        <v>84</v>
      </c>
      <c r="AA429" s="183" t="s">
        <v>84</v>
      </c>
      <c r="AB429" s="183" t="s">
        <v>84</v>
      </c>
      <c r="AC429" s="183">
        <v>0.99990000000000001</v>
      </c>
      <c r="AD429" s="183">
        <v>0.66659999999999997</v>
      </c>
      <c r="AE429" s="183" t="s">
        <v>84</v>
      </c>
      <c r="AF429" s="183" t="s">
        <v>84</v>
      </c>
      <c r="AG429" s="183" t="s">
        <v>84</v>
      </c>
      <c r="AH429" s="183" t="s">
        <v>84</v>
      </c>
      <c r="AI429" s="183" t="s">
        <v>84</v>
      </c>
      <c r="AJ429" s="183">
        <v>0.99990000000000001</v>
      </c>
      <c r="AK429" s="183">
        <v>0.99990000000000001</v>
      </c>
      <c r="AL429" s="183">
        <v>0.99990000000000001</v>
      </c>
      <c r="AM429" s="183" t="s">
        <v>84</v>
      </c>
      <c r="AN429" s="183" t="s">
        <v>84</v>
      </c>
      <c r="AO429" s="183" t="s">
        <v>84</v>
      </c>
      <c r="AP429" s="183">
        <v>0.99990000000000001</v>
      </c>
      <c r="AQ429" s="183" t="s">
        <v>84</v>
      </c>
      <c r="AR429" s="965">
        <v>0.5</v>
      </c>
      <c r="AS429" s="965">
        <v>0.99990000000000001</v>
      </c>
      <c r="AT429" s="975">
        <v>0.66659999999999997</v>
      </c>
      <c r="AU429" s="183" t="s">
        <v>84</v>
      </c>
      <c r="AV429" s="183" t="s">
        <v>84</v>
      </c>
      <c r="AW429" s="183" t="s">
        <v>84</v>
      </c>
      <c r="AX429" s="183" t="s">
        <v>84</v>
      </c>
      <c r="AY429" s="183" t="s">
        <v>84</v>
      </c>
      <c r="AZ429" s="189"/>
      <c r="BA429" s="802">
        <v>0.94991000000000003</v>
      </c>
      <c r="BB429" s="183">
        <v>0.93324000000000018</v>
      </c>
      <c r="BC429" s="183">
        <v>0.74995000000000001</v>
      </c>
      <c r="BD429" s="604">
        <v>0.87770000000000004</v>
      </c>
      <c r="BE429" s="604" t="s">
        <v>84</v>
      </c>
      <c r="BF429" s="161"/>
    </row>
    <row r="430" spans="1:58" ht="35.25" customHeight="1" x14ac:dyDescent="0.25">
      <c r="A430" s="144"/>
      <c r="B430" s="144"/>
      <c r="C430" s="144"/>
      <c r="D430" s="1557"/>
      <c r="E430" s="234" t="s">
        <v>154</v>
      </c>
      <c r="F430" s="165"/>
      <c r="G430" s="1591"/>
      <c r="H430" s="1205">
        <v>1</v>
      </c>
      <c r="I430" s="189">
        <v>0.99990000000000001</v>
      </c>
      <c r="J430" s="189" t="s">
        <v>84</v>
      </c>
      <c r="K430" s="189">
        <v>0.99990000000000001</v>
      </c>
      <c r="L430" s="189" t="s">
        <v>84</v>
      </c>
      <c r="M430" s="189" t="s">
        <v>84</v>
      </c>
      <c r="N430" s="189">
        <v>0.99990000000000001</v>
      </c>
      <c r="O430" s="189">
        <v>0.99990000000000001</v>
      </c>
      <c r="P430" s="189" t="s">
        <v>84</v>
      </c>
      <c r="Q430" s="189" t="s">
        <v>84</v>
      </c>
      <c r="R430" s="189" t="s">
        <v>84</v>
      </c>
      <c r="S430" s="189">
        <v>0.99990000000000001</v>
      </c>
      <c r="T430" s="189">
        <v>0.99990000000000001</v>
      </c>
      <c r="U430" s="189" t="s">
        <v>84</v>
      </c>
      <c r="V430" s="189" t="s">
        <v>84</v>
      </c>
      <c r="W430" s="189">
        <v>0.99990000000000001</v>
      </c>
      <c r="X430" s="189">
        <v>0.99990000000000001</v>
      </c>
      <c r="Y430" s="189">
        <v>0.99990000000000001</v>
      </c>
      <c r="Z430" s="189" t="s">
        <v>84</v>
      </c>
      <c r="AA430" s="189" t="s">
        <v>84</v>
      </c>
      <c r="AB430" s="189">
        <v>0.99990000000000001</v>
      </c>
      <c r="AC430" s="189">
        <v>0.99990000000000001</v>
      </c>
      <c r="AD430" s="189">
        <v>0.99990000000000001</v>
      </c>
      <c r="AE430" s="189" t="s">
        <v>84</v>
      </c>
      <c r="AF430" s="189" t="s">
        <v>84</v>
      </c>
      <c r="AG430" s="189" t="s">
        <v>84</v>
      </c>
      <c r="AH430" s="189">
        <v>0.99990000000000001</v>
      </c>
      <c r="AI430" s="189" t="s">
        <v>84</v>
      </c>
      <c r="AJ430" s="189">
        <v>0.99990000000000001</v>
      </c>
      <c r="AK430" s="189" t="s">
        <v>84</v>
      </c>
      <c r="AL430" s="189" t="s">
        <v>84</v>
      </c>
      <c r="AM430" s="189" t="s">
        <v>84</v>
      </c>
      <c r="AN430" s="189" t="s">
        <v>84</v>
      </c>
      <c r="AO430" s="189">
        <v>0.99990000000000001</v>
      </c>
      <c r="AP430" s="189" t="s">
        <v>84</v>
      </c>
      <c r="AQ430" s="189" t="s">
        <v>84</v>
      </c>
      <c r="AR430" s="967">
        <v>0.99990000000000001</v>
      </c>
      <c r="AS430" s="967">
        <v>0.99990000000000001</v>
      </c>
      <c r="AT430" s="977">
        <v>0.99990000000000001</v>
      </c>
      <c r="AU430" s="189" t="s">
        <v>84</v>
      </c>
      <c r="AV430" s="189" t="s">
        <v>84</v>
      </c>
      <c r="AW430" s="189" t="s">
        <v>84</v>
      </c>
      <c r="AX430" s="189" t="s">
        <v>84</v>
      </c>
      <c r="AY430" s="189" t="s">
        <v>84</v>
      </c>
      <c r="AZ430" s="189"/>
      <c r="BA430" s="1205">
        <v>0.99991000000000008</v>
      </c>
      <c r="BB430" s="189">
        <v>0.99990000000000001</v>
      </c>
      <c r="BC430" s="189">
        <v>0.99990000000000001</v>
      </c>
      <c r="BD430" s="506">
        <v>0.99990333333333348</v>
      </c>
      <c r="BE430" s="506" t="s">
        <v>84</v>
      </c>
      <c r="BF430" s="161"/>
    </row>
    <row r="431" spans="1:58" ht="35.25" customHeight="1" x14ac:dyDescent="0.25">
      <c r="A431" s="144"/>
      <c r="B431" s="144"/>
      <c r="C431" s="144"/>
      <c r="D431" s="1557"/>
      <c r="E431" s="234" t="s">
        <v>155</v>
      </c>
      <c r="F431" s="165"/>
      <c r="G431" s="1591"/>
      <c r="H431" s="1199">
        <v>1</v>
      </c>
      <c r="I431" s="183">
        <v>0.99990000000000001</v>
      </c>
      <c r="J431" s="183" t="s">
        <v>84</v>
      </c>
      <c r="K431" s="183">
        <v>0.99990000000000001</v>
      </c>
      <c r="L431" s="183" t="s">
        <v>84</v>
      </c>
      <c r="M431" s="183" t="s">
        <v>84</v>
      </c>
      <c r="N431" s="183">
        <v>0.99990000000000001</v>
      </c>
      <c r="O431" s="183">
        <v>1</v>
      </c>
      <c r="P431" s="183" t="s">
        <v>84</v>
      </c>
      <c r="Q431" s="183">
        <v>0.99990000000000001</v>
      </c>
      <c r="R431" s="183" t="s">
        <v>84</v>
      </c>
      <c r="S431" s="183">
        <v>1</v>
      </c>
      <c r="T431" s="183" t="s">
        <v>84</v>
      </c>
      <c r="U431" s="183" t="s">
        <v>84</v>
      </c>
      <c r="V431" s="183">
        <v>1</v>
      </c>
      <c r="W431" s="183">
        <v>0.99990000000000001</v>
      </c>
      <c r="X431" s="183">
        <v>1</v>
      </c>
      <c r="Y431" s="183" t="s">
        <v>84</v>
      </c>
      <c r="Z431" s="183" t="s">
        <v>84</v>
      </c>
      <c r="AA431" s="183" t="s">
        <v>84</v>
      </c>
      <c r="AB431" s="183">
        <v>0.99990000000000001</v>
      </c>
      <c r="AC431" s="183" t="s">
        <v>84</v>
      </c>
      <c r="AD431" s="183">
        <v>0.66659999999999997</v>
      </c>
      <c r="AE431" s="183" t="s">
        <v>84</v>
      </c>
      <c r="AF431" s="183" t="s">
        <v>84</v>
      </c>
      <c r="AG431" s="183" t="s">
        <v>84</v>
      </c>
      <c r="AH431" s="183" t="s">
        <v>84</v>
      </c>
      <c r="AI431" s="183" t="s">
        <v>84</v>
      </c>
      <c r="AJ431" s="183">
        <v>0.99990000000000001</v>
      </c>
      <c r="AK431" s="183">
        <v>0.99990000000000001</v>
      </c>
      <c r="AL431" s="183">
        <v>0.99990000000000001</v>
      </c>
      <c r="AM431" s="183" t="s">
        <v>84</v>
      </c>
      <c r="AN431" s="183" t="s">
        <v>84</v>
      </c>
      <c r="AO431" s="183" t="s">
        <v>84</v>
      </c>
      <c r="AP431" s="183">
        <v>1</v>
      </c>
      <c r="AQ431" s="183" t="s">
        <v>84</v>
      </c>
      <c r="AR431" s="965">
        <v>0.66659999999999997</v>
      </c>
      <c r="AS431" s="965">
        <v>0.99990000000000001</v>
      </c>
      <c r="AT431" s="975">
        <v>0.99990000000000001</v>
      </c>
      <c r="AU431" s="183" t="s">
        <v>84</v>
      </c>
      <c r="AV431" s="183" t="s">
        <v>84</v>
      </c>
      <c r="AW431" s="183" t="s">
        <v>84</v>
      </c>
      <c r="AX431" s="183" t="s">
        <v>84</v>
      </c>
      <c r="AY431" s="183" t="s">
        <v>84</v>
      </c>
      <c r="AZ431" s="189"/>
      <c r="BA431" s="1199">
        <v>0.99994999999999989</v>
      </c>
      <c r="BB431" s="183">
        <v>0.93324000000000018</v>
      </c>
      <c r="BC431" s="183">
        <v>0.83329999999999993</v>
      </c>
      <c r="BD431" s="604">
        <v>0.92216333333333333</v>
      </c>
      <c r="BE431" s="604" t="s">
        <v>84</v>
      </c>
      <c r="BF431" s="161"/>
    </row>
    <row r="432" spans="1:58" ht="35.25" customHeight="1" x14ac:dyDescent="0.25">
      <c r="A432" s="144"/>
      <c r="B432" s="144"/>
      <c r="C432" s="144"/>
      <c r="D432" s="1557"/>
      <c r="E432" s="234" t="s">
        <v>303</v>
      </c>
      <c r="F432" s="165"/>
      <c r="G432" s="1591"/>
      <c r="H432" s="1201">
        <v>1</v>
      </c>
      <c r="I432" s="186">
        <v>0.99990000000000001</v>
      </c>
      <c r="J432" s="186" t="s">
        <v>84</v>
      </c>
      <c r="K432" s="186" t="s">
        <v>84</v>
      </c>
      <c r="L432" s="186" t="s">
        <v>84</v>
      </c>
      <c r="M432" s="186" t="s">
        <v>84</v>
      </c>
      <c r="N432" s="186">
        <v>0.99990000000000001</v>
      </c>
      <c r="O432" s="186">
        <v>1</v>
      </c>
      <c r="P432" s="186" t="s">
        <v>84</v>
      </c>
      <c r="Q432" s="186">
        <v>1</v>
      </c>
      <c r="R432" s="186" t="s">
        <v>84</v>
      </c>
      <c r="S432" s="186">
        <v>0.99990000000000001</v>
      </c>
      <c r="T432" s="186">
        <v>0.99990000000000001</v>
      </c>
      <c r="U432" s="186" t="s">
        <v>84</v>
      </c>
      <c r="V432" s="186">
        <v>1</v>
      </c>
      <c r="W432" s="186" t="s">
        <v>84</v>
      </c>
      <c r="X432" s="186">
        <v>1</v>
      </c>
      <c r="Y432" s="186">
        <v>0.99990000000000001</v>
      </c>
      <c r="Z432" s="186" t="s">
        <v>84</v>
      </c>
      <c r="AA432" s="186" t="s">
        <v>84</v>
      </c>
      <c r="AB432" s="186" t="s">
        <v>84</v>
      </c>
      <c r="AC432" s="186">
        <v>0.99990000000000001</v>
      </c>
      <c r="AD432" s="186">
        <v>0.99990000000000001</v>
      </c>
      <c r="AE432" s="186" t="s">
        <v>84</v>
      </c>
      <c r="AF432" s="186" t="s">
        <v>84</v>
      </c>
      <c r="AG432" s="186" t="s">
        <v>84</v>
      </c>
      <c r="AH432" s="186" t="s">
        <v>84</v>
      </c>
      <c r="AI432" s="186" t="s">
        <v>84</v>
      </c>
      <c r="AJ432" s="186">
        <v>0.99990000000000001</v>
      </c>
      <c r="AK432" s="186">
        <v>0.99990000000000001</v>
      </c>
      <c r="AL432" s="186">
        <v>0.99990000000000001</v>
      </c>
      <c r="AM432" s="186" t="s">
        <v>84</v>
      </c>
      <c r="AN432" s="186" t="s">
        <v>84</v>
      </c>
      <c r="AO432" s="186">
        <v>0.99990000000000001</v>
      </c>
      <c r="AP432" s="186" t="s">
        <v>84</v>
      </c>
      <c r="AQ432" s="186" t="s">
        <v>84</v>
      </c>
      <c r="AR432" s="966">
        <v>0.66659999999999997</v>
      </c>
      <c r="AS432" s="966">
        <v>0.33329999999999999</v>
      </c>
      <c r="AT432" s="976">
        <v>0.99990000000000001</v>
      </c>
      <c r="AU432" s="186" t="s">
        <v>84</v>
      </c>
      <c r="AV432" s="186" t="s">
        <v>84</v>
      </c>
      <c r="AW432" s="186" t="s">
        <v>84</v>
      </c>
      <c r="AX432" s="186" t="s">
        <v>84</v>
      </c>
      <c r="AY432" s="186" t="s">
        <v>84</v>
      </c>
      <c r="AZ432" s="189"/>
      <c r="BA432" s="1201">
        <v>0.99995000000000012</v>
      </c>
      <c r="BB432" s="186">
        <v>0.99990000000000001</v>
      </c>
      <c r="BC432" s="186">
        <v>0.83325000000000005</v>
      </c>
      <c r="BD432" s="605">
        <v>0.94436666666666669</v>
      </c>
      <c r="BE432" s="605" t="s">
        <v>84</v>
      </c>
      <c r="BF432" s="161"/>
    </row>
    <row r="433" spans="1:58" ht="35.25" customHeight="1" x14ac:dyDescent="0.25">
      <c r="A433" s="144"/>
      <c r="B433" s="144"/>
      <c r="C433" s="144"/>
      <c r="D433" s="1557"/>
      <c r="E433" s="234" t="s">
        <v>167</v>
      </c>
      <c r="F433" s="165"/>
      <c r="G433" s="1589"/>
      <c r="H433" s="802">
        <v>1</v>
      </c>
      <c r="I433" s="183" t="s">
        <v>84</v>
      </c>
      <c r="J433" s="183" t="s">
        <v>84</v>
      </c>
      <c r="K433" s="183">
        <v>1</v>
      </c>
      <c r="L433" s="183" t="s">
        <v>84</v>
      </c>
      <c r="M433" s="183" t="s">
        <v>84</v>
      </c>
      <c r="N433" s="183">
        <v>0.99990000000000001</v>
      </c>
      <c r="O433" s="183">
        <v>0.99990000000000001</v>
      </c>
      <c r="P433" s="183" t="s">
        <v>84</v>
      </c>
      <c r="Q433" s="183">
        <v>0.99990000000000001</v>
      </c>
      <c r="R433" s="183" t="s">
        <v>84</v>
      </c>
      <c r="S433" s="183">
        <v>0.99990000000000001</v>
      </c>
      <c r="T433" s="183">
        <v>0.99990000000000001</v>
      </c>
      <c r="U433" s="183" t="s">
        <v>84</v>
      </c>
      <c r="V433" s="183">
        <v>0.99990000000000001</v>
      </c>
      <c r="W433" s="183">
        <v>0.99990000000000001</v>
      </c>
      <c r="X433" s="183" t="s">
        <v>84</v>
      </c>
      <c r="Y433" s="183">
        <v>0.99990000000000001</v>
      </c>
      <c r="Z433" s="183" t="s">
        <v>84</v>
      </c>
      <c r="AA433" s="183" t="s">
        <v>84</v>
      </c>
      <c r="AB433" s="183">
        <v>0.99990000000000001</v>
      </c>
      <c r="AC433" s="183" t="s">
        <v>84</v>
      </c>
      <c r="AD433" s="183">
        <v>0.99990000000000001</v>
      </c>
      <c r="AE433" s="183" t="s">
        <v>84</v>
      </c>
      <c r="AF433" s="183" t="s">
        <v>84</v>
      </c>
      <c r="AG433" s="183" t="s">
        <v>84</v>
      </c>
      <c r="AH433" s="183">
        <v>0.99990000000000001</v>
      </c>
      <c r="AI433" s="183" t="s">
        <v>84</v>
      </c>
      <c r="AJ433" s="183" t="s">
        <v>84</v>
      </c>
      <c r="AK433" s="183">
        <v>1</v>
      </c>
      <c r="AL433" s="183">
        <v>0.99990000000000001</v>
      </c>
      <c r="AM433" s="183" t="s">
        <v>84</v>
      </c>
      <c r="AN433" s="183" t="s">
        <v>84</v>
      </c>
      <c r="AO433" s="183" t="s">
        <v>84</v>
      </c>
      <c r="AP433" s="183">
        <v>1</v>
      </c>
      <c r="AQ433" s="183" t="s">
        <v>84</v>
      </c>
      <c r="AR433" s="965">
        <v>1</v>
      </c>
      <c r="AS433" s="965">
        <v>0.99990000000000001</v>
      </c>
      <c r="AT433" s="975">
        <v>1</v>
      </c>
      <c r="AU433" s="183" t="s">
        <v>84</v>
      </c>
      <c r="AV433" s="183" t="s">
        <v>84</v>
      </c>
      <c r="AW433" s="183" t="s">
        <v>84</v>
      </c>
      <c r="AX433" s="183" t="s">
        <v>84</v>
      </c>
      <c r="AY433" s="183" t="s">
        <v>84</v>
      </c>
      <c r="AZ433" s="189"/>
      <c r="BA433" s="802">
        <v>0.99992000000000014</v>
      </c>
      <c r="BB433" s="183">
        <v>0.99992000000000003</v>
      </c>
      <c r="BC433" s="183">
        <v>1</v>
      </c>
      <c r="BD433" s="604">
        <v>0.99994666666666676</v>
      </c>
      <c r="BE433" s="604" t="s">
        <v>84</v>
      </c>
      <c r="BF433" s="161"/>
    </row>
    <row r="434" spans="1:58" ht="35.25" customHeight="1" x14ac:dyDescent="0.25">
      <c r="A434" s="144"/>
      <c r="B434" s="144"/>
      <c r="C434" s="144"/>
      <c r="D434" s="1557"/>
      <c r="E434" s="234" t="s">
        <v>168</v>
      </c>
      <c r="F434" s="165"/>
      <c r="G434" s="1589"/>
      <c r="H434" s="801">
        <v>0.99990000000000001</v>
      </c>
      <c r="I434" s="189">
        <v>1</v>
      </c>
      <c r="J434" s="189" t="s">
        <v>84</v>
      </c>
      <c r="K434" s="189">
        <v>0.99990000000000001</v>
      </c>
      <c r="L434" s="189" t="s">
        <v>84</v>
      </c>
      <c r="M434" s="189" t="s">
        <v>84</v>
      </c>
      <c r="N434" s="189">
        <v>0.99990000000000001</v>
      </c>
      <c r="O434" s="189" t="s">
        <v>84</v>
      </c>
      <c r="P434" s="189" t="s">
        <v>84</v>
      </c>
      <c r="Q434" s="189">
        <v>1</v>
      </c>
      <c r="R434" s="189" t="s">
        <v>84</v>
      </c>
      <c r="S434" s="189" t="s">
        <v>84</v>
      </c>
      <c r="T434" s="189">
        <v>0.99990000000000001</v>
      </c>
      <c r="U434" s="189" t="s">
        <v>84</v>
      </c>
      <c r="V434" s="189">
        <v>1</v>
      </c>
      <c r="W434" s="189">
        <v>0.99990000000000001</v>
      </c>
      <c r="X434" s="189">
        <v>0.99990000000000001</v>
      </c>
      <c r="Y434" s="189">
        <v>0.99990000000000001</v>
      </c>
      <c r="Z434" s="189" t="s">
        <v>84</v>
      </c>
      <c r="AA434" s="189" t="s">
        <v>84</v>
      </c>
      <c r="AB434" s="189" t="s">
        <v>84</v>
      </c>
      <c r="AC434" s="189">
        <v>0.66659999999999997</v>
      </c>
      <c r="AD434" s="189">
        <v>0.99990000000000001</v>
      </c>
      <c r="AE434" s="189" t="s">
        <v>84</v>
      </c>
      <c r="AF434" s="189" t="s">
        <v>84</v>
      </c>
      <c r="AG434" s="189" t="s">
        <v>84</v>
      </c>
      <c r="AH434" s="189" t="s">
        <v>84</v>
      </c>
      <c r="AI434" s="189" t="s">
        <v>84</v>
      </c>
      <c r="AJ434" s="189">
        <v>1</v>
      </c>
      <c r="AK434" s="189">
        <v>0.99990000000000001</v>
      </c>
      <c r="AL434" s="189">
        <v>0.99990000000000001</v>
      </c>
      <c r="AM434" s="189" t="s">
        <v>84</v>
      </c>
      <c r="AN434" s="189" t="s">
        <v>84</v>
      </c>
      <c r="AO434" s="189">
        <v>0.66659999999999997</v>
      </c>
      <c r="AP434" s="189" t="s">
        <v>84</v>
      </c>
      <c r="AQ434" s="189" t="s">
        <v>84</v>
      </c>
      <c r="AR434" s="967">
        <v>1</v>
      </c>
      <c r="AS434" s="967">
        <v>0.99990000000000001</v>
      </c>
      <c r="AT434" s="977">
        <v>0.99990000000000001</v>
      </c>
      <c r="AU434" s="189" t="s">
        <v>84</v>
      </c>
      <c r="AV434" s="189" t="s">
        <v>84</v>
      </c>
      <c r="AW434" s="189" t="s">
        <v>84</v>
      </c>
      <c r="AX434" s="189" t="s">
        <v>84</v>
      </c>
      <c r="AY434" s="189" t="s">
        <v>84</v>
      </c>
      <c r="AZ434" s="189"/>
      <c r="BA434" s="801">
        <v>0.99992999999999999</v>
      </c>
      <c r="BB434" s="189">
        <v>0.93326000000000009</v>
      </c>
      <c r="BC434" s="189">
        <v>0.83329999999999993</v>
      </c>
      <c r="BD434" s="506">
        <v>0.92216333333333333</v>
      </c>
      <c r="BE434" s="506" t="s">
        <v>84</v>
      </c>
      <c r="BF434" s="161"/>
    </row>
    <row r="435" spans="1:58" ht="35.25" customHeight="1" x14ac:dyDescent="0.25">
      <c r="A435" s="144"/>
      <c r="B435" s="144"/>
      <c r="C435" s="144"/>
      <c r="D435" s="1557"/>
      <c r="E435" s="234" t="s">
        <v>241</v>
      </c>
      <c r="F435" s="165"/>
      <c r="G435" s="1591"/>
      <c r="H435" s="1199" t="s">
        <v>84</v>
      </c>
      <c r="I435" s="183">
        <v>0.99990000000000001</v>
      </c>
      <c r="J435" s="183" t="s">
        <v>84</v>
      </c>
      <c r="K435" s="183">
        <v>0.99990000000000001</v>
      </c>
      <c r="L435" s="183" t="s">
        <v>84</v>
      </c>
      <c r="M435" s="183" t="s">
        <v>84</v>
      </c>
      <c r="N435" s="183">
        <v>0.99990000000000001</v>
      </c>
      <c r="O435" s="183">
        <v>0.99990000000000001</v>
      </c>
      <c r="P435" s="183" t="s">
        <v>84</v>
      </c>
      <c r="Q435" s="183">
        <v>0.99990000000000001</v>
      </c>
      <c r="R435" s="183" t="s">
        <v>84</v>
      </c>
      <c r="S435" s="183">
        <v>0.99990000000000001</v>
      </c>
      <c r="T435" s="183" t="s">
        <v>84</v>
      </c>
      <c r="U435" s="183" t="s">
        <v>84</v>
      </c>
      <c r="V435" s="183">
        <v>0.99990000000000001</v>
      </c>
      <c r="W435" s="183">
        <v>0.99990000000000001</v>
      </c>
      <c r="X435" s="183">
        <v>1</v>
      </c>
      <c r="Y435" s="183">
        <v>0.99990000000000001</v>
      </c>
      <c r="Z435" s="183" t="s">
        <v>84</v>
      </c>
      <c r="AA435" s="183" t="s">
        <v>84</v>
      </c>
      <c r="AB435" s="183">
        <v>0.99990000000000001</v>
      </c>
      <c r="AC435" s="183" t="s">
        <v>84</v>
      </c>
      <c r="AD435" s="183">
        <v>0.33329999999999999</v>
      </c>
      <c r="AE435" s="183" t="s">
        <v>84</v>
      </c>
      <c r="AF435" s="183" t="s">
        <v>84</v>
      </c>
      <c r="AG435" s="183" t="s">
        <v>84</v>
      </c>
      <c r="AH435" s="183">
        <v>0.99990000000000001</v>
      </c>
      <c r="AI435" s="183" t="s">
        <v>84</v>
      </c>
      <c r="AJ435" s="183">
        <v>0.99990000000000001</v>
      </c>
      <c r="AK435" s="183" t="s">
        <v>84</v>
      </c>
      <c r="AL435" s="183">
        <v>1</v>
      </c>
      <c r="AM435" s="183" t="s">
        <v>84</v>
      </c>
      <c r="AN435" s="183" t="s">
        <v>84</v>
      </c>
      <c r="AO435" s="183" t="s">
        <v>84</v>
      </c>
      <c r="AP435" s="183">
        <v>1</v>
      </c>
      <c r="AQ435" s="183" t="s">
        <v>84</v>
      </c>
      <c r="AR435" s="965">
        <v>0.66659999999999997</v>
      </c>
      <c r="AS435" s="965">
        <v>0.99990000000000001</v>
      </c>
      <c r="AT435" s="975">
        <v>1</v>
      </c>
      <c r="AU435" s="183" t="s">
        <v>84</v>
      </c>
      <c r="AV435" s="183" t="s">
        <v>84</v>
      </c>
      <c r="AW435" s="183" t="s">
        <v>84</v>
      </c>
      <c r="AX435" s="183" t="s">
        <v>84</v>
      </c>
      <c r="AY435" s="183" t="s">
        <v>84</v>
      </c>
      <c r="AZ435" s="189"/>
      <c r="BA435" s="1199">
        <v>0.99991000000000019</v>
      </c>
      <c r="BB435" s="183">
        <v>0.86660000000000004</v>
      </c>
      <c r="BC435" s="183">
        <v>0.83329999999999993</v>
      </c>
      <c r="BD435" s="604">
        <v>0.89993666666666672</v>
      </c>
      <c r="BE435" s="604" t="s">
        <v>84</v>
      </c>
      <c r="BF435" s="161"/>
    </row>
    <row r="436" spans="1:58" ht="35.25" customHeight="1" x14ac:dyDescent="0.25">
      <c r="A436" s="144"/>
      <c r="B436" s="144"/>
      <c r="C436" s="144"/>
      <c r="D436" s="1557"/>
      <c r="E436" s="234" t="s">
        <v>246</v>
      </c>
      <c r="F436" s="165"/>
      <c r="G436" s="1591"/>
      <c r="H436" s="1201">
        <v>0.99990000000000001</v>
      </c>
      <c r="I436" s="186">
        <v>0.99990000000000001</v>
      </c>
      <c r="J436" s="186" t="s">
        <v>84</v>
      </c>
      <c r="K436" s="186" t="s">
        <v>84</v>
      </c>
      <c r="L436" s="186" t="s">
        <v>84</v>
      </c>
      <c r="M436" s="186" t="s">
        <v>84</v>
      </c>
      <c r="N436" s="186">
        <v>0.99990000000000001</v>
      </c>
      <c r="O436" s="186">
        <v>1</v>
      </c>
      <c r="P436" s="186" t="s">
        <v>84</v>
      </c>
      <c r="Q436" s="186">
        <v>1</v>
      </c>
      <c r="R436" s="186" t="s">
        <v>84</v>
      </c>
      <c r="S436" s="186">
        <v>0.99990000000000001</v>
      </c>
      <c r="T436" s="186">
        <v>0.99990000000000001</v>
      </c>
      <c r="U436" s="186" t="s">
        <v>84</v>
      </c>
      <c r="V436" s="186">
        <v>0.99990000000000001</v>
      </c>
      <c r="W436" s="186" t="s">
        <v>84</v>
      </c>
      <c r="X436" s="186">
        <v>1</v>
      </c>
      <c r="Y436" s="186">
        <v>0.99990000000000001</v>
      </c>
      <c r="Z436" s="186" t="s">
        <v>84</v>
      </c>
      <c r="AA436" s="186" t="s">
        <v>84</v>
      </c>
      <c r="AB436" s="186" t="s">
        <v>84</v>
      </c>
      <c r="AC436" s="186">
        <v>1</v>
      </c>
      <c r="AD436" s="186">
        <v>0.99990000000000001</v>
      </c>
      <c r="AE436" s="186" t="s">
        <v>84</v>
      </c>
      <c r="AF436" s="186" t="s">
        <v>84</v>
      </c>
      <c r="AG436" s="186" t="s">
        <v>84</v>
      </c>
      <c r="AH436" s="186" t="s">
        <v>84</v>
      </c>
      <c r="AI436" s="186" t="s">
        <v>84</v>
      </c>
      <c r="AJ436" s="186">
        <v>0.99990000000000001</v>
      </c>
      <c r="AK436" s="186">
        <v>1</v>
      </c>
      <c r="AL436" s="186">
        <v>0.5</v>
      </c>
      <c r="AM436" s="186" t="s">
        <v>84</v>
      </c>
      <c r="AN436" s="186" t="s">
        <v>84</v>
      </c>
      <c r="AO436" s="186">
        <v>0.99990000000000001</v>
      </c>
      <c r="AP436" s="186" t="s">
        <v>84</v>
      </c>
      <c r="AQ436" s="186" t="s">
        <v>84</v>
      </c>
      <c r="AR436" s="966">
        <v>1</v>
      </c>
      <c r="AS436" s="966">
        <v>0.99990000000000001</v>
      </c>
      <c r="AT436" s="976">
        <v>1</v>
      </c>
      <c r="AU436" s="186" t="s">
        <v>84</v>
      </c>
      <c r="AV436" s="186" t="s">
        <v>84</v>
      </c>
      <c r="AW436" s="186" t="s">
        <v>84</v>
      </c>
      <c r="AX436" s="186" t="s">
        <v>84</v>
      </c>
      <c r="AY436" s="186" t="s">
        <v>84</v>
      </c>
      <c r="AZ436" s="186"/>
      <c r="BA436" s="1201">
        <v>0.99993000000000021</v>
      </c>
      <c r="BB436" s="186">
        <v>0.89996000000000009</v>
      </c>
      <c r="BC436" s="186">
        <v>0.99995000000000001</v>
      </c>
      <c r="BD436" s="605">
        <v>0.96661333333333344</v>
      </c>
      <c r="BE436" s="605" t="s">
        <v>84</v>
      </c>
      <c r="BF436" s="161"/>
    </row>
    <row r="437" spans="1:58" ht="35.25" customHeight="1" x14ac:dyDescent="0.25">
      <c r="A437" s="144"/>
      <c r="B437" s="144"/>
      <c r="C437" s="144"/>
      <c r="D437" s="1557"/>
      <c r="E437" s="234" t="s">
        <v>248</v>
      </c>
      <c r="F437" s="165"/>
      <c r="G437" s="1591"/>
      <c r="H437" s="1199" t="s">
        <v>84</v>
      </c>
      <c r="I437" s="183">
        <v>0.99990000000000001</v>
      </c>
      <c r="J437" s="183" t="s">
        <v>84</v>
      </c>
      <c r="K437" s="183">
        <v>0.99990000000000001</v>
      </c>
      <c r="L437" s="183" t="s">
        <v>84</v>
      </c>
      <c r="M437" s="183" t="s">
        <v>84</v>
      </c>
      <c r="N437" s="183">
        <v>0.99990000000000001</v>
      </c>
      <c r="O437" s="183">
        <v>0.99990000000000001</v>
      </c>
      <c r="P437" s="183" t="s">
        <v>84</v>
      </c>
      <c r="Q437" s="183">
        <v>0.99990000000000001</v>
      </c>
      <c r="R437" s="183" t="s">
        <v>84</v>
      </c>
      <c r="S437" s="183">
        <v>0.99990000000000001</v>
      </c>
      <c r="T437" s="183">
        <v>0.99990000000000001</v>
      </c>
      <c r="U437" s="183" t="s">
        <v>84</v>
      </c>
      <c r="V437" s="183">
        <v>1</v>
      </c>
      <c r="W437" s="183">
        <v>0.99990000000000001</v>
      </c>
      <c r="X437" s="183" t="s">
        <v>84</v>
      </c>
      <c r="Y437" s="183">
        <v>0.99990000000000001</v>
      </c>
      <c r="Z437" s="183" t="s">
        <v>84</v>
      </c>
      <c r="AA437" s="183" t="s">
        <v>84</v>
      </c>
      <c r="AB437" s="183">
        <v>0.99990000000000001</v>
      </c>
      <c r="AC437" s="183" t="s">
        <v>84</v>
      </c>
      <c r="AD437" s="183" t="s">
        <v>84</v>
      </c>
      <c r="AE437" s="183" t="s">
        <v>84</v>
      </c>
      <c r="AF437" s="183" t="s">
        <v>84</v>
      </c>
      <c r="AG437" s="183" t="s">
        <v>84</v>
      </c>
      <c r="AH437" s="183">
        <v>0.99990000000000001</v>
      </c>
      <c r="AI437" s="183" t="s">
        <v>84</v>
      </c>
      <c r="AJ437" s="183">
        <v>0.99990000000000001</v>
      </c>
      <c r="AK437" s="183">
        <v>1</v>
      </c>
      <c r="AL437" s="183">
        <v>1</v>
      </c>
      <c r="AM437" s="183" t="s">
        <v>84</v>
      </c>
      <c r="AN437" s="183" t="s">
        <v>84</v>
      </c>
      <c r="AO437" s="183" t="s">
        <v>84</v>
      </c>
      <c r="AP437" s="183">
        <v>1</v>
      </c>
      <c r="AQ437" s="183" t="s">
        <v>84</v>
      </c>
      <c r="AR437" s="965">
        <v>1</v>
      </c>
      <c r="AS437" s="965">
        <v>1</v>
      </c>
      <c r="AT437" s="975">
        <v>1</v>
      </c>
      <c r="AU437" s="183" t="s">
        <v>84</v>
      </c>
      <c r="AV437" s="183" t="s">
        <v>84</v>
      </c>
      <c r="AW437" s="183" t="s">
        <v>84</v>
      </c>
      <c r="AX437" s="183" t="s">
        <v>84</v>
      </c>
      <c r="AY437" s="183" t="s">
        <v>84</v>
      </c>
      <c r="AZ437" s="189"/>
      <c r="BA437" s="1199">
        <v>0.99991000000000008</v>
      </c>
      <c r="BB437" s="183">
        <v>0.99993999999999994</v>
      </c>
      <c r="BC437" s="183">
        <v>1</v>
      </c>
      <c r="BD437" s="604">
        <v>0.99995000000000001</v>
      </c>
      <c r="BE437" s="604" t="s">
        <v>84</v>
      </c>
      <c r="BF437" s="161"/>
    </row>
    <row r="438" spans="1:58" ht="35.25" customHeight="1" x14ac:dyDescent="0.25">
      <c r="A438" s="144"/>
      <c r="B438" s="144"/>
      <c r="C438" s="144"/>
      <c r="D438" s="1557"/>
      <c r="E438" s="234" t="s">
        <v>257</v>
      </c>
      <c r="F438" s="165"/>
      <c r="G438" s="1589"/>
      <c r="H438" s="801">
        <v>0.99990000000000001</v>
      </c>
      <c r="I438" s="189">
        <v>0.99990000000000001</v>
      </c>
      <c r="J438" s="189" t="s">
        <v>84</v>
      </c>
      <c r="K438" s="189">
        <v>0.99990000000000001</v>
      </c>
      <c r="L438" s="189" t="s">
        <v>84</v>
      </c>
      <c r="M438" s="189" t="s">
        <v>84</v>
      </c>
      <c r="N438" s="189">
        <v>0.99990000000000001</v>
      </c>
      <c r="O438" s="189" t="s">
        <v>84</v>
      </c>
      <c r="P438" s="189" t="s">
        <v>84</v>
      </c>
      <c r="Q438" s="189">
        <v>1</v>
      </c>
      <c r="R438" s="189" t="s">
        <v>84</v>
      </c>
      <c r="S438" s="189" t="s">
        <v>84</v>
      </c>
      <c r="T438" s="189">
        <v>1</v>
      </c>
      <c r="U438" s="189" t="s">
        <v>84</v>
      </c>
      <c r="V438" s="189">
        <v>1</v>
      </c>
      <c r="W438" s="189">
        <v>0.99990000000000001</v>
      </c>
      <c r="X438" s="189">
        <v>0.99990000000000001</v>
      </c>
      <c r="Y438" s="189">
        <v>0.99990000000000001</v>
      </c>
      <c r="Z438" s="189" t="s">
        <v>84</v>
      </c>
      <c r="AA438" s="189" t="s">
        <v>84</v>
      </c>
      <c r="AB438" s="189" t="s">
        <v>84</v>
      </c>
      <c r="AC438" s="189">
        <v>0.99990000000000001</v>
      </c>
      <c r="AD438" s="189">
        <v>0.99990000000000001</v>
      </c>
      <c r="AE438" s="189" t="s">
        <v>84</v>
      </c>
      <c r="AF438" s="189" t="s">
        <v>84</v>
      </c>
      <c r="AG438" s="189" t="s">
        <v>84</v>
      </c>
      <c r="AH438" s="189" t="s">
        <v>84</v>
      </c>
      <c r="AI438" s="189" t="s">
        <v>84</v>
      </c>
      <c r="AJ438" s="189">
        <v>0.99990000000000001</v>
      </c>
      <c r="AK438" s="189">
        <v>0.99990000000000001</v>
      </c>
      <c r="AL438" s="189">
        <v>0.99990000000000001</v>
      </c>
      <c r="AM438" s="189" t="s">
        <v>84</v>
      </c>
      <c r="AN438" s="189" t="s">
        <v>84</v>
      </c>
      <c r="AO438" s="189">
        <v>0.99990000000000001</v>
      </c>
      <c r="AP438" s="189" t="s">
        <v>84</v>
      </c>
      <c r="AQ438" s="189" t="s">
        <v>84</v>
      </c>
      <c r="AR438" s="967">
        <v>0.99990000000000001</v>
      </c>
      <c r="AS438" s="967">
        <v>0.99990000000000001</v>
      </c>
      <c r="AT438" s="977">
        <v>0.99990000000000001</v>
      </c>
      <c r="AU438" s="189" t="s">
        <v>84</v>
      </c>
      <c r="AV438" s="189" t="s">
        <v>84</v>
      </c>
      <c r="AW438" s="189" t="s">
        <v>84</v>
      </c>
      <c r="AX438" s="189" t="s">
        <v>84</v>
      </c>
      <c r="AY438" s="189" t="s">
        <v>84</v>
      </c>
      <c r="AZ438" s="189"/>
      <c r="BA438" s="801">
        <v>0.99992999999999999</v>
      </c>
      <c r="BB438" s="189">
        <v>0.99990000000000001</v>
      </c>
      <c r="BC438" s="189">
        <v>0.99990000000000001</v>
      </c>
      <c r="BD438" s="506">
        <v>0.99990999999999997</v>
      </c>
      <c r="BE438" s="506" t="s">
        <v>84</v>
      </c>
      <c r="BF438" s="161"/>
    </row>
    <row r="439" spans="1:58" ht="35.25" customHeight="1" x14ac:dyDescent="0.25">
      <c r="A439" s="144"/>
      <c r="B439" s="144"/>
      <c r="C439" s="144"/>
      <c r="D439" s="1557"/>
      <c r="E439" s="234" t="s">
        <v>267</v>
      </c>
      <c r="F439" s="165"/>
      <c r="G439" s="1592"/>
      <c r="H439" s="1291">
        <v>0.99990000000000001</v>
      </c>
      <c r="I439" s="183" t="s">
        <v>84</v>
      </c>
      <c r="J439" s="183" t="s">
        <v>84</v>
      </c>
      <c r="K439" s="183">
        <v>0.99990000000000001</v>
      </c>
      <c r="L439" s="183" t="s">
        <v>84</v>
      </c>
      <c r="M439" s="183" t="s">
        <v>84</v>
      </c>
      <c r="N439" s="183">
        <v>1</v>
      </c>
      <c r="O439" s="183">
        <v>0.99990000000000001</v>
      </c>
      <c r="P439" s="183" t="s">
        <v>84</v>
      </c>
      <c r="Q439" s="183">
        <v>0.99990000000000001</v>
      </c>
      <c r="R439" s="183" t="s">
        <v>84</v>
      </c>
      <c r="S439" s="183">
        <v>0.99990000000000001</v>
      </c>
      <c r="T439" s="183" t="s">
        <v>84</v>
      </c>
      <c r="U439" s="183" t="s">
        <v>84</v>
      </c>
      <c r="V439" s="183">
        <v>0.99990000000000001</v>
      </c>
      <c r="W439" s="183">
        <v>0.99990000000000001</v>
      </c>
      <c r="X439" s="183">
        <v>0.99990000000000001</v>
      </c>
      <c r="Y439" s="183">
        <v>1</v>
      </c>
      <c r="Z439" s="183" t="s">
        <v>84</v>
      </c>
      <c r="AA439" s="183" t="s">
        <v>84</v>
      </c>
      <c r="AB439" s="183">
        <v>0.99990000000000001</v>
      </c>
      <c r="AC439" s="183">
        <v>0.99990000000000001</v>
      </c>
      <c r="AD439" s="183" t="s">
        <v>84</v>
      </c>
      <c r="AE439" s="183" t="s">
        <v>84</v>
      </c>
      <c r="AF439" s="183" t="s">
        <v>84</v>
      </c>
      <c r="AG439" s="183" t="s">
        <v>84</v>
      </c>
      <c r="AH439" s="183">
        <v>0.99990000000000001</v>
      </c>
      <c r="AI439" s="183" t="s">
        <v>84</v>
      </c>
      <c r="AJ439" s="183" t="s">
        <v>84</v>
      </c>
      <c r="AK439" s="183">
        <v>0.99990000000000001</v>
      </c>
      <c r="AL439" s="183">
        <v>0.99990000000000001</v>
      </c>
      <c r="AM439" s="183" t="s">
        <v>84</v>
      </c>
      <c r="AN439" s="183" t="s">
        <v>84</v>
      </c>
      <c r="AO439" s="183" t="s">
        <v>84</v>
      </c>
      <c r="AP439" s="183">
        <v>0.99990000000000001</v>
      </c>
      <c r="AQ439" s="183" t="s">
        <v>84</v>
      </c>
      <c r="AR439" s="965">
        <v>0.99990000000000001</v>
      </c>
      <c r="AS439" s="965">
        <v>0.99990000000000001</v>
      </c>
      <c r="AT439" s="975">
        <v>0.99990000000000001</v>
      </c>
      <c r="AU439" s="183" t="s">
        <v>84</v>
      </c>
      <c r="AV439" s="183" t="s">
        <v>84</v>
      </c>
      <c r="AW439" s="183" t="s">
        <v>84</v>
      </c>
      <c r="AX439" s="183" t="s">
        <v>84</v>
      </c>
      <c r="AY439" s="183" t="s">
        <v>84</v>
      </c>
      <c r="AZ439" s="183"/>
      <c r="BA439" s="1291">
        <v>0.99992000000000003</v>
      </c>
      <c r="BB439" s="183">
        <v>0.99990000000000001</v>
      </c>
      <c r="BC439" s="183">
        <v>0.99990000000000001</v>
      </c>
      <c r="BD439" s="604">
        <v>0.99990666666666661</v>
      </c>
      <c r="BE439" s="604" t="s">
        <v>84</v>
      </c>
      <c r="BF439" s="161"/>
    </row>
    <row r="440" spans="1:58" ht="35.25" customHeight="1" x14ac:dyDescent="0.25">
      <c r="A440" s="144"/>
      <c r="B440" s="144"/>
      <c r="C440" s="144"/>
      <c r="D440" s="1550"/>
      <c r="E440" s="234" t="s">
        <v>152</v>
      </c>
      <c r="F440" s="165"/>
      <c r="G440" s="1593"/>
      <c r="H440" s="1370">
        <v>0.99990000000000001</v>
      </c>
      <c r="I440" s="189">
        <v>0.99990000000000001</v>
      </c>
      <c r="J440" s="189" t="s">
        <v>84</v>
      </c>
      <c r="K440" s="189" t="s">
        <v>84</v>
      </c>
      <c r="L440" s="189" t="s">
        <v>84</v>
      </c>
      <c r="M440" s="189" t="s">
        <v>84</v>
      </c>
      <c r="N440" s="189">
        <v>0.99990000000000001</v>
      </c>
      <c r="O440" s="189">
        <v>0.99990000000000001</v>
      </c>
      <c r="P440" s="189" t="s">
        <v>84</v>
      </c>
      <c r="Q440" s="189">
        <v>0.99990000000000001</v>
      </c>
      <c r="R440" s="189" t="s">
        <v>84</v>
      </c>
      <c r="S440" s="189">
        <v>0.99990000000000001</v>
      </c>
      <c r="T440" s="189">
        <v>0.99990000000000001</v>
      </c>
      <c r="U440" s="189" t="s">
        <v>84</v>
      </c>
      <c r="V440" s="189">
        <v>0.99990000000000001</v>
      </c>
      <c r="W440" s="189" t="s">
        <v>84</v>
      </c>
      <c r="X440" s="189">
        <v>0.99990000000000001</v>
      </c>
      <c r="Y440" s="189">
        <v>0.99990000000000001</v>
      </c>
      <c r="Z440" s="189" t="s">
        <v>84</v>
      </c>
      <c r="AA440" s="189" t="s">
        <v>84</v>
      </c>
      <c r="AB440" s="189">
        <v>0.99990000000000001</v>
      </c>
      <c r="AC440" s="189" t="s">
        <v>84</v>
      </c>
      <c r="AD440" s="189">
        <v>0.99990000000000001</v>
      </c>
      <c r="AE440" s="189" t="s">
        <v>84</v>
      </c>
      <c r="AF440" s="189" t="s">
        <v>84</v>
      </c>
      <c r="AG440" s="189" t="s">
        <v>84</v>
      </c>
      <c r="AH440" s="189" t="s">
        <v>84</v>
      </c>
      <c r="AI440" s="189" t="s">
        <v>84</v>
      </c>
      <c r="AJ440" s="189">
        <v>0.99990000000000001</v>
      </c>
      <c r="AK440" s="189">
        <v>0.99990000000000001</v>
      </c>
      <c r="AL440" s="189">
        <v>0.99990000000000001</v>
      </c>
      <c r="AM440" s="189" t="s">
        <v>84</v>
      </c>
      <c r="AN440" s="189" t="s">
        <v>84</v>
      </c>
      <c r="AO440" s="189">
        <v>0.99990000000000001</v>
      </c>
      <c r="AP440" s="189">
        <v>0.99990000000000001</v>
      </c>
      <c r="AQ440" s="189" t="s">
        <v>84</v>
      </c>
      <c r="AR440" s="967" t="s">
        <v>84</v>
      </c>
      <c r="AS440" s="967">
        <v>0.99990000000000001</v>
      </c>
      <c r="AT440" s="977">
        <v>0.99990000000000001</v>
      </c>
      <c r="AU440" s="189" t="s">
        <v>84</v>
      </c>
      <c r="AV440" s="189" t="s">
        <v>84</v>
      </c>
      <c r="AW440" s="189" t="s">
        <v>84</v>
      </c>
      <c r="AX440" s="189" t="s">
        <v>84</v>
      </c>
      <c r="AY440" s="189" t="s">
        <v>84</v>
      </c>
      <c r="AZ440" s="189"/>
      <c r="BA440" s="1370">
        <v>0.99990000000000001</v>
      </c>
      <c r="BB440" s="189">
        <v>0.99990000000000001</v>
      </c>
      <c r="BC440" s="189">
        <v>0.99990000000000001</v>
      </c>
      <c r="BD440" s="256">
        <v>0.9998999999999999</v>
      </c>
      <c r="BE440" s="256" t="s">
        <v>84</v>
      </c>
      <c r="BF440" s="161"/>
    </row>
    <row r="441" spans="1:58" ht="35.25" customHeight="1" x14ac:dyDescent="0.25">
      <c r="A441" s="144"/>
      <c r="B441" s="144"/>
      <c r="C441" s="144"/>
      <c r="D441" s="1305">
        <v>2026</v>
      </c>
      <c r="E441" s="234" t="s">
        <v>154</v>
      </c>
      <c r="F441" s="165"/>
      <c r="G441" s="1594"/>
      <c r="H441" s="872" t="str">
        <f>'Indices Generales'!AF78</f>
        <v>n/a</v>
      </c>
      <c r="I441" s="813">
        <f>'Indices Generales'!AG78</f>
        <v>0.99990000000000001</v>
      </c>
      <c r="J441" s="813" t="s">
        <v>84</v>
      </c>
      <c r="K441" s="813">
        <f>'Indices Generales'!AI78</f>
        <v>0.99990000000000001</v>
      </c>
      <c r="L441" s="813" t="s">
        <v>84</v>
      </c>
      <c r="M441" s="813" t="str">
        <f>'Indices Generales'!AK78</f>
        <v>n/a</v>
      </c>
      <c r="N441" s="813">
        <f>'Indices Generales'!AL78</f>
        <v>0.99990000000000001</v>
      </c>
      <c r="O441" s="813">
        <f>'Indices Generales'!AM78</f>
        <v>0.99990000000000001</v>
      </c>
      <c r="P441" s="813" t="s">
        <v>84</v>
      </c>
      <c r="Q441" s="813">
        <f>'Indices Generales'!AO78</f>
        <v>0.99990000000000001</v>
      </c>
      <c r="R441" s="813" t="str">
        <f>'Indices Generales'!AP78</f>
        <v>n/a</v>
      </c>
      <c r="S441" s="813">
        <f>'Indices Generales'!AQ78</f>
        <v>0.5</v>
      </c>
      <c r="T441" s="813">
        <f>'Indices Generales'!AR78</f>
        <v>0.99990000000000001</v>
      </c>
      <c r="U441" s="813" t="s">
        <v>84</v>
      </c>
      <c r="V441" s="813">
        <f>'Indices Generales'!AS78</f>
        <v>0.99990000000000001</v>
      </c>
      <c r="W441" s="813">
        <f>'Indices Generales'!AT78</f>
        <v>0.99990000000000001</v>
      </c>
      <c r="X441" s="813" t="str">
        <f>'Indices Generales'!AU78</f>
        <v>n/a</v>
      </c>
      <c r="Y441" s="813">
        <f>'Indices Generales'!AV78</f>
        <v>0.99990000000000001</v>
      </c>
      <c r="Z441" s="813" t="str">
        <f>'Indices Generales'!AW78</f>
        <v>n/a</v>
      </c>
      <c r="AA441" s="813">
        <f>'Indices Generales'!AX78</f>
        <v>0.99990000000000001</v>
      </c>
      <c r="AB441" s="813" t="str">
        <f>'Indices Generales'!AY78</f>
        <v>n/a</v>
      </c>
      <c r="AC441" s="813">
        <f>'Indices Generales'!AZ78</f>
        <v>1</v>
      </c>
      <c r="AD441" s="813" t="str">
        <f>'Indices Generales'!BA78</f>
        <v>n/a</v>
      </c>
      <c r="AE441" s="813" t="s">
        <v>84</v>
      </c>
      <c r="AF441" s="813" t="str">
        <f>'Indices Generales'!BC78</f>
        <v>n/a</v>
      </c>
      <c r="AG441" s="813" t="s">
        <v>84</v>
      </c>
      <c r="AH441" s="813">
        <f>'Indices Generales'!BE78</f>
        <v>0.99990000000000001</v>
      </c>
      <c r="AI441" s="813" t="str">
        <f>'Indices Generales'!BF78</f>
        <v>n/a</v>
      </c>
      <c r="AJ441" s="813">
        <f>'Indices Generales'!BG78</f>
        <v>0.66659999999999997</v>
      </c>
      <c r="AK441" s="813">
        <f>'Indices Generales'!BH78</f>
        <v>0.99990000000000001</v>
      </c>
      <c r="AL441" s="813">
        <f>'Indices Generales'!BI78</f>
        <v>0.99990000000000001</v>
      </c>
      <c r="AM441" s="813" t="str">
        <f>'Indices Generales'!BJ78</f>
        <v>n/a</v>
      </c>
      <c r="AN441" s="813" t="str">
        <f>'Indices Generales'!BK78</f>
        <v>n/a</v>
      </c>
      <c r="AO441" s="813">
        <f>'Indices Generales'!BL78</f>
        <v>0.5</v>
      </c>
      <c r="AP441" s="813" t="str">
        <f>'Indices Generales'!BM78</f>
        <v>n/a</v>
      </c>
      <c r="AQ441" s="813" t="s">
        <v>84</v>
      </c>
      <c r="AR441" s="1043">
        <f>'Indices Generales'!BN78</f>
        <v>0.99990000000000001</v>
      </c>
      <c r="AS441" s="1043">
        <f>'Indices Generales'!BO78</f>
        <v>1</v>
      </c>
      <c r="AT441" s="1039">
        <f>'Indices Generales'!BP78</f>
        <v>1</v>
      </c>
      <c r="AU441" s="813" t="s">
        <v>84</v>
      </c>
      <c r="AV441" s="813" t="s">
        <v>84</v>
      </c>
      <c r="AW441" s="813" t="s">
        <v>84</v>
      </c>
      <c r="AX441" s="813" t="s">
        <v>84</v>
      </c>
      <c r="AY441" s="813" t="s">
        <v>84</v>
      </c>
      <c r="AZ441" s="813"/>
      <c r="BA441" s="872">
        <f>'Indices Generales'!BW78</f>
        <v>0.95445454545454556</v>
      </c>
      <c r="BB441" s="813">
        <f>'Indices Generales'!BX78</f>
        <v>0.93326000000000009</v>
      </c>
      <c r="BC441" s="813">
        <f>'Indices Generales'!BY78</f>
        <v>0.74995000000000001</v>
      </c>
      <c r="BD441" s="871">
        <f>'Indices Generales'!BZ78</f>
        <v>0.87922151515151514</v>
      </c>
      <c r="BE441" s="871" t="s">
        <v>84</v>
      </c>
      <c r="BF441" s="161"/>
    </row>
    <row r="442" spans="1:58" s="72" customFormat="1" ht="6" customHeight="1" x14ac:dyDescent="0.25">
      <c r="A442" s="155"/>
      <c r="B442" s="155"/>
      <c r="C442" s="155"/>
      <c r="D442" s="190"/>
      <c r="E442" s="191"/>
      <c r="F442" s="192"/>
      <c r="G442" s="193"/>
      <c r="H442" s="186"/>
      <c r="I442" s="186"/>
      <c r="J442" s="186"/>
      <c r="K442" s="186"/>
      <c r="L442" s="186"/>
      <c r="M442" s="186"/>
      <c r="N442" s="194"/>
      <c r="O442" s="186"/>
      <c r="P442" s="186"/>
      <c r="Q442" s="186"/>
      <c r="R442" s="186"/>
      <c r="S442" s="186"/>
      <c r="T442" s="186"/>
      <c r="U442" s="189"/>
      <c r="V442" s="189"/>
      <c r="W442" s="189"/>
      <c r="X442" s="189"/>
      <c r="Y442" s="189"/>
      <c r="Z442" s="189"/>
      <c r="AA442" s="189"/>
      <c r="AB442" s="186"/>
      <c r="AC442" s="186"/>
      <c r="AD442" s="186"/>
      <c r="AE442" s="186"/>
      <c r="AF442" s="186"/>
      <c r="AG442" s="186"/>
      <c r="AH442" s="186"/>
      <c r="AI442" s="186"/>
      <c r="AJ442" s="186"/>
      <c r="AK442" s="186"/>
      <c r="AL442" s="186"/>
      <c r="AM442" s="206"/>
      <c r="AN442" s="186"/>
      <c r="AO442" s="186"/>
      <c r="AP442" s="186"/>
      <c r="AQ442" s="186"/>
      <c r="AR442" s="966"/>
      <c r="AS442" s="966"/>
      <c r="AT442" s="186"/>
      <c r="AU442" s="186"/>
      <c r="AV442" s="186"/>
      <c r="AW442" s="186"/>
      <c r="AX442" s="186"/>
      <c r="AY442" s="186"/>
      <c r="AZ442" s="189"/>
      <c r="BA442" s="186"/>
      <c r="BB442" s="186"/>
      <c r="BC442" s="186"/>
      <c r="BD442" s="186"/>
      <c r="BE442" s="186"/>
    </row>
    <row r="443" spans="1:58" ht="50.15" customHeight="1" x14ac:dyDescent="0.25">
      <c r="A443" s="144"/>
      <c r="B443" s="144"/>
      <c r="C443" s="144"/>
      <c r="D443" s="1564" t="s">
        <v>856</v>
      </c>
      <c r="E443" s="1565"/>
      <c r="F443" s="1565"/>
      <c r="G443" s="1566"/>
      <c r="H443" s="195" t="str">
        <f>+IFERROR(H441-H440,"n/a")</f>
        <v>n/a</v>
      </c>
      <c r="I443" s="196">
        <f t="shared" ref="I443:BE443" si="3">+IFERROR(I441-I440,"n/a")</f>
        <v>0</v>
      </c>
      <c r="J443" s="196" t="str">
        <f t="shared" si="3"/>
        <v>n/a</v>
      </c>
      <c r="K443" s="196" t="str">
        <f t="shared" si="3"/>
        <v>n/a</v>
      </c>
      <c r="L443" s="196" t="str">
        <f t="shared" si="3"/>
        <v>n/a</v>
      </c>
      <c r="M443" s="196" t="str">
        <f t="shared" si="3"/>
        <v>n/a</v>
      </c>
      <c r="N443" s="196">
        <f t="shared" si="3"/>
        <v>0</v>
      </c>
      <c r="O443" s="196">
        <f t="shared" si="3"/>
        <v>0</v>
      </c>
      <c r="P443" s="196" t="str">
        <f t="shared" si="3"/>
        <v>n/a</v>
      </c>
      <c r="Q443" s="196">
        <f t="shared" si="3"/>
        <v>0</v>
      </c>
      <c r="R443" s="196" t="str">
        <f t="shared" si="3"/>
        <v>n/a</v>
      </c>
      <c r="S443" s="196">
        <f t="shared" si="3"/>
        <v>-0.49990000000000001</v>
      </c>
      <c r="T443" s="196">
        <f t="shared" si="3"/>
        <v>0</v>
      </c>
      <c r="U443" s="196" t="str">
        <f t="shared" si="3"/>
        <v>n/a</v>
      </c>
      <c r="V443" s="196">
        <f t="shared" si="3"/>
        <v>0</v>
      </c>
      <c r="W443" s="196" t="str">
        <f t="shared" si="3"/>
        <v>n/a</v>
      </c>
      <c r="X443" s="196" t="str">
        <f t="shared" si="3"/>
        <v>n/a</v>
      </c>
      <c r="Y443" s="196">
        <f t="shared" si="3"/>
        <v>0</v>
      </c>
      <c r="Z443" s="196" t="str">
        <f t="shared" si="3"/>
        <v>n/a</v>
      </c>
      <c r="AA443" s="996" t="str">
        <f t="shared" si="3"/>
        <v>n/a</v>
      </c>
      <c r="AB443" s="196" t="str">
        <f t="shared" si="3"/>
        <v>n/a</v>
      </c>
      <c r="AC443" s="196" t="str">
        <f t="shared" si="3"/>
        <v>n/a</v>
      </c>
      <c r="AD443" s="196" t="str">
        <f t="shared" si="3"/>
        <v>n/a</v>
      </c>
      <c r="AE443" s="196" t="str">
        <f t="shared" si="3"/>
        <v>n/a</v>
      </c>
      <c r="AF443" s="196" t="str">
        <f t="shared" si="3"/>
        <v>n/a</v>
      </c>
      <c r="AG443" s="196" t="str">
        <f t="shared" si="3"/>
        <v>n/a</v>
      </c>
      <c r="AH443" s="251" t="str">
        <f t="shared" si="3"/>
        <v>n/a</v>
      </c>
      <c r="AI443" s="251" t="str">
        <f t="shared" si="3"/>
        <v>n/a</v>
      </c>
      <c r="AJ443" s="251">
        <f t="shared" si="3"/>
        <v>-0.33330000000000004</v>
      </c>
      <c r="AK443" s="717">
        <f t="shared" si="3"/>
        <v>0</v>
      </c>
      <c r="AL443" s="717">
        <f t="shared" si="3"/>
        <v>0</v>
      </c>
      <c r="AM443" s="254" t="str">
        <f t="shared" si="3"/>
        <v>n/a</v>
      </c>
      <c r="AN443" s="196" t="str">
        <f t="shared" si="3"/>
        <v>n/a</v>
      </c>
      <c r="AO443" s="196">
        <f t="shared" si="3"/>
        <v>-0.49990000000000001</v>
      </c>
      <c r="AP443" s="196" t="str">
        <f t="shared" si="3"/>
        <v>n/a</v>
      </c>
      <c r="AQ443" s="456" t="str">
        <f t="shared" si="3"/>
        <v>n/a</v>
      </c>
      <c r="AR443" s="970" t="str">
        <f t="shared" si="3"/>
        <v>n/a</v>
      </c>
      <c r="AS443" s="970">
        <f t="shared" si="3"/>
        <v>9.9999999999988987E-5</v>
      </c>
      <c r="AT443" s="980">
        <f t="shared" si="3"/>
        <v>9.9999999999988987E-5</v>
      </c>
      <c r="AU443" s="456" t="str">
        <f t="shared" si="3"/>
        <v>n/a</v>
      </c>
      <c r="AV443" s="602" t="str">
        <f t="shared" si="3"/>
        <v>n/a</v>
      </c>
      <c r="AW443" s="456" t="str">
        <f t="shared" si="3"/>
        <v>n/a</v>
      </c>
      <c r="AX443" s="615" t="str">
        <f t="shared" si="3"/>
        <v>n/a</v>
      </c>
      <c r="AY443" s="606" t="str">
        <f t="shared" si="3"/>
        <v>n/a</v>
      </c>
      <c r="AZ443" s="189">
        <f t="shared" si="3"/>
        <v>0</v>
      </c>
      <c r="BA443" s="195">
        <f t="shared" si="3"/>
        <v>-4.5445454545454456E-2</v>
      </c>
      <c r="BB443" s="196">
        <f t="shared" si="3"/>
        <v>-6.6639999999999922E-2</v>
      </c>
      <c r="BC443" s="196">
        <f t="shared" si="3"/>
        <v>-0.24995000000000001</v>
      </c>
      <c r="BD443" s="197">
        <f t="shared" si="3"/>
        <v>-0.12067848484848476</v>
      </c>
      <c r="BE443" s="197" t="str">
        <f t="shared" si="3"/>
        <v>n/a</v>
      </c>
    </row>
    <row r="444" spans="1:58" s="72" customFormat="1" ht="6" customHeight="1" x14ac:dyDescent="0.25">
      <c r="A444" s="155"/>
      <c r="B444" s="155"/>
      <c r="C444" s="155"/>
      <c r="D444" s="190"/>
      <c r="E444" s="191"/>
      <c r="F444" s="192"/>
      <c r="G444" s="193"/>
      <c r="H444" s="186"/>
      <c r="I444" s="186"/>
      <c r="J444" s="186"/>
      <c r="K444" s="186"/>
      <c r="L444" s="186"/>
      <c r="M444" s="186"/>
      <c r="N444" s="186"/>
      <c r="O444" s="186"/>
      <c r="P444" s="186"/>
      <c r="Q444" s="186"/>
      <c r="R444" s="186"/>
      <c r="S444" s="186"/>
      <c r="T444" s="186"/>
      <c r="U444" s="186"/>
      <c r="V444" s="186"/>
      <c r="W444" s="186"/>
      <c r="X444" s="186"/>
      <c r="Y444" s="186"/>
      <c r="Z444" s="186"/>
      <c r="AA444" s="186"/>
      <c r="AB444" s="186"/>
      <c r="AC444" s="186"/>
      <c r="AD444" s="186"/>
      <c r="AE444" s="186"/>
      <c r="AF444" s="186"/>
      <c r="AG444" s="186"/>
      <c r="AH444" s="186"/>
      <c r="AI444" s="186"/>
      <c r="AJ444" s="186"/>
      <c r="AK444" s="186"/>
      <c r="AL444" s="186"/>
      <c r="AM444" s="206"/>
      <c r="AN444" s="186"/>
      <c r="AO444" s="186"/>
      <c r="AP444" s="186"/>
      <c r="AQ444" s="186"/>
      <c r="AR444" s="966"/>
      <c r="AS444" s="966"/>
      <c r="AT444" s="186"/>
      <c r="AU444" s="186"/>
      <c r="AV444" s="186"/>
      <c r="AW444" s="186"/>
      <c r="AX444" s="186"/>
      <c r="AY444" s="186"/>
      <c r="AZ444" s="189"/>
      <c r="BA444" s="186"/>
      <c r="BB444" s="186"/>
      <c r="BC444" s="186"/>
      <c r="BD444" s="186"/>
      <c r="BE444" s="186"/>
    </row>
    <row r="445" spans="1:58" ht="35.25" customHeight="1" x14ac:dyDescent="0.25">
      <c r="A445" s="147"/>
      <c r="B445" s="147"/>
      <c r="C445" s="147"/>
      <c r="D445" s="178">
        <v>2016</v>
      </c>
      <c r="E445" s="179" t="s">
        <v>152</v>
      </c>
      <c r="F445" s="165"/>
      <c r="G445" s="1570" t="s">
        <v>159</v>
      </c>
      <c r="H445" s="180">
        <v>1</v>
      </c>
      <c r="I445" s="181">
        <v>1</v>
      </c>
      <c r="J445" s="181">
        <v>0.75</v>
      </c>
      <c r="K445" s="181">
        <v>0.875</v>
      </c>
      <c r="L445" s="181">
        <v>1</v>
      </c>
      <c r="M445" s="181">
        <v>1</v>
      </c>
      <c r="N445" s="181">
        <v>0.5</v>
      </c>
      <c r="O445" s="181" t="s">
        <v>84</v>
      </c>
      <c r="P445" s="181">
        <v>1</v>
      </c>
      <c r="Q445" s="181">
        <v>0.625</v>
      </c>
      <c r="R445" s="181">
        <v>1</v>
      </c>
      <c r="S445" s="181">
        <v>1</v>
      </c>
      <c r="T445" s="181" t="s">
        <v>84</v>
      </c>
      <c r="U445" s="182">
        <v>0.75</v>
      </c>
      <c r="V445" s="181" t="s">
        <v>84</v>
      </c>
      <c r="W445" s="181" t="s">
        <v>84</v>
      </c>
      <c r="X445" s="716" t="s">
        <v>84</v>
      </c>
      <c r="Y445" s="870" t="s">
        <v>84</v>
      </c>
      <c r="Z445" s="870" t="s">
        <v>84</v>
      </c>
      <c r="AA445" s="870" t="s">
        <v>84</v>
      </c>
      <c r="AB445" s="226">
        <v>0.75</v>
      </c>
      <c r="AC445" s="181">
        <v>0.875</v>
      </c>
      <c r="AD445" s="181">
        <v>0.875</v>
      </c>
      <c r="AE445" s="181">
        <v>0.8125</v>
      </c>
      <c r="AF445" s="181">
        <v>1</v>
      </c>
      <c r="AG445" s="181">
        <v>0.75</v>
      </c>
      <c r="AH445" s="181" t="s">
        <v>84</v>
      </c>
      <c r="AI445" s="181" t="s">
        <v>84</v>
      </c>
      <c r="AJ445" s="716" t="s">
        <v>84</v>
      </c>
      <c r="AK445" s="716" t="s">
        <v>84</v>
      </c>
      <c r="AL445" s="870" t="s">
        <v>84</v>
      </c>
      <c r="AM445" s="253">
        <v>1</v>
      </c>
      <c r="AN445" s="181">
        <v>0.75</v>
      </c>
      <c r="AO445" s="181" t="s">
        <v>84</v>
      </c>
      <c r="AP445" s="181" t="s">
        <v>84</v>
      </c>
      <c r="AQ445" s="181">
        <v>0.8125</v>
      </c>
      <c r="AR445" s="964" t="s">
        <v>84</v>
      </c>
      <c r="AS445" s="964" t="s">
        <v>84</v>
      </c>
      <c r="AT445" s="974" t="s">
        <v>84</v>
      </c>
      <c r="AU445" s="181" t="s">
        <v>84</v>
      </c>
      <c r="AV445" s="601" t="s">
        <v>84</v>
      </c>
      <c r="AW445" s="181" t="s">
        <v>84</v>
      </c>
      <c r="AX445" s="603" t="s">
        <v>84</v>
      </c>
      <c r="AY445" s="603" t="s">
        <v>84</v>
      </c>
      <c r="BA445" s="223">
        <v>0.875</v>
      </c>
      <c r="BB445" s="224">
        <v>0.84375</v>
      </c>
      <c r="BC445" s="224">
        <v>0.85416666666666663</v>
      </c>
      <c r="BD445" s="225">
        <v>0.85763888888888884</v>
      </c>
      <c r="BE445" s="225" t="s">
        <v>84</v>
      </c>
    </row>
    <row r="446" spans="1:58" ht="35.25" customHeight="1" x14ac:dyDescent="0.25">
      <c r="A446" s="144"/>
      <c r="B446" s="144"/>
      <c r="C446" s="144"/>
      <c r="D446" s="1548">
        <v>2017</v>
      </c>
      <c r="E446" s="202" t="s">
        <v>153</v>
      </c>
      <c r="F446" s="165"/>
      <c r="G446" s="1571"/>
      <c r="H446" s="219">
        <v>1</v>
      </c>
      <c r="I446" s="183">
        <v>1</v>
      </c>
      <c r="J446" s="183">
        <v>0.9375</v>
      </c>
      <c r="K446" s="183">
        <v>1</v>
      </c>
      <c r="L446" s="183">
        <v>0.9375</v>
      </c>
      <c r="M446" s="183">
        <v>1</v>
      </c>
      <c r="N446" s="183">
        <v>0.5</v>
      </c>
      <c r="O446" s="183" t="s">
        <v>84</v>
      </c>
      <c r="P446" s="183">
        <v>1</v>
      </c>
      <c r="Q446" s="183">
        <v>1</v>
      </c>
      <c r="R446" s="183">
        <v>0.6875</v>
      </c>
      <c r="S446" s="183">
        <v>0.75</v>
      </c>
      <c r="T446" s="183" t="s">
        <v>84</v>
      </c>
      <c r="U446" s="184">
        <v>1</v>
      </c>
      <c r="V446" s="183" t="s">
        <v>84</v>
      </c>
      <c r="W446" s="183" t="s">
        <v>84</v>
      </c>
      <c r="X446" s="183" t="s">
        <v>84</v>
      </c>
      <c r="Y446" s="183" t="s">
        <v>84</v>
      </c>
      <c r="Z446" s="183" t="s">
        <v>84</v>
      </c>
      <c r="AA446" s="183" t="s">
        <v>84</v>
      </c>
      <c r="AB446" s="185">
        <v>0.875</v>
      </c>
      <c r="AC446" s="183">
        <v>1</v>
      </c>
      <c r="AD446" s="183">
        <v>1</v>
      </c>
      <c r="AE446" s="183">
        <v>0.6875</v>
      </c>
      <c r="AF446" s="183">
        <v>1</v>
      </c>
      <c r="AG446" s="183">
        <v>0.375</v>
      </c>
      <c r="AH446" s="183" t="s">
        <v>84</v>
      </c>
      <c r="AI446" s="183" t="s">
        <v>84</v>
      </c>
      <c r="AJ446" s="183" t="s">
        <v>84</v>
      </c>
      <c r="AK446" s="183" t="s">
        <v>84</v>
      </c>
      <c r="AL446" s="183" t="s">
        <v>84</v>
      </c>
      <c r="AM446" s="185">
        <v>1</v>
      </c>
      <c r="AN446" s="183">
        <v>1</v>
      </c>
      <c r="AO446" s="183" t="s">
        <v>84</v>
      </c>
      <c r="AP446" s="183" t="s">
        <v>84</v>
      </c>
      <c r="AQ446" s="183">
        <v>0.3125</v>
      </c>
      <c r="AR446" s="965" t="s">
        <v>84</v>
      </c>
      <c r="AS446" s="965" t="s">
        <v>84</v>
      </c>
      <c r="AT446" s="975" t="s">
        <v>84</v>
      </c>
      <c r="AU446" s="183" t="s">
        <v>84</v>
      </c>
      <c r="AV446" s="183" t="s">
        <v>84</v>
      </c>
      <c r="AW446" s="183" t="s">
        <v>84</v>
      </c>
      <c r="AX446" s="604" t="s">
        <v>84</v>
      </c>
      <c r="AY446" s="604" t="s">
        <v>84</v>
      </c>
      <c r="AZ446" s="189"/>
      <c r="BA446" s="220">
        <v>0.90104166666666663</v>
      </c>
      <c r="BB446" s="187">
        <v>0.82291666666666663</v>
      </c>
      <c r="BC446" s="187">
        <v>0.77083333333333337</v>
      </c>
      <c r="BD446" s="188">
        <v>0.83159722222222221</v>
      </c>
      <c r="BE446" s="188" t="s">
        <v>84</v>
      </c>
    </row>
    <row r="447" spans="1:58" ht="35.25" customHeight="1" x14ac:dyDescent="0.25">
      <c r="A447" s="144"/>
      <c r="B447" s="144"/>
      <c r="C447" s="144"/>
      <c r="D447" s="1551"/>
      <c r="E447" s="202" t="s">
        <v>154</v>
      </c>
      <c r="F447" s="165"/>
      <c r="G447" s="1571"/>
      <c r="H447" s="221">
        <v>1</v>
      </c>
      <c r="I447" s="186">
        <v>1</v>
      </c>
      <c r="J447" s="186">
        <v>0.5</v>
      </c>
      <c r="K447" s="186">
        <v>0.625</v>
      </c>
      <c r="L447" s="186">
        <v>1</v>
      </c>
      <c r="M447" s="186">
        <v>0.875</v>
      </c>
      <c r="N447" s="186">
        <v>1</v>
      </c>
      <c r="O447" s="186">
        <v>1</v>
      </c>
      <c r="P447" s="186">
        <v>1</v>
      </c>
      <c r="Q447" s="186">
        <v>1</v>
      </c>
      <c r="R447" s="186">
        <v>0.875</v>
      </c>
      <c r="S447" s="186">
        <v>1</v>
      </c>
      <c r="T447" s="186" t="s">
        <v>84</v>
      </c>
      <c r="U447" s="205" t="s">
        <v>84</v>
      </c>
      <c r="V447" s="186" t="s">
        <v>84</v>
      </c>
      <c r="W447" s="186" t="s">
        <v>84</v>
      </c>
      <c r="X447" s="186" t="s">
        <v>84</v>
      </c>
      <c r="Y447" s="186" t="s">
        <v>84</v>
      </c>
      <c r="Z447" s="186" t="s">
        <v>84</v>
      </c>
      <c r="AA447" s="186" t="s">
        <v>84</v>
      </c>
      <c r="AB447" s="206">
        <v>0.9375</v>
      </c>
      <c r="AC447" s="186">
        <v>1</v>
      </c>
      <c r="AD447" s="186">
        <v>0.875</v>
      </c>
      <c r="AE447" s="186">
        <v>0.625</v>
      </c>
      <c r="AF447" s="186">
        <v>1</v>
      </c>
      <c r="AG447" s="186">
        <v>0.75</v>
      </c>
      <c r="AH447" s="186" t="s">
        <v>84</v>
      </c>
      <c r="AI447" s="186" t="s">
        <v>84</v>
      </c>
      <c r="AJ447" s="186" t="s">
        <v>84</v>
      </c>
      <c r="AK447" s="186" t="s">
        <v>84</v>
      </c>
      <c r="AL447" s="186" t="s">
        <v>84</v>
      </c>
      <c r="AM447" s="206">
        <v>0.875</v>
      </c>
      <c r="AN447" s="186">
        <v>0.9375</v>
      </c>
      <c r="AO447" s="186" t="s">
        <v>84</v>
      </c>
      <c r="AP447" s="186" t="s">
        <v>84</v>
      </c>
      <c r="AQ447" s="186">
        <v>0.375</v>
      </c>
      <c r="AR447" s="966" t="s">
        <v>84</v>
      </c>
      <c r="AS447" s="966" t="s">
        <v>84</v>
      </c>
      <c r="AT447" s="976" t="s">
        <v>84</v>
      </c>
      <c r="AU447" s="186" t="s">
        <v>84</v>
      </c>
      <c r="AV447" s="186" t="s">
        <v>84</v>
      </c>
      <c r="AW447" s="186" t="s">
        <v>84</v>
      </c>
      <c r="AX447" s="605" t="s">
        <v>84</v>
      </c>
      <c r="AY447" s="605" t="s">
        <v>84</v>
      </c>
      <c r="BA447" s="222">
        <v>0.90625</v>
      </c>
      <c r="BB447" s="207">
        <v>0.86458333333333337</v>
      </c>
      <c r="BC447" s="207">
        <v>0.72916666666666663</v>
      </c>
      <c r="BD447" s="208">
        <v>0.83333333333333337</v>
      </c>
      <c r="BE447" s="208" t="s">
        <v>84</v>
      </c>
    </row>
    <row r="448" spans="1:58" ht="35.25" customHeight="1" x14ac:dyDescent="0.25">
      <c r="A448" s="144"/>
      <c r="B448" s="144"/>
      <c r="C448" s="144"/>
      <c r="D448" s="1551"/>
      <c r="E448" s="202" t="s">
        <v>155</v>
      </c>
      <c r="F448" s="165"/>
      <c r="G448" s="1571"/>
      <c r="H448" s="219">
        <v>0.625</v>
      </c>
      <c r="I448" s="183">
        <v>0.875</v>
      </c>
      <c r="J448" s="183">
        <v>0.875</v>
      </c>
      <c r="K448" s="183">
        <v>0.75</v>
      </c>
      <c r="L448" s="183">
        <v>0.875</v>
      </c>
      <c r="M448" s="183">
        <v>1</v>
      </c>
      <c r="N448" s="183">
        <v>1</v>
      </c>
      <c r="O448" s="183">
        <v>1</v>
      </c>
      <c r="P448" s="183">
        <v>0.9375</v>
      </c>
      <c r="Q448" s="183">
        <v>1</v>
      </c>
      <c r="R448" s="183">
        <v>1</v>
      </c>
      <c r="S448" s="183">
        <v>0.9375</v>
      </c>
      <c r="T448" s="183" t="s">
        <v>84</v>
      </c>
      <c r="U448" s="184" t="s">
        <v>84</v>
      </c>
      <c r="V448" s="183" t="s">
        <v>84</v>
      </c>
      <c r="W448" s="183" t="s">
        <v>84</v>
      </c>
      <c r="X448" s="183" t="s">
        <v>84</v>
      </c>
      <c r="Y448" s="183" t="s">
        <v>84</v>
      </c>
      <c r="Z448" s="183" t="s">
        <v>84</v>
      </c>
      <c r="AA448" s="183" t="s">
        <v>84</v>
      </c>
      <c r="AB448" s="185">
        <v>0.875</v>
      </c>
      <c r="AC448" s="183">
        <v>1</v>
      </c>
      <c r="AD448" s="183">
        <v>0.9375</v>
      </c>
      <c r="AE448" s="183">
        <v>1</v>
      </c>
      <c r="AF448" s="183">
        <v>1</v>
      </c>
      <c r="AG448" s="183">
        <v>1</v>
      </c>
      <c r="AH448" s="183" t="s">
        <v>84</v>
      </c>
      <c r="AI448" s="183" t="s">
        <v>84</v>
      </c>
      <c r="AJ448" s="183" t="s">
        <v>84</v>
      </c>
      <c r="AK448" s="183" t="s">
        <v>84</v>
      </c>
      <c r="AL448" s="183" t="s">
        <v>84</v>
      </c>
      <c r="AM448" s="185">
        <v>1</v>
      </c>
      <c r="AN448" s="183">
        <v>1</v>
      </c>
      <c r="AO448" s="183" t="s">
        <v>84</v>
      </c>
      <c r="AP448" s="183" t="s">
        <v>84</v>
      </c>
      <c r="AQ448" s="183">
        <v>0.5</v>
      </c>
      <c r="AR448" s="965" t="s">
        <v>84</v>
      </c>
      <c r="AS448" s="965" t="s">
        <v>84</v>
      </c>
      <c r="AT448" s="975" t="s">
        <v>84</v>
      </c>
      <c r="AU448" s="183" t="s">
        <v>84</v>
      </c>
      <c r="AV448" s="183" t="s">
        <v>84</v>
      </c>
      <c r="AW448" s="183" t="s">
        <v>84</v>
      </c>
      <c r="AX448" s="604" t="s">
        <v>84</v>
      </c>
      <c r="AY448" s="604" t="s">
        <v>84</v>
      </c>
      <c r="AZ448" s="189"/>
      <c r="BA448" s="220">
        <v>0.90625</v>
      </c>
      <c r="BB448" s="187">
        <v>0.96875</v>
      </c>
      <c r="BC448" s="187">
        <v>0.83333333333333337</v>
      </c>
      <c r="BD448" s="188">
        <v>0.90277777777777779</v>
      </c>
      <c r="BE448" s="188" t="s">
        <v>84</v>
      </c>
    </row>
    <row r="449" spans="1:57" ht="35.25" customHeight="1" x14ac:dyDescent="0.25">
      <c r="A449" s="144"/>
      <c r="B449" s="144"/>
      <c r="C449" s="144"/>
      <c r="D449" s="1551"/>
      <c r="E449" s="202" t="s">
        <v>167</v>
      </c>
      <c r="F449" s="165"/>
      <c r="G449" s="1571"/>
      <c r="H449" s="221">
        <v>0.91666666666666674</v>
      </c>
      <c r="I449" s="186">
        <v>0.66666666666666674</v>
      </c>
      <c r="J449" s="186">
        <v>0.83333333333333337</v>
      </c>
      <c r="K449" s="186">
        <v>0.91666666666666674</v>
      </c>
      <c r="L449" s="186">
        <v>0.66666666666666674</v>
      </c>
      <c r="M449" s="186">
        <v>0.5625</v>
      </c>
      <c r="N449" s="186">
        <v>0.83333333333333337</v>
      </c>
      <c r="O449" s="186">
        <v>0.75</v>
      </c>
      <c r="P449" s="186">
        <v>1</v>
      </c>
      <c r="Q449" s="186">
        <v>0.91666666666666674</v>
      </c>
      <c r="R449" s="186">
        <v>0.66666666666666674</v>
      </c>
      <c r="S449" s="186">
        <v>0.91666666666666674</v>
      </c>
      <c r="T449" s="186" t="s">
        <v>84</v>
      </c>
      <c r="U449" s="205" t="s">
        <v>84</v>
      </c>
      <c r="V449" s="186" t="s">
        <v>84</v>
      </c>
      <c r="W449" s="186" t="s">
        <v>84</v>
      </c>
      <c r="X449" s="186" t="s">
        <v>84</v>
      </c>
      <c r="Y449" s="186" t="s">
        <v>84</v>
      </c>
      <c r="Z449" s="186" t="s">
        <v>84</v>
      </c>
      <c r="AA449" s="186" t="s">
        <v>84</v>
      </c>
      <c r="AB449" s="206">
        <v>0.83333333333333348</v>
      </c>
      <c r="AC449" s="186">
        <v>1</v>
      </c>
      <c r="AD449" s="186">
        <v>0.87500000000000011</v>
      </c>
      <c r="AE449" s="186">
        <v>0.91666666666666674</v>
      </c>
      <c r="AF449" s="186">
        <v>0.875</v>
      </c>
      <c r="AG449" s="186">
        <v>0.91666666666666674</v>
      </c>
      <c r="AH449" s="186">
        <v>1</v>
      </c>
      <c r="AI449" s="186" t="s">
        <v>84</v>
      </c>
      <c r="AJ449" s="186" t="s">
        <v>84</v>
      </c>
      <c r="AK449" s="186" t="s">
        <v>84</v>
      </c>
      <c r="AL449" s="186" t="s">
        <v>84</v>
      </c>
      <c r="AM449" s="206">
        <v>0.95833333333333337</v>
      </c>
      <c r="AN449" s="186">
        <v>0.625</v>
      </c>
      <c r="AO449" s="186" t="s">
        <v>84</v>
      </c>
      <c r="AP449" s="186" t="s">
        <v>84</v>
      </c>
      <c r="AQ449" s="186" t="s">
        <v>84</v>
      </c>
      <c r="AR449" s="966" t="s">
        <v>84</v>
      </c>
      <c r="AS449" s="966" t="s">
        <v>84</v>
      </c>
      <c r="AT449" s="976" t="s">
        <v>84</v>
      </c>
      <c r="AU449" s="186" t="s">
        <v>84</v>
      </c>
      <c r="AV449" s="186" t="s">
        <v>84</v>
      </c>
      <c r="AW449" s="186" t="s">
        <v>84</v>
      </c>
      <c r="AX449" s="605" t="s">
        <v>84</v>
      </c>
      <c r="AY449" s="605" t="s">
        <v>84</v>
      </c>
      <c r="BA449" s="222">
        <v>0.80381944444444431</v>
      </c>
      <c r="BB449" s="207">
        <v>0.90277777777777779</v>
      </c>
      <c r="BC449" s="207">
        <v>0.86111111111111116</v>
      </c>
      <c r="BD449" s="208">
        <v>0.85590277777777768</v>
      </c>
      <c r="BE449" s="208" t="s">
        <v>84</v>
      </c>
    </row>
    <row r="450" spans="1:57" ht="35.25" customHeight="1" x14ac:dyDescent="0.25">
      <c r="A450" s="144"/>
      <c r="B450" s="144"/>
      <c r="C450" s="144"/>
      <c r="D450" s="1551"/>
      <c r="E450" s="202" t="s">
        <v>168</v>
      </c>
      <c r="F450" s="165"/>
      <c r="G450" s="1571"/>
      <c r="H450" s="219">
        <v>1</v>
      </c>
      <c r="I450" s="183">
        <v>0.75</v>
      </c>
      <c r="J450" s="183">
        <v>0.91666666666666674</v>
      </c>
      <c r="K450" s="183">
        <v>0.91666666666666674</v>
      </c>
      <c r="L450" s="183">
        <v>0.91666666666666674</v>
      </c>
      <c r="M450" s="183">
        <v>0.75</v>
      </c>
      <c r="N450" s="183">
        <v>0.875</v>
      </c>
      <c r="O450" s="183">
        <v>0.87500000000000011</v>
      </c>
      <c r="P450" s="183">
        <v>1</v>
      </c>
      <c r="Q450" s="183">
        <v>0.79166666666666674</v>
      </c>
      <c r="R450" s="183">
        <v>1</v>
      </c>
      <c r="S450" s="183">
        <v>0.91666666666666674</v>
      </c>
      <c r="T450" s="183" t="s">
        <v>84</v>
      </c>
      <c r="U450" s="184" t="s">
        <v>84</v>
      </c>
      <c r="V450" s="183" t="s">
        <v>84</v>
      </c>
      <c r="W450" s="183" t="s">
        <v>84</v>
      </c>
      <c r="X450" s="183" t="s">
        <v>84</v>
      </c>
      <c r="Y450" s="183" t="s">
        <v>84</v>
      </c>
      <c r="Z450" s="183" t="s">
        <v>84</v>
      </c>
      <c r="AA450" s="183" t="s">
        <v>84</v>
      </c>
      <c r="AB450" s="185">
        <v>1</v>
      </c>
      <c r="AC450" s="183">
        <v>1</v>
      </c>
      <c r="AD450" s="183">
        <v>1</v>
      </c>
      <c r="AE450" s="183">
        <v>1</v>
      </c>
      <c r="AF450" s="183">
        <v>1</v>
      </c>
      <c r="AG450" s="183">
        <v>0.91666666666666674</v>
      </c>
      <c r="AH450" s="183">
        <v>0.5625</v>
      </c>
      <c r="AI450" s="183" t="s">
        <v>84</v>
      </c>
      <c r="AJ450" s="183" t="s">
        <v>84</v>
      </c>
      <c r="AK450" s="183" t="s">
        <v>84</v>
      </c>
      <c r="AL450" s="183" t="s">
        <v>84</v>
      </c>
      <c r="AM450" s="185">
        <v>1</v>
      </c>
      <c r="AN450" s="183">
        <v>0.91666666666666674</v>
      </c>
      <c r="AO450" s="183" t="s">
        <v>84</v>
      </c>
      <c r="AP450" s="183" t="s">
        <v>84</v>
      </c>
      <c r="AQ450" s="183" t="s">
        <v>84</v>
      </c>
      <c r="AR450" s="965" t="s">
        <v>84</v>
      </c>
      <c r="AS450" s="965" t="s">
        <v>84</v>
      </c>
      <c r="AT450" s="975" t="s">
        <v>84</v>
      </c>
      <c r="AU450" s="183" t="s">
        <v>84</v>
      </c>
      <c r="AV450" s="183" t="s">
        <v>84</v>
      </c>
      <c r="AW450" s="183" t="s">
        <v>84</v>
      </c>
      <c r="AX450" s="604" t="s">
        <v>84</v>
      </c>
      <c r="AY450" s="604" t="s">
        <v>84</v>
      </c>
      <c r="AZ450" s="189"/>
      <c r="BA450" s="220">
        <v>0.89236111111111105</v>
      </c>
      <c r="BB450" s="187">
        <v>0.98611111111111116</v>
      </c>
      <c r="BC450" s="187">
        <v>0.95833333333333337</v>
      </c>
      <c r="BD450" s="188">
        <v>0.94560185185185197</v>
      </c>
      <c r="BE450" s="188" t="s">
        <v>84</v>
      </c>
    </row>
    <row r="451" spans="1:57" ht="35.25" customHeight="1" x14ac:dyDescent="0.25">
      <c r="A451" s="144"/>
      <c r="B451" s="144"/>
      <c r="C451" s="144"/>
      <c r="D451" s="1551"/>
      <c r="E451" s="234" t="s">
        <v>241</v>
      </c>
      <c r="F451" s="165"/>
      <c r="G451" s="1571"/>
      <c r="H451" s="235">
        <v>0.875</v>
      </c>
      <c r="I451" s="189">
        <v>0.625</v>
      </c>
      <c r="J451" s="189">
        <v>1</v>
      </c>
      <c r="K451" s="189">
        <v>1</v>
      </c>
      <c r="L451" s="189">
        <v>0.875</v>
      </c>
      <c r="M451" s="189">
        <v>1</v>
      </c>
      <c r="N451" s="189">
        <v>1</v>
      </c>
      <c r="O451" s="189">
        <v>0.875</v>
      </c>
      <c r="P451" s="189">
        <v>1</v>
      </c>
      <c r="Q451" s="189">
        <v>1</v>
      </c>
      <c r="R451" s="189">
        <v>1</v>
      </c>
      <c r="S451" s="189">
        <v>1</v>
      </c>
      <c r="T451" s="189" t="s">
        <v>84</v>
      </c>
      <c r="U451" s="236" t="s">
        <v>84</v>
      </c>
      <c r="V451" s="189" t="s">
        <v>84</v>
      </c>
      <c r="W451" s="189" t="s">
        <v>84</v>
      </c>
      <c r="X451" s="189" t="s">
        <v>84</v>
      </c>
      <c r="Y451" s="189" t="s">
        <v>84</v>
      </c>
      <c r="Z451" s="189" t="s">
        <v>84</v>
      </c>
      <c r="AA451" s="189" t="s">
        <v>84</v>
      </c>
      <c r="AB451" s="237">
        <v>0.6875</v>
      </c>
      <c r="AC451" s="189">
        <v>1</v>
      </c>
      <c r="AD451" s="189">
        <v>1</v>
      </c>
      <c r="AE451" s="189">
        <v>0.625</v>
      </c>
      <c r="AF451" s="189">
        <v>1</v>
      </c>
      <c r="AG451" s="189">
        <v>1</v>
      </c>
      <c r="AH451" s="189">
        <v>0.8125</v>
      </c>
      <c r="AI451" s="189" t="s">
        <v>84</v>
      </c>
      <c r="AJ451" s="189" t="s">
        <v>84</v>
      </c>
      <c r="AK451" s="189" t="s">
        <v>84</v>
      </c>
      <c r="AL451" s="189" t="s">
        <v>84</v>
      </c>
      <c r="AM451" s="237">
        <v>0.9375</v>
      </c>
      <c r="AN451" s="189">
        <v>0.75</v>
      </c>
      <c r="AO451" s="189" t="s">
        <v>84</v>
      </c>
      <c r="AP451" s="189" t="s">
        <v>84</v>
      </c>
      <c r="AQ451" s="189" t="s">
        <v>84</v>
      </c>
      <c r="AR451" s="967" t="s">
        <v>84</v>
      </c>
      <c r="AS451" s="967" t="s">
        <v>84</v>
      </c>
      <c r="AT451" s="977" t="s">
        <v>84</v>
      </c>
      <c r="AU451" s="189" t="s">
        <v>84</v>
      </c>
      <c r="AV451" s="189" t="s">
        <v>84</v>
      </c>
      <c r="AW451" s="189" t="s">
        <v>84</v>
      </c>
      <c r="AX451" s="506" t="s">
        <v>84</v>
      </c>
      <c r="AY451" s="506" t="s">
        <v>84</v>
      </c>
      <c r="AZ451" s="189"/>
      <c r="BA451" s="238">
        <v>0.9375</v>
      </c>
      <c r="BB451" s="239">
        <v>0.875</v>
      </c>
      <c r="BC451" s="239">
        <v>0.84375</v>
      </c>
      <c r="BD451" s="240">
        <v>0.88541666666666663</v>
      </c>
      <c r="BE451" s="240" t="s">
        <v>84</v>
      </c>
    </row>
    <row r="452" spans="1:57" ht="35.25" customHeight="1" x14ac:dyDescent="0.25">
      <c r="A452" s="144"/>
      <c r="B452" s="144"/>
      <c r="C452" s="144"/>
      <c r="D452" s="1551"/>
      <c r="E452" s="234" t="s">
        <v>246</v>
      </c>
      <c r="F452" s="165"/>
      <c r="G452" s="1571"/>
      <c r="H452" s="219">
        <v>1</v>
      </c>
      <c r="I452" s="183">
        <v>0.75</v>
      </c>
      <c r="J452" s="183">
        <v>0.75</v>
      </c>
      <c r="K452" s="183">
        <v>1</v>
      </c>
      <c r="L452" s="183">
        <v>0.875</v>
      </c>
      <c r="M452" s="183">
        <v>0.75</v>
      </c>
      <c r="N452" s="183">
        <v>0.75</v>
      </c>
      <c r="O452" s="183">
        <v>0.8125</v>
      </c>
      <c r="P452" s="183">
        <v>1</v>
      </c>
      <c r="Q452" s="183">
        <v>0.875</v>
      </c>
      <c r="R452" s="183">
        <v>1</v>
      </c>
      <c r="S452" s="183">
        <v>1</v>
      </c>
      <c r="T452" s="183" t="s">
        <v>84</v>
      </c>
      <c r="U452" s="184" t="s">
        <v>84</v>
      </c>
      <c r="V452" s="183" t="s">
        <v>84</v>
      </c>
      <c r="W452" s="183" t="s">
        <v>84</v>
      </c>
      <c r="X452" s="183" t="s">
        <v>84</v>
      </c>
      <c r="Y452" s="183" t="s">
        <v>84</v>
      </c>
      <c r="Z452" s="183" t="s">
        <v>84</v>
      </c>
      <c r="AA452" s="183" t="s">
        <v>84</v>
      </c>
      <c r="AB452" s="185">
        <v>0.875</v>
      </c>
      <c r="AC452" s="183">
        <v>0.875</v>
      </c>
      <c r="AD452" s="183">
        <v>0.6875</v>
      </c>
      <c r="AE452" s="183">
        <v>1</v>
      </c>
      <c r="AF452" s="183">
        <v>0.9375</v>
      </c>
      <c r="AG452" s="183">
        <v>1</v>
      </c>
      <c r="AH452" s="183">
        <v>0.75</v>
      </c>
      <c r="AI452" s="183" t="s">
        <v>84</v>
      </c>
      <c r="AJ452" s="183" t="s">
        <v>84</v>
      </c>
      <c r="AK452" s="183" t="s">
        <v>84</v>
      </c>
      <c r="AL452" s="183" t="s">
        <v>84</v>
      </c>
      <c r="AM452" s="185">
        <v>1</v>
      </c>
      <c r="AN452" s="183">
        <v>0.875</v>
      </c>
      <c r="AO452" s="183" t="s">
        <v>84</v>
      </c>
      <c r="AP452" s="183" t="s">
        <v>84</v>
      </c>
      <c r="AQ452" s="183" t="s">
        <v>84</v>
      </c>
      <c r="AR452" s="965" t="s">
        <v>84</v>
      </c>
      <c r="AS452" s="965" t="s">
        <v>84</v>
      </c>
      <c r="AT452" s="975" t="s">
        <v>84</v>
      </c>
      <c r="AU452" s="183" t="s">
        <v>84</v>
      </c>
      <c r="AV452" s="183" t="s">
        <v>84</v>
      </c>
      <c r="AW452" s="183" t="s">
        <v>84</v>
      </c>
      <c r="AX452" s="604" t="s">
        <v>84</v>
      </c>
      <c r="AY452" s="604" t="s">
        <v>84</v>
      </c>
      <c r="AZ452" s="189"/>
      <c r="BA452" s="220">
        <v>0.88020833333333337</v>
      </c>
      <c r="BB452" s="187">
        <v>0.875</v>
      </c>
      <c r="BC452" s="187">
        <v>0.9375</v>
      </c>
      <c r="BD452" s="188">
        <v>0.89756944444444453</v>
      </c>
      <c r="BE452" s="188" t="s">
        <v>84</v>
      </c>
    </row>
    <row r="453" spans="1:57" ht="35.25" customHeight="1" x14ac:dyDescent="0.25">
      <c r="A453" s="144"/>
      <c r="B453" s="144"/>
      <c r="C453" s="144"/>
      <c r="D453" s="1551"/>
      <c r="E453" s="234" t="s">
        <v>248</v>
      </c>
      <c r="F453" s="165"/>
      <c r="G453" s="1571"/>
      <c r="H453" s="255">
        <v>1</v>
      </c>
      <c r="I453" s="189">
        <v>0.875</v>
      </c>
      <c r="J453" s="189">
        <v>1</v>
      </c>
      <c r="K453" s="189">
        <v>0.875</v>
      </c>
      <c r="L453" s="189">
        <v>0.875</v>
      </c>
      <c r="M453" s="189">
        <v>1</v>
      </c>
      <c r="N453" s="189">
        <v>0.75</v>
      </c>
      <c r="O453" s="189">
        <v>0.875</v>
      </c>
      <c r="P453" s="189">
        <v>1</v>
      </c>
      <c r="Q453" s="189">
        <v>1</v>
      </c>
      <c r="R453" s="189">
        <v>0.75</v>
      </c>
      <c r="S453" s="189">
        <v>1</v>
      </c>
      <c r="T453" s="189" t="s">
        <v>84</v>
      </c>
      <c r="U453" s="236" t="s">
        <v>84</v>
      </c>
      <c r="V453" s="189" t="s">
        <v>84</v>
      </c>
      <c r="W453" s="189" t="s">
        <v>84</v>
      </c>
      <c r="X453" s="189" t="s">
        <v>84</v>
      </c>
      <c r="Y453" s="189" t="s">
        <v>84</v>
      </c>
      <c r="Z453" s="189" t="s">
        <v>84</v>
      </c>
      <c r="AA453" s="189" t="s">
        <v>84</v>
      </c>
      <c r="AB453" s="237">
        <v>0</v>
      </c>
      <c r="AC453" s="189">
        <v>0.875</v>
      </c>
      <c r="AD453" s="189">
        <v>0.875</v>
      </c>
      <c r="AE453" s="189">
        <v>1</v>
      </c>
      <c r="AF453" s="189">
        <v>0.875</v>
      </c>
      <c r="AG453" s="189">
        <v>0.9375</v>
      </c>
      <c r="AH453" s="189">
        <v>0.875</v>
      </c>
      <c r="AI453" s="189" t="s">
        <v>84</v>
      </c>
      <c r="AJ453" s="189" t="s">
        <v>84</v>
      </c>
      <c r="AK453" s="189" t="s">
        <v>84</v>
      </c>
      <c r="AL453" s="189" t="s">
        <v>84</v>
      </c>
      <c r="AM453" s="237">
        <v>0.875</v>
      </c>
      <c r="AN453" s="189">
        <v>0.75</v>
      </c>
      <c r="AO453" s="189" t="s">
        <v>84</v>
      </c>
      <c r="AP453" s="189" t="s">
        <v>84</v>
      </c>
      <c r="AQ453" s="189" t="s">
        <v>84</v>
      </c>
      <c r="AR453" s="967" t="s">
        <v>84</v>
      </c>
      <c r="AS453" s="967" t="s">
        <v>84</v>
      </c>
      <c r="AT453" s="977" t="s">
        <v>84</v>
      </c>
      <c r="AU453" s="189" t="s">
        <v>84</v>
      </c>
      <c r="AV453" s="189" t="s">
        <v>84</v>
      </c>
      <c r="AW453" s="189" t="s">
        <v>84</v>
      </c>
      <c r="AX453" s="506" t="s">
        <v>84</v>
      </c>
      <c r="AY453" s="506" t="s">
        <v>84</v>
      </c>
      <c r="AZ453" s="189"/>
      <c r="BA453" s="238">
        <v>0.91666666666666663</v>
      </c>
      <c r="BB453" s="239">
        <v>0.7767857142857143</v>
      </c>
      <c r="BC453" s="239">
        <v>0.8125</v>
      </c>
      <c r="BD453" s="240">
        <v>0.83531746031746035</v>
      </c>
      <c r="BE453" s="240" t="s">
        <v>84</v>
      </c>
    </row>
    <row r="454" spans="1:57" ht="35.25" customHeight="1" x14ac:dyDescent="0.25">
      <c r="A454" s="144"/>
      <c r="B454" s="144"/>
      <c r="C454" s="144"/>
      <c r="D454" s="1551"/>
      <c r="E454" s="234" t="s">
        <v>257</v>
      </c>
      <c r="F454" s="165"/>
      <c r="G454" s="1572"/>
      <c r="H454" s="264">
        <v>1</v>
      </c>
      <c r="I454" s="183">
        <v>0.75</v>
      </c>
      <c r="J454" s="183">
        <v>0.375</v>
      </c>
      <c r="K454" s="183">
        <v>0.75</v>
      </c>
      <c r="L454" s="183">
        <v>1</v>
      </c>
      <c r="M454" s="183">
        <v>0.5</v>
      </c>
      <c r="N454" s="183">
        <v>0.875</v>
      </c>
      <c r="O454" s="183">
        <v>0.875</v>
      </c>
      <c r="P454" s="183">
        <v>0.875</v>
      </c>
      <c r="Q454" s="183">
        <v>0.8125</v>
      </c>
      <c r="R454" s="183">
        <v>0.625</v>
      </c>
      <c r="S454" s="183">
        <v>0.75</v>
      </c>
      <c r="T454" s="183" t="s">
        <v>84</v>
      </c>
      <c r="U454" s="184" t="s">
        <v>84</v>
      </c>
      <c r="V454" s="183" t="s">
        <v>84</v>
      </c>
      <c r="W454" s="183" t="s">
        <v>84</v>
      </c>
      <c r="X454" s="183" t="s">
        <v>84</v>
      </c>
      <c r="Y454" s="183" t="s">
        <v>84</v>
      </c>
      <c r="Z454" s="183" t="s">
        <v>84</v>
      </c>
      <c r="AA454" s="183" t="s">
        <v>84</v>
      </c>
      <c r="AB454" s="185">
        <v>0</v>
      </c>
      <c r="AC454" s="183">
        <v>0.75</v>
      </c>
      <c r="AD454" s="183">
        <v>1</v>
      </c>
      <c r="AE454" s="183">
        <v>1</v>
      </c>
      <c r="AF454" s="183">
        <v>1</v>
      </c>
      <c r="AG454" s="183">
        <v>1</v>
      </c>
      <c r="AH454" s="183">
        <v>0.3125</v>
      </c>
      <c r="AI454" s="183" t="s">
        <v>84</v>
      </c>
      <c r="AJ454" s="183" t="s">
        <v>84</v>
      </c>
      <c r="AK454" s="183" t="s">
        <v>84</v>
      </c>
      <c r="AL454" s="183" t="s">
        <v>84</v>
      </c>
      <c r="AM454" s="185">
        <v>1</v>
      </c>
      <c r="AN454" s="183">
        <v>1</v>
      </c>
      <c r="AO454" s="183" t="s">
        <v>84</v>
      </c>
      <c r="AP454" s="183" t="s">
        <v>84</v>
      </c>
      <c r="AQ454" s="183" t="s">
        <v>84</v>
      </c>
      <c r="AR454" s="965" t="s">
        <v>84</v>
      </c>
      <c r="AS454" s="965" t="s">
        <v>84</v>
      </c>
      <c r="AT454" s="975" t="s">
        <v>84</v>
      </c>
      <c r="AU454" s="183" t="s">
        <v>84</v>
      </c>
      <c r="AV454" s="183" t="s">
        <v>84</v>
      </c>
      <c r="AW454" s="183" t="s">
        <v>84</v>
      </c>
      <c r="AX454" s="604" t="s">
        <v>84</v>
      </c>
      <c r="AY454" s="604" t="s">
        <v>84</v>
      </c>
      <c r="AZ454" s="189"/>
      <c r="BA454" s="266">
        <v>0.765625</v>
      </c>
      <c r="BB454" s="187">
        <v>0.7232142857142857</v>
      </c>
      <c r="BC454" s="187">
        <v>1</v>
      </c>
      <c r="BD454" s="188">
        <v>0.82961309523809523</v>
      </c>
      <c r="BE454" s="188" t="s">
        <v>84</v>
      </c>
    </row>
    <row r="455" spans="1:57" ht="35.25" customHeight="1" x14ac:dyDescent="0.25">
      <c r="A455" s="144"/>
      <c r="B455" s="144"/>
      <c r="C455" s="144"/>
      <c r="D455" s="1551"/>
      <c r="E455" s="234" t="s">
        <v>267</v>
      </c>
      <c r="F455" s="165"/>
      <c r="G455" s="1572"/>
      <c r="H455" s="268">
        <v>0.75</v>
      </c>
      <c r="I455" s="186">
        <v>0.875</v>
      </c>
      <c r="J455" s="186">
        <v>0.875</v>
      </c>
      <c r="K455" s="186">
        <v>1</v>
      </c>
      <c r="L455" s="186">
        <v>1</v>
      </c>
      <c r="M455" s="186">
        <v>1</v>
      </c>
      <c r="N455" s="186">
        <v>0.875</v>
      </c>
      <c r="O455" s="186">
        <v>0.75</v>
      </c>
      <c r="P455" s="186">
        <v>1</v>
      </c>
      <c r="Q455" s="186">
        <v>1</v>
      </c>
      <c r="R455" s="186">
        <v>1</v>
      </c>
      <c r="S455" s="186">
        <v>1</v>
      </c>
      <c r="T455" s="186">
        <v>0.9375</v>
      </c>
      <c r="U455" s="205" t="s">
        <v>84</v>
      </c>
      <c r="V455" s="186" t="s">
        <v>84</v>
      </c>
      <c r="W455" s="186" t="s">
        <v>84</v>
      </c>
      <c r="X455" s="186" t="s">
        <v>84</v>
      </c>
      <c r="Y455" s="186" t="s">
        <v>84</v>
      </c>
      <c r="Z455" s="186" t="s">
        <v>84</v>
      </c>
      <c r="AA455" s="186" t="s">
        <v>84</v>
      </c>
      <c r="AB455" s="206">
        <v>0.5</v>
      </c>
      <c r="AC455" s="186">
        <v>0.5625</v>
      </c>
      <c r="AD455" s="186">
        <v>0.9375</v>
      </c>
      <c r="AE455" s="186">
        <v>1</v>
      </c>
      <c r="AF455" s="186">
        <v>1</v>
      </c>
      <c r="AG455" s="186">
        <v>1</v>
      </c>
      <c r="AH455" s="186">
        <v>0.5625</v>
      </c>
      <c r="AI455" s="186" t="s">
        <v>84</v>
      </c>
      <c r="AJ455" s="186" t="s">
        <v>84</v>
      </c>
      <c r="AK455" s="186" t="s">
        <v>84</v>
      </c>
      <c r="AL455" s="186" t="s">
        <v>84</v>
      </c>
      <c r="AM455" s="206">
        <v>1</v>
      </c>
      <c r="AN455" s="186">
        <v>1</v>
      </c>
      <c r="AO455" s="186" t="s">
        <v>84</v>
      </c>
      <c r="AP455" s="186" t="s">
        <v>84</v>
      </c>
      <c r="AQ455" s="186" t="s">
        <v>84</v>
      </c>
      <c r="AR455" s="966" t="s">
        <v>84</v>
      </c>
      <c r="AS455" s="966" t="s">
        <v>84</v>
      </c>
      <c r="AT455" s="976" t="s">
        <v>84</v>
      </c>
      <c r="AU455" s="186" t="s">
        <v>84</v>
      </c>
      <c r="AV455" s="186" t="s">
        <v>84</v>
      </c>
      <c r="AW455" s="186" t="s">
        <v>84</v>
      </c>
      <c r="AX455" s="605" t="s">
        <v>84</v>
      </c>
      <c r="AY455" s="605" t="s">
        <v>84</v>
      </c>
      <c r="AZ455" s="189"/>
      <c r="BA455" s="270">
        <v>0.92788461538461542</v>
      </c>
      <c r="BB455" s="207">
        <v>0.7946428571428571</v>
      </c>
      <c r="BC455" s="207">
        <v>1</v>
      </c>
      <c r="BD455" s="208">
        <v>0.9075091575091575</v>
      </c>
      <c r="BE455" s="208" t="s">
        <v>84</v>
      </c>
    </row>
    <row r="456" spans="1:57" ht="35.25" customHeight="1" x14ac:dyDescent="0.25">
      <c r="A456" s="144"/>
      <c r="B456" s="144"/>
      <c r="C456" s="144"/>
      <c r="D456" s="1550"/>
      <c r="E456" s="234" t="s">
        <v>152</v>
      </c>
      <c r="F456" s="165"/>
      <c r="G456" s="1573"/>
      <c r="H456" s="271">
        <v>1</v>
      </c>
      <c r="I456" s="183">
        <v>1</v>
      </c>
      <c r="J456" s="183">
        <v>1</v>
      </c>
      <c r="K456" s="183">
        <v>0.875</v>
      </c>
      <c r="L456" s="183">
        <v>1</v>
      </c>
      <c r="M456" s="183">
        <v>1</v>
      </c>
      <c r="N456" s="183">
        <v>0.75</v>
      </c>
      <c r="O456" s="183">
        <v>0.625</v>
      </c>
      <c r="P456" s="183">
        <v>1</v>
      </c>
      <c r="Q456" s="183">
        <v>1</v>
      </c>
      <c r="R456" s="183">
        <v>1</v>
      </c>
      <c r="S456" s="183">
        <v>0.875</v>
      </c>
      <c r="T456" s="183">
        <v>0.9375</v>
      </c>
      <c r="U456" s="184" t="s">
        <v>84</v>
      </c>
      <c r="V456" s="183" t="s">
        <v>84</v>
      </c>
      <c r="W456" s="183" t="s">
        <v>84</v>
      </c>
      <c r="X456" s="183" t="s">
        <v>84</v>
      </c>
      <c r="Y456" s="183" t="s">
        <v>84</v>
      </c>
      <c r="Z456" s="183" t="s">
        <v>84</v>
      </c>
      <c r="AA456" s="183" t="s">
        <v>84</v>
      </c>
      <c r="AB456" s="185">
        <v>0.875</v>
      </c>
      <c r="AC456" s="183">
        <v>0.75</v>
      </c>
      <c r="AD456" s="183">
        <v>0.8125</v>
      </c>
      <c r="AE456" s="183">
        <v>0.8125</v>
      </c>
      <c r="AF456" s="183">
        <v>1</v>
      </c>
      <c r="AG456" s="183">
        <v>1</v>
      </c>
      <c r="AH456" s="183">
        <v>1</v>
      </c>
      <c r="AI456" s="183" t="s">
        <v>84</v>
      </c>
      <c r="AJ456" s="183" t="s">
        <v>84</v>
      </c>
      <c r="AK456" s="183" t="s">
        <v>84</v>
      </c>
      <c r="AL456" s="183" t="s">
        <v>84</v>
      </c>
      <c r="AM456" s="185">
        <v>0.75</v>
      </c>
      <c r="AN456" s="183">
        <v>0.875</v>
      </c>
      <c r="AO456" s="183" t="s">
        <v>84</v>
      </c>
      <c r="AP456" s="183" t="s">
        <v>84</v>
      </c>
      <c r="AQ456" s="183" t="s">
        <v>84</v>
      </c>
      <c r="AR456" s="965" t="s">
        <v>84</v>
      </c>
      <c r="AS456" s="965" t="s">
        <v>84</v>
      </c>
      <c r="AT456" s="975" t="s">
        <v>84</v>
      </c>
      <c r="AU456" s="183" t="s">
        <v>84</v>
      </c>
      <c r="AV456" s="183" t="s">
        <v>84</v>
      </c>
      <c r="AW456" s="183" t="s">
        <v>84</v>
      </c>
      <c r="AX456" s="604" t="s">
        <v>84</v>
      </c>
      <c r="AY456" s="604" t="s">
        <v>84</v>
      </c>
      <c r="AZ456" s="189"/>
      <c r="BA456" s="272">
        <v>0.92788461538461542</v>
      </c>
      <c r="BB456" s="187">
        <v>0.8928571428571429</v>
      </c>
      <c r="BC456" s="187">
        <v>0.8125</v>
      </c>
      <c r="BD456" s="188">
        <v>0.87774725274725274</v>
      </c>
      <c r="BE456" s="188" t="s">
        <v>84</v>
      </c>
    </row>
    <row r="457" spans="1:57" ht="35.25" customHeight="1" x14ac:dyDescent="0.25">
      <c r="A457" s="144"/>
      <c r="B457" s="144"/>
      <c r="C457" s="144"/>
      <c r="D457" s="1548">
        <v>2018</v>
      </c>
      <c r="E457" s="234" t="s">
        <v>153</v>
      </c>
      <c r="F457" s="165"/>
      <c r="G457" s="1572"/>
      <c r="H457" s="268">
        <v>0.875</v>
      </c>
      <c r="I457" s="186">
        <v>0.8125</v>
      </c>
      <c r="J457" s="186">
        <v>0.75</v>
      </c>
      <c r="K457" s="186">
        <v>1</v>
      </c>
      <c r="L457" s="186">
        <v>1</v>
      </c>
      <c r="M457" s="186">
        <v>0.9375</v>
      </c>
      <c r="N457" s="186">
        <v>0.25</v>
      </c>
      <c r="O457" s="186">
        <v>0.6875</v>
      </c>
      <c r="P457" s="186">
        <v>1</v>
      </c>
      <c r="Q457" s="186">
        <v>1</v>
      </c>
      <c r="R457" s="186">
        <v>1</v>
      </c>
      <c r="S457" s="186">
        <v>0.875</v>
      </c>
      <c r="T457" s="186">
        <v>0.9375</v>
      </c>
      <c r="U457" s="205" t="s">
        <v>84</v>
      </c>
      <c r="V457" s="186" t="s">
        <v>84</v>
      </c>
      <c r="W457" s="186" t="s">
        <v>84</v>
      </c>
      <c r="X457" s="186" t="s">
        <v>84</v>
      </c>
      <c r="Y457" s="186" t="s">
        <v>84</v>
      </c>
      <c r="Z457" s="186" t="s">
        <v>84</v>
      </c>
      <c r="AA457" s="186" t="s">
        <v>84</v>
      </c>
      <c r="AB457" s="206">
        <v>0.75</v>
      </c>
      <c r="AC457" s="186">
        <v>0.75</v>
      </c>
      <c r="AD457" s="186">
        <v>0.875</v>
      </c>
      <c r="AE457" s="186">
        <v>1</v>
      </c>
      <c r="AF457" s="186">
        <v>1</v>
      </c>
      <c r="AG457" s="186">
        <v>1</v>
      </c>
      <c r="AH457" s="186">
        <v>0.8125</v>
      </c>
      <c r="AI457" s="186" t="s">
        <v>84</v>
      </c>
      <c r="AJ457" s="186" t="s">
        <v>84</v>
      </c>
      <c r="AK457" s="186" t="s">
        <v>84</v>
      </c>
      <c r="AL457" s="186" t="s">
        <v>84</v>
      </c>
      <c r="AM457" s="206">
        <v>0.5</v>
      </c>
      <c r="AN457" s="186">
        <v>1</v>
      </c>
      <c r="AO457" s="186" t="s">
        <v>84</v>
      </c>
      <c r="AP457" s="186" t="s">
        <v>84</v>
      </c>
      <c r="AQ457" s="186" t="s">
        <v>84</v>
      </c>
      <c r="AR457" s="966" t="s">
        <v>84</v>
      </c>
      <c r="AS457" s="966" t="s">
        <v>84</v>
      </c>
      <c r="AT457" s="976" t="s">
        <v>84</v>
      </c>
      <c r="AU457" s="186" t="s">
        <v>84</v>
      </c>
      <c r="AV457" s="186" t="s">
        <v>84</v>
      </c>
      <c r="AW457" s="186" t="s">
        <v>84</v>
      </c>
      <c r="AX457" s="605" t="s">
        <v>84</v>
      </c>
      <c r="AY457" s="605" t="s">
        <v>84</v>
      </c>
      <c r="AZ457" s="189"/>
      <c r="BA457" s="270">
        <v>0.85576923076923073</v>
      </c>
      <c r="BB457" s="207">
        <v>0.8839285714285714</v>
      </c>
      <c r="BC457" s="207">
        <v>0.75</v>
      </c>
      <c r="BD457" s="208">
        <v>0.82989926739926734</v>
      </c>
      <c r="BE457" s="208" t="s">
        <v>84</v>
      </c>
    </row>
    <row r="458" spans="1:57" ht="35.25" customHeight="1" x14ac:dyDescent="0.25">
      <c r="A458" s="144"/>
      <c r="B458" s="144"/>
      <c r="C458" s="144"/>
      <c r="D458" s="1552"/>
      <c r="E458" s="234" t="s">
        <v>154</v>
      </c>
      <c r="F458" s="165"/>
      <c r="G458" s="1573"/>
      <c r="H458" s="271">
        <v>0.9375</v>
      </c>
      <c r="I458" s="183">
        <v>0.8125</v>
      </c>
      <c r="J458" s="183">
        <v>0.75</v>
      </c>
      <c r="K458" s="183">
        <v>1</v>
      </c>
      <c r="L458" s="183">
        <v>0.875</v>
      </c>
      <c r="M458" s="183">
        <v>1</v>
      </c>
      <c r="N458" s="183">
        <v>1</v>
      </c>
      <c r="O458" s="183">
        <v>1</v>
      </c>
      <c r="P458" s="183">
        <v>1</v>
      </c>
      <c r="Q458" s="183">
        <v>0.875</v>
      </c>
      <c r="R458" s="183">
        <v>0.9375</v>
      </c>
      <c r="S458" s="183">
        <v>0.6875</v>
      </c>
      <c r="T458" s="183">
        <v>1</v>
      </c>
      <c r="U458" s="184" t="s">
        <v>84</v>
      </c>
      <c r="V458" s="183" t="s">
        <v>84</v>
      </c>
      <c r="W458" s="183" t="s">
        <v>84</v>
      </c>
      <c r="X458" s="183" t="s">
        <v>84</v>
      </c>
      <c r="Y458" s="183" t="s">
        <v>84</v>
      </c>
      <c r="Z458" s="183" t="s">
        <v>84</v>
      </c>
      <c r="AA458" s="183" t="s">
        <v>84</v>
      </c>
      <c r="AB458" s="185">
        <v>1</v>
      </c>
      <c r="AC458" s="183">
        <v>0.875</v>
      </c>
      <c r="AD458" s="183">
        <v>1</v>
      </c>
      <c r="AE458" s="183">
        <v>1</v>
      </c>
      <c r="AF458" s="183">
        <v>1</v>
      </c>
      <c r="AG458" s="183">
        <v>1</v>
      </c>
      <c r="AH458" s="183">
        <v>1</v>
      </c>
      <c r="AI458" s="183" t="s">
        <v>84</v>
      </c>
      <c r="AJ458" s="183" t="s">
        <v>84</v>
      </c>
      <c r="AK458" s="183" t="s">
        <v>84</v>
      </c>
      <c r="AL458" s="183" t="s">
        <v>84</v>
      </c>
      <c r="AM458" s="185">
        <v>1</v>
      </c>
      <c r="AN458" s="183">
        <v>1</v>
      </c>
      <c r="AO458" s="183" t="s">
        <v>84</v>
      </c>
      <c r="AP458" s="183" t="s">
        <v>84</v>
      </c>
      <c r="AQ458" s="183" t="s">
        <v>84</v>
      </c>
      <c r="AR458" s="965" t="s">
        <v>84</v>
      </c>
      <c r="AS458" s="965" t="s">
        <v>84</v>
      </c>
      <c r="AT458" s="975" t="s">
        <v>84</v>
      </c>
      <c r="AU458" s="183" t="s">
        <v>84</v>
      </c>
      <c r="AV458" s="183" t="s">
        <v>84</v>
      </c>
      <c r="AW458" s="183" t="s">
        <v>84</v>
      </c>
      <c r="AX458" s="604" t="s">
        <v>84</v>
      </c>
      <c r="AY458" s="604" t="s">
        <v>84</v>
      </c>
      <c r="AZ458" s="189"/>
      <c r="BA458" s="272">
        <v>0.91346153846153844</v>
      </c>
      <c r="BB458" s="187">
        <v>0.9821428571428571</v>
      </c>
      <c r="BC458" s="187">
        <v>1</v>
      </c>
      <c r="BD458" s="188">
        <v>0.96520146520146521</v>
      </c>
      <c r="BE458" s="188" t="s">
        <v>84</v>
      </c>
    </row>
    <row r="459" spans="1:57" ht="35.25" customHeight="1" x14ac:dyDescent="0.25">
      <c r="A459" s="144"/>
      <c r="B459" s="144"/>
      <c r="C459" s="144"/>
      <c r="D459" s="1552"/>
      <c r="E459" s="234" t="s">
        <v>155</v>
      </c>
      <c r="F459" s="165"/>
      <c r="G459" s="1572"/>
      <c r="H459" s="268">
        <v>1</v>
      </c>
      <c r="I459" s="186">
        <v>0.75</v>
      </c>
      <c r="J459" s="186">
        <v>0.875</v>
      </c>
      <c r="K459" s="186">
        <v>1</v>
      </c>
      <c r="L459" s="186">
        <v>1</v>
      </c>
      <c r="M459" s="186">
        <v>1</v>
      </c>
      <c r="N459" s="186">
        <v>1</v>
      </c>
      <c r="O459" s="186">
        <v>1</v>
      </c>
      <c r="P459" s="186">
        <v>1</v>
      </c>
      <c r="Q459" s="186">
        <v>0.9375</v>
      </c>
      <c r="R459" s="186">
        <v>1</v>
      </c>
      <c r="S459" s="186">
        <v>1</v>
      </c>
      <c r="T459" s="186">
        <v>1</v>
      </c>
      <c r="U459" s="205" t="s">
        <v>84</v>
      </c>
      <c r="V459" s="186" t="s">
        <v>84</v>
      </c>
      <c r="W459" s="186" t="s">
        <v>84</v>
      </c>
      <c r="X459" s="186" t="s">
        <v>84</v>
      </c>
      <c r="Y459" s="186" t="s">
        <v>84</v>
      </c>
      <c r="Z459" s="186" t="s">
        <v>84</v>
      </c>
      <c r="AA459" s="186" t="s">
        <v>84</v>
      </c>
      <c r="AB459" s="206">
        <v>0.4375</v>
      </c>
      <c r="AC459" s="186">
        <v>1</v>
      </c>
      <c r="AD459" s="186">
        <v>1</v>
      </c>
      <c r="AE459" s="186">
        <v>1</v>
      </c>
      <c r="AF459" s="186">
        <v>1</v>
      </c>
      <c r="AG459" s="186">
        <v>1</v>
      </c>
      <c r="AH459" s="186">
        <v>1</v>
      </c>
      <c r="AI459" s="186" t="s">
        <v>84</v>
      </c>
      <c r="AJ459" s="186" t="s">
        <v>84</v>
      </c>
      <c r="AK459" s="186" t="s">
        <v>84</v>
      </c>
      <c r="AL459" s="186" t="s">
        <v>84</v>
      </c>
      <c r="AM459" s="206">
        <v>0.5625</v>
      </c>
      <c r="AN459" s="186">
        <v>0.875</v>
      </c>
      <c r="AO459" s="186" t="s">
        <v>84</v>
      </c>
      <c r="AP459" s="186" t="s">
        <v>84</v>
      </c>
      <c r="AQ459" s="186" t="s">
        <v>84</v>
      </c>
      <c r="AR459" s="966" t="s">
        <v>84</v>
      </c>
      <c r="AS459" s="966" t="s">
        <v>84</v>
      </c>
      <c r="AT459" s="976" t="s">
        <v>84</v>
      </c>
      <c r="AU459" s="186" t="s">
        <v>84</v>
      </c>
      <c r="AV459" s="186" t="s">
        <v>84</v>
      </c>
      <c r="AW459" s="186" t="s">
        <v>84</v>
      </c>
      <c r="AX459" s="605" t="s">
        <v>84</v>
      </c>
      <c r="AY459" s="605" t="s">
        <v>84</v>
      </c>
      <c r="AZ459" s="189"/>
      <c r="BA459" s="270">
        <v>0.96634615384615385</v>
      </c>
      <c r="BB459" s="207">
        <v>0.9196428571428571</v>
      </c>
      <c r="BC459" s="207">
        <v>0.71875</v>
      </c>
      <c r="BD459" s="208">
        <v>0.86824633699633702</v>
      </c>
      <c r="BE459" s="208" t="s">
        <v>84</v>
      </c>
    </row>
    <row r="460" spans="1:57" ht="35.25" customHeight="1" x14ac:dyDescent="0.25">
      <c r="A460" s="144"/>
      <c r="B460" s="144"/>
      <c r="C460" s="144"/>
      <c r="D460" s="1552"/>
      <c r="E460" s="234" t="s">
        <v>303</v>
      </c>
      <c r="F460" s="165"/>
      <c r="G460" s="1573"/>
      <c r="H460" s="271">
        <v>0.875</v>
      </c>
      <c r="I460" s="183">
        <v>0.75</v>
      </c>
      <c r="J460" s="183">
        <v>0.3125</v>
      </c>
      <c r="K460" s="183">
        <v>0.75</v>
      </c>
      <c r="L460" s="183">
        <v>0.625</v>
      </c>
      <c r="M460" s="183">
        <v>0.875</v>
      </c>
      <c r="N460" s="183">
        <v>0.75</v>
      </c>
      <c r="O460" s="183">
        <v>1</v>
      </c>
      <c r="P460" s="183">
        <v>1</v>
      </c>
      <c r="Q460" s="183">
        <v>0.75</v>
      </c>
      <c r="R460" s="183">
        <v>1</v>
      </c>
      <c r="S460" s="183">
        <v>0.625</v>
      </c>
      <c r="T460" s="183">
        <v>1</v>
      </c>
      <c r="U460" s="184" t="s">
        <v>84</v>
      </c>
      <c r="V460" s="183" t="s">
        <v>84</v>
      </c>
      <c r="W460" s="183" t="s">
        <v>84</v>
      </c>
      <c r="X460" s="183" t="s">
        <v>84</v>
      </c>
      <c r="Y460" s="183" t="s">
        <v>84</v>
      </c>
      <c r="Z460" s="183" t="s">
        <v>84</v>
      </c>
      <c r="AA460" s="183" t="s">
        <v>84</v>
      </c>
      <c r="AB460" s="185">
        <v>0.3125</v>
      </c>
      <c r="AC460" s="183">
        <v>0.875</v>
      </c>
      <c r="AD460" s="183">
        <v>0.5</v>
      </c>
      <c r="AE460" s="183">
        <v>0.5</v>
      </c>
      <c r="AF460" s="183">
        <v>0.625</v>
      </c>
      <c r="AG460" s="183">
        <v>1</v>
      </c>
      <c r="AH460" s="183">
        <v>1</v>
      </c>
      <c r="AI460" s="183" t="s">
        <v>84</v>
      </c>
      <c r="AJ460" s="183" t="s">
        <v>84</v>
      </c>
      <c r="AK460" s="183" t="s">
        <v>84</v>
      </c>
      <c r="AL460" s="183" t="s">
        <v>84</v>
      </c>
      <c r="AM460" s="185">
        <v>0.625</v>
      </c>
      <c r="AN460" s="183">
        <v>0.9375</v>
      </c>
      <c r="AO460" s="183" t="s">
        <v>84</v>
      </c>
      <c r="AP460" s="183" t="s">
        <v>84</v>
      </c>
      <c r="AQ460" s="183" t="s">
        <v>84</v>
      </c>
      <c r="AR460" s="965" t="s">
        <v>84</v>
      </c>
      <c r="AS460" s="965" t="s">
        <v>84</v>
      </c>
      <c r="AT460" s="975" t="s">
        <v>84</v>
      </c>
      <c r="AU460" s="183" t="s">
        <v>84</v>
      </c>
      <c r="AV460" s="183" t="s">
        <v>84</v>
      </c>
      <c r="AW460" s="183" t="s">
        <v>84</v>
      </c>
      <c r="AX460" s="604" t="s">
        <v>84</v>
      </c>
      <c r="AY460" s="604" t="s">
        <v>84</v>
      </c>
      <c r="AZ460" s="189"/>
      <c r="BA460" s="272">
        <v>0.79326923076923073</v>
      </c>
      <c r="BB460" s="187">
        <v>0.6875</v>
      </c>
      <c r="BC460" s="187">
        <v>0.78125</v>
      </c>
      <c r="BD460" s="188">
        <v>0.75400641025641024</v>
      </c>
      <c r="BE460" s="188" t="s">
        <v>84</v>
      </c>
    </row>
    <row r="461" spans="1:57" ht="35.25" customHeight="1" x14ac:dyDescent="0.25">
      <c r="A461" s="144"/>
      <c r="B461" s="144"/>
      <c r="C461" s="144"/>
      <c r="D461" s="1552"/>
      <c r="E461" s="234" t="s">
        <v>167</v>
      </c>
      <c r="F461" s="165"/>
      <c r="G461" s="1573"/>
      <c r="H461" s="268">
        <v>0.75</v>
      </c>
      <c r="I461" s="186">
        <v>0.75</v>
      </c>
      <c r="J461" s="186">
        <v>0.75</v>
      </c>
      <c r="K461" s="186">
        <v>0.75</v>
      </c>
      <c r="L461" s="186">
        <v>0.75</v>
      </c>
      <c r="M461" s="186">
        <v>0.75</v>
      </c>
      <c r="N461" s="186">
        <v>0.625</v>
      </c>
      <c r="O461" s="186">
        <v>1</v>
      </c>
      <c r="P461" s="186">
        <v>1</v>
      </c>
      <c r="Q461" s="186">
        <v>1</v>
      </c>
      <c r="R461" s="186">
        <v>0.875</v>
      </c>
      <c r="S461" s="186">
        <v>0.875</v>
      </c>
      <c r="T461" s="186">
        <v>0.875</v>
      </c>
      <c r="U461" s="205" t="s">
        <v>84</v>
      </c>
      <c r="V461" s="186" t="s">
        <v>84</v>
      </c>
      <c r="W461" s="186" t="s">
        <v>84</v>
      </c>
      <c r="X461" s="186" t="s">
        <v>84</v>
      </c>
      <c r="Y461" s="186" t="s">
        <v>84</v>
      </c>
      <c r="Z461" s="186" t="s">
        <v>84</v>
      </c>
      <c r="AA461" s="186" t="s">
        <v>84</v>
      </c>
      <c r="AB461" s="206">
        <v>1</v>
      </c>
      <c r="AC461" s="186">
        <v>0.875</v>
      </c>
      <c r="AD461" s="186">
        <v>1</v>
      </c>
      <c r="AE461" s="186">
        <v>1</v>
      </c>
      <c r="AF461" s="186">
        <v>1</v>
      </c>
      <c r="AG461" s="186">
        <v>1</v>
      </c>
      <c r="AH461" s="186">
        <v>0.8125</v>
      </c>
      <c r="AI461" s="186" t="s">
        <v>84</v>
      </c>
      <c r="AJ461" s="186" t="s">
        <v>84</v>
      </c>
      <c r="AK461" s="186" t="s">
        <v>84</v>
      </c>
      <c r="AL461" s="186" t="s">
        <v>84</v>
      </c>
      <c r="AM461" s="206">
        <v>1</v>
      </c>
      <c r="AN461" s="186">
        <v>0.75</v>
      </c>
      <c r="AO461" s="186" t="s">
        <v>84</v>
      </c>
      <c r="AP461" s="186" t="s">
        <v>84</v>
      </c>
      <c r="AQ461" s="186" t="s">
        <v>84</v>
      </c>
      <c r="AR461" s="966" t="s">
        <v>84</v>
      </c>
      <c r="AS461" s="966" t="s">
        <v>84</v>
      </c>
      <c r="AT461" s="976" t="s">
        <v>84</v>
      </c>
      <c r="AU461" s="186" t="s">
        <v>84</v>
      </c>
      <c r="AV461" s="186" t="s">
        <v>84</v>
      </c>
      <c r="AW461" s="186" t="s">
        <v>84</v>
      </c>
      <c r="AX461" s="605" t="s">
        <v>84</v>
      </c>
      <c r="AY461" s="605" t="s">
        <v>84</v>
      </c>
      <c r="AZ461" s="189"/>
      <c r="BA461" s="270">
        <v>0.82692307692307687</v>
      </c>
      <c r="BB461" s="207">
        <v>0.9553571428571429</v>
      </c>
      <c r="BC461" s="207">
        <v>0.875</v>
      </c>
      <c r="BD461" s="208">
        <v>0.88576007326007333</v>
      </c>
      <c r="BE461" s="208" t="s">
        <v>84</v>
      </c>
    </row>
    <row r="462" spans="1:57" ht="35.25" customHeight="1" x14ac:dyDescent="0.25">
      <c r="A462" s="144"/>
      <c r="B462" s="144"/>
      <c r="C462" s="144"/>
      <c r="D462" s="1552"/>
      <c r="E462" s="234" t="s">
        <v>168</v>
      </c>
      <c r="F462" s="165"/>
      <c r="G462" s="1572"/>
      <c r="H462" s="271">
        <v>1</v>
      </c>
      <c r="I462" s="183">
        <v>1</v>
      </c>
      <c r="J462" s="183">
        <v>0.875</v>
      </c>
      <c r="K462" s="183">
        <v>1</v>
      </c>
      <c r="L462" s="183">
        <v>0.75</v>
      </c>
      <c r="M462" s="183">
        <v>1</v>
      </c>
      <c r="N462" s="183">
        <v>1</v>
      </c>
      <c r="O462" s="183">
        <v>1</v>
      </c>
      <c r="P462" s="183">
        <v>1</v>
      </c>
      <c r="Q462" s="183">
        <v>1</v>
      </c>
      <c r="R462" s="183">
        <v>1</v>
      </c>
      <c r="S462" s="183">
        <v>1</v>
      </c>
      <c r="T462" s="183">
        <v>1</v>
      </c>
      <c r="U462" s="184" t="s">
        <v>84</v>
      </c>
      <c r="V462" s="183">
        <v>1</v>
      </c>
      <c r="W462" s="183" t="s">
        <v>84</v>
      </c>
      <c r="X462" s="183" t="s">
        <v>84</v>
      </c>
      <c r="Y462" s="183" t="s">
        <v>84</v>
      </c>
      <c r="Z462" s="183" t="s">
        <v>84</v>
      </c>
      <c r="AA462" s="183" t="s">
        <v>84</v>
      </c>
      <c r="AB462" s="185">
        <v>1</v>
      </c>
      <c r="AC462" s="183">
        <v>1</v>
      </c>
      <c r="AD462" s="183">
        <v>1</v>
      </c>
      <c r="AE462" s="183">
        <v>1</v>
      </c>
      <c r="AF462" s="183">
        <v>1</v>
      </c>
      <c r="AG462" s="183">
        <v>0.9375</v>
      </c>
      <c r="AH462" s="183">
        <v>0.875</v>
      </c>
      <c r="AI462" s="183" t="s">
        <v>84</v>
      </c>
      <c r="AJ462" s="183" t="s">
        <v>84</v>
      </c>
      <c r="AK462" s="183" t="s">
        <v>84</v>
      </c>
      <c r="AL462" s="183" t="s">
        <v>84</v>
      </c>
      <c r="AM462" s="185">
        <v>0.5</v>
      </c>
      <c r="AN462" s="183">
        <v>0.875</v>
      </c>
      <c r="AO462" s="183" t="s">
        <v>84</v>
      </c>
      <c r="AP462" s="183" t="s">
        <v>84</v>
      </c>
      <c r="AQ462" s="183" t="s">
        <v>84</v>
      </c>
      <c r="AR462" s="965" t="s">
        <v>84</v>
      </c>
      <c r="AS462" s="965" t="s">
        <v>84</v>
      </c>
      <c r="AT462" s="975" t="s">
        <v>84</v>
      </c>
      <c r="AU462" s="183" t="s">
        <v>84</v>
      </c>
      <c r="AV462" s="183" t="s">
        <v>84</v>
      </c>
      <c r="AW462" s="183" t="s">
        <v>84</v>
      </c>
      <c r="AX462" s="604" t="s">
        <v>84</v>
      </c>
      <c r="AY462" s="604" t="s">
        <v>84</v>
      </c>
      <c r="AZ462" s="189"/>
      <c r="BA462" s="272">
        <v>0.9732142857142857</v>
      </c>
      <c r="BB462" s="187">
        <v>0.9732142857142857</v>
      </c>
      <c r="BC462" s="187">
        <v>0.6875</v>
      </c>
      <c r="BD462" s="188">
        <v>0.87797619047619035</v>
      </c>
      <c r="BE462" s="188" t="s">
        <v>84</v>
      </c>
    </row>
    <row r="463" spans="1:57" ht="35.25" customHeight="1" x14ac:dyDescent="0.25">
      <c r="A463" s="144"/>
      <c r="B463" s="144"/>
      <c r="C463" s="144"/>
      <c r="D463" s="1552"/>
      <c r="E463" s="234" t="s">
        <v>241</v>
      </c>
      <c r="F463" s="165"/>
      <c r="G463" s="1572"/>
      <c r="H463" s="268">
        <v>1</v>
      </c>
      <c r="I463" s="186">
        <v>0.875</v>
      </c>
      <c r="J463" s="186">
        <v>0.625</v>
      </c>
      <c r="K463" s="186">
        <v>0.625</v>
      </c>
      <c r="L463" s="186">
        <v>0.875</v>
      </c>
      <c r="M463" s="186">
        <v>1</v>
      </c>
      <c r="N463" s="186">
        <v>1</v>
      </c>
      <c r="O463" s="186">
        <v>1</v>
      </c>
      <c r="P463" s="186">
        <v>1</v>
      </c>
      <c r="Q463" s="186">
        <v>0.75</v>
      </c>
      <c r="R463" s="186">
        <v>0.875</v>
      </c>
      <c r="S463" s="186">
        <v>1</v>
      </c>
      <c r="T463" s="186">
        <v>1</v>
      </c>
      <c r="U463" s="186" t="s">
        <v>84</v>
      </c>
      <c r="V463" s="186">
        <v>0.875</v>
      </c>
      <c r="W463" s="186" t="s">
        <v>84</v>
      </c>
      <c r="X463" s="186" t="s">
        <v>84</v>
      </c>
      <c r="Y463" s="186" t="s">
        <v>84</v>
      </c>
      <c r="Z463" s="186" t="s">
        <v>84</v>
      </c>
      <c r="AA463" s="186" t="s">
        <v>84</v>
      </c>
      <c r="AB463" s="206">
        <v>0.6875</v>
      </c>
      <c r="AC463" s="186">
        <v>1</v>
      </c>
      <c r="AD463" s="186">
        <v>1</v>
      </c>
      <c r="AE463" s="186">
        <v>0.875</v>
      </c>
      <c r="AF463" s="186">
        <v>1</v>
      </c>
      <c r="AG463" s="186">
        <v>0.875</v>
      </c>
      <c r="AH463" s="186">
        <v>0.75</v>
      </c>
      <c r="AI463" s="186" t="s">
        <v>84</v>
      </c>
      <c r="AJ463" s="186" t="s">
        <v>84</v>
      </c>
      <c r="AK463" s="186" t="s">
        <v>84</v>
      </c>
      <c r="AL463" s="186" t="s">
        <v>84</v>
      </c>
      <c r="AM463" s="206">
        <v>0.6875</v>
      </c>
      <c r="AN463" s="186">
        <v>0.625</v>
      </c>
      <c r="AO463" s="186" t="s">
        <v>84</v>
      </c>
      <c r="AP463" s="186" t="s">
        <v>84</v>
      </c>
      <c r="AQ463" s="186" t="s">
        <v>84</v>
      </c>
      <c r="AR463" s="966" t="s">
        <v>84</v>
      </c>
      <c r="AS463" s="966" t="s">
        <v>84</v>
      </c>
      <c r="AT463" s="976" t="s">
        <v>84</v>
      </c>
      <c r="AU463" s="186" t="s">
        <v>84</v>
      </c>
      <c r="AV463" s="186" t="s">
        <v>84</v>
      </c>
      <c r="AW463" s="186" t="s">
        <v>84</v>
      </c>
      <c r="AX463" s="605" t="s">
        <v>84</v>
      </c>
      <c r="AY463" s="605" t="s">
        <v>84</v>
      </c>
      <c r="AZ463" s="189"/>
      <c r="BA463" s="270">
        <v>0.8928571428571429</v>
      </c>
      <c r="BB463" s="207">
        <v>0.8839285714285714</v>
      </c>
      <c r="BC463" s="207">
        <v>0.65625</v>
      </c>
      <c r="BD463" s="208">
        <v>0.81101190476190477</v>
      </c>
      <c r="BE463" s="208" t="s">
        <v>84</v>
      </c>
    </row>
    <row r="464" spans="1:57" ht="35.25" customHeight="1" x14ac:dyDescent="0.25">
      <c r="A464" s="144"/>
      <c r="B464" s="144"/>
      <c r="C464" s="144"/>
      <c r="D464" s="1552"/>
      <c r="E464" s="234" t="s">
        <v>246</v>
      </c>
      <c r="F464" s="165"/>
      <c r="G464" s="1573"/>
      <c r="H464" s="271">
        <v>1</v>
      </c>
      <c r="I464" s="183">
        <v>1</v>
      </c>
      <c r="J464" s="183">
        <v>0.875</v>
      </c>
      <c r="K464" s="183">
        <v>0.875</v>
      </c>
      <c r="L464" s="183">
        <v>1</v>
      </c>
      <c r="M464" s="183">
        <v>0.75</v>
      </c>
      <c r="N464" s="183">
        <v>0.875</v>
      </c>
      <c r="O464" s="183">
        <v>1</v>
      </c>
      <c r="P464" s="183">
        <v>1</v>
      </c>
      <c r="Q464" s="183">
        <v>1</v>
      </c>
      <c r="R464" s="183">
        <v>0.75</v>
      </c>
      <c r="S464" s="183">
        <v>1</v>
      </c>
      <c r="T464" s="183">
        <v>0.875</v>
      </c>
      <c r="U464" s="183" t="s">
        <v>84</v>
      </c>
      <c r="V464" s="183">
        <v>1</v>
      </c>
      <c r="W464" s="183" t="s">
        <v>84</v>
      </c>
      <c r="X464" s="183" t="s">
        <v>84</v>
      </c>
      <c r="Y464" s="183" t="s">
        <v>84</v>
      </c>
      <c r="Z464" s="183" t="s">
        <v>84</v>
      </c>
      <c r="AA464" s="183" t="s">
        <v>84</v>
      </c>
      <c r="AB464" s="185">
        <v>1</v>
      </c>
      <c r="AC464" s="183">
        <v>0.9375</v>
      </c>
      <c r="AD464" s="183">
        <v>0.875</v>
      </c>
      <c r="AE464" s="183">
        <v>0.875</v>
      </c>
      <c r="AF464" s="183">
        <v>1</v>
      </c>
      <c r="AG464" s="183">
        <v>0.8125</v>
      </c>
      <c r="AH464" s="183">
        <v>0.75</v>
      </c>
      <c r="AI464" s="183" t="s">
        <v>84</v>
      </c>
      <c r="AJ464" s="183" t="s">
        <v>84</v>
      </c>
      <c r="AK464" s="183" t="s">
        <v>84</v>
      </c>
      <c r="AL464" s="183" t="s">
        <v>84</v>
      </c>
      <c r="AM464" s="185">
        <v>0.9375</v>
      </c>
      <c r="AN464" s="183">
        <v>0.75</v>
      </c>
      <c r="AO464" s="183">
        <v>0.75</v>
      </c>
      <c r="AP464" s="183" t="s">
        <v>84</v>
      </c>
      <c r="AQ464" s="183" t="s">
        <v>84</v>
      </c>
      <c r="AR464" s="965" t="s">
        <v>84</v>
      </c>
      <c r="AS464" s="965" t="s">
        <v>84</v>
      </c>
      <c r="AT464" s="975" t="s">
        <v>84</v>
      </c>
      <c r="AU464" s="183" t="s">
        <v>84</v>
      </c>
      <c r="AV464" s="183" t="s">
        <v>84</v>
      </c>
      <c r="AW464" s="183" t="s">
        <v>84</v>
      </c>
      <c r="AX464" s="604" t="s">
        <v>84</v>
      </c>
      <c r="AY464" s="604" t="s">
        <v>84</v>
      </c>
      <c r="AZ464" s="189"/>
      <c r="BA464" s="272">
        <v>0.9285714285714286</v>
      </c>
      <c r="BB464" s="187">
        <v>0.8928571428571429</v>
      </c>
      <c r="BC464" s="187">
        <v>0.8125</v>
      </c>
      <c r="BD464" s="188">
        <v>0.87797619047619058</v>
      </c>
      <c r="BE464" s="188" t="s">
        <v>84</v>
      </c>
    </row>
    <row r="465" spans="1:57" ht="35.25" customHeight="1" x14ac:dyDescent="0.25">
      <c r="A465" s="144"/>
      <c r="B465" s="144"/>
      <c r="C465" s="144"/>
      <c r="D465" s="1552"/>
      <c r="E465" s="234" t="s">
        <v>248</v>
      </c>
      <c r="F465" s="165"/>
      <c r="G465" s="1574"/>
      <c r="H465" s="340">
        <v>1</v>
      </c>
      <c r="I465" s="186">
        <v>1</v>
      </c>
      <c r="J465" s="186">
        <v>0.75</v>
      </c>
      <c r="K465" s="186">
        <v>0.625</v>
      </c>
      <c r="L465" s="186" t="s">
        <v>84</v>
      </c>
      <c r="M465" s="186">
        <v>0.875</v>
      </c>
      <c r="N465" s="186">
        <v>0.875</v>
      </c>
      <c r="O465" s="186">
        <v>1</v>
      </c>
      <c r="P465" s="186">
        <v>1</v>
      </c>
      <c r="Q465" s="186">
        <v>1</v>
      </c>
      <c r="R465" s="186">
        <v>0.8125</v>
      </c>
      <c r="S465" s="186">
        <v>0.875</v>
      </c>
      <c r="T465" s="186">
        <v>0.875</v>
      </c>
      <c r="U465" s="186" t="s">
        <v>84</v>
      </c>
      <c r="V465" s="186">
        <v>1</v>
      </c>
      <c r="W465" s="186" t="s">
        <v>84</v>
      </c>
      <c r="X465" s="186" t="s">
        <v>84</v>
      </c>
      <c r="Y465" s="186" t="s">
        <v>84</v>
      </c>
      <c r="Z465" s="186" t="s">
        <v>84</v>
      </c>
      <c r="AA465" s="186" t="s">
        <v>84</v>
      </c>
      <c r="AB465" s="206">
        <v>1</v>
      </c>
      <c r="AC465" s="186">
        <v>0.9375</v>
      </c>
      <c r="AD465" s="186">
        <v>0.3125</v>
      </c>
      <c r="AE465" s="186" t="s">
        <v>84</v>
      </c>
      <c r="AF465" s="186">
        <v>1</v>
      </c>
      <c r="AG465" s="186" t="s">
        <v>84</v>
      </c>
      <c r="AH465" s="186">
        <v>1</v>
      </c>
      <c r="AI465" s="186" t="s">
        <v>84</v>
      </c>
      <c r="AJ465" s="186" t="s">
        <v>84</v>
      </c>
      <c r="AK465" s="186" t="s">
        <v>84</v>
      </c>
      <c r="AL465" s="186" t="s">
        <v>84</v>
      </c>
      <c r="AM465" s="206">
        <v>0.875</v>
      </c>
      <c r="AN465" s="186">
        <v>0.75</v>
      </c>
      <c r="AO465" s="186">
        <v>0.625</v>
      </c>
      <c r="AP465" s="186" t="s">
        <v>84</v>
      </c>
      <c r="AQ465" s="186" t="s">
        <v>84</v>
      </c>
      <c r="AR465" s="966" t="s">
        <v>84</v>
      </c>
      <c r="AS465" s="966" t="s">
        <v>84</v>
      </c>
      <c r="AT465" s="976" t="s">
        <v>84</v>
      </c>
      <c r="AU465" s="186" t="s">
        <v>84</v>
      </c>
      <c r="AV465" s="186" t="s">
        <v>84</v>
      </c>
      <c r="AW465" s="186" t="s">
        <v>84</v>
      </c>
      <c r="AX465" s="605" t="s">
        <v>84</v>
      </c>
      <c r="AY465" s="605" t="s">
        <v>84</v>
      </c>
      <c r="AZ465" s="189"/>
      <c r="BA465" s="341">
        <v>0.89903846153846156</v>
      </c>
      <c r="BB465" s="207">
        <v>0.85</v>
      </c>
      <c r="BC465" s="207">
        <v>0.75</v>
      </c>
      <c r="BD465" s="208">
        <v>0.83301282051282044</v>
      </c>
      <c r="BE465" s="208" t="s">
        <v>84</v>
      </c>
    </row>
    <row r="466" spans="1:57" ht="35.25" customHeight="1" x14ac:dyDescent="0.25">
      <c r="A466" s="144"/>
      <c r="B466" s="144"/>
      <c r="C466" s="144"/>
      <c r="D466" s="1552"/>
      <c r="E466" s="234" t="s">
        <v>257</v>
      </c>
      <c r="F466" s="165"/>
      <c r="G466" s="1574"/>
      <c r="H466" s="344">
        <v>0.875</v>
      </c>
      <c r="I466" s="183">
        <v>0.875</v>
      </c>
      <c r="J466" s="183">
        <v>1</v>
      </c>
      <c r="K466" s="183">
        <v>0.75</v>
      </c>
      <c r="L466" s="183" t="s">
        <v>84</v>
      </c>
      <c r="M466" s="183">
        <v>0.75</v>
      </c>
      <c r="N466" s="183">
        <v>1</v>
      </c>
      <c r="O466" s="183">
        <v>0.5625</v>
      </c>
      <c r="P466" s="183">
        <v>1</v>
      </c>
      <c r="Q466" s="183">
        <v>0.75</v>
      </c>
      <c r="R466" s="183">
        <v>0.875</v>
      </c>
      <c r="S466" s="183">
        <v>0.75</v>
      </c>
      <c r="T466" s="183">
        <v>0.75</v>
      </c>
      <c r="U466" s="183" t="s">
        <v>84</v>
      </c>
      <c r="V466" s="183">
        <v>0.9375</v>
      </c>
      <c r="W466" s="183" t="s">
        <v>84</v>
      </c>
      <c r="X466" s="183" t="s">
        <v>84</v>
      </c>
      <c r="Y466" s="183" t="s">
        <v>84</v>
      </c>
      <c r="Z466" s="183" t="s">
        <v>84</v>
      </c>
      <c r="AA466" s="183" t="s">
        <v>84</v>
      </c>
      <c r="AB466" s="185">
        <v>1</v>
      </c>
      <c r="AC466" s="183">
        <v>1</v>
      </c>
      <c r="AD466" s="183">
        <v>0.875</v>
      </c>
      <c r="AE466" s="183" t="s">
        <v>84</v>
      </c>
      <c r="AF466" s="183" t="s">
        <v>84</v>
      </c>
      <c r="AG466" s="183" t="s">
        <v>84</v>
      </c>
      <c r="AH466" s="183">
        <v>0.9375</v>
      </c>
      <c r="AI466" s="183" t="s">
        <v>84</v>
      </c>
      <c r="AJ466" s="183" t="s">
        <v>84</v>
      </c>
      <c r="AK466" s="183" t="s">
        <v>84</v>
      </c>
      <c r="AL466" s="183" t="s">
        <v>84</v>
      </c>
      <c r="AM466" s="185">
        <v>0.875</v>
      </c>
      <c r="AN466" s="183">
        <v>0.4375</v>
      </c>
      <c r="AO466" s="183">
        <v>0.5625</v>
      </c>
      <c r="AP466" s="183" t="s">
        <v>84</v>
      </c>
      <c r="AQ466" s="183" t="s">
        <v>84</v>
      </c>
      <c r="AR466" s="965" t="s">
        <v>84</v>
      </c>
      <c r="AS466" s="965" t="s">
        <v>84</v>
      </c>
      <c r="AT466" s="975" t="s">
        <v>84</v>
      </c>
      <c r="AU466" s="183" t="s">
        <v>84</v>
      </c>
      <c r="AV466" s="183" t="s">
        <v>84</v>
      </c>
      <c r="AW466" s="183" t="s">
        <v>84</v>
      </c>
      <c r="AX466" s="604" t="s">
        <v>84</v>
      </c>
      <c r="AY466" s="604" t="s">
        <v>84</v>
      </c>
      <c r="AZ466" s="189"/>
      <c r="BA466" s="345">
        <v>0.83653846153846156</v>
      </c>
      <c r="BB466" s="187">
        <v>0.953125</v>
      </c>
      <c r="BC466" s="187">
        <v>0.625</v>
      </c>
      <c r="BD466" s="188">
        <v>0.8048878205128206</v>
      </c>
      <c r="BE466" s="188" t="s">
        <v>84</v>
      </c>
    </row>
    <row r="467" spans="1:57" ht="35.25" customHeight="1" x14ac:dyDescent="0.25">
      <c r="A467" s="144"/>
      <c r="B467" s="144"/>
      <c r="C467" s="144"/>
      <c r="D467" s="1552"/>
      <c r="E467" s="234" t="s">
        <v>267</v>
      </c>
      <c r="F467" s="165"/>
      <c r="G467" s="1574"/>
      <c r="H467" s="340">
        <v>1</v>
      </c>
      <c r="I467" s="186">
        <v>0.875</v>
      </c>
      <c r="J467" s="186">
        <v>0.75</v>
      </c>
      <c r="K467" s="186">
        <v>1</v>
      </c>
      <c r="L467" s="186" t="s">
        <v>84</v>
      </c>
      <c r="M467" s="186">
        <v>1</v>
      </c>
      <c r="N467" s="186">
        <v>1</v>
      </c>
      <c r="O467" s="186">
        <v>0.75</v>
      </c>
      <c r="P467" s="186">
        <v>1</v>
      </c>
      <c r="Q467" s="186">
        <v>0.3125</v>
      </c>
      <c r="R467" s="186">
        <v>1</v>
      </c>
      <c r="S467" s="186">
        <v>0.875</v>
      </c>
      <c r="T467" s="186">
        <v>1</v>
      </c>
      <c r="U467" s="186" t="s">
        <v>84</v>
      </c>
      <c r="V467" s="186">
        <v>1</v>
      </c>
      <c r="W467" s="186" t="s">
        <v>84</v>
      </c>
      <c r="X467" s="186" t="s">
        <v>84</v>
      </c>
      <c r="Y467" s="186" t="s">
        <v>84</v>
      </c>
      <c r="Z467" s="186" t="s">
        <v>84</v>
      </c>
      <c r="AA467" s="186" t="s">
        <v>84</v>
      </c>
      <c r="AB467" s="206">
        <v>0.875</v>
      </c>
      <c r="AC467" s="186">
        <v>1</v>
      </c>
      <c r="AD467" s="186">
        <v>1</v>
      </c>
      <c r="AE467" s="186" t="s">
        <v>84</v>
      </c>
      <c r="AF467" s="186" t="s">
        <v>84</v>
      </c>
      <c r="AG467" s="186" t="s">
        <v>84</v>
      </c>
      <c r="AH467" s="186">
        <v>1</v>
      </c>
      <c r="AI467" s="186" t="s">
        <v>84</v>
      </c>
      <c r="AJ467" s="186" t="s">
        <v>84</v>
      </c>
      <c r="AK467" s="186" t="s">
        <v>84</v>
      </c>
      <c r="AL467" s="186" t="s">
        <v>84</v>
      </c>
      <c r="AM467" s="206">
        <v>0.5</v>
      </c>
      <c r="AN467" s="186">
        <v>0.625</v>
      </c>
      <c r="AO467" s="186">
        <v>0.875</v>
      </c>
      <c r="AP467" s="186" t="s">
        <v>84</v>
      </c>
      <c r="AQ467" s="186" t="s">
        <v>84</v>
      </c>
      <c r="AR467" s="966" t="s">
        <v>84</v>
      </c>
      <c r="AS467" s="966" t="s">
        <v>84</v>
      </c>
      <c r="AT467" s="976" t="s">
        <v>84</v>
      </c>
      <c r="AU467" s="186" t="s">
        <v>84</v>
      </c>
      <c r="AV467" s="186" t="s">
        <v>84</v>
      </c>
      <c r="AW467" s="186" t="s">
        <v>84</v>
      </c>
      <c r="AX467" s="605" t="s">
        <v>84</v>
      </c>
      <c r="AY467" s="605" t="s">
        <v>84</v>
      </c>
      <c r="AZ467" s="189"/>
      <c r="BA467" s="341">
        <v>0.88942307692307687</v>
      </c>
      <c r="BB467" s="207">
        <v>0.96875</v>
      </c>
      <c r="BC467" s="207">
        <v>0.66666666666666663</v>
      </c>
      <c r="BD467" s="208">
        <v>0.84161324786324787</v>
      </c>
      <c r="BE467" s="208" t="s">
        <v>84</v>
      </c>
    </row>
    <row r="468" spans="1:57" ht="35.25" customHeight="1" x14ac:dyDescent="0.25">
      <c r="A468" s="144"/>
      <c r="B468" s="144"/>
      <c r="C468" s="144"/>
      <c r="D468" s="1550"/>
      <c r="E468" s="234" t="s">
        <v>152</v>
      </c>
      <c r="F468" s="165"/>
      <c r="G468" s="1574"/>
      <c r="H468" s="344">
        <v>0.875</v>
      </c>
      <c r="I468" s="183">
        <v>0.875</v>
      </c>
      <c r="J468" s="183">
        <v>0.875</v>
      </c>
      <c r="K468" s="183">
        <v>1</v>
      </c>
      <c r="L468" s="183" t="s">
        <v>84</v>
      </c>
      <c r="M468" s="183">
        <v>0.875</v>
      </c>
      <c r="N468" s="183">
        <v>0.875</v>
      </c>
      <c r="O468" s="183">
        <v>0.875</v>
      </c>
      <c r="P468" s="183">
        <v>0.875</v>
      </c>
      <c r="Q468" s="183">
        <v>0.75</v>
      </c>
      <c r="R468" s="183">
        <v>1</v>
      </c>
      <c r="S468" s="183">
        <v>1</v>
      </c>
      <c r="T468" s="183">
        <v>1</v>
      </c>
      <c r="U468" s="183" t="s">
        <v>84</v>
      </c>
      <c r="V468" s="183">
        <v>0.875</v>
      </c>
      <c r="W468" s="183" t="s">
        <v>84</v>
      </c>
      <c r="X468" s="183" t="s">
        <v>84</v>
      </c>
      <c r="Y468" s="183" t="s">
        <v>84</v>
      </c>
      <c r="Z468" s="183" t="s">
        <v>84</v>
      </c>
      <c r="AA468" s="183" t="s">
        <v>84</v>
      </c>
      <c r="AB468" s="185">
        <v>0.625</v>
      </c>
      <c r="AC468" s="183">
        <v>0.75</v>
      </c>
      <c r="AD468" s="183">
        <v>0.875</v>
      </c>
      <c r="AE468" s="183" t="s">
        <v>84</v>
      </c>
      <c r="AF468" s="183" t="s">
        <v>84</v>
      </c>
      <c r="AG468" s="183" t="s">
        <v>84</v>
      </c>
      <c r="AH468" s="183">
        <v>0.875</v>
      </c>
      <c r="AI468" s="183" t="s">
        <v>84</v>
      </c>
      <c r="AJ468" s="183" t="s">
        <v>84</v>
      </c>
      <c r="AK468" s="183" t="s">
        <v>84</v>
      </c>
      <c r="AL468" s="183" t="s">
        <v>84</v>
      </c>
      <c r="AM468" s="185">
        <v>0.8125</v>
      </c>
      <c r="AN468" s="183">
        <v>0.6875</v>
      </c>
      <c r="AO468" s="183">
        <v>0.5625</v>
      </c>
      <c r="AP468" s="183" t="s">
        <v>84</v>
      </c>
      <c r="AQ468" s="183" t="s">
        <v>84</v>
      </c>
      <c r="AR468" s="965" t="s">
        <v>84</v>
      </c>
      <c r="AS468" s="965" t="s">
        <v>84</v>
      </c>
      <c r="AT468" s="975" t="s">
        <v>84</v>
      </c>
      <c r="AU468" s="183" t="s">
        <v>84</v>
      </c>
      <c r="AV468" s="183" t="s">
        <v>84</v>
      </c>
      <c r="AW468" s="183" t="s">
        <v>84</v>
      </c>
      <c r="AX468" s="604" t="s">
        <v>84</v>
      </c>
      <c r="AY468" s="604" t="s">
        <v>84</v>
      </c>
      <c r="AZ468" s="189"/>
      <c r="BA468" s="345">
        <v>0.90384615384615385</v>
      </c>
      <c r="BB468" s="187">
        <v>0.78125</v>
      </c>
      <c r="BC468" s="187">
        <v>0.6875</v>
      </c>
      <c r="BD468" s="188">
        <v>0.79086538461538458</v>
      </c>
      <c r="BE468" s="188" t="s">
        <v>84</v>
      </c>
    </row>
    <row r="469" spans="1:57" ht="35.25" customHeight="1" x14ac:dyDescent="0.25">
      <c r="A469" s="144"/>
      <c r="B469" s="144"/>
      <c r="C469" s="144"/>
      <c r="D469" s="1548">
        <v>2019</v>
      </c>
      <c r="E469" s="234" t="s">
        <v>153</v>
      </c>
      <c r="F469" s="165"/>
      <c r="G469" s="1574"/>
      <c r="H469" s="340">
        <v>1</v>
      </c>
      <c r="I469" s="186">
        <v>1</v>
      </c>
      <c r="J469" s="186">
        <v>0.875</v>
      </c>
      <c r="K469" s="186">
        <v>0.75</v>
      </c>
      <c r="L469" s="186" t="s">
        <v>84</v>
      </c>
      <c r="M469" s="186">
        <v>0.875</v>
      </c>
      <c r="N469" s="186">
        <v>1</v>
      </c>
      <c r="O469" s="186">
        <v>1</v>
      </c>
      <c r="P469" s="186">
        <v>1</v>
      </c>
      <c r="Q469" s="186">
        <v>1</v>
      </c>
      <c r="R469" s="186">
        <v>1</v>
      </c>
      <c r="S469" s="186">
        <v>0.875</v>
      </c>
      <c r="T469" s="186">
        <v>1</v>
      </c>
      <c r="U469" s="186" t="s">
        <v>84</v>
      </c>
      <c r="V469" s="186">
        <v>1</v>
      </c>
      <c r="W469" s="186">
        <v>0.9375</v>
      </c>
      <c r="X469" s="186" t="s">
        <v>84</v>
      </c>
      <c r="Y469" s="186" t="s">
        <v>84</v>
      </c>
      <c r="Z469" s="186" t="s">
        <v>84</v>
      </c>
      <c r="AA469" s="186" t="s">
        <v>84</v>
      </c>
      <c r="AB469" s="206">
        <v>0.9375</v>
      </c>
      <c r="AC469" s="186">
        <v>1</v>
      </c>
      <c r="AD469" s="186">
        <v>1</v>
      </c>
      <c r="AE469" s="186" t="s">
        <v>84</v>
      </c>
      <c r="AF469" s="186" t="s">
        <v>84</v>
      </c>
      <c r="AG469" s="186" t="s">
        <v>84</v>
      </c>
      <c r="AH469" s="186">
        <v>0.8125</v>
      </c>
      <c r="AI469" s="186">
        <v>1</v>
      </c>
      <c r="AJ469" s="186" t="s">
        <v>84</v>
      </c>
      <c r="AK469" s="186" t="s">
        <v>84</v>
      </c>
      <c r="AL469" s="186" t="s">
        <v>84</v>
      </c>
      <c r="AM469" s="206">
        <v>0.5</v>
      </c>
      <c r="AN469" s="186">
        <v>0.625</v>
      </c>
      <c r="AO469" s="186">
        <v>0.6875</v>
      </c>
      <c r="AP469" s="186" t="s">
        <v>84</v>
      </c>
      <c r="AQ469" s="186" t="s">
        <v>84</v>
      </c>
      <c r="AR469" s="966" t="s">
        <v>84</v>
      </c>
      <c r="AS469" s="966" t="s">
        <v>84</v>
      </c>
      <c r="AT469" s="976" t="s">
        <v>84</v>
      </c>
      <c r="AU469" s="186" t="s">
        <v>84</v>
      </c>
      <c r="AV469" s="186" t="s">
        <v>84</v>
      </c>
      <c r="AW469" s="186" t="s">
        <v>84</v>
      </c>
      <c r="AX469" s="605" t="s">
        <v>84</v>
      </c>
      <c r="AY469" s="605" t="s">
        <v>84</v>
      </c>
      <c r="AZ469" s="189"/>
      <c r="BA469" s="341">
        <v>0.9508928571428571</v>
      </c>
      <c r="BB469" s="207">
        <v>0.95</v>
      </c>
      <c r="BC469" s="207">
        <v>0.60416666666666663</v>
      </c>
      <c r="BD469" s="208">
        <v>0.83501984126984119</v>
      </c>
      <c r="BE469" s="208" t="s">
        <v>84</v>
      </c>
    </row>
    <row r="470" spans="1:57" ht="35.25" customHeight="1" x14ac:dyDescent="0.25">
      <c r="A470" s="144"/>
      <c r="B470" s="144"/>
      <c r="C470" s="144"/>
      <c r="D470" s="1549"/>
      <c r="E470" s="234" t="s">
        <v>154</v>
      </c>
      <c r="F470" s="165"/>
      <c r="G470" s="1574"/>
      <c r="H470" s="344">
        <v>0.875</v>
      </c>
      <c r="I470" s="183">
        <v>0.8125</v>
      </c>
      <c r="J470" s="183">
        <v>0.75</v>
      </c>
      <c r="K470" s="183">
        <v>0.875</v>
      </c>
      <c r="L470" s="183" t="s">
        <v>84</v>
      </c>
      <c r="M470" s="183">
        <v>0.8125</v>
      </c>
      <c r="N470" s="183">
        <v>1</v>
      </c>
      <c r="O470" s="183">
        <v>0.8125</v>
      </c>
      <c r="P470" s="183">
        <v>0.875</v>
      </c>
      <c r="Q470" s="183">
        <v>1</v>
      </c>
      <c r="R470" s="183">
        <v>1</v>
      </c>
      <c r="S470" s="183">
        <v>0.6875</v>
      </c>
      <c r="T470" s="183">
        <v>0.75</v>
      </c>
      <c r="U470" s="183" t="s">
        <v>84</v>
      </c>
      <c r="V470" s="183">
        <v>0.625</v>
      </c>
      <c r="W470" s="183">
        <v>0.8125</v>
      </c>
      <c r="X470" s="183" t="s">
        <v>84</v>
      </c>
      <c r="Y470" s="183" t="s">
        <v>84</v>
      </c>
      <c r="Z470" s="183" t="s">
        <v>84</v>
      </c>
      <c r="AA470" s="183" t="s">
        <v>84</v>
      </c>
      <c r="AB470" s="185">
        <v>0.75</v>
      </c>
      <c r="AC470" s="183">
        <v>0.875</v>
      </c>
      <c r="AD470" s="183">
        <v>0.875</v>
      </c>
      <c r="AE470" s="183" t="s">
        <v>84</v>
      </c>
      <c r="AF470" s="183" t="s">
        <v>84</v>
      </c>
      <c r="AG470" s="183" t="s">
        <v>84</v>
      </c>
      <c r="AH470" s="183">
        <v>0.9375</v>
      </c>
      <c r="AI470" s="183">
        <v>0.875</v>
      </c>
      <c r="AJ470" s="183" t="s">
        <v>84</v>
      </c>
      <c r="AK470" s="183" t="s">
        <v>84</v>
      </c>
      <c r="AL470" s="183" t="s">
        <v>84</v>
      </c>
      <c r="AM470" s="185">
        <v>0.5625</v>
      </c>
      <c r="AN470" s="183">
        <v>1</v>
      </c>
      <c r="AO470" s="183">
        <v>0.875</v>
      </c>
      <c r="AP470" s="183" t="s">
        <v>84</v>
      </c>
      <c r="AQ470" s="183" t="s">
        <v>84</v>
      </c>
      <c r="AR470" s="965" t="s">
        <v>84</v>
      </c>
      <c r="AS470" s="965" t="s">
        <v>84</v>
      </c>
      <c r="AT470" s="975" t="s">
        <v>84</v>
      </c>
      <c r="AU470" s="183" t="s">
        <v>84</v>
      </c>
      <c r="AV470" s="183" t="s">
        <v>84</v>
      </c>
      <c r="AW470" s="183" t="s">
        <v>84</v>
      </c>
      <c r="AX470" s="604" t="s">
        <v>84</v>
      </c>
      <c r="AY470" s="604" t="s">
        <v>84</v>
      </c>
      <c r="AZ470" s="189"/>
      <c r="BA470" s="345">
        <v>0.8348214285714286</v>
      </c>
      <c r="BB470" s="187">
        <v>0.86250000000000004</v>
      </c>
      <c r="BC470" s="187">
        <v>0.8125</v>
      </c>
      <c r="BD470" s="188">
        <v>0.83660714285714288</v>
      </c>
      <c r="BE470" s="188" t="s">
        <v>84</v>
      </c>
    </row>
    <row r="471" spans="1:57" ht="35.25" customHeight="1" x14ac:dyDescent="0.25">
      <c r="A471" s="144"/>
      <c r="B471" s="144"/>
      <c r="C471" s="144"/>
      <c r="D471" s="1549"/>
      <c r="E471" s="234" t="s">
        <v>155</v>
      </c>
      <c r="F471" s="165"/>
      <c r="G471" s="1574"/>
      <c r="H471" s="342">
        <v>0.875</v>
      </c>
      <c r="I471" s="189">
        <v>0.875</v>
      </c>
      <c r="J471" s="189">
        <v>1</v>
      </c>
      <c r="K471" s="189">
        <v>0.875</v>
      </c>
      <c r="L471" s="189" t="s">
        <v>84</v>
      </c>
      <c r="M471" s="189">
        <v>0.875</v>
      </c>
      <c r="N471" s="189">
        <v>0.875</v>
      </c>
      <c r="O471" s="189">
        <v>1</v>
      </c>
      <c r="P471" s="189">
        <v>1</v>
      </c>
      <c r="Q471" s="189">
        <v>1</v>
      </c>
      <c r="R471" s="189">
        <v>1</v>
      </c>
      <c r="S471" s="189">
        <v>0.875</v>
      </c>
      <c r="T471" s="189">
        <v>1</v>
      </c>
      <c r="U471" s="189" t="s">
        <v>84</v>
      </c>
      <c r="V471" s="189">
        <v>0.875</v>
      </c>
      <c r="W471" s="189">
        <v>0.625</v>
      </c>
      <c r="X471" s="189" t="s">
        <v>84</v>
      </c>
      <c r="Y471" s="189" t="s">
        <v>84</v>
      </c>
      <c r="Z471" s="189" t="s">
        <v>84</v>
      </c>
      <c r="AA471" s="189" t="s">
        <v>84</v>
      </c>
      <c r="AB471" s="237">
        <v>0.625</v>
      </c>
      <c r="AC471" s="189">
        <v>0.625</v>
      </c>
      <c r="AD471" s="189">
        <v>1</v>
      </c>
      <c r="AE471" s="189" t="s">
        <v>84</v>
      </c>
      <c r="AF471" s="189" t="s">
        <v>84</v>
      </c>
      <c r="AG471" s="189" t="s">
        <v>84</v>
      </c>
      <c r="AH471" s="189">
        <v>0.75</v>
      </c>
      <c r="AI471" s="189">
        <v>0.5</v>
      </c>
      <c r="AJ471" s="189" t="s">
        <v>84</v>
      </c>
      <c r="AK471" s="189" t="s">
        <v>84</v>
      </c>
      <c r="AL471" s="189" t="s">
        <v>84</v>
      </c>
      <c r="AM471" s="237">
        <v>0.875</v>
      </c>
      <c r="AN471" s="189">
        <v>1</v>
      </c>
      <c r="AO471" s="189">
        <v>0.8125</v>
      </c>
      <c r="AP471" s="189" t="s">
        <v>84</v>
      </c>
      <c r="AQ471" s="189" t="s">
        <v>84</v>
      </c>
      <c r="AR471" s="967" t="s">
        <v>84</v>
      </c>
      <c r="AS471" s="967" t="s">
        <v>84</v>
      </c>
      <c r="AT471" s="977" t="s">
        <v>84</v>
      </c>
      <c r="AU471" s="189" t="s">
        <v>84</v>
      </c>
      <c r="AV471" s="189" t="s">
        <v>84</v>
      </c>
      <c r="AW471" s="189" t="s">
        <v>84</v>
      </c>
      <c r="AX471" s="506" t="s">
        <v>84</v>
      </c>
      <c r="AY471" s="506" t="s">
        <v>84</v>
      </c>
      <c r="AZ471" s="189"/>
      <c r="BA471" s="343">
        <v>0.9107142857142857</v>
      </c>
      <c r="BB471" s="239">
        <v>0.7</v>
      </c>
      <c r="BC471" s="239">
        <v>0.89583333333333337</v>
      </c>
      <c r="BD471" s="240">
        <v>0.83551587301587305</v>
      </c>
      <c r="BE471" s="240" t="s">
        <v>84</v>
      </c>
    </row>
    <row r="472" spans="1:57" ht="35.25" customHeight="1" x14ac:dyDescent="0.25">
      <c r="A472" s="144"/>
      <c r="B472" s="144"/>
      <c r="C472" s="144"/>
      <c r="D472" s="1549"/>
      <c r="E472" s="234" t="s">
        <v>303</v>
      </c>
      <c r="F472" s="165"/>
      <c r="G472" s="1574"/>
      <c r="H472" s="344">
        <v>0.875</v>
      </c>
      <c r="I472" s="183">
        <v>0.9375</v>
      </c>
      <c r="J472" s="183">
        <v>0.625</v>
      </c>
      <c r="K472" s="183">
        <v>0.875</v>
      </c>
      <c r="L472" s="183" t="s">
        <v>84</v>
      </c>
      <c r="M472" s="183">
        <v>1</v>
      </c>
      <c r="N472" s="183">
        <v>1</v>
      </c>
      <c r="O472" s="183">
        <v>1</v>
      </c>
      <c r="P472" s="183">
        <v>1</v>
      </c>
      <c r="Q472" s="183">
        <v>1</v>
      </c>
      <c r="R472" s="183">
        <v>0.875</v>
      </c>
      <c r="S472" s="183">
        <v>0.875</v>
      </c>
      <c r="T472" s="183">
        <v>1</v>
      </c>
      <c r="U472" s="183" t="s">
        <v>84</v>
      </c>
      <c r="V472" s="183">
        <v>0.875</v>
      </c>
      <c r="W472" s="183">
        <v>1</v>
      </c>
      <c r="X472" s="183" t="s">
        <v>84</v>
      </c>
      <c r="Y472" s="183" t="s">
        <v>84</v>
      </c>
      <c r="Z472" s="183" t="s">
        <v>84</v>
      </c>
      <c r="AA472" s="183" t="s">
        <v>84</v>
      </c>
      <c r="AB472" s="185">
        <v>0.875</v>
      </c>
      <c r="AC472" s="183">
        <v>0.5625</v>
      </c>
      <c r="AD472" s="183">
        <v>0.75</v>
      </c>
      <c r="AE472" s="183" t="s">
        <v>84</v>
      </c>
      <c r="AF472" s="183" t="s">
        <v>84</v>
      </c>
      <c r="AG472" s="183" t="s">
        <v>84</v>
      </c>
      <c r="AH472" s="183">
        <v>1</v>
      </c>
      <c r="AI472" s="183">
        <v>0.625</v>
      </c>
      <c r="AJ472" s="183" t="s">
        <v>84</v>
      </c>
      <c r="AK472" s="183" t="s">
        <v>84</v>
      </c>
      <c r="AL472" s="183" t="s">
        <v>84</v>
      </c>
      <c r="AM472" s="185">
        <v>0.6875</v>
      </c>
      <c r="AN472" s="183">
        <v>0.625</v>
      </c>
      <c r="AO472" s="183">
        <v>0.8125</v>
      </c>
      <c r="AP472" s="183" t="s">
        <v>84</v>
      </c>
      <c r="AQ472" s="183" t="s">
        <v>84</v>
      </c>
      <c r="AR472" s="965" t="s">
        <v>84</v>
      </c>
      <c r="AS472" s="965" t="s">
        <v>84</v>
      </c>
      <c r="AT472" s="975" t="s">
        <v>84</v>
      </c>
      <c r="AU472" s="183" t="s">
        <v>84</v>
      </c>
      <c r="AV472" s="183" t="s">
        <v>84</v>
      </c>
      <c r="AW472" s="183" t="s">
        <v>84</v>
      </c>
      <c r="AX472" s="604" t="s">
        <v>84</v>
      </c>
      <c r="AY472" s="604" t="s">
        <v>84</v>
      </c>
      <c r="AZ472" s="189"/>
      <c r="BA472" s="345">
        <v>0.9241071428571429</v>
      </c>
      <c r="BB472" s="187">
        <v>0.76249999999999996</v>
      </c>
      <c r="BC472" s="187">
        <v>0.70833333333333337</v>
      </c>
      <c r="BD472" s="188">
        <v>0.79831349206349211</v>
      </c>
      <c r="BE472" s="188" t="s">
        <v>84</v>
      </c>
    </row>
    <row r="473" spans="1:57" ht="35.25" customHeight="1" x14ac:dyDescent="0.25">
      <c r="A473" s="144"/>
      <c r="B473" s="144"/>
      <c r="C473" s="144"/>
      <c r="D473" s="1549"/>
      <c r="E473" s="234" t="s">
        <v>167</v>
      </c>
      <c r="F473" s="165"/>
      <c r="G473" s="1574"/>
      <c r="H473" s="342">
        <v>0.875</v>
      </c>
      <c r="I473" s="189">
        <v>1</v>
      </c>
      <c r="J473" s="189">
        <v>0.75</v>
      </c>
      <c r="K473" s="189">
        <v>0.75</v>
      </c>
      <c r="L473" s="189" t="s">
        <v>84</v>
      </c>
      <c r="M473" s="189">
        <v>1</v>
      </c>
      <c r="N473" s="189">
        <v>1</v>
      </c>
      <c r="O473" s="189">
        <v>1</v>
      </c>
      <c r="P473" s="189">
        <v>1</v>
      </c>
      <c r="Q473" s="189">
        <v>1</v>
      </c>
      <c r="R473" s="189">
        <v>0.75</v>
      </c>
      <c r="S473" s="189">
        <v>0.5625</v>
      </c>
      <c r="T473" s="189">
        <v>1</v>
      </c>
      <c r="U473" s="189" t="s">
        <v>84</v>
      </c>
      <c r="V473" s="189">
        <v>1</v>
      </c>
      <c r="W473" s="189">
        <v>0.75</v>
      </c>
      <c r="X473" s="189" t="s">
        <v>84</v>
      </c>
      <c r="Y473" s="189" t="s">
        <v>84</v>
      </c>
      <c r="Z473" s="189" t="s">
        <v>84</v>
      </c>
      <c r="AA473" s="189" t="s">
        <v>84</v>
      </c>
      <c r="AB473" s="237">
        <v>0.5625</v>
      </c>
      <c r="AC473" s="189">
        <v>0.625</v>
      </c>
      <c r="AD473" s="189">
        <v>0.625</v>
      </c>
      <c r="AE473" s="189" t="s">
        <v>84</v>
      </c>
      <c r="AF473" s="189" t="s">
        <v>84</v>
      </c>
      <c r="AG473" s="189" t="s">
        <v>84</v>
      </c>
      <c r="AH473" s="189">
        <v>1</v>
      </c>
      <c r="AI473" s="189">
        <v>0.875</v>
      </c>
      <c r="AJ473" s="189" t="s">
        <v>84</v>
      </c>
      <c r="AK473" s="189" t="s">
        <v>84</v>
      </c>
      <c r="AL473" s="189" t="s">
        <v>84</v>
      </c>
      <c r="AM473" s="237">
        <v>0.5</v>
      </c>
      <c r="AN473" s="189">
        <v>0.5</v>
      </c>
      <c r="AO473" s="189">
        <v>0.75</v>
      </c>
      <c r="AP473" s="189" t="s">
        <v>84</v>
      </c>
      <c r="AQ473" s="189" t="s">
        <v>84</v>
      </c>
      <c r="AR473" s="967" t="s">
        <v>84</v>
      </c>
      <c r="AS473" s="967" t="s">
        <v>84</v>
      </c>
      <c r="AT473" s="977" t="s">
        <v>84</v>
      </c>
      <c r="AU473" s="189" t="s">
        <v>84</v>
      </c>
      <c r="AV473" s="189" t="s">
        <v>84</v>
      </c>
      <c r="AW473" s="189" t="s">
        <v>84</v>
      </c>
      <c r="AX473" s="506" t="s">
        <v>84</v>
      </c>
      <c r="AY473" s="506" t="s">
        <v>84</v>
      </c>
      <c r="AZ473" s="189"/>
      <c r="BA473" s="343">
        <v>0.8883928571428571</v>
      </c>
      <c r="BB473" s="239">
        <v>0.73750000000000004</v>
      </c>
      <c r="BC473" s="239">
        <v>0.58333333333333337</v>
      </c>
      <c r="BD473" s="240">
        <v>0.73640873015873021</v>
      </c>
      <c r="BE473" s="240" t="s">
        <v>84</v>
      </c>
    </row>
    <row r="474" spans="1:57" ht="35.25" customHeight="1" x14ac:dyDescent="0.25">
      <c r="A474" s="144"/>
      <c r="B474" s="144"/>
      <c r="C474" s="144"/>
      <c r="D474" s="1549"/>
      <c r="E474" s="234" t="s">
        <v>168</v>
      </c>
      <c r="F474" s="165"/>
      <c r="G474" s="1574"/>
      <c r="H474" s="344">
        <v>1</v>
      </c>
      <c r="I474" s="183">
        <v>0.875</v>
      </c>
      <c r="J474" s="183">
        <v>0.75</v>
      </c>
      <c r="K474" s="183">
        <v>0.75</v>
      </c>
      <c r="L474" s="183" t="s">
        <v>84</v>
      </c>
      <c r="M474" s="183">
        <v>0.875</v>
      </c>
      <c r="N474" s="183">
        <v>0.75</v>
      </c>
      <c r="O474" s="183">
        <v>0.9375</v>
      </c>
      <c r="P474" s="183">
        <v>1</v>
      </c>
      <c r="Q474" s="183">
        <v>1</v>
      </c>
      <c r="R474" s="183">
        <v>1</v>
      </c>
      <c r="S474" s="183">
        <v>0.8125</v>
      </c>
      <c r="T474" s="183">
        <v>0.875</v>
      </c>
      <c r="U474" s="183" t="s">
        <v>84</v>
      </c>
      <c r="V474" s="183">
        <v>0.25</v>
      </c>
      <c r="W474" s="183">
        <v>0.75</v>
      </c>
      <c r="X474" s="183" t="s">
        <v>84</v>
      </c>
      <c r="Y474" s="183" t="s">
        <v>84</v>
      </c>
      <c r="Z474" s="183" t="s">
        <v>84</v>
      </c>
      <c r="AA474" s="183" t="s">
        <v>84</v>
      </c>
      <c r="AB474" s="185">
        <v>1</v>
      </c>
      <c r="AC474" s="183">
        <v>1</v>
      </c>
      <c r="AD474" s="183">
        <v>1</v>
      </c>
      <c r="AE474" s="183" t="s">
        <v>84</v>
      </c>
      <c r="AF474" s="183" t="s">
        <v>84</v>
      </c>
      <c r="AG474" s="183" t="s">
        <v>84</v>
      </c>
      <c r="AH474" s="183">
        <v>0.875</v>
      </c>
      <c r="AI474" s="183">
        <v>1</v>
      </c>
      <c r="AJ474" s="183" t="s">
        <v>84</v>
      </c>
      <c r="AK474" s="183" t="s">
        <v>84</v>
      </c>
      <c r="AL474" s="183" t="s">
        <v>84</v>
      </c>
      <c r="AM474" s="185">
        <v>0.875</v>
      </c>
      <c r="AN474" s="183">
        <v>0.4375</v>
      </c>
      <c r="AO474" s="183">
        <v>0.8125</v>
      </c>
      <c r="AP474" s="183" t="s">
        <v>84</v>
      </c>
      <c r="AQ474" s="183" t="s">
        <v>84</v>
      </c>
      <c r="AR474" s="965" t="s">
        <v>84</v>
      </c>
      <c r="AS474" s="965" t="s">
        <v>84</v>
      </c>
      <c r="AT474" s="975" t="s">
        <v>84</v>
      </c>
      <c r="AU474" s="183" t="s">
        <v>84</v>
      </c>
      <c r="AV474" s="183" t="s">
        <v>84</v>
      </c>
      <c r="AW474" s="183" t="s">
        <v>84</v>
      </c>
      <c r="AX474" s="604" t="s">
        <v>84</v>
      </c>
      <c r="AY474" s="604" t="s">
        <v>84</v>
      </c>
      <c r="AZ474" s="189"/>
      <c r="BA474" s="345">
        <v>0.8303571428571429</v>
      </c>
      <c r="BB474" s="187">
        <v>0.97499999999999998</v>
      </c>
      <c r="BC474" s="187">
        <v>0.70833333333333337</v>
      </c>
      <c r="BD474" s="188">
        <v>0.83789682539682542</v>
      </c>
      <c r="BE474" s="188" t="s">
        <v>84</v>
      </c>
    </row>
    <row r="475" spans="1:57" ht="35.25" customHeight="1" x14ac:dyDescent="0.25">
      <c r="A475" s="144"/>
      <c r="B475" s="144"/>
      <c r="C475" s="144"/>
      <c r="D475" s="1549"/>
      <c r="E475" s="234" t="s">
        <v>241</v>
      </c>
      <c r="F475" s="165"/>
      <c r="G475" s="1574"/>
      <c r="H475" s="342">
        <v>0.875</v>
      </c>
      <c r="I475" s="189">
        <v>0.875</v>
      </c>
      <c r="J475" s="189">
        <v>0.75</v>
      </c>
      <c r="K475" s="189">
        <v>1</v>
      </c>
      <c r="L475" s="189" t="s">
        <v>84</v>
      </c>
      <c r="M475" s="189">
        <v>1</v>
      </c>
      <c r="N475" s="189">
        <v>0.875</v>
      </c>
      <c r="O475" s="189">
        <v>0.625</v>
      </c>
      <c r="P475" s="189">
        <v>1</v>
      </c>
      <c r="Q475" s="189">
        <v>1</v>
      </c>
      <c r="R475" s="189">
        <v>0.875</v>
      </c>
      <c r="S475" s="189">
        <v>0.4375</v>
      </c>
      <c r="T475" s="189">
        <v>0.875</v>
      </c>
      <c r="U475" s="189" t="s">
        <v>84</v>
      </c>
      <c r="V475" s="189">
        <v>0.8125</v>
      </c>
      <c r="W475" s="189">
        <v>0.8125</v>
      </c>
      <c r="X475" s="189" t="s">
        <v>84</v>
      </c>
      <c r="Y475" s="189" t="s">
        <v>84</v>
      </c>
      <c r="Z475" s="189" t="s">
        <v>84</v>
      </c>
      <c r="AA475" s="189" t="s">
        <v>84</v>
      </c>
      <c r="AB475" s="237">
        <v>0.6875</v>
      </c>
      <c r="AC475" s="189">
        <v>0.625</v>
      </c>
      <c r="AD475" s="189">
        <v>1</v>
      </c>
      <c r="AE475" s="189" t="s">
        <v>84</v>
      </c>
      <c r="AF475" s="189" t="s">
        <v>84</v>
      </c>
      <c r="AG475" s="189" t="s">
        <v>84</v>
      </c>
      <c r="AH475" s="189">
        <v>0.625</v>
      </c>
      <c r="AI475" s="189">
        <v>0.875</v>
      </c>
      <c r="AJ475" s="189" t="s">
        <v>84</v>
      </c>
      <c r="AK475" s="189" t="s">
        <v>84</v>
      </c>
      <c r="AL475" s="189" t="s">
        <v>84</v>
      </c>
      <c r="AM475" s="237">
        <v>0.5</v>
      </c>
      <c r="AN475" s="189">
        <v>1</v>
      </c>
      <c r="AO475" s="189">
        <v>0.75</v>
      </c>
      <c r="AP475" s="189" t="s">
        <v>84</v>
      </c>
      <c r="AQ475" s="189" t="s">
        <v>84</v>
      </c>
      <c r="AR475" s="967" t="s">
        <v>84</v>
      </c>
      <c r="AS475" s="967" t="s">
        <v>84</v>
      </c>
      <c r="AT475" s="977" t="s">
        <v>84</v>
      </c>
      <c r="AU475" s="189" t="s">
        <v>84</v>
      </c>
      <c r="AV475" s="189" t="s">
        <v>84</v>
      </c>
      <c r="AW475" s="189" t="s">
        <v>84</v>
      </c>
      <c r="AX475" s="506" t="s">
        <v>84</v>
      </c>
      <c r="AY475" s="506" t="s">
        <v>84</v>
      </c>
      <c r="AZ475" s="189"/>
      <c r="BA475" s="343">
        <v>0.84375</v>
      </c>
      <c r="BB475" s="239">
        <v>0.76249999999999996</v>
      </c>
      <c r="BC475" s="239">
        <v>0.75</v>
      </c>
      <c r="BD475" s="240">
        <v>0.78541666666666676</v>
      </c>
      <c r="BE475" s="240" t="s">
        <v>84</v>
      </c>
    </row>
    <row r="476" spans="1:57" ht="35.25" customHeight="1" x14ac:dyDescent="0.25">
      <c r="A476" s="144"/>
      <c r="B476" s="144"/>
      <c r="C476" s="144"/>
      <c r="D476" s="1549"/>
      <c r="E476" s="234" t="s">
        <v>246</v>
      </c>
      <c r="F476" s="165"/>
      <c r="G476" s="1574"/>
      <c r="H476" s="344">
        <v>1</v>
      </c>
      <c r="I476" s="183">
        <v>0.75</v>
      </c>
      <c r="J476" s="183">
        <v>0.875</v>
      </c>
      <c r="K476" s="183">
        <v>1</v>
      </c>
      <c r="L476" s="183" t="s">
        <v>84</v>
      </c>
      <c r="M476" s="183">
        <v>0.9375</v>
      </c>
      <c r="N476" s="183">
        <v>0.875</v>
      </c>
      <c r="O476" s="183">
        <v>0.75</v>
      </c>
      <c r="P476" s="183">
        <v>1</v>
      </c>
      <c r="Q476" s="183">
        <v>1</v>
      </c>
      <c r="R476" s="183">
        <v>1</v>
      </c>
      <c r="S476" s="183">
        <v>1</v>
      </c>
      <c r="T476" s="183">
        <v>1</v>
      </c>
      <c r="U476" s="183" t="s">
        <v>84</v>
      </c>
      <c r="V476" s="183">
        <v>1</v>
      </c>
      <c r="W476" s="183">
        <v>0.75</v>
      </c>
      <c r="X476" s="183" t="s">
        <v>84</v>
      </c>
      <c r="Y476" s="183" t="s">
        <v>84</v>
      </c>
      <c r="Z476" s="183" t="s">
        <v>84</v>
      </c>
      <c r="AA476" s="183" t="s">
        <v>84</v>
      </c>
      <c r="AB476" s="185">
        <v>0.8125</v>
      </c>
      <c r="AC476" s="183">
        <v>0.875</v>
      </c>
      <c r="AD476" s="183">
        <v>0.8125</v>
      </c>
      <c r="AE476" s="183" t="s">
        <v>84</v>
      </c>
      <c r="AF476" s="183" t="s">
        <v>84</v>
      </c>
      <c r="AG476" s="183" t="s">
        <v>84</v>
      </c>
      <c r="AH476" s="183">
        <v>0.8125</v>
      </c>
      <c r="AI476" s="183">
        <v>0.8125</v>
      </c>
      <c r="AJ476" s="183" t="s">
        <v>84</v>
      </c>
      <c r="AK476" s="183" t="s">
        <v>84</v>
      </c>
      <c r="AL476" s="183" t="s">
        <v>84</v>
      </c>
      <c r="AM476" s="185">
        <v>0.875</v>
      </c>
      <c r="AN476" s="183">
        <v>0.875</v>
      </c>
      <c r="AO476" s="183">
        <v>0.75</v>
      </c>
      <c r="AP476" s="183" t="s">
        <v>84</v>
      </c>
      <c r="AQ476" s="183" t="s">
        <v>84</v>
      </c>
      <c r="AR476" s="965">
        <v>0.4375</v>
      </c>
      <c r="AS476" s="965" t="s">
        <v>84</v>
      </c>
      <c r="AT476" s="975" t="s">
        <v>84</v>
      </c>
      <c r="AU476" s="183" t="s">
        <v>84</v>
      </c>
      <c r="AV476" s="183" t="s">
        <v>84</v>
      </c>
      <c r="AW476" s="183" t="s">
        <v>84</v>
      </c>
      <c r="AX476" s="604" t="s">
        <v>84</v>
      </c>
      <c r="AY476" s="604" t="s">
        <v>84</v>
      </c>
      <c r="AZ476" s="189"/>
      <c r="BA476" s="345">
        <v>0.9241071428571429</v>
      </c>
      <c r="BB476" s="187">
        <v>0.82499999999999996</v>
      </c>
      <c r="BC476" s="187">
        <v>0.734375</v>
      </c>
      <c r="BD476" s="188">
        <v>0.82782738095238095</v>
      </c>
      <c r="BE476" s="188" t="s">
        <v>84</v>
      </c>
    </row>
    <row r="477" spans="1:57" ht="35.25" customHeight="1" x14ac:dyDescent="0.25">
      <c r="A477" s="144"/>
      <c r="B477" s="144"/>
      <c r="C477" s="144"/>
      <c r="D477" s="1549"/>
      <c r="E477" s="234" t="s">
        <v>248</v>
      </c>
      <c r="F477" s="165"/>
      <c r="G477" s="1574"/>
      <c r="H477" s="342">
        <v>0.75</v>
      </c>
      <c r="I477" s="189">
        <v>1</v>
      </c>
      <c r="J477" s="189">
        <v>0.875</v>
      </c>
      <c r="K477" s="189">
        <v>1</v>
      </c>
      <c r="L477" s="189" t="s">
        <v>84</v>
      </c>
      <c r="M477" s="189">
        <v>1</v>
      </c>
      <c r="N477" s="189">
        <v>1</v>
      </c>
      <c r="O477" s="189">
        <v>0.875</v>
      </c>
      <c r="P477" s="189">
        <v>1</v>
      </c>
      <c r="Q477" s="189">
        <v>1</v>
      </c>
      <c r="R477" s="189">
        <v>1</v>
      </c>
      <c r="S477" s="189">
        <v>0.625</v>
      </c>
      <c r="T477" s="189">
        <v>1</v>
      </c>
      <c r="U477" s="189" t="s">
        <v>84</v>
      </c>
      <c r="V477" s="189">
        <v>0.875</v>
      </c>
      <c r="W477" s="189">
        <v>1</v>
      </c>
      <c r="X477" s="189" t="s">
        <v>84</v>
      </c>
      <c r="Y477" s="189" t="s">
        <v>84</v>
      </c>
      <c r="Z477" s="189" t="s">
        <v>84</v>
      </c>
      <c r="AA477" s="189" t="s">
        <v>84</v>
      </c>
      <c r="AB477" s="237">
        <v>0.625</v>
      </c>
      <c r="AC477" s="189">
        <v>0.75</v>
      </c>
      <c r="AD477" s="189">
        <v>1</v>
      </c>
      <c r="AE477" s="189" t="s">
        <v>84</v>
      </c>
      <c r="AF477" s="189" t="s">
        <v>84</v>
      </c>
      <c r="AG477" s="189" t="s">
        <v>84</v>
      </c>
      <c r="AH477" s="189">
        <v>0.75</v>
      </c>
      <c r="AI477" s="189">
        <v>1</v>
      </c>
      <c r="AJ477" s="189" t="s">
        <v>84</v>
      </c>
      <c r="AK477" s="189" t="s">
        <v>84</v>
      </c>
      <c r="AL477" s="189" t="s">
        <v>84</v>
      </c>
      <c r="AM477" s="237">
        <v>0.875</v>
      </c>
      <c r="AN477" s="189">
        <v>0.875</v>
      </c>
      <c r="AO477" s="189">
        <v>0.875</v>
      </c>
      <c r="AP477" s="189" t="s">
        <v>84</v>
      </c>
      <c r="AQ477" s="189" t="s">
        <v>84</v>
      </c>
      <c r="AR477" s="967">
        <v>0.75</v>
      </c>
      <c r="AS477" s="967" t="s">
        <v>84</v>
      </c>
      <c r="AT477" s="977" t="s">
        <v>84</v>
      </c>
      <c r="AU477" s="189" t="s">
        <v>84</v>
      </c>
      <c r="AV477" s="189" t="s">
        <v>84</v>
      </c>
      <c r="AW477" s="189" t="s">
        <v>84</v>
      </c>
      <c r="AX477" s="506" t="s">
        <v>84</v>
      </c>
      <c r="AY477" s="506" t="s">
        <v>84</v>
      </c>
      <c r="AZ477" s="189"/>
      <c r="BA477" s="343">
        <v>0.9285714285714286</v>
      </c>
      <c r="BB477" s="239">
        <v>0.82499999999999996</v>
      </c>
      <c r="BC477" s="239">
        <v>0.84375</v>
      </c>
      <c r="BD477" s="240">
        <v>0.86577380952380956</v>
      </c>
      <c r="BE477" s="240" t="s">
        <v>84</v>
      </c>
    </row>
    <row r="478" spans="1:57" ht="35.25" customHeight="1" x14ac:dyDescent="0.25">
      <c r="A478" s="144"/>
      <c r="B478" s="144"/>
      <c r="C478" s="144"/>
      <c r="D478" s="1549"/>
      <c r="E478" s="234" t="s">
        <v>257</v>
      </c>
      <c r="F478" s="165"/>
      <c r="G478" s="1574"/>
      <c r="H478" s="344">
        <v>0.875</v>
      </c>
      <c r="I478" s="183">
        <v>1</v>
      </c>
      <c r="J478" s="183">
        <v>0.375</v>
      </c>
      <c r="K478" s="183">
        <v>0.75</v>
      </c>
      <c r="L478" s="183" t="s">
        <v>84</v>
      </c>
      <c r="M478" s="183">
        <v>0.8125</v>
      </c>
      <c r="N478" s="183">
        <v>1</v>
      </c>
      <c r="O478" s="183">
        <v>0.75</v>
      </c>
      <c r="P478" s="183">
        <v>0.875</v>
      </c>
      <c r="Q478" s="183">
        <v>1</v>
      </c>
      <c r="R478" s="183">
        <v>1</v>
      </c>
      <c r="S478" s="183">
        <v>0.875</v>
      </c>
      <c r="T478" s="183">
        <v>1</v>
      </c>
      <c r="U478" s="183" t="s">
        <v>84</v>
      </c>
      <c r="V478" s="183">
        <v>0.75</v>
      </c>
      <c r="W478" s="183">
        <v>0.875</v>
      </c>
      <c r="X478" s="183" t="s">
        <v>84</v>
      </c>
      <c r="Y478" s="183" t="s">
        <v>84</v>
      </c>
      <c r="Z478" s="183" t="s">
        <v>84</v>
      </c>
      <c r="AA478" s="183" t="s">
        <v>84</v>
      </c>
      <c r="AB478" s="185">
        <v>0.75</v>
      </c>
      <c r="AC478" s="183">
        <v>0.875</v>
      </c>
      <c r="AD478" s="183">
        <v>0.875</v>
      </c>
      <c r="AE478" s="183" t="s">
        <v>84</v>
      </c>
      <c r="AF478" s="183" t="s">
        <v>84</v>
      </c>
      <c r="AG478" s="183" t="s">
        <v>84</v>
      </c>
      <c r="AH478" s="183">
        <v>1</v>
      </c>
      <c r="AI478" s="183">
        <v>1</v>
      </c>
      <c r="AJ478" s="183" t="s">
        <v>84</v>
      </c>
      <c r="AK478" s="183" t="s">
        <v>84</v>
      </c>
      <c r="AL478" s="183" t="s">
        <v>84</v>
      </c>
      <c r="AM478" s="185">
        <v>0.75</v>
      </c>
      <c r="AN478" s="183">
        <v>1</v>
      </c>
      <c r="AO478" s="183">
        <v>0.75</v>
      </c>
      <c r="AP478" s="183" t="s">
        <v>84</v>
      </c>
      <c r="AQ478" s="183" t="s">
        <v>84</v>
      </c>
      <c r="AR478" s="965">
        <v>1</v>
      </c>
      <c r="AS478" s="965" t="s">
        <v>84</v>
      </c>
      <c r="AT478" s="975" t="s">
        <v>84</v>
      </c>
      <c r="AU478" s="183" t="s">
        <v>84</v>
      </c>
      <c r="AV478" s="183" t="s">
        <v>84</v>
      </c>
      <c r="AW478" s="183" t="s">
        <v>84</v>
      </c>
      <c r="AX478" s="604" t="s">
        <v>84</v>
      </c>
      <c r="AY478" s="604" t="s">
        <v>84</v>
      </c>
      <c r="AZ478" s="189"/>
      <c r="BA478" s="345">
        <v>0.8526785714285714</v>
      </c>
      <c r="BB478" s="187">
        <v>0.9</v>
      </c>
      <c r="BC478" s="187">
        <v>0.875</v>
      </c>
      <c r="BD478" s="188">
        <v>0.87589285714285714</v>
      </c>
      <c r="BE478" s="188" t="s">
        <v>84</v>
      </c>
    </row>
    <row r="479" spans="1:57" ht="35.25" customHeight="1" x14ac:dyDescent="0.25">
      <c r="A479" s="144"/>
      <c r="B479" s="144"/>
      <c r="C479" s="144"/>
      <c r="D479" s="1549"/>
      <c r="E479" s="234" t="s">
        <v>267</v>
      </c>
      <c r="F479" s="165"/>
      <c r="G479" s="1575"/>
      <c r="H479" s="492">
        <v>1</v>
      </c>
      <c r="I479" s="189">
        <v>0.75</v>
      </c>
      <c r="J479" s="189">
        <v>0.75</v>
      </c>
      <c r="K479" s="189">
        <v>0.75</v>
      </c>
      <c r="L479" s="189" t="s">
        <v>84</v>
      </c>
      <c r="M479" s="189">
        <v>0.625</v>
      </c>
      <c r="N479" s="189">
        <v>0.75</v>
      </c>
      <c r="O479" s="189">
        <v>0.875</v>
      </c>
      <c r="P479" s="189">
        <v>0.4375</v>
      </c>
      <c r="Q479" s="189">
        <v>0.875</v>
      </c>
      <c r="R479" s="189">
        <v>1</v>
      </c>
      <c r="S479" s="189">
        <v>0.625</v>
      </c>
      <c r="T479" s="189">
        <v>0.875</v>
      </c>
      <c r="U479" s="189" t="s">
        <v>84</v>
      </c>
      <c r="V479" s="189">
        <v>0.875</v>
      </c>
      <c r="W479" s="189">
        <v>0.625</v>
      </c>
      <c r="X479" s="189" t="s">
        <v>84</v>
      </c>
      <c r="Y479" s="189" t="s">
        <v>84</v>
      </c>
      <c r="Z479" s="189" t="s">
        <v>84</v>
      </c>
      <c r="AA479" s="189" t="s">
        <v>84</v>
      </c>
      <c r="AB479" s="237">
        <v>0.75</v>
      </c>
      <c r="AC479" s="189">
        <v>1</v>
      </c>
      <c r="AD479" s="189">
        <v>1</v>
      </c>
      <c r="AE479" s="189" t="s">
        <v>84</v>
      </c>
      <c r="AF479" s="189" t="s">
        <v>84</v>
      </c>
      <c r="AG479" s="189" t="s">
        <v>84</v>
      </c>
      <c r="AH479" s="189">
        <v>0.875</v>
      </c>
      <c r="AI479" s="189">
        <v>0.8125</v>
      </c>
      <c r="AJ479" s="189" t="s">
        <v>84</v>
      </c>
      <c r="AK479" s="189" t="s">
        <v>84</v>
      </c>
      <c r="AL479" s="189" t="s">
        <v>84</v>
      </c>
      <c r="AM479" s="237">
        <v>0.75</v>
      </c>
      <c r="AN479" s="189">
        <v>0.75</v>
      </c>
      <c r="AO479" s="189">
        <v>0.875</v>
      </c>
      <c r="AP479" s="189" t="s">
        <v>84</v>
      </c>
      <c r="AQ479" s="189" t="s">
        <v>84</v>
      </c>
      <c r="AR479" s="967">
        <v>0.625</v>
      </c>
      <c r="AS479" s="967" t="s">
        <v>84</v>
      </c>
      <c r="AT479" s="977" t="s">
        <v>84</v>
      </c>
      <c r="AU479" s="189" t="s">
        <v>84</v>
      </c>
      <c r="AV479" s="189" t="s">
        <v>84</v>
      </c>
      <c r="AW479" s="189" t="s">
        <v>84</v>
      </c>
      <c r="AX479" s="506" t="s">
        <v>84</v>
      </c>
      <c r="AY479" s="506" t="s">
        <v>84</v>
      </c>
      <c r="AZ479" s="189"/>
      <c r="BA479" s="493">
        <v>0.7723214285714286</v>
      </c>
      <c r="BB479" s="239">
        <v>0.88749999999999996</v>
      </c>
      <c r="BC479" s="239">
        <v>0.75</v>
      </c>
      <c r="BD479" s="240">
        <v>0.80327380952380956</v>
      </c>
      <c r="BE479" s="240" t="s">
        <v>84</v>
      </c>
    </row>
    <row r="480" spans="1:57" ht="35.25" customHeight="1" x14ac:dyDescent="0.25">
      <c r="A480" s="144"/>
      <c r="B480" s="144"/>
      <c r="C480" s="144"/>
      <c r="D480" s="1549"/>
      <c r="E480" s="234" t="s">
        <v>152</v>
      </c>
      <c r="F480" s="165"/>
      <c r="G480" s="1575"/>
      <c r="H480" s="495">
        <v>1</v>
      </c>
      <c r="I480" s="183">
        <v>0.875</v>
      </c>
      <c r="J480" s="183">
        <v>0.75</v>
      </c>
      <c r="K480" s="183">
        <v>1</v>
      </c>
      <c r="L480" s="183" t="s">
        <v>84</v>
      </c>
      <c r="M480" s="183">
        <v>1</v>
      </c>
      <c r="N480" s="183">
        <v>1</v>
      </c>
      <c r="O480" s="183">
        <v>1</v>
      </c>
      <c r="P480" s="183">
        <v>0.8125</v>
      </c>
      <c r="Q480" s="183">
        <v>1</v>
      </c>
      <c r="R480" s="183">
        <v>1</v>
      </c>
      <c r="S480" s="183">
        <v>0.5</v>
      </c>
      <c r="T480" s="183">
        <v>0.875</v>
      </c>
      <c r="U480" s="183" t="s">
        <v>84</v>
      </c>
      <c r="V480" s="183">
        <v>0.875</v>
      </c>
      <c r="W480" s="183">
        <v>0.875</v>
      </c>
      <c r="X480" s="183" t="s">
        <v>84</v>
      </c>
      <c r="Y480" s="183" t="s">
        <v>84</v>
      </c>
      <c r="Z480" s="183" t="s">
        <v>84</v>
      </c>
      <c r="AA480" s="183" t="s">
        <v>84</v>
      </c>
      <c r="AB480" s="185">
        <v>0.5</v>
      </c>
      <c r="AC480" s="183">
        <v>0.75</v>
      </c>
      <c r="AD480" s="183">
        <v>1</v>
      </c>
      <c r="AE480" s="183" t="s">
        <v>84</v>
      </c>
      <c r="AF480" s="183" t="s">
        <v>84</v>
      </c>
      <c r="AG480" s="183" t="s">
        <v>84</v>
      </c>
      <c r="AH480" s="183">
        <v>1</v>
      </c>
      <c r="AI480" s="183">
        <v>1</v>
      </c>
      <c r="AJ480" s="183" t="s">
        <v>84</v>
      </c>
      <c r="AK480" s="183" t="s">
        <v>84</v>
      </c>
      <c r="AL480" s="183" t="s">
        <v>84</v>
      </c>
      <c r="AM480" s="185">
        <v>0.75</v>
      </c>
      <c r="AN480" s="183">
        <v>0.6875</v>
      </c>
      <c r="AO480" s="183">
        <v>0.75</v>
      </c>
      <c r="AP480" s="183" t="s">
        <v>84</v>
      </c>
      <c r="AQ480" s="183" t="s">
        <v>84</v>
      </c>
      <c r="AR480" s="965">
        <v>0.75</v>
      </c>
      <c r="AS480" s="965" t="s">
        <v>84</v>
      </c>
      <c r="AT480" s="975" t="s">
        <v>84</v>
      </c>
      <c r="AU480" s="183" t="s">
        <v>84</v>
      </c>
      <c r="AV480" s="183" t="s">
        <v>84</v>
      </c>
      <c r="AW480" s="183" t="s">
        <v>84</v>
      </c>
      <c r="AX480" s="604" t="s">
        <v>84</v>
      </c>
      <c r="AY480" s="604" t="s">
        <v>84</v>
      </c>
      <c r="AZ480" s="189"/>
      <c r="BA480" s="494">
        <v>0.8973214285714286</v>
      </c>
      <c r="BB480" s="187">
        <v>0.85</v>
      </c>
      <c r="BC480" s="187">
        <v>0.734375</v>
      </c>
      <c r="BD480" s="188">
        <v>0.82723214285714286</v>
      </c>
      <c r="BE480" s="188" t="s">
        <v>84</v>
      </c>
    </row>
    <row r="481" spans="1:57" ht="35.25" customHeight="1" x14ac:dyDescent="0.25">
      <c r="A481" s="144"/>
      <c r="B481" s="144"/>
      <c r="C481" s="144"/>
      <c r="D481" s="1548">
        <v>2020</v>
      </c>
      <c r="E481" s="234" t="s">
        <v>153</v>
      </c>
      <c r="F481" s="165"/>
      <c r="G481" s="1575"/>
      <c r="H481" s="492">
        <v>0.875</v>
      </c>
      <c r="I481" s="189">
        <v>0.8125</v>
      </c>
      <c r="J481" s="189" t="s">
        <v>84</v>
      </c>
      <c r="K481" s="189">
        <v>1</v>
      </c>
      <c r="L481" s="189" t="s">
        <v>84</v>
      </c>
      <c r="M481" s="189">
        <v>0.5</v>
      </c>
      <c r="N481" s="189">
        <v>1</v>
      </c>
      <c r="O481" s="189">
        <v>0.875</v>
      </c>
      <c r="P481" s="189" t="s">
        <v>84</v>
      </c>
      <c r="Q481" s="189">
        <v>1</v>
      </c>
      <c r="R481" s="189">
        <v>0.625</v>
      </c>
      <c r="S481" s="189">
        <v>0.875</v>
      </c>
      <c r="T481" s="189">
        <v>1</v>
      </c>
      <c r="U481" s="189" t="s">
        <v>84</v>
      </c>
      <c r="V481" s="189">
        <v>0.75</v>
      </c>
      <c r="W481" s="189">
        <v>0.875</v>
      </c>
      <c r="X481" s="189" t="s">
        <v>84</v>
      </c>
      <c r="Y481" s="189" t="s">
        <v>84</v>
      </c>
      <c r="Z481" s="189" t="s">
        <v>84</v>
      </c>
      <c r="AA481" s="189" t="s">
        <v>84</v>
      </c>
      <c r="AB481" s="237">
        <v>0.125</v>
      </c>
      <c r="AC481" s="189">
        <v>0.8125</v>
      </c>
      <c r="AD481" s="189">
        <v>1</v>
      </c>
      <c r="AE481" s="189" t="s">
        <v>84</v>
      </c>
      <c r="AF481" s="189" t="s">
        <v>84</v>
      </c>
      <c r="AG481" s="189" t="s">
        <v>84</v>
      </c>
      <c r="AH481" s="189">
        <v>0.875</v>
      </c>
      <c r="AI481" s="189">
        <v>0.875</v>
      </c>
      <c r="AJ481" s="189" t="s">
        <v>84</v>
      </c>
      <c r="AK481" s="189" t="s">
        <v>84</v>
      </c>
      <c r="AL481" s="189" t="s">
        <v>84</v>
      </c>
      <c r="AM481" s="237">
        <v>0.625</v>
      </c>
      <c r="AN481" s="189">
        <v>0.625</v>
      </c>
      <c r="AO481" s="189">
        <v>0.8125</v>
      </c>
      <c r="AP481" s="189" t="s">
        <v>84</v>
      </c>
      <c r="AQ481" s="189" t="s">
        <v>84</v>
      </c>
      <c r="AR481" s="967">
        <v>1</v>
      </c>
      <c r="AS481" s="967" t="s">
        <v>84</v>
      </c>
      <c r="AT481" s="977" t="s">
        <v>84</v>
      </c>
      <c r="AU481" s="189" t="s">
        <v>84</v>
      </c>
      <c r="AV481" s="189" t="s">
        <v>84</v>
      </c>
      <c r="AW481" s="189" t="s">
        <v>84</v>
      </c>
      <c r="AX481" s="506" t="s">
        <v>84</v>
      </c>
      <c r="AY481" s="506" t="s">
        <v>84</v>
      </c>
      <c r="AZ481" s="189"/>
      <c r="BA481" s="493">
        <v>0.84895833333333337</v>
      </c>
      <c r="BB481" s="239">
        <v>0.73750000000000004</v>
      </c>
      <c r="BC481" s="239">
        <v>0.765625</v>
      </c>
      <c r="BD481" s="240">
        <v>0.78402777777777777</v>
      </c>
      <c r="BE481" s="240" t="s">
        <v>84</v>
      </c>
    </row>
    <row r="482" spans="1:57" ht="35.25" customHeight="1" x14ac:dyDescent="0.25">
      <c r="A482" s="144"/>
      <c r="B482" s="144"/>
      <c r="C482" s="144"/>
      <c r="D482" s="1549"/>
      <c r="E482" s="234" t="s">
        <v>154</v>
      </c>
      <c r="F482" s="165"/>
      <c r="G482" s="1575"/>
      <c r="H482" s="495">
        <v>1</v>
      </c>
      <c r="I482" s="183">
        <v>1</v>
      </c>
      <c r="J482" s="183" t="s">
        <v>84</v>
      </c>
      <c r="K482" s="183">
        <v>1</v>
      </c>
      <c r="L482" s="183" t="s">
        <v>84</v>
      </c>
      <c r="M482" s="183">
        <v>0.875</v>
      </c>
      <c r="N482" s="183">
        <v>1</v>
      </c>
      <c r="O482" s="183">
        <v>1</v>
      </c>
      <c r="P482" s="183" t="s">
        <v>84</v>
      </c>
      <c r="Q482" s="183">
        <v>1</v>
      </c>
      <c r="R482" s="183">
        <v>0.875</v>
      </c>
      <c r="S482" s="183">
        <v>0.75</v>
      </c>
      <c r="T482" s="183">
        <v>1</v>
      </c>
      <c r="U482" s="183" t="s">
        <v>84</v>
      </c>
      <c r="V482" s="183">
        <v>1</v>
      </c>
      <c r="W482" s="183">
        <v>0.875</v>
      </c>
      <c r="X482" s="183" t="s">
        <v>84</v>
      </c>
      <c r="Y482" s="183" t="s">
        <v>84</v>
      </c>
      <c r="Z482" s="183" t="s">
        <v>84</v>
      </c>
      <c r="AA482" s="183" t="s">
        <v>84</v>
      </c>
      <c r="AB482" s="185">
        <v>0.5625</v>
      </c>
      <c r="AC482" s="183">
        <v>1</v>
      </c>
      <c r="AD482" s="183">
        <v>0.875</v>
      </c>
      <c r="AE482" s="183" t="s">
        <v>84</v>
      </c>
      <c r="AF482" s="183" t="s">
        <v>84</v>
      </c>
      <c r="AG482" s="183" t="s">
        <v>84</v>
      </c>
      <c r="AH482" s="183">
        <v>0.75</v>
      </c>
      <c r="AI482" s="183">
        <v>0.875</v>
      </c>
      <c r="AJ482" s="183" t="s">
        <v>84</v>
      </c>
      <c r="AK482" s="183" t="s">
        <v>84</v>
      </c>
      <c r="AL482" s="183" t="s">
        <v>84</v>
      </c>
      <c r="AM482" s="185">
        <v>0.875</v>
      </c>
      <c r="AN482" s="183">
        <v>0.875</v>
      </c>
      <c r="AO482" s="183">
        <v>0.5</v>
      </c>
      <c r="AP482" s="183" t="s">
        <v>84</v>
      </c>
      <c r="AQ482" s="183" t="s">
        <v>84</v>
      </c>
      <c r="AR482" s="965">
        <v>1</v>
      </c>
      <c r="AS482" s="965" t="s">
        <v>84</v>
      </c>
      <c r="AT482" s="975" t="s">
        <v>84</v>
      </c>
      <c r="AU482" s="183">
        <v>0.75</v>
      </c>
      <c r="AV482" s="183">
        <v>0.5</v>
      </c>
      <c r="AW482" s="183" t="s">
        <v>84</v>
      </c>
      <c r="AX482" s="604" t="s">
        <v>84</v>
      </c>
      <c r="AY482" s="604" t="s">
        <v>84</v>
      </c>
      <c r="AZ482" s="189"/>
      <c r="BA482" s="494">
        <v>0.94791666666666663</v>
      </c>
      <c r="BB482" s="187">
        <v>0.8125</v>
      </c>
      <c r="BC482" s="187">
        <v>0.8125</v>
      </c>
      <c r="BD482" s="188">
        <v>0.85763888888888884</v>
      </c>
      <c r="BE482" s="188">
        <v>0.6</v>
      </c>
    </row>
    <row r="483" spans="1:57" ht="35.25" customHeight="1" x14ac:dyDescent="0.25">
      <c r="A483" s="144"/>
      <c r="B483" s="144"/>
      <c r="C483" s="144"/>
      <c r="D483" s="1549"/>
      <c r="E483" s="234" t="s">
        <v>155</v>
      </c>
      <c r="F483" s="165"/>
      <c r="G483" s="1575"/>
      <c r="H483" s="638">
        <v>0.875</v>
      </c>
      <c r="I483" s="186">
        <v>0.875</v>
      </c>
      <c r="J483" s="186" t="s">
        <v>84</v>
      </c>
      <c r="K483" s="186">
        <v>0.75</v>
      </c>
      <c r="L483" s="186" t="s">
        <v>84</v>
      </c>
      <c r="M483" s="186" t="s">
        <v>84</v>
      </c>
      <c r="N483" s="186" t="s">
        <v>84</v>
      </c>
      <c r="O483" s="186">
        <v>0.875</v>
      </c>
      <c r="P483" s="186" t="s">
        <v>84</v>
      </c>
      <c r="Q483" s="186">
        <v>0.75</v>
      </c>
      <c r="R483" s="186">
        <v>0.625</v>
      </c>
      <c r="S483" s="186">
        <v>0.5625</v>
      </c>
      <c r="T483" s="186">
        <v>0.625</v>
      </c>
      <c r="U483" s="186" t="s">
        <v>84</v>
      </c>
      <c r="V483" s="186">
        <v>0.375</v>
      </c>
      <c r="W483" s="186">
        <v>0.625</v>
      </c>
      <c r="X483" s="186" t="s">
        <v>84</v>
      </c>
      <c r="Y483" s="186" t="s">
        <v>84</v>
      </c>
      <c r="Z483" s="186" t="s">
        <v>84</v>
      </c>
      <c r="AA483" s="186" t="s">
        <v>84</v>
      </c>
      <c r="AB483" s="206">
        <v>1</v>
      </c>
      <c r="AC483" s="186">
        <v>1</v>
      </c>
      <c r="AD483" s="186">
        <v>0.875</v>
      </c>
      <c r="AE483" s="186" t="s">
        <v>84</v>
      </c>
      <c r="AF483" s="186" t="s">
        <v>84</v>
      </c>
      <c r="AG483" s="186" t="s">
        <v>84</v>
      </c>
      <c r="AH483" s="186">
        <v>0.875</v>
      </c>
      <c r="AI483" s="186">
        <v>0.75</v>
      </c>
      <c r="AJ483" s="186" t="s">
        <v>84</v>
      </c>
      <c r="AK483" s="186" t="s">
        <v>84</v>
      </c>
      <c r="AL483" s="186" t="s">
        <v>84</v>
      </c>
      <c r="AM483" s="206">
        <v>0.875</v>
      </c>
      <c r="AN483" s="186" t="s">
        <v>84</v>
      </c>
      <c r="AO483" s="186">
        <v>1</v>
      </c>
      <c r="AP483" s="186" t="s">
        <v>84</v>
      </c>
      <c r="AQ483" s="186" t="s">
        <v>84</v>
      </c>
      <c r="AR483" s="966">
        <v>1</v>
      </c>
      <c r="AS483" s="966" t="s">
        <v>84</v>
      </c>
      <c r="AT483" s="976" t="s">
        <v>84</v>
      </c>
      <c r="AU483" s="186" t="s">
        <v>84</v>
      </c>
      <c r="AV483" s="186" t="s">
        <v>84</v>
      </c>
      <c r="AW483" s="186">
        <v>1</v>
      </c>
      <c r="AX483" s="605">
        <v>0.5</v>
      </c>
      <c r="AY483" s="605" t="s">
        <v>84</v>
      </c>
      <c r="AZ483" s="189"/>
      <c r="BA483" s="639">
        <v>0.69374999999999998</v>
      </c>
      <c r="BB483" s="207">
        <v>0.9</v>
      </c>
      <c r="BC483" s="207">
        <v>0.95833333333333337</v>
      </c>
      <c r="BD483" s="208">
        <v>0.85069444444444453</v>
      </c>
      <c r="BE483" s="208">
        <v>0.75</v>
      </c>
    </row>
    <row r="484" spans="1:57" ht="35.25" customHeight="1" x14ac:dyDescent="0.25">
      <c r="A484" s="144"/>
      <c r="B484" s="144"/>
      <c r="C484" s="144"/>
      <c r="D484" s="1549"/>
      <c r="E484" s="234" t="s">
        <v>241</v>
      </c>
      <c r="F484" s="165"/>
      <c r="G484" s="1575"/>
      <c r="H484" s="495">
        <v>1</v>
      </c>
      <c r="I484" s="183">
        <v>1</v>
      </c>
      <c r="J484" s="183" t="s">
        <v>84</v>
      </c>
      <c r="K484" s="183">
        <v>0.875</v>
      </c>
      <c r="L484" s="183" t="s">
        <v>84</v>
      </c>
      <c r="M484" s="183" t="s">
        <v>84</v>
      </c>
      <c r="N484" s="183" t="s">
        <v>84</v>
      </c>
      <c r="O484" s="183">
        <v>1</v>
      </c>
      <c r="P484" s="183" t="s">
        <v>84</v>
      </c>
      <c r="Q484" s="183">
        <v>1</v>
      </c>
      <c r="R484" s="183">
        <v>1</v>
      </c>
      <c r="S484" s="183">
        <v>1</v>
      </c>
      <c r="T484" s="183">
        <v>1</v>
      </c>
      <c r="U484" s="183" t="s">
        <v>84</v>
      </c>
      <c r="V484" s="183">
        <v>1</v>
      </c>
      <c r="W484" s="183">
        <v>1</v>
      </c>
      <c r="X484" s="183" t="s">
        <v>84</v>
      </c>
      <c r="Y484" s="183" t="s">
        <v>84</v>
      </c>
      <c r="Z484" s="183" t="s">
        <v>84</v>
      </c>
      <c r="AA484" s="183" t="s">
        <v>84</v>
      </c>
      <c r="AB484" s="185">
        <v>0.875</v>
      </c>
      <c r="AC484" s="183">
        <v>1</v>
      </c>
      <c r="AD484" s="183">
        <v>0.875</v>
      </c>
      <c r="AE484" s="183" t="s">
        <v>84</v>
      </c>
      <c r="AF484" s="183" t="s">
        <v>84</v>
      </c>
      <c r="AG484" s="183" t="s">
        <v>84</v>
      </c>
      <c r="AH484" s="183">
        <v>0.875</v>
      </c>
      <c r="AI484" s="183">
        <v>1</v>
      </c>
      <c r="AJ484" s="183" t="s">
        <v>84</v>
      </c>
      <c r="AK484" s="183" t="s">
        <v>84</v>
      </c>
      <c r="AL484" s="183" t="s">
        <v>84</v>
      </c>
      <c r="AM484" s="185">
        <v>0.9375</v>
      </c>
      <c r="AN484" s="183" t="s">
        <v>84</v>
      </c>
      <c r="AO484" s="183">
        <v>0.75</v>
      </c>
      <c r="AP484" s="183" t="s">
        <v>84</v>
      </c>
      <c r="AQ484" s="183" t="s">
        <v>84</v>
      </c>
      <c r="AR484" s="965">
        <v>0.75</v>
      </c>
      <c r="AS484" s="965" t="s">
        <v>84</v>
      </c>
      <c r="AT484" s="975" t="s">
        <v>84</v>
      </c>
      <c r="AU484" s="189" t="s">
        <v>84</v>
      </c>
      <c r="AV484" s="189" t="s">
        <v>84</v>
      </c>
      <c r="AW484" s="189">
        <v>0</v>
      </c>
      <c r="AX484" s="506">
        <v>0</v>
      </c>
      <c r="AY484" s="506" t="s">
        <v>84</v>
      </c>
      <c r="AZ484" s="189"/>
      <c r="BA484" s="494">
        <v>0.98750000000000004</v>
      </c>
      <c r="BB484" s="187">
        <v>0.92500000000000004</v>
      </c>
      <c r="BC484" s="187">
        <v>0.8125</v>
      </c>
      <c r="BD484" s="188">
        <v>0.90833333333333333</v>
      </c>
      <c r="BE484" s="188" t="s">
        <v>84</v>
      </c>
    </row>
    <row r="485" spans="1:57" ht="35.25" customHeight="1" x14ac:dyDescent="0.25">
      <c r="A485" s="144"/>
      <c r="B485" s="144"/>
      <c r="C485" s="144"/>
      <c r="D485" s="1549"/>
      <c r="E485" s="234" t="s">
        <v>246</v>
      </c>
      <c r="F485" s="165"/>
      <c r="G485" s="1575"/>
      <c r="H485" s="638">
        <v>1</v>
      </c>
      <c r="I485" s="186">
        <v>0.625</v>
      </c>
      <c r="J485" s="186" t="s">
        <v>84</v>
      </c>
      <c r="K485" s="186">
        <v>0.8125</v>
      </c>
      <c r="L485" s="186" t="s">
        <v>84</v>
      </c>
      <c r="M485" s="186" t="s">
        <v>84</v>
      </c>
      <c r="N485" s="186" t="s">
        <v>84</v>
      </c>
      <c r="O485" s="186">
        <v>1</v>
      </c>
      <c r="P485" s="186" t="s">
        <v>84</v>
      </c>
      <c r="Q485" s="186">
        <v>1</v>
      </c>
      <c r="R485" s="186">
        <v>0.75</v>
      </c>
      <c r="S485" s="186">
        <v>1</v>
      </c>
      <c r="T485" s="186">
        <v>1</v>
      </c>
      <c r="U485" s="186" t="s">
        <v>84</v>
      </c>
      <c r="V485" s="186">
        <v>0.875</v>
      </c>
      <c r="W485" s="186">
        <v>0.75</v>
      </c>
      <c r="X485" s="186" t="s">
        <v>84</v>
      </c>
      <c r="Y485" s="186" t="s">
        <v>84</v>
      </c>
      <c r="Z485" s="186" t="s">
        <v>84</v>
      </c>
      <c r="AA485" s="186" t="s">
        <v>84</v>
      </c>
      <c r="AB485" s="206">
        <v>1</v>
      </c>
      <c r="AC485" s="186">
        <v>0.9375</v>
      </c>
      <c r="AD485" s="186">
        <v>0.8125</v>
      </c>
      <c r="AE485" s="186" t="s">
        <v>84</v>
      </c>
      <c r="AF485" s="186" t="s">
        <v>84</v>
      </c>
      <c r="AG485" s="186" t="s">
        <v>84</v>
      </c>
      <c r="AH485" s="186">
        <v>0.75</v>
      </c>
      <c r="AI485" s="186">
        <v>0.875</v>
      </c>
      <c r="AJ485" s="186" t="s">
        <v>84</v>
      </c>
      <c r="AK485" s="186" t="s">
        <v>84</v>
      </c>
      <c r="AL485" s="186" t="s">
        <v>84</v>
      </c>
      <c r="AM485" s="206">
        <v>0.75</v>
      </c>
      <c r="AN485" s="186" t="s">
        <v>84</v>
      </c>
      <c r="AO485" s="186">
        <v>0.125</v>
      </c>
      <c r="AP485" s="186" t="s">
        <v>84</v>
      </c>
      <c r="AQ485" s="186" t="s">
        <v>84</v>
      </c>
      <c r="AR485" s="966">
        <v>0.875</v>
      </c>
      <c r="AS485" s="966" t="s">
        <v>84</v>
      </c>
      <c r="AT485" s="976" t="s">
        <v>84</v>
      </c>
      <c r="AU485" s="186" t="s">
        <v>84</v>
      </c>
      <c r="AV485" s="186" t="s">
        <v>84</v>
      </c>
      <c r="AW485" s="186">
        <v>0</v>
      </c>
      <c r="AX485" s="605">
        <v>0</v>
      </c>
      <c r="AY485" s="605" t="s">
        <v>84</v>
      </c>
      <c r="AZ485" s="189"/>
      <c r="BA485" s="639">
        <v>0.88124999999999998</v>
      </c>
      <c r="BB485" s="207">
        <v>0.875</v>
      </c>
      <c r="BC485" s="207">
        <v>0.58333333333333337</v>
      </c>
      <c r="BD485" s="208">
        <v>0.77986111111111123</v>
      </c>
      <c r="BE485" s="208" t="s">
        <v>84</v>
      </c>
    </row>
    <row r="486" spans="1:57" ht="35.25" customHeight="1" x14ac:dyDescent="0.25">
      <c r="A486" s="144"/>
      <c r="B486" s="144"/>
      <c r="C486" s="144"/>
      <c r="D486" s="1549"/>
      <c r="E486" s="234" t="s">
        <v>248</v>
      </c>
      <c r="F486" s="165"/>
      <c r="G486" s="1575"/>
      <c r="H486" s="495">
        <v>1</v>
      </c>
      <c r="I486" s="183">
        <v>1</v>
      </c>
      <c r="J486" s="183" t="s">
        <v>84</v>
      </c>
      <c r="K486" s="183">
        <v>0.8125</v>
      </c>
      <c r="L486" s="183" t="s">
        <v>84</v>
      </c>
      <c r="M486" s="183" t="s">
        <v>84</v>
      </c>
      <c r="N486" s="183" t="s">
        <v>84</v>
      </c>
      <c r="O486" s="183">
        <v>1</v>
      </c>
      <c r="P486" s="183" t="s">
        <v>84</v>
      </c>
      <c r="Q486" s="183">
        <v>0.75</v>
      </c>
      <c r="R486" s="183">
        <v>0.6875</v>
      </c>
      <c r="S486" s="183">
        <v>0.8125</v>
      </c>
      <c r="T486" s="183">
        <v>1</v>
      </c>
      <c r="U486" s="183" t="s">
        <v>84</v>
      </c>
      <c r="V486" s="183">
        <v>0.875</v>
      </c>
      <c r="W486" s="183">
        <v>0.875</v>
      </c>
      <c r="X486" s="183" t="s">
        <v>84</v>
      </c>
      <c r="Y486" s="183" t="s">
        <v>84</v>
      </c>
      <c r="Z486" s="183" t="s">
        <v>84</v>
      </c>
      <c r="AA486" s="183" t="s">
        <v>84</v>
      </c>
      <c r="AB486" s="185">
        <v>0.75</v>
      </c>
      <c r="AC486" s="183">
        <v>1</v>
      </c>
      <c r="AD486" s="183">
        <v>1</v>
      </c>
      <c r="AE486" s="183" t="s">
        <v>84</v>
      </c>
      <c r="AF486" s="183" t="s">
        <v>84</v>
      </c>
      <c r="AG486" s="183" t="s">
        <v>84</v>
      </c>
      <c r="AH486" s="183">
        <v>1</v>
      </c>
      <c r="AI486" s="183">
        <v>1</v>
      </c>
      <c r="AJ486" s="183" t="s">
        <v>84</v>
      </c>
      <c r="AK486" s="183" t="s">
        <v>84</v>
      </c>
      <c r="AL486" s="183" t="s">
        <v>84</v>
      </c>
      <c r="AM486" s="185">
        <v>1</v>
      </c>
      <c r="AN486" s="183" t="s">
        <v>84</v>
      </c>
      <c r="AO486" s="183">
        <v>0.75</v>
      </c>
      <c r="AP486" s="183" t="s">
        <v>84</v>
      </c>
      <c r="AQ486" s="183" t="s">
        <v>84</v>
      </c>
      <c r="AR486" s="965">
        <v>1</v>
      </c>
      <c r="AS486" s="965" t="s">
        <v>84</v>
      </c>
      <c r="AT486" s="975" t="s">
        <v>84</v>
      </c>
      <c r="AU486" s="186" t="s">
        <v>84</v>
      </c>
      <c r="AV486" s="186" t="s">
        <v>84</v>
      </c>
      <c r="AW486" s="186">
        <v>0</v>
      </c>
      <c r="AX486" s="605">
        <v>0</v>
      </c>
      <c r="AY486" s="605" t="s">
        <v>84</v>
      </c>
      <c r="AZ486" s="189"/>
      <c r="BA486" s="494">
        <v>0.88124999999999998</v>
      </c>
      <c r="BB486" s="187">
        <v>0.95</v>
      </c>
      <c r="BC486" s="187">
        <v>0.91666666666666663</v>
      </c>
      <c r="BD486" s="188">
        <v>0.91597222222222208</v>
      </c>
      <c r="BE486" s="188" t="s">
        <v>84</v>
      </c>
    </row>
    <row r="487" spans="1:57" ht="35.25" customHeight="1" x14ac:dyDescent="0.25">
      <c r="A487" s="144"/>
      <c r="B487" s="144"/>
      <c r="C487" s="144"/>
      <c r="D487" s="1549"/>
      <c r="E487" s="234" t="s">
        <v>257</v>
      </c>
      <c r="F487" s="165"/>
      <c r="G487" s="1575"/>
      <c r="H487" s="638">
        <v>0.8125</v>
      </c>
      <c r="I487" s="186">
        <v>0.875</v>
      </c>
      <c r="J487" s="186" t="s">
        <v>84</v>
      </c>
      <c r="K487" s="186">
        <v>0.5625</v>
      </c>
      <c r="L487" s="186" t="s">
        <v>84</v>
      </c>
      <c r="M487" s="186" t="s">
        <v>84</v>
      </c>
      <c r="N487" s="186" t="s">
        <v>84</v>
      </c>
      <c r="O487" s="186">
        <v>0.875</v>
      </c>
      <c r="P487" s="186" t="s">
        <v>84</v>
      </c>
      <c r="Q487" s="186">
        <v>0.875</v>
      </c>
      <c r="R487" s="186">
        <v>0.75</v>
      </c>
      <c r="S487" s="186">
        <v>0.875</v>
      </c>
      <c r="T487" s="186">
        <v>1</v>
      </c>
      <c r="U487" s="186" t="s">
        <v>84</v>
      </c>
      <c r="V487" s="186">
        <v>0.75</v>
      </c>
      <c r="W487" s="186">
        <v>1</v>
      </c>
      <c r="X487" s="186" t="s">
        <v>84</v>
      </c>
      <c r="Y487" s="186" t="s">
        <v>84</v>
      </c>
      <c r="Z487" s="186" t="s">
        <v>84</v>
      </c>
      <c r="AA487" s="186" t="s">
        <v>84</v>
      </c>
      <c r="AB487" s="206">
        <v>0.875</v>
      </c>
      <c r="AC487" s="186">
        <v>1</v>
      </c>
      <c r="AD487" s="186">
        <v>1</v>
      </c>
      <c r="AE487" s="186" t="s">
        <v>84</v>
      </c>
      <c r="AF487" s="186" t="s">
        <v>84</v>
      </c>
      <c r="AG487" s="186" t="s">
        <v>84</v>
      </c>
      <c r="AH487" s="186">
        <v>1</v>
      </c>
      <c r="AI487" s="186">
        <v>1</v>
      </c>
      <c r="AJ487" s="186" t="s">
        <v>84</v>
      </c>
      <c r="AK487" s="186" t="s">
        <v>84</v>
      </c>
      <c r="AL487" s="186" t="s">
        <v>84</v>
      </c>
      <c r="AM487" s="206">
        <v>0.875</v>
      </c>
      <c r="AN487" s="186" t="s">
        <v>84</v>
      </c>
      <c r="AO487" s="186">
        <v>1</v>
      </c>
      <c r="AP487" s="186" t="s">
        <v>84</v>
      </c>
      <c r="AQ487" s="186" t="s">
        <v>84</v>
      </c>
      <c r="AR487" s="966">
        <v>1</v>
      </c>
      <c r="AS487" s="966" t="s">
        <v>84</v>
      </c>
      <c r="AT487" s="976" t="s">
        <v>84</v>
      </c>
      <c r="AU487" s="186" t="s">
        <v>84</v>
      </c>
      <c r="AV487" s="186" t="s">
        <v>84</v>
      </c>
      <c r="AW487" s="186">
        <v>0</v>
      </c>
      <c r="AX487" s="605">
        <v>0</v>
      </c>
      <c r="AY487" s="605" t="s">
        <v>84</v>
      </c>
      <c r="AZ487" s="189"/>
      <c r="BA487" s="639">
        <v>0.83750000000000002</v>
      </c>
      <c r="BB487" s="207">
        <v>0.97499999999999998</v>
      </c>
      <c r="BC487" s="207">
        <v>0.95833333333333337</v>
      </c>
      <c r="BD487" s="208">
        <v>0.92361111111111116</v>
      </c>
      <c r="BE487" s="208" t="s">
        <v>84</v>
      </c>
    </row>
    <row r="488" spans="1:57" ht="35.25" customHeight="1" x14ac:dyDescent="0.25">
      <c r="A488" s="144"/>
      <c r="B488" s="144"/>
      <c r="C488" s="144"/>
      <c r="D488" s="1549"/>
      <c r="E488" s="234" t="s">
        <v>267</v>
      </c>
      <c r="F488" s="165"/>
      <c r="G488" s="1575"/>
      <c r="H488" s="495">
        <v>0.75</v>
      </c>
      <c r="I488" s="183">
        <v>0.875</v>
      </c>
      <c r="J488" s="183" t="s">
        <v>84</v>
      </c>
      <c r="K488" s="183">
        <v>1</v>
      </c>
      <c r="L488" s="183" t="s">
        <v>84</v>
      </c>
      <c r="M488" s="183" t="s">
        <v>84</v>
      </c>
      <c r="N488" s="183" t="s">
        <v>84</v>
      </c>
      <c r="O488" s="183">
        <v>0.875</v>
      </c>
      <c r="P488" s="183" t="s">
        <v>84</v>
      </c>
      <c r="Q488" s="183">
        <v>0.6875</v>
      </c>
      <c r="R488" s="183">
        <v>0.5</v>
      </c>
      <c r="S488" s="183">
        <v>0.75</v>
      </c>
      <c r="T488" s="183">
        <v>0.5625</v>
      </c>
      <c r="U488" s="183" t="s">
        <v>84</v>
      </c>
      <c r="V488" s="183">
        <v>0.75</v>
      </c>
      <c r="W488" s="183">
        <v>1</v>
      </c>
      <c r="X488" s="183" t="s">
        <v>84</v>
      </c>
      <c r="Y488" s="183" t="s">
        <v>84</v>
      </c>
      <c r="Z488" s="183" t="s">
        <v>84</v>
      </c>
      <c r="AA488" s="183" t="s">
        <v>84</v>
      </c>
      <c r="AB488" s="185">
        <v>1</v>
      </c>
      <c r="AC488" s="183">
        <v>0.9375</v>
      </c>
      <c r="AD488" s="183">
        <v>1</v>
      </c>
      <c r="AE488" s="183" t="s">
        <v>84</v>
      </c>
      <c r="AF488" s="183" t="s">
        <v>84</v>
      </c>
      <c r="AG488" s="183" t="s">
        <v>84</v>
      </c>
      <c r="AH488" s="183">
        <v>0.9375</v>
      </c>
      <c r="AI488" s="183">
        <v>1</v>
      </c>
      <c r="AJ488" s="183" t="s">
        <v>84</v>
      </c>
      <c r="AK488" s="183" t="s">
        <v>84</v>
      </c>
      <c r="AL488" s="183" t="s">
        <v>84</v>
      </c>
      <c r="AM488" s="185">
        <v>0.875</v>
      </c>
      <c r="AN488" s="183" t="s">
        <v>84</v>
      </c>
      <c r="AO488" s="183">
        <v>0.875</v>
      </c>
      <c r="AP488" s="183" t="s">
        <v>84</v>
      </c>
      <c r="AQ488" s="183" t="s">
        <v>84</v>
      </c>
      <c r="AR488" s="965">
        <v>0.625</v>
      </c>
      <c r="AS488" s="965" t="s">
        <v>84</v>
      </c>
      <c r="AT488" s="975" t="s">
        <v>84</v>
      </c>
      <c r="AU488" s="186" t="s">
        <v>84</v>
      </c>
      <c r="AV488" s="186" t="s">
        <v>84</v>
      </c>
      <c r="AW488" s="186">
        <v>0</v>
      </c>
      <c r="AX488" s="605">
        <v>0</v>
      </c>
      <c r="AY488" s="605" t="s">
        <v>84</v>
      </c>
      <c r="AZ488" s="189"/>
      <c r="BA488" s="494">
        <v>0.77500000000000002</v>
      </c>
      <c r="BB488" s="187">
        <v>0.97499999999999998</v>
      </c>
      <c r="BC488" s="187">
        <v>0.79166666666666663</v>
      </c>
      <c r="BD488" s="188">
        <v>0.84722222222222221</v>
      </c>
      <c r="BE488" s="188" t="s">
        <v>84</v>
      </c>
    </row>
    <row r="489" spans="1:57" ht="35.25" customHeight="1" x14ac:dyDescent="0.25">
      <c r="A489" s="144"/>
      <c r="B489" s="144"/>
      <c r="C489" s="144"/>
      <c r="D489" s="1549"/>
      <c r="E489" s="234" t="s">
        <v>152</v>
      </c>
      <c r="F489" s="165"/>
      <c r="G489" s="1575"/>
      <c r="H489" s="638">
        <v>1</v>
      </c>
      <c r="I489" s="186">
        <v>1</v>
      </c>
      <c r="J489" s="186" t="s">
        <v>84</v>
      </c>
      <c r="K489" s="186">
        <v>1</v>
      </c>
      <c r="L489" s="186" t="s">
        <v>84</v>
      </c>
      <c r="M489" s="186" t="s">
        <v>84</v>
      </c>
      <c r="N489" s="186" t="s">
        <v>84</v>
      </c>
      <c r="O489" s="186">
        <v>1</v>
      </c>
      <c r="P489" s="186" t="s">
        <v>84</v>
      </c>
      <c r="Q489" s="186">
        <v>1</v>
      </c>
      <c r="R489" s="186">
        <v>1</v>
      </c>
      <c r="S489" s="186">
        <v>1</v>
      </c>
      <c r="T489" s="186">
        <v>0.9375</v>
      </c>
      <c r="U489" s="186" t="s">
        <v>84</v>
      </c>
      <c r="V489" s="186">
        <v>0.8125</v>
      </c>
      <c r="W489" s="186">
        <v>0.875</v>
      </c>
      <c r="X489" s="186" t="s">
        <v>84</v>
      </c>
      <c r="Y489" s="186" t="s">
        <v>84</v>
      </c>
      <c r="Z489" s="186" t="s">
        <v>84</v>
      </c>
      <c r="AA489" s="186" t="s">
        <v>84</v>
      </c>
      <c r="AB489" s="206">
        <v>0.875</v>
      </c>
      <c r="AC489" s="186">
        <v>1</v>
      </c>
      <c r="AD489" s="186">
        <v>1</v>
      </c>
      <c r="AE489" s="186" t="s">
        <v>84</v>
      </c>
      <c r="AF489" s="186" t="s">
        <v>84</v>
      </c>
      <c r="AG489" s="186" t="s">
        <v>84</v>
      </c>
      <c r="AH489" s="186">
        <v>0.75</v>
      </c>
      <c r="AI489" s="186">
        <v>1</v>
      </c>
      <c r="AJ489" s="186" t="s">
        <v>84</v>
      </c>
      <c r="AK489" s="186" t="s">
        <v>84</v>
      </c>
      <c r="AL489" s="186" t="s">
        <v>84</v>
      </c>
      <c r="AM489" s="206">
        <v>0.8125</v>
      </c>
      <c r="AN489" s="186" t="s">
        <v>84</v>
      </c>
      <c r="AO489" s="186">
        <v>0.6875</v>
      </c>
      <c r="AP489" s="186" t="s">
        <v>84</v>
      </c>
      <c r="AQ489" s="186" t="s">
        <v>84</v>
      </c>
      <c r="AR489" s="966">
        <v>1</v>
      </c>
      <c r="AS489" s="966" t="s">
        <v>84</v>
      </c>
      <c r="AT489" s="976" t="s">
        <v>84</v>
      </c>
      <c r="AU489" s="186" t="s">
        <v>84</v>
      </c>
      <c r="AV489" s="186" t="s">
        <v>84</v>
      </c>
      <c r="AW489" s="186">
        <v>0</v>
      </c>
      <c r="AX489" s="605">
        <v>0</v>
      </c>
      <c r="AY489" s="605" t="s">
        <v>84</v>
      </c>
      <c r="AZ489" s="189"/>
      <c r="BA489" s="639">
        <v>0.96250000000000002</v>
      </c>
      <c r="BB489" s="207">
        <v>0.92500000000000004</v>
      </c>
      <c r="BC489" s="207">
        <v>0.83333333333333337</v>
      </c>
      <c r="BD489" s="208">
        <v>0.90694444444444455</v>
      </c>
      <c r="BE489" s="208" t="s">
        <v>84</v>
      </c>
    </row>
    <row r="490" spans="1:57" ht="35.25" customHeight="1" x14ac:dyDescent="0.25">
      <c r="A490" s="144"/>
      <c r="B490" s="144"/>
      <c r="C490" s="144"/>
      <c r="D490" s="1548">
        <v>2021</v>
      </c>
      <c r="E490" s="234" t="s">
        <v>153</v>
      </c>
      <c r="F490" s="165"/>
      <c r="G490" s="1575"/>
      <c r="H490" s="495">
        <v>1</v>
      </c>
      <c r="I490" s="183">
        <v>0.875</v>
      </c>
      <c r="J490" s="183" t="s">
        <v>84</v>
      </c>
      <c r="K490" s="183">
        <v>0.875</v>
      </c>
      <c r="L490" s="183" t="s">
        <v>84</v>
      </c>
      <c r="M490" s="183" t="s">
        <v>84</v>
      </c>
      <c r="N490" s="183" t="s">
        <v>84</v>
      </c>
      <c r="O490" s="183">
        <v>0.875</v>
      </c>
      <c r="P490" s="183" t="s">
        <v>84</v>
      </c>
      <c r="Q490" s="183">
        <v>0.625</v>
      </c>
      <c r="R490" s="183">
        <v>0.75</v>
      </c>
      <c r="S490" s="183">
        <v>0.8125</v>
      </c>
      <c r="T490" s="183">
        <v>0.8125</v>
      </c>
      <c r="U490" s="183" t="s">
        <v>84</v>
      </c>
      <c r="V490" s="183">
        <v>0.875</v>
      </c>
      <c r="W490" s="183">
        <v>1</v>
      </c>
      <c r="X490" s="183" t="s">
        <v>84</v>
      </c>
      <c r="Y490" s="183" t="s">
        <v>84</v>
      </c>
      <c r="Z490" s="183" t="s">
        <v>84</v>
      </c>
      <c r="AA490" s="183" t="s">
        <v>84</v>
      </c>
      <c r="AB490" s="185">
        <v>0.75</v>
      </c>
      <c r="AC490" s="183">
        <v>1</v>
      </c>
      <c r="AD490" s="183">
        <v>0.4375</v>
      </c>
      <c r="AE490" s="183" t="s">
        <v>84</v>
      </c>
      <c r="AF490" s="183" t="s">
        <v>84</v>
      </c>
      <c r="AG490" s="183" t="s">
        <v>84</v>
      </c>
      <c r="AH490" s="183">
        <v>0.5</v>
      </c>
      <c r="AI490" s="183">
        <v>0.75</v>
      </c>
      <c r="AJ490" s="183" t="s">
        <v>84</v>
      </c>
      <c r="AK490" s="183" t="s">
        <v>84</v>
      </c>
      <c r="AL490" s="183" t="s">
        <v>84</v>
      </c>
      <c r="AM490" s="185">
        <v>0.75</v>
      </c>
      <c r="AN490" s="183" t="s">
        <v>84</v>
      </c>
      <c r="AO490" s="183">
        <v>0.875</v>
      </c>
      <c r="AP490" s="183" t="s">
        <v>84</v>
      </c>
      <c r="AQ490" s="183" t="s">
        <v>84</v>
      </c>
      <c r="AR490" s="965">
        <v>1</v>
      </c>
      <c r="AS490" s="965" t="s">
        <v>84</v>
      </c>
      <c r="AT490" s="975" t="s">
        <v>84</v>
      </c>
      <c r="AU490" s="186" t="s">
        <v>84</v>
      </c>
      <c r="AV490" s="186" t="s">
        <v>84</v>
      </c>
      <c r="AW490" s="186">
        <v>0</v>
      </c>
      <c r="AX490" s="605">
        <v>0</v>
      </c>
      <c r="AY490" s="605" t="s">
        <v>84</v>
      </c>
      <c r="AZ490" s="189"/>
      <c r="BA490" s="494">
        <v>0.85</v>
      </c>
      <c r="BB490" s="187">
        <v>0.6875</v>
      </c>
      <c r="BC490" s="187">
        <v>0.875</v>
      </c>
      <c r="BD490" s="188">
        <v>0.8041666666666667</v>
      </c>
      <c r="BE490" s="188" t="s">
        <v>84</v>
      </c>
    </row>
    <row r="491" spans="1:57" ht="35.25" customHeight="1" x14ac:dyDescent="0.25">
      <c r="A491" s="144"/>
      <c r="B491" s="144"/>
      <c r="C491" s="144"/>
      <c r="D491" s="1549"/>
      <c r="E491" s="234" t="s">
        <v>154</v>
      </c>
      <c r="F491" s="165"/>
      <c r="G491" s="1575"/>
      <c r="H491" s="638">
        <v>1</v>
      </c>
      <c r="I491" s="186">
        <v>0.9375</v>
      </c>
      <c r="J491" s="186" t="s">
        <v>84</v>
      </c>
      <c r="K491" s="186">
        <v>0.875</v>
      </c>
      <c r="L491" s="186" t="s">
        <v>84</v>
      </c>
      <c r="M491" s="186" t="s">
        <v>84</v>
      </c>
      <c r="N491" s="186" t="s">
        <v>84</v>
      </c>
      <c r="O491" s="186">
        <v>1</v>
      </c>
      <c r="P491" s="186" t="s">
        <v>84</v>
      </c>
      <c r="Q491" s="186">
        <v>1</v>
      </c>
      <c r="R491" s="186">
        <v>1</v>
      </c>
      <c r="S491" s="186">
        <v>0.875</v>
      </c>
      <c r="T491" s="186">
        <v>1</v>
      </c>
      <c r="U491" s="186" t="s">
        <v>84</v>
      </c>
      <c r="V491" s="186">
        <v>0.875</v>
      </c>
      <c r="W491" s="186">
        <v>1</v>
      </c>
      <c r="X491" s="186" t="s">
        <v>84</v>
      </c>
      <c r="Y491" s="186" t="s">
        <v>84</v>
      </c>
      <c r="Z491" s="186" t="s">
        <v>84</v>
      </c>
      <c r="AA491" s="186" t="s">
        <v>84</v>
      </c>
      <c r="AB491" s="206">
        <v>0.75</v>
      </c>
      <c r="AC491" s="186">
        <v>0.75</v>
      </c>
      <c r="AD491" s="186">
        <v>1</v>
      </c>
      <c r="AE491" s="186" t="s">
        <v>84</v>
      </c>
      <c r="AF491" s="186" t="s">
        <v>84</v>
      </c>
      <c r="AG491" s="186" t="s">
        <v>84</v>
      </c>
      <c r="AH491" s="186">
        <v>0.8125</v>
      </c>
      <c r="AI491" s="186">
        <v>1</v>
      </c>
      <c r="AJ491" s="186" t="s">
        <v>84</v>
      </c>
      <c r="AK491" s="186" t="s">
        <v>84</v>
      </c>
      <c r="AL491" s="186" t="s">
        <v>84</v>
      </c>
      <c r="AM491" s="206">
        <v>0.875</v>
      </c>
      <c r="AN491" s="186" t="s">
        <v>84</v>
      </c>
      <c r="AO491" s="186">
        <v>1</v>
      </c>
      <c r="AP491" s="186" t="s">
        <v>84</v>
      </c>
      <c r="AQ491" s="186" t="s">
        <v>84</v>
      </c>
      <c r="AR491" s="966">
        <v>0.75</v>
      </c>
      <c r="AS491" s="966" t="s">
        <v>84</v>
      </c>
      <c r="AT491" s="976" t="s">
        <v>84</v>
      </c>
      <c r="AU491" s="186" t="s">
        <v>84</v>
      </c>
      <c r="AV491" s="186" t="s">
        <v>84</v>
      </c>
      <c r="AW491" s="186">
        <v>0</v>
      </c>
      <c r="AX491" s="605">
        <v>0</v>
      </c>
      <c r="AY491" s="605" t="s">
        <v>84</v>
      </c>
      <c r="AZ491" s="189"/>
      <c r="BA491" s="639">
        <v>0.95625000000000004</v>
      </c>
      <c r="BB491" s="207">
        <v>0.86250000000000004</v>
      </c>
      <c r="BC491" s="207">
        <v>0.875</v>
      </c>
      <c r="BD491" s="208">
        <v>0.8979166666666667</v>
      </c>
      <c r="BE491" s="208" t="s">
        <v>84</v>
      </c>
    </row>
    <row r="492" spans="1:57" ht="35.25" customHeight="1" x14ac:dyDescent="0.25">
      <c r="A492" s="144"/>
      <c r="B492" s="144"/>
      <c r="C492" s="144"/>
      <c r="D492" s="1549"/>
      <c r="E492" s="234" t="s">
        <v>155</v>
      </c>
      <c r="F492" s="165"/>
      <c r="G492" s="1575"/>
      <c r="H492" s="495">
        <v>1</v>
      </c>
      <c r="I492" s="183">
        <v>1</v>
      </c>
      <c r="J492" s="183" t="s">
        <v>84</v>
      </c>
      <c r="K492" s="183">
        <v>0.875</v>
      </c>
      <c r="L492" s="183" t="s">
        <v>84</v>
      </c>
      <c r="M492" s="183" t="s">
        <v>84</v>
      </c>
      <c r="N492" s="183" t="s">
        <v>84</v>
      </c>
      <c r="O492" s="183">
        <v>1</v>
      </c>
      <c r="P492" s="183" t="s">
        <v>84</v>
      </c>
      <c r="Q492" s="183">
        <v>1</v>
      </c>
      <c r="R492" s="183">
        <v>1</v>
      </c>
      <c r="S492" s="183">
        <v>1</v>
      </c>
      <c r="T492" s="183">
        <v>1</v>
      </c>
      <c r="U492" s="183" t="s">
        <v>84</v>
      </c>
      <c r="V492" s="183">
        <v>1</v>
      </c>
      <c r="W492" s="183">
        <v>1</v>
      </c>
      <c r="X492" s="183" t="s">
        <v>84</v>
      </c>
      <c r="Y492" s="183" t="s">
        <v>84</v>
      </c>
      <c r="Z492" s="183" t="s">
        <v>84</v>
      </c>
      <c r="AA492" s="183" t="s">
        <v>84</v>
      </c>
      <c r="AB492" s="185">
        <v>1</v>
      </c>
      <c r="AC492" s="183">
        <v>0.6875</v>
      </c>
      <c r="AD492" s="183">
        <v>0.625</v>
      </c>
      <c r="AE492" s="183" t="s">
        <v>84</v>
      </c>
      <c r="AF492" s="183" t="s">
        <v>84</v>
      </c>
      <c r="AG492" s="183" t="s">
        <v>84</v>
      </c>
      <c r="AH492" s="183">
        <v>1</v>
      </c>
      <c r="AI492" s="183">
        <v>1</v>
      </c>
      <c r="AJ492" s="183" t="s">
        <v>84</v>
      </c>
      <c r="AK492" s="183" t="s">
        <v>84</v>
      </c>
      <c r="AL492" s="183" t="s">
        <v>84</v>
      </c>
      <c r="AM492" s="185">
        <v>1</v>
      </c>
      <c r="AN492" s="183" t="s">
        <v>84</v>
      </c>
      <c r="AO492" s="183">
        <v>0.875</v>
      </c>
      <c r="AP492" s="183" t="s">
        <v>84</v>
      </c>
      <c r="AQ492" s="183" t="s">
        <v>84</v>
      </c>
      <c r="AR492" s="965">
        <v>1</v>
      </c>
      <c r="AS492" s="965" t="s">
        <v>84</v>
      </c>
      <c r="AT492" s="975" t="s">
        <v>84</v>
      </c>
      <c r="AU492" s="186" t="s">
        <v>84</v>
      </c>
      <c r="AV492" s="186" t="s">
        <v>84</v>
      </c>
      <c r="AW492" s="186">
        <v>0</v>
      </c>
      <c r="AX492" s="605">
        <v>0</v>
      </c>
      <c r="AY492" s="605" t="s">
        <v>84</v>
      </c>
      <c r="AZ492" s="189"/>
      <c r="BA492" s="494">
        <v>0.98750000000000004</v>
      </c>
      <c r="BB492" s="187">
        <v>0.86250000000000004</v>
      </c>
      <c r="BC492" s="187">
        <v>0.95833333333333337</v>
      </c>
      <c r="BD492" s="188">
        <v>0.93611111111111123</v>
      </c>
      <c r="BE492" s="188" t="s">
        <v>84</v>
      </c>
    </row>
    <row r="493" spans="1:57" ht="35.25" customHeight="1" x14ac:dyDescent="0.25">
      <c r="A493" s="144"/>
      <c r="B493" s="144"/>
      <c r="C493" s="144"/>
      <c r="D493" s="1549"/>
      <c r="E493" s="234" t="s">
        <v>303</v>
      </c>
      <c r="F493" s="165"/>
      <c r="G493" s="1575"/>
      <c r="H493" s="638">
        <v>1</v>
      </c>
      <c r="I493" s="186">
        <v>0.875</v>
      </c>
      <c r="J493" s="186" t="s">
        <v>84</v>
      </c>
      <c r="K493" s="186">
        <v>0.75</v>
      </c>
      <c r="L493" s="186" t="s">
        <v>84</v>
      </c>
      <c r="M493" s="186" t="s">
        <v>84</v>
      </c>
      <c r="N493" s="186" t="s">
        <v>84</v>
      </c>
      <c r="O493" s="186">
        <v>1</v>
      </c>
      <c r="P493" s="186" t="s">
        <v>84</v>
      </c>
      <c r="Q493" s="186">
        <v>1</v>
      </c>
      <c r="R493" s="186">
        <v>0.8125</v>
      </c>
      <c r="S493" s="186">
        <v>0.8125</v>
      </c>
      <c r="T493" s="186">
        <v>1</v>
      </c>
      <c r="U493" s="186" t="s">
        <v>84</v>
      </c>
      <c r="V493" s="186">
        <v>0.875</v>
      </c>
      <c r="W493" s="186">
        <v>0.6875</v>
      </c>
      <c r="X493" s="186" t="s">
        <v>84</v>
      </c>
      <c r="Y493" s="186" t="s">
        <v>84</v>
      </c>
      <c r="Z493" s="186" t="s">
        <v>84</v>
      </c>
      <c r="AA493" s="186" t="s">
        <v>84</v>
      </c>
      <c r="AB493" s="206">
        <v>0.8125</v>
      </c>
      <c r="AC493" s="186">
        <v>0.875</v>
      </c>
      <c r="AD493" s="186">
        <v>1</v>
      </c>
      <c r="AE493" s="186" t="s">
        <v>84</v>
      </c>
      <c r="AF493" s="186" t="s">
        <v>84</v>
      </c>
      <c r="AG493" s="186" t="s">
        <v>84</v>
      </c>
      <c r="AH493" s="186">
        <v>0.625</v>
      </c>
      <c r="AI493" s="186">
        <v>0.5</v>
      </c>
      <c r="AJ493" s="186" t="s">
        <v>84</v>
      </c>
      <c r="AK493" s="186" t="s">
        <v>84</v>
      </c>
      <c r="AL493" s="186" t="s">
        <v>84</v>
      </c>
      <c r="AM493" s="206">
        <v>0.75</v>
      </c>
      <c r="AN493" s="186" t="s">
        <v>84</v>
      </c>
      <c r="AO493" s="186">
        <v>1</v>
      </c>
      <c r="AP493" s="186" t="s">
        <v>84</v>
      </c>
      <c r="AQ493" s="186" t="s">
        <v>84</v>
      </c>
      <c r="AR493" s="966">
        <v>1</v>
      </c>
      <c r="AS493" s="966" t="s">
        <v>84</v>
      </c>
      <c r="AT493" s="976" t="s">
        <v>84</v>
      </c>
      <c r="AU493" s="186" t="s">
        <v>84</v>
      </c>
      <c r="AV493" s="186" t="s">
        <v>84</v>
      </c>
      <c r="AW493" s="186">
        <v>0</v>
      </c>
      <c r="AX493" s="605">
        <v>0</v>
      </c>
      <c r="AY493" s="605" t="s">
        <v>84</v>
      </c>
      <c r="AZ493" s="189"/>
      <c r="BA493" s="639">
        <v>0.88124999999999998</v>
      </c>
      <c r="BB493" s="207">
        <v>0.76249999999999996</v>
      </c>
      <c r="BC493" s="207">
        <v>0.91666666666666663</v>
      </c>
      <c r="BD493" s="208">
        <v>0.85347222222222208</v>
      </c>
      <c r="BE493" s="208" t="s">
        <v>84</v>
      </c>
    </row>
    <row r="494" spans="1:57" ht="35.25" customHeight="1" x14ac:dyDescent="0.25">
      <c r="A494" s="144"/>
      <c r="B494" s="144"/>
      <c r="C494" s="144"/>
      <c r="D494" s="1549"/>
      <c r="E494" s="234" t="s">
        <v>167</v>
      </c>
      <c r="F494" s="165"/>
      <c r="G494" s="1575"/>
      <c r="H494" s="495">
        <v>0.875</v>
      </c>
      <c r="I494" s="183">
        <v>0.8125</v>
      </c>
      <c r="J494" s="183" t="s">
        <v>84</v>
      </c>
      <c r="K494" s="183">
        <v>1</v>
      </c>
      <c r="L494" s="183" t="s">
        <v>84</v>
      </c>
      <c r="M494" s="183" t="s">
        <v>84</v>
      </c>
      <c r="N494" s="183" t="s">
        <v>84</v>
      </c>
      <c r="O494" s="183">
        <v>1</v>
      </c>
      <c r="P494" s="183" t="s">
        <v>84</v>
      </c>
      <c r="Q494" s="183">
        <v>1</v>
      </c>
      <c r="R494" s="183">
        <v>1</v>
      </c>
      <c r="S494" s="183">
        <v>1</v>
      </c>
      <c r="T494" s="183">
        <v>1</v>
      </c>
      <c r="U494" s="183" t="s">
        <v>84</v>
      </c>
      <c r="V494" s="183">
        <v>1</v>
      </c>
      <c r="W494" s="183">
        <v>1</v>
      </c>
      <c r="X494" s="183" t="s">
        <v>84</v>
      </c>
      <c r="Y494" s="183" t="s">
        <v>84</v>
      </c>
      <c r="Z494" s="183" t="s">
        <v>84</v>
      </c>
      <c r="AA494" s="183" t="s">
        <v>84</v>
      </c>
      <c r="AB494" s="185">
        <v>0.75</v>
      </c>
      <c r="AC494" s="183">
        <v>0.875</v>
      </c>
      <c r="AD494" s="183">
        <v>1</v>
      </c>
      <c r="AE494" s="183" t="s">
        <v>84</v>
      </c>
      <c r="AF494" s="183" t="s">
        <v>84</v>
      </c>
      <c r="AG494" s="183" t="s">
        <v>84</v>
      </c>
      <c r="AH494" s="183">
        <v>0.9375</v>
      </c>
      <c r="AI494" s="183">
        <v>1</v>
      </c>
      <c r="AJ494" s="183" t="s">
        <v>84</v>
      </c>
      <c r="AK494" s="183" t="s">
        <v>84</v>
      </c>
      <c r="AL494" s="183" t="s">
        <v>84</v>
      </c>
      <c r="AM494" s="185">
        <v>0.875</v>
      </c>
      <c r="AN494" s="183" t="s">
        <v>84</v>
      </c>
      <c r="AO494" s="183">
        <v>1</v>
      </c>
      <c r="AP494" s="183" t="s">
        <v>84</v>
      </c>
      <c r="AQ494" s="183" t="s">
        <v>84</v>
      </c>
      <c r="AR494" s="965">
        <v>0.75</v>
      </c>
      <c r="AS494" s="965" t="s">
        <v>84</v>
      </c>
      <c r="AT494" s="975" t="s">
        <v>84</v>
      </c>
      <c r="AU494" s="186" t="s">
        <v>84</v>
      </c>
      <c r="AV494" s="186" t="s">
        <v>84</v>
      </c>
      <c r="AW494" s="186">
        <v>0</v>
      </c>
      <c r="AX494" s="605">
        <v>0</v>
      </c>
      <c r="AY494" s="605" t="s">
        <v>84</v>
      </c>
      <c r="AZ494" s="189"/>
      <c r="BA494" s="494">
        <v>0.96875</v>
      </c>
      <c r="BB494" s="187">
        <v>0.91249999999999998</v>
      </c>
      <c r="BC494" s="187">
        <v>0.875</v>
      </c>
      <c r="BD494" s="188">
        <v>0.91875000000000007</v>
      </c>
      <c r="BE494" s="188" t="s">
        <v>84</v>
      </c>
    </row>
    <row r="495" spans="1:57" ht="35.25" customHeight="1" x14ac:dyDescent="0.25">
      <c r="A495" s="144"/>
      <c r="B495" s="144"/>
      <c r="C495" s="144"/>
      <c r="D495" s="1549"/>
      <c r="E495" s="234" t="s">
        <v>168</v>
      </c>
      <c r="F495" s="165"/>
      <c r="G495" s="1575"/>
      <c r="H495" s="638">
        <v>1</v>
      </c>
      <c r="I495" s="186">
        <v>1</v>
      </c>
      <c r="J495" s="186" t="s">
        <v>84</v>
      </c>
      <c r="K495" s="186">
        <v>0.875</v>
      </c>
      <c r="L495" s="186" t="s">
        <v>84</v>
      </c>
      <c r="M495" s="186" t="s">
        <v>84</v>
      </c>
      <c r="N495" s="186" t="s">
        <v>84</v>
      </c>
      <c r="O495" s="186">
        <v>1</v>
      </c>
      <c r="P495" s="186" t="s">
        <v>84</v>
      </c>
      <c r="Q495" s="186">
        <v>1</v>
      </c>
      <c r="R495" s="186">
        <v>0.875</v>
      </c>
      <c r="S495" s="186">
        <v>1</v>
      </c>
      <c r="T495" s="186">
        <v>0.875</v>
      </c>
      <c r="U495" s="186" t="s">
        <v>84</v>
      </c>
      <c r="V495" s="186">
        <v>1</v>
      </c>
      <c r="W495" s="186">
        <v>1</v>
      </c>
      <c r="X495" s="186" t="s">
        <v>84</v>
      </c>
      <c r="Y495" s="186" t="s">
        <v>84</v>
      </c>
      <c r="Z495" s="186" t="s">
        <v>84</v>
      </c>
      <c r="AA495" s="186" t="s">
        <v>84</v>
      </c>
      <c r="AB495" s="206">
        <v>0.875</v>
      </c>
      <c r="AC495" s="186">
        <v>0.875</v>
      </c>
      <c r="AD495" s="186">
        <v>1</v>
      </c>
      <c r="AE495" s="186" t="s">
        <v>84</v>
      </c>
      <c r="AF495" s="186" t="s">
        <v>84</v>
      </c>
      <c r="AG495" s="186" t="s">
        <v>84</v>
      </c>
      <c r="AH495" s="186">
        <v>1</v>
      </c>
      <c r="AI495" s="186">
        <v>1</v>
      </c>
      <c r="AJ495" s="186">
        <v>1</v>
      </c>
      <c r="AK495" s="186" t="s">
        <v>84</v>
      </c>
      <c r="AL495" s="186" t="s">
        <v>84</v>
      </c>
      <c r="AM495" s="206">
        <v>1</v>
      </c>
      <c r="AN495" s="186" t="s">
        <v>84</v>
      </c>
      <c r="AO495" s="186">
        <v>1</v>
      </c>
      <c r="AP495" s="186" t="s">
        <v>84</v>
      </c>
      <c r="AQ495" s="186" t="s">
        <v>84</v>
      </c>
      <c r="AR495" s="966">
        <v>0.75</v>
      </c>
      <c r="AS495" s="966" t="s">
        <v>84</v>
      </c>
      <c r="AT495" s="976" t="s">
        <v>84</v>
      </c>
      <c r="AU495" s="186" t="s">
        <v>84</v>
      </c>
      <c r="AV495" s="186" t="s">
        <v>84</v>
      </c>
      <c r="AW495" s="186">
        <v>0</v>
      </c>
      <c r="AX495" s="605">
        <v>0</v>
      </c>
      <c r="AY495" s="605" t="s">
        <v>84</v>
      </c>
      <c r="AZ495" s="189"/>
      <c r="BA495" s="639">
        <v>0.96250000000000002</v>
      </c>
      <c r="BB495" s="207">
        <v>0.95833333333333337</v>
      </c>
      <c r="BC495" s="207">
        <v>0.91666666666666663</v>
      </c>
      <c r="BD495" s="208">
        <v>0.9458333333333333</v>
      </c>
      <c r="BE495" s="208" t="s">
        <v>84</v>
      </c>
    </row>
    <row r="496" spans="1:57" ht="35.25" customHeight="1" x14ac:dyDescent="0.25">
      <c r="A496" s="144"/>
      <c r="B496" s="144"/>
      <c r="C496" s="144"/>
      <c r="D496" s="1549"/>
      <c r="E496" s="234" t="s">
        <v>241</v>
      </c>
      <c r="F496" s="165"/>
      <c r="G496" s="1575"/>
      <c r="H496" s="495">
        <v>0.875</v>
      </c>
      <c r="I496" s="183">
        <v>1</v>
      </c>
      <c r="J496" s="183" t="s">
        <v>84</v>
      </c>
      <c r="K496" s="183">
        <v>1</v>
      </c>
      <c r="L496" s="183" t="s">
        <v>84</v>
      </c>
      <c r="M496" s="183" t="s">
        <v>84</v>
      </c>
      <c r="N496" s="183" t="s">
        <v>84</v>
      </c>
      <c r="O496" s="183">
        <v>0.875</v>
      </c>
      <c r="P496" s="183" t="s">
        <v>84</v>
      </c>
      <c r="Q496" s="183">
        <v>1</v>
      </c>
      <c r="R496" s="183">
        <v>0.875</v>
      </c>
      <c r="S496" s="183">
        <v>0.75</v>
      </c>
      <c r="T496" s="183">
        <v>1</v>
      </c>
      <c r="U496" s="183" t="s">
        <v>84</v>
      </c>
      <c r="V496" s="183">
        <v>0.75</v>
      </c>
      <c r="W496" s="183">
        <v>0.875</v>
      </c>
      <c r="X496" s="183" t="s">
        <v>84</v>
      </c>
      <c r="Y496" s="183" t="s">
        <v>84</v>
      </c>
      <c r="Z496" s="183" t="s">
        <v>84</v>
      </c>
      <c r="AA496" s="183" t="s">
        <v>84</v>
      </c>
      <c r="AB496" s="185">
        <v>0.75</v>
      </c>
      <c r="AC496" s="183">
        <v>1</v>
      </c>
      <c r="AD496" s="183">
        <v>0.875</v>
      </c>
      <c r="AE496" s="183" t="s">
        <v>84</v>
      </c>
      <c r="AF496" s="183" t="s">
        <v>84</v>
      </c>
      <c r="AG496" s="183" t="s">
        <v>84</v>
      </c>
      <c r="AH496" s="183">
        <v>1</v>
      </c>
      <c r="AI496" s="183">
        <v>0.75</v>
      </c>
      <c r="AJ496" s="183">
        <v>1</v>
      </c>
      <c r="AK496" s="183" t="s">
        <v>84</v>
      </c>
      <c r="AL496" s="183" t="s">
        <v>84</v>
      </c>
      <c r="AM496" s="185">
        <v>1</v>
      </c>
      <c r="AN496" s="183" t="s">
        <v>84</v>
      </c>
      <c r="AO496" s="183">
        <v>1</v>
      </c>
      <c r="AP496" s="183" t="s">
        <v>84</v>
      </c>
      <c r="AQ496" s="183" t="s">
        <v>84</v>
      </c>
      <c r="AR496" s="965">
        <v>0.75</v>
      </c>
      <c r="AS496" s="965" t="s">
        <v>84</v>
      </c>
      <c r="AT496" s="975" t="s">
        <v>84</v>
      </c>
      <c r="AU496" s="183" t="s">
        <v>84</v>
      </c>
      <c r="AV496" s="183" t="s">
        <v>84</v>
      </c>
      <c r="AW496" s="183">
        <v>0</v>
      </c>
      <c r="AX496" s="604">
        <v>0</v>
      </c>
      <c r="AY496" s="604" t="s">
        <v>84</v>
      </c>
      <c r="AZ496" s="189"/>
      <c r="BA496" s="494">
        <v>0.9</v>
      </c>
      <c r="BB496" s="187">
        <v>0.89583333333333337</v>
      </c>
      <c r="BC496" s="187">
        <v>0.91666666666666663</v>
      </c>
      <c r="BD496" s="188">
        <v>0.90416666666666667</v>
      </c>
      <c r="BE496" s="188" t="s">
        <v>84</v>
      </c>
    </row>
    <row r="497" spans="1:57" ht="35.25" customHeight="1" x14ac:dyDescent="0.25">
      <c r="A497" s="144"/>
      <c r="B497" s="144"/>
      <c r="C497" s="144"/>
      <c r="D497" s="1549"/>
      <c r="E497" s="234" t="s">
        <v>246</v>
      </c>
      <c r="F497" s="165"/>
      <c r="G497" s="1575"/>
      <c r="H497" s="638">
        <v>0.875</v>
      </c>
      <c r="I497" s="186">
        <v>1</v>
      </c>
      <c r="J497" s="186" t="s">
        <v>84</v>
      </c>
      <c r="K497" s="186">
        <v>1</v>
      </c>
      <c r="L497" s="186" t="s">
        <v>84</v>
      </c>
      <c r="M497" s="186" t="s">
        <v>84</v>
      </c>
      <c r="N497" s="186" t="s">
        <v>84</v>
      </c>
      <c r="O497" s="186">
        <v>0.875</v>
      </c>
      <c r="P497" s="186" t="s">
        <v>84</v>
      </c>
      <c r="Q497" s="186">
        <v>1</v>
      </c>
      <c r="R497" s="186">
        <v>1</v>
      </c>
      <c r="S497" s="186">
        <v>1</v>
      </c>
      <c r="T497" s="186">
        <v>1</v>
      </c>
      <c r="U497" s="186" t="s">
        <v>84</v>
      </c>
      <c r="V497" s="186">
        <v>0.875</v>
      </c>
      <c r="W497" s="186">
        <v>1</v>
      </c>
      <c r="X497" s="186" t="s">
        <v>84</v>
      </c>
      <c r="Y497" s="186" t="s">
        <v>84</v>
      </c>
      <c r="Z497" s="186" t="s">
        <v>84</v>
      </c>
      <c r="AA497" s="186" t="s">
        <v>84</v>
      </c>
      <c r="AB497" s="206">
        <v>1</v>
      </c>
      <c r="AC497" s="186">
        <v>1</v>
      </c>
      <c r="AD497" s="186">
        <v>1</v>
      </c>
      <c r="AE497" s="186" t="s">
        <v>84</v>
      </c>
      <c r="AF497" s="186" t="s">
        <v>84</v>
      </c>
      <c r="AG497" s="186" t="s">
        <v>84</v>
      </c>
      <c r="AH497" s="186">
        <v>1</v>
      </c>
      <c r="AI497" s="186">
        <v>1</v>
      </c>
      <c r="AJ497" s="186">
        <v>1</v>
      </c>
      <c r="AK497" s="186" t="s">
        <v>84</v>
      </c>
      <c r="AL497" s="186" t="s">
        <v>84</v>
      </c>
      <c r="AM497" s="206">
        <v>1</v>
      </c>
      <c r="AN497" s="186" t="s">
        <v>84</v>
      </c>
      <c r="AO497" s="186">
        <v>1</v>
      </c>
      <c r="AP497" s="186" t="s">
        <v>84</v>
      </c>
      <c r="AQ497" s="186" t="s">
        <v>84</v>
      </c>
      <c r="AR497" s="966">
        <v>1</v>
      </c>
      <c r="AS497" s="966" t="s">
        <v>84</v>
      </c>
      <c r="AT497" s="976" t="s">
        <v>84</v>
      </c>
      <c r="AU497" s="186" t="s">
        <v>84</v>
      </c>
      <c r="AV497" s="186" t="s">
        <v>84</v>
      </c>
      <c r="AW497" s="186">
        <v>0</v>
      </c>
      <c r="AX497" s="605">
        <v>0</v>
      </c>
      <c r="AY497" s="605" t="s">
        <v>84</v>
      </c>
      <c r="AZ497" s="189"/>
      <c r="BA497" s="639">
        <v>0.96250000000000002</v>
      </c>
      <c r="BB497" s="207">
        <v>1</v>
      </c>
      <c r="BC497" s="207">
        <v>1</v>
      </c>
      <c r="BD497" s="208">
        <v>0.98749999999999993</v>
      </c>
      <c r="BE497" s="208" t="s">
        <v>84</v>
      </c>
    </row>
    <row r="498" spans="1:57" ht="35.25" customHeight="1" x14ac:dyDescent="0.25">
      <c r="A498" s="144"/>
      <c r="B498" s="144"/>
      <c r="C498" s="144"/>
      <c r="D498" s="1549"/>
      <c r="E498" s="234" t="s">
        <v>248</v>
      </c>
      <c r="F498" s="165"/>
      <c r="G498" s="1574"/>
      <c r="H498" s="802">
        <v>0.875</v>
      </c>
      <c r="I498" s="183">
        <v>1</v>
      </c>
      <c r="J498" s="183" t="s">
        <v>84</v>
      </c>
      <c r="K498" s="183">
        <v>1</v>
      </c>
      <c r="L498" s="183" t="s">
        <v>84</v>
      </c>
      <c r="M498" s="183" t="s">
        <v>84</v>
      </c>
      <c r="N498" s="183" t="s">
        <v>84</v>
      </c>
      <c r="O498" s="183">
        <v>0.875</v>
      </c>
      <c r="P498" s="183" t="s">
        <v>84</v>
      </c>
      <c r="Q498" s="183">
        <v>1</v>
      </c>
      <c r="R498" s="183">
        <v>0.875</v>
      </c>
      <c r="S498" s="183">
        <v>0.875</v>
      </c>
      <c r="T498" s="183">
        <v>1</v>
      </c>
      <c r="U498" s="183" t="s">
        <v>84</v>
      </c>
      <c r="V498" s="183">
        <v>1</v>
      </c>
      <c r="W498" s="183">
        <v>0.875</v>
      </c>
      <c r="X498" s="183" t="s">
        <v>84</v>
      </c>
      <c r="Y498" s="183" t="s">
        <v>84</v>
      </c>
      <c r="Z498" s="183" t="s">
        <v>84</v>
      </c>
      <c r="AA498" s="183" t="s">
        <v>84</v>
      </c>
      <c r="AB498" s="185">
        <v>0.75</v>
      </c>
      <c r="AC498" s="183">
        <v>0.875</v>
      </c>
      <c r="AD498" s="183">
        <v>0.9375</v>
      </c>
      <c r="AE498" s="183" t="s">
        <v>84</v>
      </c>
      <c r="AF498" s="183" t="s">
        <v>84</v>
      </c>
      <c r="AG498" s="183" t="s">
        <v>84</v>
      </c>
      <c r="AH498" s="183">
        <v>1</v>
      </c>
      <c r="AI498" s="183">
        <v>0.8125</v>
      </c>
      <c r="AJ498" s="183">
        <v>1</v>
      </c>
      <c r="AK498" s="183" t="s">
        <v>84</v>
      </c>
      <c r="AL498" s="183" t="s">
        <v>84</v>
      </c>
      <c r="AM498" s="185">
        <v>1</v>
      </c>
      <c r="AN498" s="183" t="s">
        <v>84</v>
      </c>
      <c r="AO498" s="183">
        <v>1</v>
      </c>
      <c r="AP498" s="183" t="s">
        <v>84</v>
      </c>
      <c r="AQ498" s="183" t="s">
        <v>84</v>
      </c>
      <c r="AR498" s="965">
        <v>0.875</v>
      </c>
      <c r="AS498" s="965" t="s">
        <v>84</v>
      </c>
      <c r="AT498" s="975" t="s">
        <v>84</v>
      </c>
      <c r="AU498" s="189" t="s">
        <v>84</v>
      </c>
      <c r="AV498" s="189" t="s">
        <v>84</v>
      </c>
      <c r="AW498" s="189">
        <v>0</v>
      </c>
      <c r="AX498" s="506">
        <v>0</v>
      </c>
      <c r="AY498" s="506" t="s">
        <v>84</v>
      </c>
      <c r="AZ498" s="189"/>
      <c r="BA498" s="345">
        <v>0.9375</v>
      </c>
      <c r="BB498" s="187">
        <v>0.89583333333333337</v>
      </c>
      <c r="BC498" s="187">
        <v>0.95833333333333337</v>
      </c>
      <c r="BD498" s="188">
        <v>0.93055555555555569</v>
      </c>
      <c r="BE498" s="188" t="s">
        <v>84</v>
      </c>
    </row>
    <row r="499" spans="1:57" ht="35.25" customHeight="1" x14ac:dyDescent="0.25">
      <c r="A499" s="144"/>
      <c r="B499" s="144"/>
      <c r="C499" s="144"/>
      <c r="D499" s="1549"/>
      <c r="E499" s="234" t="s">
        <v>257</v>
      </c>
      <c r="F499" s="165"/>
      <c r="G499" s="1574"/>
      <c r="H499" s="801">
        <v>0.875</v>
      </c>
      <c r="I499" s="189">
        <v>0.875</v>
      </c>
      <c r="J499" s="189" t="s">
        <v>84</v>
      </c>
      <c r="K499" s="189">
        <v>1</v>
      </c>
      <c r="L499" s="189" t="s">
        <v>84</v>
      </c>
      <c r="M499" s="189" t="s">
        <v>84</v>
      </c>
      <c r="N499" s="189" t="s">
        <v>84</v>
      </c>
      <c r="O499" s="189">
        <v>1</v>
      </c>
      <c r="P499" s="189" t="s">
        <v>84</v>
      </c>
      <c r="Q499" s="189">
        <v>0.75</v>
      </c>
      <c r="R499" s="189">
        <v>0.875</v>
      </c>
      <c r="S499" s="189">
        <v>0.875</v>
      </c>
      <c r="T499" s="189">
        <v>0.625</v>
      </c>
      <c r="U499" s="189" t="s">
        <v>84</v>
      </c>
      <c r="V499" s="189">
        <v>0.75</v>
      </c>
      <c r="W499" s="189">
        <v>0.875</v>
      </c>
      <c r="X499" s="189" t="s">
        <v>84</v>
      </c>
      <c r="Y499" s="189" t="s">
        <v>84</v>
      </c>
      <c r="Z499" s="189" t="s">
        <v>84</v>
      </c>
      <c r="AA499" s="189" t="s">
        <v>84</v>
      </c>
      <c r="AB499" s="237">
        <v>1</v>
      </c>
      <c r="AC499" s="189">
        <v>1</v>
      </c>
      <c r="AD499" s="189">
        <v>1</v>
      </c>
      <c r="AE499" s="189" t="s">
        <v>84</v>
      </c>
      <c r="AF499" s="189" t="s">
        <v>84</v>
      </c>
      <c r="AG499" s="189" t="s">
        <v>84</v>
      </c>
      <c r="AH499" s="189">
        <v>1</v>
      </c>
      <c r="AI499" s="189">
        <v>1</v>
      </c>
      <c r="AJ499" s="189">
        <v>1</v>
      </c>
      <c r="AK499" s="189" t="s">
        <v>84</v>
      </c>
      <c r="AL499" s="189" t="s">
        <v>84</v>
      </c>
      <c r="AM499" s="237">
        <v>1</v>
      </c>
      <c r="AN499" s="189" t="s">
        <v>84</v>
      </c>
      <c r="AO499" s="189">
        <v>1</v>
      </c>
      <c r="AP499" s="189" t="s">
        <v>84</v>
      </c>
      <c r="AQ499" s="189" t="s">
        <v>84</v>
      </c>
      <c r="AR499" s="967">
        <v>1</v>
      </c>
      <c r="AS499" s="967" t="s">
        <v>84</v>
      </c>
      <c r="AT499" s="977" t="s">
        <v>84</v>
      </c>
      <c r="AU499" s="189" t="s">
        <v>84</v>
      </c>
      <c r="AV499" s="189" t="s">
        <v>84</v>
      </c>
      <c r="AW499" s="189">
        <v>0</v>
      </c>
      <c r="AX499" s="506">
        <v>0</v>
      </c>
      <c r="AY499" s="506" t="s">
        <v>84</v>
      </c>
      <c r="AZ499" s="189"/>
      <c r="BA499" s="343">
        <v>0.85</v>
      </c>
      <c r="BB499" s="239">
        <v>1</v>
      </c>
      <c r="BC499" s="239">
        <v>1</v>
      </c>
      <c r="BD499" s="240">
        <v>0.95000000000000007</v>
      </c>
      <c r="BE499" s="240" t="s">
        <v>84</v>
      </c>
    </row>
    <row r="500" spans="1:57" ht="35.25" customHeight="1" x14ac:dyDescent="0.25">
      <c r="A500" s="144"/>
      <c r="B500" s="144"/>
      <c r="C500" s="144"/>
      <c r="D500" s="1549"/>
      <c r="E500" s="234" t="s">
        <v>267</v>
      </c>
      <c r="F500" s="165"/>
      <c r="G500" s="1574"/>
      <c r="H500" s="802">
        <v>0.875</v>
      </c>
      <c r="I500" s="183">
        <v>1</v>
      </c>
      <c r="J500" s="183" t="s">
        <v>84</v>
      </c>
      <c r="K500" s="183">
        <v>0.875</v>
      </c>
      <c r="L500" s="183" t="s">
        <v>84</v>
      </c>
      <c r="M500" s="183" t="s">
        <v>84</v>
      </c>
      <c r="N500" s="183" t="s">
        <v>84</v>
      </c>
      <c r="O500" s="183">
        <v>0.875</v>
      </c>
      <c r="P500" s="183" t="s">
        <v>84</v>
      </c>
      <c r="Q500" s="183">
        <v>1</v>
      </c>
      <c r="R500" s="183">
        <v>1</v>
      </c>
      <c r="S500" s="183">
        <v>1</v>
      </c>
      <c r="T500" s="183">
        <v>1</v>
      </c>
      <c r="U500" s="183" t="s">
        <v>84</v>
      </c>
      <c r="V500" s="183">
        <v>1</v>
      </c>
      <c r="W500" s="183">
        <v>1</v>
      </c>
      <c r="X500" s="183">
        <v>0.875</v>
      </c>
      <c r="Y500" s="183" t="s">
        <v>84</v>
      </c>
      <c r="Z500" s="183" t="s">
        <v>84</v>
      </c>
      <c r="AA500" s="183" t="s">
        <v>84</v>
      </c>
      <c r="AB500" s="185">
        <v>0.625</v>
      </c>
      <c r="AC500" s="183">
        <v>0.625</v>
      </c>
      <c r="AD500" s="183">
        <v>0.5</v>
      </c>
      <c r="AE500" s="183" t="s">
        <v>84</v>
      </c>
      <c r="AF500" s="183" t="s">
        <v>84</v>
      </c>
      <c r="AG500" s="183" t="s">
        <v>84</v>
      </c>
      <c r="AH500" s="183">
        <v>0.875</v>
      </c>
      <c r="AI500" s="183">
        <v>0.875</v>
      </c>
      <c r="AJ500" s="183">
        <v>0.625</v>
      </c>
      <c r="AK500" s="183" t="s">
        <v>84</v>
      </c>
      <c r="AL500" s="183" t="s">
        <v>84</v>
      </c>
      <c r="AM500" s="185">
        <v>1</v>
      </c>
      <c r="AN500" s="183" t="s">
        <v>84</v>
      </c>
      <c r="AO500" s="183">
        <v>1</v>
      </c>
      <c r="AP500" s="183" t="s">
        <v>84</v>
      </c>
      <c r="AQ500" s="183" t="s">
        <v>84</v>
      </c>
      <c r="AR500" s="965">
        <v>0.75</v>
      </c>
      <c r="AS500" s="965" t="s">
        <v>84</v>
      </c>
      <c r="AT500" s="975" t="s">
        <v>84</v>
      </c>
      <c r="AU500" s="189" t="s">
        <v>84</v>
      </c>
      <c r="AV500" s="189" t="s">
        <v>84</v>
      </c>
      <c r="AW500" s="189">
        <v>0</v>
      </c>
      <c r="AX500" s="506">
        <v>0</v>
      </c>
      <c r="AY500" s="506" t="s">
        <v>84</v>
      </c>
      <c r="AZ500" s="189"/>
      <c r="BA500" s="345">
        <v>0.95454545454545459</v>
      </c>
      <c r="BB500" s="187">
        <v>0.6875</v>
      </c>
      <c r="BC500" s="187">
        <v>0.91666666666666663</v>
      </c>
      <c r="BD500" s="188">
        <v>0.85290404040404033</v>
      </c>
      <c r="BE500" s="188" t="s">
        <v>84</v>
      </c>
    </row>
    <row r="501" spans="1:57" ht="35.25" customHeight="1" x14ac:dyDescent="0.25">
      <c r="A501" s="144"/>
      <c r="B501" s="144"/>
      <c r="C501" s="144"/>
      <c r="D501" s="1550"/>
      <c r="E501" s="234" t="s">
        <v>152</v>
      </c>
      <c r="F501" s="165"/>
      <c r="G501" s="1575"/>
      <c r="H501" s="492">
        <v>1</v>
      </c>
      <c r="I501" s="189">
        <v>0.875</v>
      </c>
      <c r="J501" s="189" t="s">
        <v>84</v>
      </c>
      <c r="K501" s="189">
        <v>1</v>
      </c>
      <c r="L501" s="189" t="s">
        <v>84</v>
      </c>
      <c r="M501" s="189" t="s">
        <v>84</v>
      </c>
      <c r="N501" s="189" t="s">
        <v>84</v>
      </c>
      <c r="O501" s="189">
        <v>1</v>
      </c>
      <c r="P501" s="189" t="s">
        <v>84</v>
      </c>
      <c r="Q501" s="189">
        <v>0.875</v>
      </c>
      <c r="R501" s="189">
        <v>1</v>
      </c>
      <c r="S501" s="189">
        <v>0.875</v>
      </c>
      <c r="T501" s="189">
        <v>1</v>
      </c>
      <c r="U501" s="189" t="s">
        <v>84</v>
      </c>
      <c r="V501" s="189">
        <v>0.875</v>
      </c>
      <c r="W501" s="189">
        <v>1</v>
      </c>
      <c r="X501" s="189">
        <v>1</v>
      </c>
      <c r="Y501" s="189" t="s">
        <v>84</v>
      </c>
      <c r="Z501" s="189" t="s">
        <v>84</v>
      </c>
      <c r="AA501" s="189" t="s">
        <v>84</v>
      </c>
      <c r="AB501" s="237">
        <v>0.875</v>
      </c>
      <c r="AC501" s="189">
        <v>0.875</v>
      </c>
      <c r="AD501" s="189">
        <v>1</v>
      </c>
      <c r="AE501" s="189" t="s">
        <v>84</v>
      </c>
      <c r="AF501" s="189" t="s">
        <v>84</v>
      </c>
      <c r="AG501" s="189" t="s">
        <v>84</v>
      </c>
      <c r="AH501" s="189">
        <v>1</v>
      </c>
      <c r="AI501" s="189">
        <v>1</v>
      </c>
      <c r="AJ501" s="189">
        <v>0.875</v>
      </c>
      <c r="AK501" s="189" t="s">
        <v>84</v>
      </c>
      <c r="AL501" s="189" t="s">
        <v>84</v>
      </c>
      <c r="AM501" s="237">
        <v>1</v>
      </c>
      <c r="AN501" s="189" t="s">
        <v>84</v>
      </c>
      <c r="AO501" s="189">
        <v>1</v>
      </c>
      <c r="AP501" s="189" t="s">
        <v>84</v>
      </c>
      <c r="AQ501" s="189" t="s">
        <v>84</v>
      </c>
      <c r="AR501" s="967">
        <v>0.5</v>
      </c>
      <c r="AS501" s="967" t="s">
        <v>84</v>
      </c>
      <c r="AT501" s="977" t="s">
        <v>84</v>
      </c>
      <c r="AU501" s="189" t="s">
        <v>84</v>
      </c>
      <c r="AV501" s="189" t="s">
        <v>84</v>
      </c>
      <c r="AW501" s="189">
        <v>0</v>
      </c>
      <c r="AX501" s="256">
        <v>0</v>
      </c>
      <c r="AY501" s="256" t="s">
        <v>84</v>
      </c>
      <c r="AZ501" s="189"/>
      <c r="BA501" s="493">
        <v>0.95454545454545459</v>
      </c>
      <c r="BB501" s="239">
        <v>0.9375</v>
      </c>
      <c r="BC501" s="239">
        <v>0.83333333333333337</v>
      </c>
      <c r="BD501" s="240">
        <v>0.90845959595959602</v>
      </c>
      <c r="BE501" s="240" t="s">
        <v>84</v>
      </c>
    </row>
    <row r="502" spans="1:57" ht="35.25" customHeight="1" x14ac:dyDescent="0.25">
      <c r="A502" s="144"/>
      <c r="B502" s="144"/>
      <c r="C502" s="144"/>
      <c r="D502" s="1548">
        <v>2022</v>
      </c>
      <c r="E502" s="234" t="s">
        <v>153</v>
      </c>
      <c r="F502" s="165"/>
      <c r="G502" s="1573"/>
      <c r="H502" s="802">
        <v>1</v>
      </c>
      <c r="I502" s="183">
        <v>1</v>
      </c>
      <c r="J502" s="183" t="s">
        <v>84</v>
      </c>
      <c r="K502" s="183">
        <v>1</v>
      </c>
      <c r="L502" s="183" t="s">
        <v>84</v>
      </c>
      <c r="M502" s="183" t="s">
        <v>84</v>
      </c>
      <c r="N502" s="183" t="s">
        <v>84</v>
      </c>
      <c r="O502" s="183">
        <v>1</v>
      </c>
      <c r="P502" s="183" t="s">
        <v>84</v>
      </c>
      <c r="Q502" s="183">
        <v>1</v>
      </c>
      <c r="R502" s="183">
        <v>1</v>
      </c>
      <c r="S502" s="183">
        <v>1</v>
      </c>
      <c r="T502" s="183">
        <v>1</v>
      </c>
      <c r="U502" s="183" t="s">
        <v>84</v>
      </c>
      <c r="V502" s="183">
        <v>0.75</v>
      </c>
      <c r="W502" s="183">
        <v>1</v>
      </c>
      <c r="X502" s="183">
        <v>1</v>
      </c>
      <c r="Y502" s="183" t="s">
        <v>84</v>
      </c>
      <c r="Z502" s="183" t="s">
        <v>84</v>
      </c>
      <c r="AA502" s="183" t="s">
        <v>84</v>
      </c>
      <c r="AB502" s="185">
        <v>1</v>
      </c>
      <c r="AC502" s="183">
        <v>0.75</v>
      </c>
      <c r="AD502" s="183">
        <v>0.8125</v>
      </c>
      <c r="AE502" s="183" t="s">
        <v>84</v>
      </c>
      <c r="AF502" s="183" t="s">
        <v>84</v>
      </c>
      <c r="AG502" s="183" t="s">
        <v>84</v>
      </c>
      <c r="AH502" s="183">
        <v>0.875</v>
      </c>
      <c r="AI502" s="183">
        <v>0.6875</v>
      </c>
      <c r="AJ502" s="183">
        <v>0.75</v>
      </c>
      <c r="AK502" s="183">
        <v>0.875</v>
      </c>
      <c r="AL502" s="183" t="s">
        <v>84</v>
      </c>
      <c r="AM502" s="185">
        <v>1</v>
      </c>
      <c r="AN502" s="183" t="s">
        <v>84</v>
      </c>
      <c r="AO502" s="183">
        <v>0.8125</v>
      </c>
      <c r="AP502" s="183" t="s">
        <v>84</v>
      </c>
      <c r="AQ502" s="183" t="s">
        <v>84</v>
      </c>
      <c r="AR502" s="965">
        <v>0.875</v>
      </c>
      <c r="AS502" s="965" t="s">
        <v>84</v>
      </c>
      <c r="AT502" s="975" t="s">
        <v>84</v>
      </c>
      <c r="AU502" s="189" t="s">
        <v>84</v>
      </c>
      <c r="AV502" s="189" t="s">
        <v>84</v>
      </c>
      <c r="AW502" s="189">
        <v>0</v>
      </c>
      <c r="AX502" s="506">
        <v>0</v>
      </c>
      <c r="AY502" s="506" t="s">
        <v>84</v>
      </c>
      <c r="AZ502" s="189"/>
      <c r="BA502" s="345">
        <v>0.97727272727272729</v>
      </c>
      <c r="BB502" s="187">
        <v>0.8214285714285714</v>
      </c>
      <c r="BC502" s="187">
        <v>0.89583333333333337</v>
      </c>
      <c r="BD502" s="188">
        <v>0.89817821067821069</v>
      </c>
      <c r="BE502" s="188" t="s">
        <v>84</v>
      </c>
    </row>
    <row r="503" spans="1:57" ht="35.25" customHeight="1" x14ac:dyDescent="0.25">
      <c r="A503" s="144"/>
      <c r="B503" s="144"/>
      <c r="C503" s="144"/>
      <c r="D503" s="1549"/>
      <c r="E503" s="234" t="s">
        <v>154</v>
      </c>
      <c r="F503" s="165"/>
      <c r="G503" s="1573"/>
      <c r="H503" s="801">
        <v>1</v>
      </c>
      <c r="I503" s="189">
        <v>0.75</v>
      </c>
      <c r="J503" s="189" t="s">
        <v>84</v>
      </c>
      <c r="K503" s="189">
        <v>0.875</v>
      </c>
      <c r="L503" s="189" t="s">
        <v>84</v>
      </c>
      <c r="M503" s="189" t="s">
        <v>84</v>
      </c>
      <c r="N503" s="189" t="s">
        <v>84</v>
      </c>
      <c r="O503" s="189">
        <v>1</v>
      </c>
      <c r="P503" s="189" t="s">
        <v>84</v>
      </c>
      <c r="Q503" s="189">
        <v>0.875</v>
      </c>
      <c r="R503" s="189">
        <v>0.75</v>
      </c>
      <c r="S503" s="189">
        <v>0.75</v>
      </c>
      <c r="T503" s="189">
        <v>1</v>
      </c>
      <c r="U503" s="189" t="s">
        <v>84</v>
      </c>
      <c r="V503" s="189">
        <v>0.875</v>
      </c>
      <c r="W503" s="189">
        <v>1</v>
      </c>
      <c r="X503" s="189">
        <v>1</v>
      </c>
      <c r="Y503" s="189" t="s">
        <v>84</v>
      </c>
      <c r="Z503" s="189" t="s">
        <v>84</v>
      </c>
      <c r="AA503" s="189" t="s">
        <v>84</v>
      </c>
      <c r="AB503" s="237">
        <v>0.875</v>
      </c>
      <c r="AC503" s="189">
        <v>1</v>
      </c>
      <c r="AD503" s="189">
        <v>1</v>
      </c>
      <c r="AE503" s="189" t="s">
        <v>84</v>
      </c>
      <c r="AF503" s="189" t="s">
        <v>84</v>
      </c>
      <c r="AG503" s="189" t="s">
        <v>84</v>
      </c>
      <c r="AH503" s="189">
        <v>1</v>
      </c>
      <c r="AI503" s="189">
        <v>1</v>
      </c>
      <c r="AJ503" s="189">
        <v>1</v>
      </c>
      <c r="AK503" s="189">
        <v>1</v>
      </c>
      <c r="AL503" s="189" t="s">
        <v>84</v>
      </c>
      <c r="AM503" s="237">
        <v>1</v>
      </c>
      <c r="AN503" s="189" t="s">
        <v>84</v>
      </c>
      <c r="AO503" s="189">
        <v>1</v>
      </c>
      <c r="AP503" s="189" t="s">
        <v>84</v>
      </c>
      <c r="AQ503" s="189" t="s">
        <v>84</v>
      </c>
      <c r="AR503" s="967">
        <v>0.75</v>
      </c>
      <c r="AS503" s="967" t="s">
        <v>84</v>
      </c>
      <c r="AT503" s="977" t="s">
        <v>84</v>
      </c>
      <c r="AU503" s="189" t="s">
        <v>84</v>
      </c>
      <c r="AV503" s="189" t="s">
        <v>84</v>
      </c>
      <c r="AW503" s="189">
        <v>0</v>
      </c>
      <c r="AX503" s="506">
        <v>0</v>
      </c>
      <c r="AY503" s="506" t="s">
        <v>84</v>
      </c>
      <c r="AZ503" s="189"/>
      <c r="BA503" s="323">
        <v>0.89772727272727271</v>
      </c>
      <c r="BB503" s="239">
        <v>0.9821428571428571</v>
      </c>
      <c r="BC503" s="239">
        <v>0.91666666666666663</v>
      </c>
      <c r="BD503" s="240">
        <v>0.93217893217893211</v>
      </c>
      <c r="BE503" s="240" t="s">
        <v>84</v>
      </c>
    </row>
    <row r="504" spans="1:57" ht="35.25" customHeight="1" x14ac:dyDescent="0.25">
      <c r="A504" s="144"/>
      <c r="B504" s="144"/>
      <c r="C504" s="144"/>
      <c r="D504" s="1549"/>
      <c r="E504" s="234" t="s">
        <v>155</v>
      </c>
      <c r="F504" s="165"/>
      <c r="G504" s="1573"/>
      <c r="H504" s="802">
        <v>1</v>
      </c>
      <c r="I504" s="183">
        <v>1</v>
      </c>
      <c r="J504" s="183" t="s">
        <v>84</v>
      </c>
      <c r="K504" s="183">
        <v>1</v>
      </c>
      <c r="L504" s="183" t="s">
        <v>84</v>
      </c>
      <c r="M504" s="183" t="s">
        <v>84</v>
      </c>
      <c r="N504" s="183" t="s">
        <v>84</v>
      </c>
      <c r="O504" s="183">
        <v>1</v>
      </c>
      <c r="P504" s="183" t="s">
        <v>84</v>
      </c>
      <c r="Q504" s="183">
        <v>1</v>
      </c>
      <c r="R504" s="183">
        <v>1</v>
      </c>
      <c r="S504" s="183">
        <v>0.875</v>
      </c>
      <c r="T504" s="183">
        <v>1</v>
      </c>
      <c r="U504" s="183" t="s">
        <v>84</v>
      </c>
      <c r="V504" s="183">
        <v>1</v>
      </c>
      <c r="W504" s="183">
        <v>1</v>
      </c>
      <c r="X504" s="183">
        <v>1</v>
      </c>
      <c r="Y504" s="183" t="s">
        <v>84</v>
      </c>
      <c r="Z504" s="183" t="s">
        <v>84</v>
      </c>
      <c r="AA504" s="183" t="s">
        <v>84</v>
      </c>
      <c r="AB504" s="185">
        <v>1</v>
      </c>
      <c r="AC504" s="183">
        <v>1</v>
      </c>
      <c r="AD504" s="183">
        <v>0.875</v>
      </c>
      <c r="AE504" s="183" t="s">
        <v>84</v>
      </c>
      <c r="AF504" s="183" t="s">
        <v>84</v>
      </c>
      <c r="AG504" s="183" t="s">
        <v>84</v>
      </c>
      <c r="AH504" s="183">
        <v>1</v>
      </c>
      <c r="AI504" s="183">
        <v>1</v>
      </c>
      <c r="AJ504" s="183">
        <v>1</v>
      </c>
      <c r="AK504" s="183">
        <v>1</v>
      </c>
      <c r="AL504" s="183" t="s">
        <v>84</v>
      </c>
      <c r="AM504" s="185">
        <v>1</v>
      </c>
      <c r="AN504" s="183" t="s">
        <v>84</v>
      </c>
      <c r="AO504" s="183">
        <v>1</v>
      </c>
      <c r="AP504" s="183" t="s">
        <v>84</v>
      </c>
      <c r="AQ504" s="183" t="s">
        <v>84</v>
      </c>
      <c r="AR504" s="965">
        <v>1</v>
      </c>
      <c r="AS504" s="965" t="s">
        <v>84</v>
      </c>
      <c r="AT504" s="975" t="s">
        <v>84</v>
      </c>
      <c r="AU504" s="183" t="s">
        <v>84</v>
      </c>
      <c r="AV504" s="183" t="s">
        <v>84</v>
      </c>
      <c r="AW504" s="183">
        <v>0</v>
      </c>
      <c r="AX504" s="604">
        <v>0</v>
      </c>
      <c r="AY504" s="604" t="s">
        <v>84</v>
      </c>
      <c r="AZ504" s="189"/>
      <c r="BA504" s="272">
        <v>0.98863636363636365</v>
      </c>
      <c r="BB504" s="187">
        <v>0.9821428571428571</v>
      </c>
      <c r="BC504" s="187">
        <v>1</v>
      </c>
      <c r="BD504" s="188">
        <v>0.99025974025974028</v>
      </c>
      <c r="BE504" s="188" t="s">
        <v>84</v>
      </c>
    </row>
    <row r="505" spans="1:57" ht="35.25" customHeight="1" x14ac:dyDescent="0.25">
      <c r="A505" s="144"/>
      <c r="B505" s="144"/>
      <c r="C505" s="144"/>
      <c r="D505" s="1549"/>
      <c r="E505" s="234" t="s">
        <v>303</v>
      </c>
      <c r="F505" s="165"/>
      <c r="G505" s="1573"/>
      <c r="H505" s="801">
        <v>1</v>
      </c>
      <c r="I505" s="189">
        <v>0.75</v>
      </c>
      <c r="J505" s="189" t="s">
        <v>84</v>
      </c>
      <c r="K505" s="189">
        <v>0.9375</v>
      </c>
      <c r="L505" s="189" t="s">
        <v>84</v>
      </c>
      <c r="M505" s="189" t="s">
        <v>84</v>
      </c>
      <c r="N505" s="189" t="s">
        <v>84</v>
      </c>
      <c r="O505" s="189">
        <v>1</v>
      </c>
      <c r="P505" s="189" t="s">
        <v>84</v>
      </c>
      <c r="Q505" s="189">
        <v>1</v>
      </c>
      <c r="R505" s="189">
        <v>1</v>
      </c>
      <c r="S505" s="189">
        <v>1</v>
      </c>
      <c r="T505" s="189">
        <v>0.875</v>
      </c>
      <c r="U505" s="189" t="s">
        <v>84</v>
      </c>
      <c r="V505" s="189">
        <v>1</v>
      </c>
      <c r="W505" s="189">
        <v>1</v>
      </c>
      <c r="X505" s="189">
        <v>1</v>
      </c>
      <c r="Y505" s="189" t="s">
        <v>84</v>
      </c>
      <c r="Z505" s="189" t="s">
        <v>84</v>
      </c>
      <c r="AA505" s="189" t="s">
        <v>84</v>
      </c>
      <c r="AB505" s="237">
        <v>1</v>
      </c>
      <c r="AC505" s="189">
        <v>1</v>
      </c>
      <c r="AD505" s="189">
        <v>1</v>
      </c>
      <c r="AE505" s="189" t="s">
        <v>84</v>
      </c>
      <c r="AF505" s="189" t="s">
        <v>84</v>
      </c>
      <c r="AG505" s="189" t="s">
        <v>84</v>
      </c>
      <c r="AH505" s="189">
        <v>1</v>
      </c>
      <c r="AI505" s="189">
        <v>1</v>
      </c>
      <c r="AJ505" s="189">
        <v>1</v>
      </c>
      <c r="AK505" s="189">
        <v>1</v>
      </c>
      <c r="AL505" s="189" t="s">
        <v>84</v>
      </c>
      <c r="AM505" s="237">
        <v>1</v>
      </c>
      <c r="AN505" s="189" t="s">
        <v>84</v>
      </c>
      <c r="AO505" s="189">
        <v>1</v>
      </c>
      <c r="AP505" s="189" t="s">
        <v>84</v>
      </c>
      <c r="AQ505" s="189" t="s">
        <v>84</v>
      </c>
      <c r="AR505" s="967">
        <v>1</v>
      </c>
      <c r="AS505" s="967" t="s">
        <v>84</v>
      </c>
      <c r="AT505" s="977" t="s">
        <v>84</v>
      </c>
      <c r="AU505" s="189" t="s">
        <v>84</v>
      </c>
      <c r="AV505" s="189" t="s">
        <v>84</v>
      </c>
      <c r="AW505" s="189">
        <v>0</v>
      </c>
      <c r="AX505" s="506">
        <v>0</v>
      </c>
      <c r="AY505" s="506" t="s">
        <v>84</v>
      </c>
      <c r="AZ505" s="189"/>
      <c r="BA505" s="323">
        <v>0.96022727272727271</v>
      </c>
      <c r="BB505" s="239">
        <v>1</v>
      </c>
      <c r="BC505" s="239">
        <v>1</v>
      </c>
      <c r="BD505" s="240">
        <v>0.9867424242424242</v>
      </c>
      <c r="BE505" s="240" t="s">
        <v>84</v>
      </c>
    </row>
    <row r="506" spans="1:57" ht="35.25" customHeight="1" x14ac:dyDescent="0.25">
      <c r="A506" s="144"/>
      <c r="B506" s="144"/>
      <c r="C506" s="144"/>
      <c r="D506" s="1549"/>
      <c r="E506" s="234" t="s">
        <v>167</v>
      </c>
      <c r="F506" s="165"/>
      <c r="G506" s="1573"/>
      <c r="H506" s="802">
        <v>1</v>
      </c>
      <c r="I506" s="183">
        <v>0.875</v>
      </c>
      <c r="J506" s="183" t="s">
        <v>84</v>
      </c>
      <c r="K506" s="183">
        <v>1</v>
      </c>
      <c r="L506" s="183" t="s">
        <v>84</v>
      </c>
      <c r="M506" s="183" t="s">
        <v>84</v>
      </c>
      <c r="N506" s="183" t="s">
        <v>84</v>
      </c>
      <c r="O506" s="183">
        <v>0.8125</v>
      </c>
      <c r="P506" s="183" t="s">
        <v>84</v>
      </c>
      <c r="Q506" s="183">
        <v>1</v>
      </c>
      <c r="R506" s="183">
        <v>0.875</v>
      </c>
      <c r="S506" s="183">
        <v>1</v>
      </c>
      <c r="T506" s="183">
        <v>1</v>
      </c>
      <c r="U506" s="183" t="s">
        <v>84</v>
      </c>
      <c r="V506" s="183">
        <v>0.875</v>
      </c>
      <c r="W506" s="183">
        <v>0.875</v>
      </c>
      <c r="X506" s="183">
        <v>1</v>
      </c>
      <c r="Y506" s="183" t="s">
        <v>84</v>
      </c>
      <c r="Z506" s="183" t="s">
        <v>84</v>
      </c>
      <c r="AA506" s="183" t="s">
        <v>84</v>
      </c>
      <c r="AB506" s="185">
        <v>1</v>
      </c>
      <c r="AC506" s="183">
        <v>1</v>
      </c>
      <c r="AD506" s="183">
        <v>1</v>
      </c>
      <c r="AE506" s="183" t="s">
        <v>84</v>
      </c>
      <c r="AF506" s="183" t="s">
        <v>84</v>
      </c>
      <c r="AG506" s="183" t="s">
        <v>84</v>
      </c>
      <c r="AH506" s="183">
        <v>0.9375</v>
      </c>
      <c r="AI506" s="183">
        <v>1</v>
      </c>
      <c r="AJ506" s="183">
        <v>1</v>
      </c>
      <c r="AK506" s="183">
        <v>1</v>
      </c>
      <c r="AL506" s="183" t="s">
        <v>84</v>
      </c>
      <c r="AM506" s="185">
        <v>0.875</v>
      </c>
      <c r="AN506" s="183" t="s">
        <v>84</v>
      </c>
      <c r="AO506" s="183">
        <v>1</v>
      </c>
      <c r="AP506" s="183" t="s">
        <v>84</v>
      </c>
      <c r="AQ506" s="183" t="s">
        <v>84</v>
      </c>
      <c r="AR506" s="965">
        <v>1</v>
      </c>
      <c r="AS506" s="965" t="s">
        <v>84</v>
      </c>
      <c r="AT506" s="975" t="s">
        <v>84</v>
      </c>
      <c r="AU506" s="183" t="s">
        <v>84</v>
      </c>
      <c r="AV506" s="183" t="s">
        <v>84</v>
      </c>
      <c r="AW506" s="183">
        <v>0</v>
      </c>
      <c r="AX506" s="604">
        <v>0</v>
      </c>
      <c r="AY506" s="604" t="s">
        <v>84</v>
      </c>
      <c r="AZ506" s="189"/>
      <c r="BA506" s="272">
        <v>0.9375</v>
      </c>
      <c r="BB506" s="187">
        <v>0.9910714285714286</v>
      </c>
      <c r="BC506" s="187">
        <v>0.95833333333333337</v>
      </c>
      <c r="BD506" s="188">
        <v>0.96230158730158732</v>
      </c>
      <c r="BE506" s="188" t="s">
        <v>84</v>
      </c>
    </row>
    <row r="507" spans="1:57" ht="35.25" customHeight="1" x14ac:dyDescent="0.25">
      <c r="A507" s="144"/>
      <c r="B507" s="144"/>
      <c r="C507" s="144"/>
      <c r="D507" s="1549"/>
      <c r="E507" s="234" t="s">
        <v>168</v>
      </c>
      <c r="F507" s="165"/>
      <c r="G507" s="1573"/>
      <c r="H507" s="803">
        <v>1</v>
      </c>
      <c r="I507" s="186">
        <v>0.9375</v>
      </c>
      <c r="J507" s="186" t="s">
        <v>84</v>
      </c>
      <c r="K507" s="186">
        <v>1</v>
      </c>
      <c r="L507" s="186" t="s">
        <v>84</v>
      </c>
      <c r="M507" s="186" t="s">
        <v>84</v>
      </c>
      <c r="N507" s="186" t="s">
        <v>84</v>
      </c>
      <c r="O507" s="186">
        <v>1</v>
      </c>
      <c r="P507" s="186" t="s">
        <v>84</v>
      </c>
      <c r="Q507" s="186">
        <v>1</v>
      </c>
      <c r="R507" s="186">
        <v>1</v>
      </c>
      <c r="S507" s="186">
        <v>1</v>
      </c>
      <c r="T507" s="186">
        <v>1</v>
      </c>
      <c r="U507" s="186" t="s">
        <v>84</v>
      </c>
      <c r="V507" s="186">
        <v>1</v>
      </c>
      <c r="W507" s="186">
        <v>1</v>
      </c>
      <c r="X507" s="186">
        <v>1</v>
      </c>
      <c r="Y507" s="186" t="s">
        <v>84</v>
      </c>
      <c r="Z507" s="186" t="s">
        <v>84</v>
      </c>
      <c r="AA507" s="186" t="s">
        <v>84</v>
      </c>
      <c r="AB507" s="206">
        <v>0.875</v>
      </c>
      <c r="AC507" s="186">
        <v>0.875</v>
      </c>
      <c r="AD507" s="186">
        <v>1</v>
      </c>
      <c r="AE507" s="186" t="s">
        <v>84</v>
      </c>
      <c r="AF507" s="186" t="s">
        <v>84</v>
      </c>
      <c r="AG507" s="186" t="s">
        <v>84</v>
      </c>
      <c r="AH507" s="186">
        <v>1</v>
      </c>
      <c r="AI507" s="186">
        <v>1</v>
      </c>
      <c r="AJ507" s="186">
        <v>1</v>
      </c>
      <c r="AK507" s="186">
        <v>0.75</v>
      </c>
      <c r="AL507" s="186" t="s">
        <v>84</v>
      </c>
      <c r="AM507" s="206">
        <v>1</v>
      </c>
      <c r="AN507" s="186" t="s">
        <v>84</v>
      </c>
      <c r="AO507" s="186">
        <v>1</v>
      </c>
      <c r="AP507" s="186" t="s">
        <v>84</v>
      </c>
      <c r="AQ507" s="186" t="s">
        <v>84</v>
      </c>
      <c r="AR507" s="966">
        <v>1</v>
      </c>
      <c r="AS507" s="966" t="s">
        <v>84</v>
      </c>
      <c r="AT507" s="976" t="s">
        <v>84</v>
      </c>
      <c r="AU507" s="186" t="s">
        <v>84</v>
      </c>
      <c r="AV507" s="186" t="s">
        <v>84</v>
      </c>
      <c r="AW507" s="186">
        <v>0</v>
      </c>
      <c r="AX507" s="605">
        <v>0</v>
      </c>
      <c r="AY507" s="605" t="s">
        <v>84</v>
      </c>
      <c r="AZ507" s="189"/>
      <c r="BA507" s="817">
        <v>0.99431818181818177</v>
      </c>
      <c r="BB507" s="207">
        <v>0.9285714285714286</v>
      </c>
      <c r="BC507" s="207">
        <v>1</v>
      </c>
      <c r="BD507" s="208">
        <v>0.97429653679653683</v>
      </c>
      <c r="BE507" s="208" t="s">
        <v>84</v>
      </c>
    </row>
    <row r="508" spans="1:57" ht="35.25" customHeight="1" x14ac:dyDescent="0.25">
      <c r="A508" s="144"/>
      <c r="B508" s="144"/>
      <c r="C508" s="144"/>
      <c r="D508" s="1549"/>
      <c r="E508" s="234" t="s">
        <v>241</v>
      </c>
      <c r="F508" s="165"/>
      <c r="G508" s="1573"/>
      <c r="H508" s="802">
        <v>1</v>
      </c>
      <c r="I508" s="183">
        <v>1</v>
      </c>
      <c r="J508" s="183" t="s">
        <v>84</v>
      </c>
      <c r="K508" s="183">
        <v>1</v>
      </c>
      <c r="L508" s="183" t="s">
        <v>84</v>
      </c>
      <c r="M508" s="183" t="s">
        <v>84</v>
      </c>
      <c r="N508" s="183" t="s">
        <v>84</v>
      </c>
      <c r="O508" s="183">
        <v>0.875</v>
      </c>
      <c r="P508" s="183" t="s">
        <v>84</v>
      </c>
      <c r="Q508" s="183">
        <v>1</v>
      </c>
      <c r="R508" s="183">
        <v>1</v>
      </c>
      <c r="S508" s="183">
        <v>1</v>
      </c>
      <c r="T508" s="183">
        <v>1</v>
      </c>
      <c r="U508" s="183" t="s">
        <v>84</v>
      </c>
      <c r="V508" s="183">
        <v>0.875</v>
      </c>
      <c r="W508" s="183">
        <v>1</v>
      </c>
      <c r="X508" s="183">
        <v>1</v>
      </c>
      <c r="Y508" s="183" t="s">
        <v>84</v>
      </c>
      <c r="Z508" s="183" t="s">
        <v>84</v>
      </c>
      <c r="AA508" s="183" t="s">
        <v>84</v>
      </c>
      <c r="AB508" s="185">
        <v>1</v>
      </c>
      <c r="AC508" s="183">
        <v>1</v>
      </c>
      <c r="AD508" s="183">
        <v>1</v>
      </c>
      <c r="AE508" s="183" t="s">
        <v>84</v>
      </c>
      <c r="AF508" s="183" t="s">
        <v>84</v>
      </c>
      <c r="AG508" s="183" t="s">
        <v>84</v>
      </c>
      <c r="AH508" s="183">
        <v>1</v>
      </c>
      <c r="AI508" s="183">
        <v>1</v>
      </c>
      <c r="AJ508" s="183">
        <v>1</v>
      </c>
      <c r="AK508" s="183">
        <v>0.875</v>
      </c>
      <c r="AL508" s="183" t="s">
        <v>84</v>
      </c>
      <c r="AM508" s="185">
        <v>1</v>
      </c>
      <c r="AN508" s="183" t="s">
        <v>84</v>
      </c>
      <c r="AO508" s="183">
        <v>1</v>
      </c>
      <c r="AP508" s="183" t="s">
        <v>84</v>
      </c>
      <c r="AQ508" s="183" t="s">
        <v>84</v>
      </c>
      <c r="AR508" s="965">
        <v>0.875</v>
      </c>
      <c r="AS508" s="965" t="s">
        <v>84</v>
      </c>
      <c r="AT508" s="975" t="s">
        <v>84</v>
      </c>
      <c r="AU508" s="186" t="s">
        <v>84</v>
      </c>
      <c r="AV508" s="186" t="s">
        <v>84</v>
      </c>
      <c r="AW508" s="186">
        <v>0</v>
      </c>
      <c r="AX508" s="605">
        <v>0</v>
      </c>
      <c r="AY508" s="605" t="s">
        <v>84</v>
      </c>
      <c r="AZ508" s="189"/>
      <c r="BA508" s="272">
        <v>0.97727272727272729</v>
      </c>
      <c r="BB508" s="187">
        <v>0.9821428571428571</v>
      </c>
      <c r="BC508" s="187">
        <v>0.95833333333333337</v>
      </c>
      <c r="BD508" s="188">
        <v>0.97258297258297255</v>
      </c>
      <c r="BE508" s="188" t="s">
        <v>84</v>
      </c>
    </row>
    <row r="509" spans="1:57" ht="35.25" customHeight="1" x14ac:dyDescent="0.25">
      <c r="A509" s="144"/>
      <c r="B509" s="144"/>
      <c r="C509" s="144"/>
      <c r="D509" s="1549"/>
      <c r="E509" s="234" t="s">
        <v>246</v>
      </c>
      <c r="F509" s="165"/>
      <c r="G509" s="1573"/>
      <c r="H509" s="803">
        <v>1</v>
      </c>
      <c r="I509" s="186">
        <v>1</v>
      </c>
      <c r="J509" s="186" t="s">
        <v>84</v>
      </c>
      <c r="K509" s="186">
        <v>0.91666666666666674</v>
      </c>
      <c r="L509" s="186" t="s">
        <v>84</v>
      </c>
      <c r="M509" s="186" t="s">
        <v>84</v>
      </c>
      <c r="N509" s="186" t="s">
        <v>84</v>
      </c>
      <c r="O509" s="186">
        <v>1</v>
      </c>
      <c r="P509" s="186" t="s">
        <v>84</v>
      </c>
      <c r="Q509" s="186">
        <v>1</v>
      </c>
      <c r="R509" s="186">
        <v>1</v>
      </c>
      <c r="S509" s="186">
        <v>1</v>
      </c>
      <c r="T509" s="186">
        <v>1</v>
      </c>
      <c r="U509" s="186" t="s">
        <v>84</v>
      </c>
      <c r="V509" s="186">
        <v>1</v>
      </c>
      <c r="W509" s="186">
        <v>1</v>
      </c>
      <c r="X509" s="186">
        <v>1</v>
      </c>
      <c r="Y509" s="186" t="s">
        <v>84</v>
      </c>
      <c r="Z509" s="186" t="s">
        <v>84</v>
      </c>
      <c r="AA509" s="186" t="s">
        <v>84</v>
      </c>
      <c r="AB509" s="206">
        <v>0.79166666666666674</v>
      </c>
      <c r="AC509" s="186">
        <v>0.91666666666666674</v>
      </c>
      <c r="AD509" s="186">
        <v>1</v>
      </c>
      <c r="AE509" s="186" t="s">
        <v>84</v>
      </c>
      <c r="AF509" s="186" t="s">
        <v>84</v>
      </c>
      <c r="AG509" s="186" t="s">
        <v>84</v>
      </c>
      <c r="AH509" s="186">
        <v>0.83333333333333326</v>
      </c>
      <c r="AI509" s="186">
        <v>0.79166666666666674</v>
      </c>
      <c r="AJ509" s="186">
        <v>0.91666666666666674</v>
      </c>
      <c r="AK509" s="186">
        <v>0.75</v>
      </c>
      <c r="AL509" s="186" t="s">
        <v>84</v>
      </c>
      <c r="AM509" s="206">
        <v>0.91666666666666674</v>
      </c>
      <c r="AN509" s="186" t="s">
        <v>84</v>
      </c>
      <c r="AO509" s="186">
        <v>1</v>
      </c>
      <c r="AP509" s="186" t="s">
        <v>84</v>
      </c>
      <c r="AQ509" s="186" t="s">
        <v>84</v>
      </c>
      <c r="AR509" s="966">
        <v>0.83333333333333326</v>
      </c>
      <c r="AS509" s="966" t="s">
        <v>84</v>
      </c>
      <c r="AT509" s="976" t="s">
        <v>84</v>
      </c>
      <c r="AU509" s="186" t="s">
        <v>84</v>
      </c>
      <c r="AV509" s="186" t="s">
        <v>84</v>
      </c>
      <c r="AW509" s="186">
        <v>0</v>
      </c>
      <c r="AX509" s="605">
        <v>0</v>
      </c>
      <c r="AY509" s="605" t="s">
        <v>84</v>
      </c>
      <c r="AZ509" s="189"/>
      <c r="BA509" s="817">
        <v>0.99242424242424254</v>
      </c>
      <c r="BB509" s="207">
        <v>0.85714285714285732</v>
      </c>
      <c r="BC509" s="207">
        <v>0.91666666666666663</v>
      </c>
      <c r="BD509" s="208">
        <v>0.92207792207792216</v>
      </c>
      <c r="BE509" s="208" t="s">
        <v>84</v>
      </c>
    </row>
    <row r="510" spans="1:57" ht="35.25" customHeight="1" x14ac:dyDescent="0.25">
      <c r="A510" s="144"/>
      <c r="B510" s="144"/>
      <c r="C510" s="144"/>
      <c r="D510" s="1549"/>
      <c r="E510" s="234" t="s">
        <v>248</v>
      </c>
      <c r="F510" s="165"/>
      <c r="G510" s="1573"/>
      <c r="H510" s="802">
        <v>1</v>
      </c>
      <c r="I510" s="183">
        <v>1</v>
      </c>
      <c r="J510" s="183" t="s">
        <v>84</v>
      </c>
      <c r="K510" s="183">
        <v>0.91666666666666674</v>
      </c>
      <c r="L510" s="183" t="s">
        <v>84</v>
      </c>
      <c r="M510" s="183" t="s">
        <v>84</v>
      </c>
      <c r="N510" s="183" t="s">
        <v>84</v>
      </c>
      <c r="O510" s="183">
        <v>0.70833333333333326</v>
      </c>
      <c r="P510" s="183" t="s">
        <v>84</v>
      </c>
      <c r="Q510" s="183">
        <v>1</v>
      </c>
      <c r="R510" s="183">
        <v>0.91666666666666674</v>
      </c>
      <c r="S510" s="183">
        <v>0.91666666666666674</v>
      </c>
      <c r="T510" s="183">
        <v>0.625</v>
      </c>
      <c r="U510" s="183" t="s">
        <v>84</v>
      </c>
      <c r="V510" s="183">
        <v>1</v>
      </c>
      <c r="W510" s="183">
        <v>1</v>
      </c>
      <c r="X510" s="183">
        <v>1</v>
      </c>
      <c r="Y510" s="183" t="s">
        <v>84</v>
      </c>
      <c r="Z510" s="183" t="s">
        <v>84</v>
      </c>
      <c r="AA510" s="183" t="s">
        <v>84</v>
      </c>
      <c r="AB510" s="185">
        <v>1</v>
      </c>
      <c r="AC510" s="183">
        <v>1</v>
      </c>
      <c r="AD510" s="183">
        <v>1</v>
      </c>
      <c r="AE510" s="183" t="s">
        <v>84</v>
      </c>
      <c r="AF510" s="183" t="s">
        <v>84</v>
      </c>
      <c r="AG510" s="183" t="s">
        <v>84</v>
      </c>
      <c r="AH510" s="183">
        <v>1</v>
      </c>
      <c r="AI510" s="183">
        <v>1</v>
      </c>
      <c r="AJ510" s="183">
        <v>1</v>
      </c>
      <c r="AK510" s="183">
        <v>1</v>
      </c>
      <c r="AL510" s="183" t="s">
        <v>84</v>
      </c>
      <c r="AM510" s="185">
        <v>1</v>
      </c>
      <c r="AN510" s="183" t="s">
        <v>84</v>
      </c>
      <c r="AO510" s="183">
        <v>1</v>
      </c>
      <c r="AP510" s="183" t="s">
        <v>84</v>
      </c>
      <c r="AQ510" s="183" t="s">
        <v>84</v>
      </c>
      <c r="AR510" s="965">
        <v>1</v>
      </c>
      <c r="AS510" s="965" t="s">
        <v>84</v>
      </c>
      <c r="AT510" s="975" t="s">
        <v>84</v>
      </c>
      <c r="AU510" s="183" t="s">
        <v>84</v>
      </c>
      <c r="AV510" s="183" t="s">
        <v>84</v>
      </c>
      <c r="AW510" s="183">
        <v>0</v>
      </c>
      <c r="AX510" s="604">
        <v>0</v>
      </c>
      <c r="AY510" s="604" t="s">
        <v>84</v>
      </c>
      <c r="AZ510" s="189"/>
      <c r="BA510" s="272">
        <v>0.91666666666666674</v>
      </c>
      <c r="BB510" s="187">
        <v>1</v>
      </c>
      <c r="BC510" s="187">
        <v>1</v>
      </c>
      <c r="BD510" s="188">
        <v>0.97222222222222232</v>
      </c>
      <c r="BE510" s="188" t="s">
        <v>84</v>
      </c>
    </row>
    <row r="511" spans="1:57" ht="35.25" customHeight="1" x14ac:dyDescent="0.25">
      <c r="A511" s="144"/>
      <c r="B511" s="144"/>
      <c r="C511" s="144"/>
      <c r="D511" s="1549"/>
      <c r="E511" s="234" t="s">
        <v>257</v>
      </c>
      <c r="F511" s="165"/>
      <c r="G511" s="1573"/>
      <c r="H511" s="801">
        <v>0.91666666666666674</v>
      </c>
      <c r="I511" s="189">
        <v>1</v>
      </c>
      <c r="J511" s="189" t="s">
        <v>84</v>
      </c>
      <c r="K511" s="189">
        <v>0.91666666666666674</v>
      </c>
      <c r="L511" s="189" t="s">
        <v>84</v>
      </c>
      <c r="M511" s="189" t="s">
        <v>84</v>
      </c>
      <c r="N511" s="189" t="s">
        <v>84</v>
      </c>
      <c r="O511" s="189">
        <v>0.91666666666666674</v>
      </c>
      <c r="P511" s="189" t="s">
        <v>84</v>
      </c>
      <c r="Q511" s="189">
        <v>0.91666666666666674</v>
      </c>
      <c r="R511" s="189">
        <v>1</v>
      </c>
      <c r="S511" s="189">
        <v>0.83333333333333326</v>
      </c>
      <c r="T511" s="189">
        <v>0.91666666666666674</v>
      </c>
      <c r="U511" s="189" t="s">
        <v>84</v>
      </c>
      <c r="V511" s="189">
        <v>0.91666666666666674</v>
      </c>
      <c r="W511" s="189">
        <v>0.79166666666666674</v>
      </c>
      <c r="X511" s="189">
        <v>1</v>
      </c>
      <c r="Y511" s="189" t="s">
        <v>84</v>
      </c>
      <c r="Z511" s="189" t="s">
        <v>84</v>
      </c>
      <c r="AA511" s="189" t="s">
        <v>84</v>
      </c>
      <c r="AB511" s="237">
        <v>0.91666666666666674</v>
      </c>
      <c r="AC511" s="189">
        <v>1</v>
      </c>
      <c r="AD511" s="189">
        <v>0.91666666666666674</v>
      </c>
      <c r="AE511" s="189" t="s">
        <v>84</v>
      </c>
      <c r="AF511" s="189" t="s">
        <v>84</v>
      </c>
      <c r="AG511" s="189" t="s">
        <v>84</v>
      </c>
      <c r="AH511" s="189">
        <v>0.875</v>
      </c>
      <c r="AI511" s="189">
        <v>1</v>
      </c>
      <c r="AJ511" s="189">
        <v>1</v>
      </c>
      <c r="AK511" s="189">
        <v>0.83333333333333326</v>
      </c>
      <c r="AL511" s="189" t="s">
        <v>84</v>
      </c>
      <c r="AM511" s="237">
        <v>1</v>
      </c>
      <c r="AN511" s="189" t="s">
        <v>84</v>
      </c>
      <c r="AO511" s="189">
        <v>0.91666666666666674</v>
      </c>
      <c r="AP511" s="189" t="s">
        <v>84</v>
      </c>
      <c r="AQ511" s="189" t="s">
        <v>84</v>
      </c>
      <c r="AR511" s="967">
        <v>1</v>
      </c>
      <c r="AS511" s="967" t="s">
        <v>84</v>
      </c>
      <c r="AT511" s="977" t="s">
        <v>84</v>
      </c>
      <c r="AU511" s="189" t="s">
        <v>84</v>
      </c>
      <c r="AV511" s="189" t="s">
        <v>84</v>
      </c>
      <c r="AW511" s="189">
        <v>0</v>
      </c>
      <c r="AX511" s="506">
        <v>0</v>
      </c>
      <c r="AY511" s="506" t="s">
        <v>84</v>
      </c>
      <c r="AZ511" s="189"/>
      <c r="BA511" s="323">
        <v>0.92045454545454541</v>
      </c>
      <c r="BB511" s="239">
        <v>0.93452380952380953</v>
      </c>
      <c r="BC511" s="239">
        <v>0.97222222222222232</v>
      </c>
      <c r="BD511" s="240">
        <v>0.94240019240019246</v>
      </c>
      <c r="BE511" s="240" t="s">
        <v>84</v>
      </c>
    </row>
    <row r="512" spans="1:57" ht="35.25" customHeight="1" x14ac:dyDescent="0.25">
      <c r="A512" s="144"/>
      <c r="B512" s="144"/>
      <c r="C512" s="144"/>
      <c r="D512" s="1549"/>
      <c r="E512" s="234" t="s">
        <v>267</v>
      </c>
      <c r="F512" s="165"/>
      <c r="G512" s="1573"/>
      <c r="H512" s="802" t="s">
        <v>84</v>
      </c>
      <c r="I512" s="183" t="s">
        <v>84</v>
      </c>
      <c r="J512" s="183" t="s">
        <v>84</v>
      </c>
      <c r="K512" s="183" t="s">
        <v>84</v>
      </c>
      <c r="L512" s="183" t="s">
        <v>84</v>
      </c>
      <c r="M512" s="183" t="s">
        <v>84</v>
      </c>
      <c r="N512" s="183" t="s">
        <v>84</v>
      </c>
      <c r="O512" s="183" t="s">
        <v>84</v>
      </c>
      <c r="P512" s="183" t="s">
        <v>84</v>
      </c>
      <c r="Q512" s="183" t="s">
        <v>84</v>
      </c>
      <c r="R512" s="183" t="s">
        <v>84</v>
      </c>
      <c r="S512" s="183" t="s">
        <v>84</v>
      </c>
      <c r="T512" s="183" t="s">
        <v>84</v>
      </c>
      <c r="U512" s="183" t="s">
        <v>84</v>
      </c>
      <c r="V512" s="183" t="s">
        <v>84</v>
      </c>
      <c r="W512" s="183" t="s">
        <v>84</v>
      </c>
      <c r="X512" s="183" t="s">
        <v>84</v>
      </c>
      <c r="Y512" s="183" t="s">
        <v>84</v>
      </c>
      <c r="Z512" s="183" t="s">
        <v>84</v>
      </c>
      <c r="AA512" s="183" t="s">
        <v>84</v>
      </c>
      <c r="AB512" s="185">
        <v>1</v>
      </c>
      <c r="AC512" s="183">
        <v>1</v>
      </c>
      <c r="AD512" s="183">
        <v>0.91666666666666674</v>
      </c>
      <c r="AE512" s="183" t="s">
        <v>84</v>
      </c>
      <c r="AF512" s="183" t="s">
        <v>84</v>
      </c>
      <c r="AG512" s="183" t="s">
        <v>84</v>
      </c>
      <c r="AH512" s="183">
        <v>1</v>
      </c>
      <c r="AI512" s="183">
        <v>0.91666666666666674</v>
      </c>
      <c r="AJ512" s="183">
        <v>0.91666666666666674</v>
      </c>
      <c r="AK512" s="183">
        <v>1</v>
      </c>
      <c r="AL512" s="183" t="s">
        <v>84</v>
      </c>
      <c r="AM512" s="185">
        <v>1</v>
      </c>
      <c r="AN512" s="183" t="s">
        <v>84</v>
      </c>
      <c r="AO512" s="183">
        <v>1</v>
      </c>
      <c r="AP512" s="183">
        <v>1</v>
      </c>
      <c r="AQ512" s="183" t="s">
        <v>84</v>
      </c>
      <c r="AR512" s="965">
        <v>1</v>
      </c>
      <c r="AS512" s="965" t="s">
        <v>84</v>
      </c>
      <c r="AT512" s="975" t="s">
        <v>84</v>
      </c>
      <c r="AU512" s="189" t="s">
        <v>84</v>
      </c>
      <c r="AV512" s="189" t="s">
        <v>84</v>
      </c>
      <c r="AW512" s="189">
        <v>0</v>
      </c>
      <c r="AX512" s="506">
        <v>0</v>
      </c>
      <c r="AY512" s="506" t="s">
        <v>84</v>
      </c>
      <c r="AZ512" s="189"/>
      <c r="BA512" s="272" t="s">
        <v>84</v>
      </c>
      <c r="BB512" s="187">
        <v>0.96428571428571441</v>
      </c>
      <c r="BC512" s="187">
        <v>1</v>
      </c>
      <c r="BD512" s="188">
        <v>0.98214285714285721</v>
      </c>
      <c r="BE512" s="188" t="s">
        <v>84</v>
      </c>
    </row>
    <row r="513" spans="1:58" ht="35.25" customHeight="1" x14ac:dyDescent="0.25">
      <c r="A513" s="144"/>
      <c r="B513" s="144"/>
      <c r="C513" s="144"/>
      <c r="D513" s="1555"/>
      <c r="E513" s="234" t="s">
        <v>152</v>
      </c>
      <c r="F513" s="165"/>
      <c r="G513" s="1573"/>
      <c r="H513" s="803">
        <v>1</v>
      </c>
      <c r="I513" s="186">
        <v>1</v>
      </c>
      <c r="J513" s="186" t="s">
        <v>84</v>
      </c>
      <c r="K513" s="186">
        <v>0.79166666666666674</v>
      </c>
      <c r="L513" s="186" t="s">
        <v>84</v>
      </c>
      <c r="M513" s="186" t="s">
        <v>84</v>
      </c>
      <c r="N513" s="186" t="s">
        <v>84</v>
      </c>
      <c r="O513" s="186">
        <v>0.75</v>
      </c>
      <c r="P513" s="186" t="s">
        <v>84</v>
      </c>
      <c r="Q513" s="186">
        <v>1</v>
      </c>
      <c r="R513" s="186">
        <v>1</v>
      </c>
      <c r="S513" s="186">
        <v>1</v>
      </c>
      <c r="T513" s="186">
        <v>1</v>
      </c>
      <c r="U513" s="186" t="s">
        <v>84</v>
      </c>
      <c r="V513" s="186">
        <v>1</v>
      </c>
      <c r="W513" s="186">
        <v>0.91666666666666674</v>
      </c>
      <c r="X513" s="186">
        <v>1</v>
      </c>
      <c r="Y513" s="186" t="s">
        <v>84</v>
      </c>
      <c r="Z513" s="186" t="s">
        <v>84</v>
      </c>
      <c r="AA513" s="186" t="s">
        <v>84</v>
      </c>
      <c r="AB513" s="206">
        <v>1</v>
      </c>
      <c r="AC513" s="186">
        <v>1</v>
      </c>
      <c r="AD513" s="186">
        <v>1</v>
      </c>
      <c r="AE513" s="186" t="s">
        <v>84</v>
      </c>
      <c r="AF513" s="186" t="s">
        <v>84</v>
      </c>
      <c r="AG513" s="186" t="s">
        <v>84</v>
      </c>
      <c r="AH513" s="186">
        <v>1</v>
      </c>
      <c r="AI513" s="186">
        <v>1</v>
      </c>
      <c r="AJ513" s="186">
        <v>0.91666666666666674</v>
      </c>
      <c r="AK513" s="186">
        <v>0.91666666666666674</v>
      </c>
      <c r="AL513" s="186">
        <v>1</v>
      </c>
      <c r="AM513" s="206">
        <v>1</v>
      </c>
      <c r="AN513" s="186" t="s">
        <v>84</v>
      </c>
      <c r="AO513" s="186">
        <v>1</v>
      </c>
      <c r="AP513" s="186">
        <v>1</v>
      </c>
      <c r="AQ513" s="186" t="s">
        <v>84</v>
      </c>
      <c r="AR513" s="966">
        <v>1</v>
      </c>
      <c r="AS513" s="966" t="s">
        <v>84</v>
      </c>
      <c r="AT513" s="976" t="s">
        <v>84</v>
      </c>
      <c r="AU513" s="186" t="s">
        <v>84</v>
      </c>
      <c r="AV513" s="186" t="s">
        <v>84</v>
      </c>
      <c r="AW513" s="186">
        <v>0</v>
      </c>
      <c r="AX513" s="605">
        <v>0</v>
      </c>
      <c r="AY513" s="605" t="s">
        <v>84</v>
      </c>
      <c r="AZ513" s="189"/>
      <c r="BA513" s="817">
        <v>0.9507575757575758</v>
      </c>
      <c r="BB513" s="207">
        <v>0.97916666666666674</v>
      </c>
      <c r="BC513" s="207">
        <v>1</v>
      </c>
      <c r="BD513" s="208">
        <v>0.97664141414141425</v>
      </c>
      <c r="BE513" s="208" t="s">
        <v>84</v>
      </c>
    </row>
    <row r="514" spans="1:58" ht="35.25" customHeight="1" x14ac:dyDescent="0.25">
      <c r="A514" s="1068"/>
      <c r="B514" s="1069"/>
      <c r="C514" s="1069"/>
      <c r="D514" s="1548">
        <v>2023</v>
      </c>
      <c r="E514" s="234" t="s">
        <v>153</v>
      </c>
      <c r="F514" s="165"/>
      <c r="G514" s="1575"/>
      <c r="H514" s="495">
        <v>0.875</v>
      </c>
      <c r="I514" s="183">
        <v>1</v>
      </c>
      <c r="J514" s="183" t="s">
        <v>84</v>
      </c>
      <c r="K514" s="183">
        <v>1</v>
      </c>
      <c r="L514" s="183" t="s">
        <v>84</v>
      </c>
      <c r="M514" s="183" t="s">
        <v>84</v>
      </c>
      <c r="N514" s="183" t="s">
        <v>84</v>
      </c>
      <c r="O514" s="183">
        <v>1</v>
      </c>
      <c r="P514" s="183" t="s">
        <v>84</v>
      </c>
      <c r="Q514" s="183">
        <v>1</v>
      </c>
      <c r="R514" s="183">
        <v>1</v>
      </c>
      <c r="S514" s="183">
        <v>1</v>
      </c>
      <c r="T514" s="183">
        <v>1</v>
      </c>
      <c r="U514" s="183" t="s">
        <v>84</v>
      </c>
      <c r="V514" s="183">
        <v>1</v>
      </c>
      <c r="W514" s="183">
        <v>1</v>
      </c>
      <c r="X514" s="183">
        <v>1</v>
      </c>
      <c r="Y514" s="183" t="s">
        <v>84</v>
      </c>
      <c r="Z514" s="183" t="s">
        <v>84</v>
      </c>
      <c r="AA514" s="183" t="s">
        <v>84</v>
      </c>
      <c r="AB514" s="185">
        <v>1</v>
      </c>
      <c r="AC514" s="183">
        <v>1</v>
      </c>
      <c r="AD514" s="183">
        <v>1</v>
      </c>
      <c r="AE514" s="183" t="s">
        <v>84</v>
      </c>
      <c r="AF514" s="183" t="s">
        <v>84</v>
      </c>
      <c r="AG514" s="183" t="s">
        <v>84</v>
      </c>
      <c r="AH514" s="183">
        <v>1</v>
      </c>
      <c r="AI514" s="183">
        <v>1</v>
      </c>
      <c r="AJ514" s="183">
        <v>1</v>
      </c>
      <c r="AK514" s="183">
        <v>1</v>
      </c>
      <c r="AL514" s="183">
        <v>1</v>
      </c>
      <c r="AM514" s="185">
        <v>1</v>
      </c>
      <c r="AN514" s="183" t="s">
        <v>84</v>
      </c>
      <c r="AO514" s="183">
        <v>1</v>
      </c>
      <c r="AP514" s="183">
        <v>1</v>
      </c>
      <c r="AQ514" s="183" t="s">
        <v>84</v>
      </c>
      <c r="AR514" s="965">
        <v>0.91666666666666674</v>
      </c>
      <c r="AS514" s="965" t="s">
        <v>84</v>
      </c>
      <c r="AT514" s="975" t="s">
        <v>84</v>
      </c>
      <c r="AU514" s="183" t="s">
        <v>84</v>
      </c>
      <c r="AV514" s="183" t="s">
        <v>84</v>
      </c>
      <c r="AW514" s="183">
        <v>0</v>
      </c>
      <c r="AX514" s="604">
        <v>0</v>
      </c>
      <c r="AY514" s="604" t="s">
        <v>84</v>
      </c>
      <c r="AZ514" s="189"/>
      <c r="BA514" s="494">
        <v>0.98863636363636365</v>
      </c>
      <c r="BB514" s="187">
        <v>1</v>
      </c>
      <c r="BC514" s="187">
        <v>0.97916666666666674</v>
      </c>
      <c r="BD514" s="188">
        <v>0.9892676767676768</v>
      </c>
      <c r="BE514" s="188" t="s">
        <v>84</v>
      </c>
    </row>
    <row r="515" spans="1:58" ht="35.25" customHeight="1" x14ac:dyDescent="0.25">
      <c r="A515" s="1070"/>
      <c r="B515" s="1071"/>
      <c r="C515" s="1071"/>
      <c r="D515" s="1555"/>
      <c r="E515" s="234" t="s">
        <v>154</v>
      </c>
      <c r="F515" s="165"/>
      <c r="G515" s="1575"/>
      <c r="H515" s="638">
        <v>1</v>
      </c>
      <c r="I515" s="186">
        <v>0.91666666666666674</v>
      </c>
      <c r="J515" s="186" t="s">
        <v>84</v>
      </c>
      <c r="K515" s="186">
        <v>0.79166666666666674</v>
      </c>
      <c r="L515" s="186" t="s">
        <v>84</v>
      </c>
      <c r="M515" s="186" t="s">
        <v>84</v>
      </c>
      <c r="N515" s="186">
        <v>1</v>
      </c>
      <c r="O515" s="186">
        <v>0.91666666666666674</v>
      </c>
      <c r="P515" s="186" t="s">
        <v>84</v>
      </c>
      <c r="Q515" s="186">
        <v>0.91666666666666674</v>
      </c>
      <c r="R515" s="186">
        <v>1</v>
      </c>
      <c r="S515" s="186">
        <v>1</v>
      </c>
      <c r="T515" s="186">
        <v>0.91666666666666674</v>
      </c>
      <c r="U515" s="186" t="s">
        <v>84</v>
      </c>
      <c r="V515" s="186">
        <v>1</v>
      </c>
      <c r="W515" s="186">
        <v>1</v>
      </c>
      <c r="X515" s="186">
        <v>1</v>
      </c>
      <c r="Y515" s="186" t="s">
        <v>84</v>
      </c>
      <c r="Z515" s="186" t="s">
        <v>84</v>
      </c>
      <c r="AA515" s="186" t="s">
        <v>84</v>
      </c>
      <c r="AB515" s="206">
        <v>1</v>
      </c>
      <c r="AC515" s="186">
        <v>1</v>
      </c>
      <c r="AD515" s="186">
        <v>1</v>
      </c>
      <c r="AE515" s="186" t="s">
        <v>84</v>
      </c>
      <c r="AF515" s="186" t="s">
        <v>84</v>
      </c>
      <c r="AG515" s="186" t="s">
        <v>84</v>
      </c>
      <c r="AH515" s="186">
        <v>1</v>
      </c>
      <c r="AI515" s="186">
        <v>1</v>
      </c>
      <c r="AJ515" s="186">
        <v>1</v>
      </c>
      <c r="AK515" s="186">
        <v>1</v>
      </c>
      <c r="AL515" s="186">
        <v>1</v>
      </c>
      <c r="AM515" s="206">
        <v>0.875</v>
      </c>
      <c r="AN515" s="186" t="s">
        <v>84</v>
      </c>
      <c r="AO515" s="186">
        <v>0.875</v>
      </c>
      <c r="AP515" s="186">
        <v>1</v>
      </c>
      <c r="AQ515" s="186" t="s">
        <v>84</v>
      </c>
      <c r="AR515" s="966">
        <v>0.83333333333333326</v>
      </c>
      <c r="AS515" s="966">
        <v>1</v>
      </c>
      <c r="AT515" s="976">
        <v>1</v>
      </c>
      <c r="AU515" s="186" t="s">
        <v>84</v>
      </c>
      <c r="AV515" s="186" t="s">
        <v>84</v>
      </c>
      <c r="AW515" s="186">
        <v>0</v>
      </c>
      <c r="AX515" s="605">
        <v>0</v>
      </c>
      <c r="AY515" s="605" t="s">
        <v>84</v>
      </c>
      <c r="AZ515" s="189"/>
      <c r="BA515" s="639">
        <v>0.95486111111111116</v>
      </c>
      <c r="BB515" s="207">
        <v>1</v>
      </c>
      <c r="BC515" s="207">
        <v>0.89583333333333326</v>
      </c>
      <c r="BD515" s="208">
        <v>0.95023148148148151</v>
      </c>
      <c r="BE515" s="208" t="s">
        <v>84</v>
      </c>
    </row>
    <row r="516" spans="1:58" ht="35.25" customHeight="1" x14ac:dyDescent="0.25">
      <c r="A516" s="1070"/>
      <c r="B516" s="1071"/>
      <c r="C516" s="1071"/>
      <c r="D516" s="1555"/>
      <c r="E516" s="234" t="s">
        <v>155</v>
      </c>
      <c r="F516" s="165"/>
      <c r="G516" s="1575"/>
      <c r="H516" s="495">
        <v>1</v>
      </c>
      <c r="I516" s="183">
        <v>0.91666666666666674</v>
      </c>
      <c r="J516" s="183" t="s">
        <v>84</v>
      </c>
      <c r="K516" s="183">
        <v>1</v>
      </c>
      <c r="L516" s="183" t="s">
        <v>84</v>
      </c>
      <c r="M516" s="183" t="s">
        <v>84</v>
      </c>
      <c r="N516" s="183">
        <v>0.91666666666666674</v>
      </c>
      <c r="O516" s="183">
        <v>0.91666666666666674</v>
      </c>
      <c r="P516" s="183" t="s">
        <v>84</v>
      </c>
      <c r="Q516" s="183">
        <v>1</v>
      </c>
      <c r="R516" s="183">
        <v>1</v>
      </c>
      <c r="S516" s="183">
        <v>1</v>
      </c>
      <c r="T516" s="183">
        <v>1</v>
      </c>
      <c r="U516" s="183" t="s">
        <v>84</v>
      </c>
      <c r="V516" s="183">
        <v>0.83333333333333326</v>
      </c>
      <c r="W516" s="183">
        <v>1</v>
      </c>
      <c r="X516" s="183">
        <v>0.875</v>
      </c>
      <c r="Y516" s="183" t="s">
        <v>84</v>
      </c>
      <c r="Z516" s="183" t="s">
        <v>84</v>
      </c>
      <c r="AA516" s="183" t="s">
        <v>84</v>
      </c>
      <c r="AB516" s="185">
        <v>1</v>
      </c>
      <c r="AC516" s="183">
        <v>1</v>
      </c>
      <c r="AD516" s="183">
        <v>1</v>
      </c>
      <c r="AE516" s="183" t="s">
        <v>84</v>
      </c>
      <c r="AF516" s="183" t="s">
        <v>84</v>
      </c>
      <c r="AG516" s="183" t="s">
        <v>84</v>
      </c>
      <c r="AH516" s="183">
        <v>0.875</v>
      </c>
      <c r="AI516" s="183">
        <v>1</v>
      </c>
      <c r="AJ516" s="183">
        <v>0.91666666666666674</v>
      </c>
      <c r="AK516" s="183">
        <v>1</v>
      </c>
      <c r="AL516" s="183">
        <v>1</v>
      </c>
      <c r="AM516" s="185">
        <v>1</v>
      </c>
      <c r="AN516" s="183" t="s">
        <v>84</v>
      </c>
      <c r="AO516" s="183">
        <v>1</v>
      </c>
      <c r="AP516" s="183">
        <v>1</v>
      </c>
      <c r="AQ516" s="183" t="s">
        <v>84</v>
      </c>
      <c r="AR516" s="965">
        <v>1</v>
      </c>
      <c r="AS516" s="965">
        <v>1</v>
      </c>
      <c r="AT516" s="975">
        <v>1</v>
      </c>
      <c r="AU516" s="183" t="s">
        <v>84</v>
      </c>
      <c r="AV516" s="183" t="s">
        <v>84</v>
      </c>
      <c r="AW516" s="183">
        <v>0</v>
      </c>
      <c r="AX516" s="604">
        <v>0</v>
      </c>
      <c r="AY516" s="604" t="s">
        <v>84</v>
      </c>
      <c r="AZ516" s="189"/>
      <c r="BA516" s="494">
        <v>0.95486111111111116</v>
      </c>
      <c r="BB516" s="187">
        <v>0.97395833333333337</v>
      </c>
      <c r="BC516" s="187">
        <v>1</v>
      </c>
      <c r="BD516" s="188">
        <v>0.97627314814814825</v>
      </c>
      <c r="BE516" s="188" t="s">
        <v>84</v>
      </c>
    </row>
    <row r="517" spans="1:58" ht="35.25" customHeight="1" x14ac:dyDescent="0.25">
      <c r="A517" s="1070"/>
      <c r="B517" s="1071"/>
      <c r="C517" s="1071"/>
      <c r="D517" s="1555"/>
      <c r="E517" s="234" t="s">
        <v>303</v>
      </c>
      <c r="F517" s="165"/>
      <c r="G517" s="1575"/>
      <c r="H517" s="638">
        <v>1</v>
      </c>
      <c r="I517" s="186">
        <v>1</v>
      </c>
      <c r="J517" s="186" t="s">
        <v>84</v>
      </c>
      <c r="K517" s="186">
        <v>1</v>
      </c>
      <c r="L517" s="186" t="s">
        <v>84</v>
      </c>
      <c r="M517" s="186" t="s">
        <v>84</v>
      </c>
      <c r="N517" s="186">
        <v>0.91666666666666674</v>
      </c>
      <c r="O517" s="186">
        <v>1</v>
      </c>
      <c r="P517" s="186" t="s">
        <v>84</v>
      </c>
      <c r="Q517" s="186">
        <v>1</v>
      </c>
      <c r="R517" s="186">
        <v>1</v>
      </c>
      <c r="S517" s="186">
        <v>1</v>
      </c>
      <c r="T517" s="186">
        <v>1</v>
      </c>
      <c r="U517" s="186" t="s">
        <v>84</v>
      </c>
      <c r="V517" s="186">
        <v>0.91666666666666674</v>
      </c>
      <c r="W517" s="186">
        <v>0.91666666666666674</v>
      </c>
      <c r="X517" s="186">
        <v>1</v>
      </c>
      <c r="Y517" s="186">
        <v>1</v>
      </c>
      <c r="Z517" s="186" t="s">
        <v>84</v>
      </c>
      <c r="AA517" s="186" t="s">
        <v>84</v>
      </c>
      <c r="AB517" s="206">
        <v>1</v>
      </c>
      <c r="AC517" s="186">
        <v>0.79166666666666674</v>
      </c>
      <c r="AD517" s="186">
        <v>1</v>
      </c>
      <c r="AE517" s="186" t="s">
        <v>84</v>
      </c>
      <c r="AF517" s="186" t="s">
        <v>84</v>
      </c>
      <c r="AG517" s="186" t="s">
        <v>84</v>
      </c>
      <c r="AH517" s="186">
        <v>0.83333333333333326</v>
      </c>
      <c r="AI517" s="186">
        <v>1</v>
      </c>
      <c r="AJ517" s="186">
        <v>0.75</v>
      </c>
      <c r="AK517" s="186">
        <v>0.91666666666666674</v>
      </c>
      <c r="AL517" s="186">
        <v>0.75</v>
      </c>
      <c r="AM517" s="206">
        <v>0.91666666666666674</v>
      </c>
      <c r="AN517" s="186" t="s">
        <v>84</v>
      </c>
      <c r="AO517" s="186">
        <v>1</v>
      </c>
      <c r="AP517" s="186">
        <v>1</v>
      </c>
      <c r="AQ517" s="186" t="s">
        <v>84</v>
      </c>
      <c r="AR517" s="966">
        <v>1</v>
      </c>
      <c r="AS517" s="966">
        <v>1</v>
      </c>
      <c r="AT517" s="976">
        <v>1</v>
      </c>
      <c r="AU517" s="186" t="s">
        <v>84</v>
      </c>
      <c r="AV517" s="186" t="s">
        <v>84</v>
      </c>
      <c r="AW517" s="186">
        <v>0</v>
      </c>
      <c r="AX517" s="605">
        <v>0</v>
      </c>
      <c r="AY517" s="605" t="s">
        <v>84</v>
      </c>
      <c r="AZ517" s="189"/>
      <c r="BA517" s="639">
        <v>0.98076923076923073</v>
      </c>
      <c r="BB517" s="207">
        <v>0.88020833333333337</v>
      </c>
      <c r="BC517" s="207">
        <v>0.97916666666666674</v>
      </c>
      <c r="BD517" s="208">
        <v>0.94671474358974361</v>
      </c>
      <c r="BE517" s="208" t="s">
        <v>84</v>
      </c>
    </row>
    <row r="518" spans="1:58" ht="35.25" customHeight="1" x14ac:dyDescent="0.25">
      <c r="A518" s="1070"/>
      <c r="B518" s="1071"/>
      <c r="C518" s="1071"/>
      <c r="D518" s="1555"/>
      <c r="E518" s="234" t="s">
        <v>167</v>
      </c>
      <c r="F518" s="165"/>
      <c r="G518" s="1575"/>
      <c r="H518" s="495">
        <v>1</v>
      </c>
      <c r="I518" s="183">
        <v>1</v>
      </c>
      <c r="J518" s="183" t="s">
        <v>84</v>
      </c>
      <c r="K518" s="183">
        <v>1</v>
      </c>
      <c r="L518" s="183" t="s">
        <v>84</v>
      </c>
      <c r="M518" s="183" t="s">
        <v>84</v>
      </c>
      <c r="N518" s="183">
        <v>1</v>
      </c>
      <c r="O518" s="183">
        <v>1</v>
      </c>
      <c r="P518" s="183" t="s">
        <v>84</v>
      </c>
      <c r="Q518" s="183">
        <v>0.875</v>
      </c>
      <c r="R518" s="183">
        <v>1</v>
      </c>
      <c r="S518" s="183">
        <v>1</v>
      </c>
      <c r="T518" s="183">
        <v>1</v>
      </c>
      <c r="U518" s="183" t="s">
        <v>84</v>
      </c>
      <c r="V518" s="183">
        <v>1</v>
      </c>
      <c r="W518" s="183">
        <v>1</v>
      </c>
      <c r="X518" s="183">
        <v>1</v>
      </c>
      <c r="Y518" s="183">
        <v>1</v>
      </c>
      <c r="Z518" s="183">
        <v>1</v>
      </c>
      <c r="AA518" s="183" t="s">
        <v>84</v>
      </c>
      <c r="AB518" s="185">
        <v>0.91666666666666674</v>
      </c>
      <c r="AC518" s="183">
        <v>0.91666666666666674</v>
      </c>
      <c r="AD518" s="183">
        <v>0.83333333333333326</v>
      </c>
      <c r="AE518" s="183" t="s">
        <v>84</v>
      </c>
      <c r="AF518" s="183" t="s">
        <v>84</v>
      </c>
      <c r="AG518" s="183" t="s">
        <v>84</v>
      </c>
      <c r="AH518" s="183">
        <v>0.91666666666666674</v>
      </c>
      <c r="AI518" s="183">
        <v>0.83333333333333326</v>
      </c>
      <c r="AJ518" s="183">
        <v>0.91666666666666674</v>
      </c>
      <c r="AK518" s="183">
        <v>1</v>
      </c>
      <c r="AL518" s="183">
        <v>0.91666666666666674</v>
      </c>
      <c r="AM518" s="185">
        <v>0.875</v>
      </c>
      <c r="AN518" s="183" t="s">
        <v>84</v>
      </c>
      <c r="AO518" s="183">
        <v>0.79166666666666674</v>
      </c>
      <c r="AP518" s="183">
        <v>1</v>
      </c>
      <c r="AQ518" s="183" t="s">
        <v>84</v>
      </c>
      <c r="AR518" s="965">
        <v>1</v>
      </c>
      <c r="AS518" s="965">
        <v>0.91666666666666674</v>
      </c>
      <c r="AT518" s="975">
        <v>1</v>
      </c>
      <c r="AU518" s="183" t="s">
        <v>84</v>
      </c>
      <c r="AV518" s="183" t="s">
        <v>84</v>
      </c>
      <c r="AW518" s="183">
        <v>0</v>
      </c>
      <c r="AX518" s="604">
        <v>0</v>
      </c>
      <c r="AY518" s="604" t="s">
        <v>84</v>
      </c>
      <c r="AZ518" s="189"/>
      <c r="BA518" s="494">
        <v>0.9910714285714286</v>
      </c>
      <c r="BB518" s="187">
        <v>0.90625000000000011</v>
      </c>
      <c r="BC518" s="187">
        <v>0.91666666666666674</v>
      </c>
      <c r="BD518" s="188">
        <v>0.93799603174603197</v>
      </c>
      <c r="BE518" s="188" t="s">
        <v>84</v>
      </c>
    </row>
    <row r="519" spans="1:58" ht="35.25" customHeight="1" x14ac:dyDescent="0.25">
      <c r="A519" s="1070"/>
      <c r="B519" s="1071"/>
      <c r="C519" s="1071"/>
      <c r="D519" s="1555"/>
      <c r="E519" s="234" t="s">
        <v>168</v>
      </c>
      <c r="F519" s="165"/>
      <c r="G519" s="1575"/>
      <c r="H519" s="638">
        <v>1</v>
      </c>
      <c r="I519" s="186">
        <v>1</v>
      </c>
      <c r="J519" s="186" t="s">
        <v>84</v>
      </c>
      <c r="K519" s="186">
        <v>1</v>
      </c>
      <c r="L519" s="186" t="s">
        <v>84</v>
      </c>
      <c r="M519" s="186" t="s">
        <v>84</v>
      </c>
      <c r="N519" s="186">
        <v>1</v>
      </c>
      <c r="O519" s="186">
        <v>1</v>
      </c>
      <c r="P519" s="186" t="s">
        <v>84</v>
      </c>
      <c r="Q519" s="186">
        <v>1</v>
      </c>
      <c r="R519" s="186">
        <v>0.91666666666666674</v>
      </c>
      <c r="S519" s="186">
        <v>1</v>
      </c>
      <c r="T519" s="186">
        <v>1</v>
      </c>
      <c r="U519" s="186" t="s">
        <v>84</v>
      </c>
      <c r="V519" s="186">
        <v>0.91666666666666674</v>
      </c>
      <c r="W519" s="186">
        <v>1</v>
      </c>
      <c r="X519" s="186">
        <v>1</v>
      </c>
      <c r="Y519" s="186">
        <v>1</v>
      </c>
      <c r="Z519" s="186">
        <v>1</v>
      </c>
      <c r="AA519" s="186" t="s">
        <v>84</v>
      </c>
      <c r="AB519" s="206">
        <v>0.79166666666666674</v>
      </c>
      <c r="AC519" s="186">
        <v>0.875</v>
      </c>
      <c r="AD519" s="186">
        <v>1</v>
      </c>
      <c r="AE519" s="186" t="s">
        <v>84</v>
      </c>
      <c r="AF519" s="186" t="s">
        <v>84</v>
      </c>
      <c r="AG519" s="186" t="s">
        <v>84</v>
      </c>
      <c r="AH519" s="186">
        <v>0.70833333333333326</v>
      </c>
      <c r="AI519" s="186">
        <v>1</v>
      </c>
      <c r="AJ519" s="186">
        <v>1</v>
      </c>
      <c r="AK519" s="186">
        <v>1</v>
      </c>
      <c r="AL519" s="186">
        <v>1</v>
      </c>
      <c r="AM519" s="206" t="s">
        <v>84</v>
      </c>
      <c r="AN519" s="186" t="s">
        <v>84</v>
      </c>
      <c r="AO519" s="186">
        <v>1</v>
      </c>
      <c r="AP519" s="186">
        <v>1</v>
      </c>
      <c r="AQ519" s="186" t="s">
        <v>84</v>
      </c>
      <c r="AR519" s="966">
        <v>1</v>
      </c>
      <c r="AS519" s="966">
        <v>1</v>
      </c>
      <c r="AT519" s="976">
        <v>1</v>
      </c>
      <c r="AU519" s="186" t="s">
        <v>84</v>
      </c>
      <c r="AV519" s="186" t="s">
        <v>84</v>
      </c>
      <c r="AW519" s="186">
        <v>0</v>
      </c>
      <c r="AX519" s="605">
        <v>0</v>
      </c>
      <c r="AY519" s="605" t="s">
        <v>84</v>
      </c>
      <c r="AZ519" s="189"/>
      <c r="BA519" s="639">
        <v>0.98809523809523814</v>
      </c>
      <c r="BB519" s="207">
        <v>0.921875</v>
      </c>
      <c r="BC519" s="207">
        <v>1</v>
      </c>
      <c r="BD519" s="208">
        <v>0.96999007936507942</v>
      </c>
      <c r="BE519" s="208" t="s">
        <v>84</v>
      </c>
    </row>
    <row r="520" spans="1:58" ht="35.25" customHeight="1" x14ac:dyDescent="0.25">
      <c r="A520" s="1070"/>
      <c r="B520" s="1071"/>
      <c r="C520" s="1071"/>
      <c r="D520" s="1555"/>
      <c r="E520" s="234" t="s">
        <v>241</v>
      </c>
      <c r="F520" s="165"/>
      <c r="G520" s="1575"/>
      <c r="H520" s="495">
        <v>1</v>
      </c>
      <c r="I520" s="183">
        <v>1</v>
      </c>
      <c r="J520" s="183" t="s">
        <v>84</v>
      </c>
      <c r="K520" s="183">
        <v>1</v>
      </c>
      <c r="L520" s="183" t="s">
        <v>84</v>
      </c>
      <c r="M520" s="183" t="s">
        <v>84</v>
      </c>
      <c r="N520" s="183">
        <v>1</v>
      </c>
      <c r="O520" s="183">
        <v>0.91666666666666674</v>
      </c>
      <c r="P520" s="183" t="s">
        <v>84</v>
      </c>
      <c r="Q520" s="183">
        <v>1</v>
      </c>
      <c r="R520" s="183">
        <v>0.91666666666666674</v>
      </c>
      <c r="S520" s="183">
        <v>0.83333333333333326</v>
      </c>
      <c r="T520" s="183">
        <v>1</v>
      </c>
      <c r="U520" s="183" t="s">
        <v>84</v>
      </c>
      <c r="V520" s="183">
        <v>0.91666666666666674</v>
      </c>
      <c r="W520" s="183">
        <v>1</v>
      </c>
      <c r="X520" s="183">
        <v>0.91666666666666674</v>
      </c>
      <c r="Y520" s="183">
        <v>1</v>
      </c>
      <c r="Z520" s="183">
        <v>1</v>
      </c>
      <c r="AA520" s="183" t="s">
        <v>84</v>
      </c>
      <c r="AB520" s="185">
        <v>0.91666666666666674</v>
      </c>
      <c r="AC520" s="183">
        <v>1</v>
      </c>
      <c r="AD520" s="183">
        <v>1</v>
      </c>
      <c r="AE520" s="183" t="s">
        <v>84</v>
      </c>
      <c r="AF520" s="183" t="s">
        <v>84</v>
      </c>
      <c r="AG520" s="183" t="s">
        <v>84</v>
      </c>
      <c r="AH520" s="183">
        <v>1</v>
      </c>
      <c r="AI520" s="183">
        <v>1</v>
      </c>
      <c r="AJ520" s="183">
        <v>0.91666666666666674</v>
      </c>
      <c r="AK520" s="183">
        <v>1</v>
      </c>
      <c r="AL520" s="183">
        <v>0.91666666666666674</v>
      </c>
      <c r="AM520" s="185" t="s">
        <v>84</v>
      </c>
      <c r="AN520" s="183" t="s">
        <v>84</v>
      </c>
      <c r="AO520" s="183">
        <v>1</v>
      </c>
      <c r="AP520" s="183">
        <v>0.83333333333333326</v>
      </c>
      <c r="AQ520" s="183" t="s">
        <v>84</v>
      </c>
      <c r="AR520" s="965">
        <v>1</v>
      </c>
      <c r="AS520" s="965">
        <v>0.91666666666666674</v>
      </c>
      <c r="AT520" s="975">
        <v>1</v>
      </c>
      <c r="AU520" s="183" t="s">
        <v>84</v>
      </c>
      <c r="AV520" s="183" t="s">
        <v>84</v>
      </c>
      <c r="AW520" s="183">
        <v>0</v>
      </c>
      <c r="AX520" s="604">
        <v>0</v>
      </c>
      <c r="AY520" s="604" t="s">
        <v>84</v>
      </c>
      <c r="AZ520" s="189"/>
      <c r="BA520" s="494">
        <v>0.9642857142857143</v>
      </c>
      <c r="BB520" s="187">
        <v>0.96875000000000011</v>
      </c>
      <c r="BC520" s="187">
        <v>0.94444444444444431</v>
      </c>
      <c r="BD520" s="188">
        <v>0.95916005291005291</v>
      </c>
      <c r="BE520" s="188" t="s">
        <v>84</v>
      </c>
    </row>
    <row r="521" spans="1:58" ht="35.25" customHeight="1" x14ac:dyDescent="0.25">
      <c r="A521" s="1070"/>
      <c r="B521" s="1071"/>
      <c r="C521" s="1071"/>
      <c r="D521" s="1555"/>
      <c r="E521" s="234" t="s">
        <v>246</v>
      </c>
      <c r="F521" s="165"/>
      <c r="G521" s="1575"/>
      <c r="H521" s="638">
        <v>1</v>
      </c>
      <c r="I521" s="186">
        <v>1</v>
      </c>
      <c r="J521" s="186" t="s">
        <v>84</v>
      </c>
      <c r="K521" s="186">
        <v>1</v>
      </c>
      <c r="L521" s="186" t="s">
        <v>84</v>
      </c>
      <c r="M521" s="186" t="s">
        <v>84</v>
      </c>
      <c r="N521" s="186">
        <v>1</v>
      </c>
      <c r="O521" s="186">
        <v>1</v>
      </c>
      <c r="P521" s="186" t="s">
        <v>84</v>
      </c>
      <c r="Q521" s="186">
        <v>0.83333333333333326</v>
      </c>
      <c r="R521" s="186">
        <v>1</v>
      </c>
      <c r="S521" s="186">
        <v>1</v>
      </c>
      <c r="T521" s="186">
        <v>1</v>
      </c>
      <c r="U521" s="186" t="s">
        <v>84</v>
      </c>
      <c r="V521" s="186">
        <v>0.91666666666666674</v>
      </c>
      <c r="W521" s="186">
        <v>1</v>
      </c>
      <c r="X521" s="186">
        <v>1</v>
      </c>
      <c r="Y521" s="186">
        <v>1</v>
      </c>
      <c r="Z521" s="186">
        <v>1</v>
      </c>
      <c r="AA521" s="186" t="s">
        <v>84</v>
      </c>
      <c r="AB521" s="206">
        <v>0.91666666666666674</v>
      </c>
      <c r="AC521" s="186">
        <v>0.91666666666666674</v>
      </c>
      <c r="AD521" s="186">
        <v>1</v>
      </c>
      <c r="AE521" s="186" t="s">
        <v>84</v>
      </c>
      <c r="AF521" s="186" t="s">
        <v>84</v>
      </c>
      <c r="AG521" s="186" t="s">
        <v>84</v>
      </c>
      <c r="AH521" s="186">
        <v>0.83333333333333326</v>
      </c>
      <c r="AI521" s="186">
        <v>1</v>
      </c>
      <c r="AJ521" s="186">
        <v>0.83333333333333326</v>
      </c>
      <c r="AK521" s="186">
        <v>0.91666666666666674</v>
      </c>
      <c r="AL521" s="186">
        <v>0.83333333333333326</v>
      </c>
      <c r="AM521" s="206" t="s">
        <v>84</v>
      </c>
      <c r="AN521" s="186" t="s">
        <v>84</v>
      </c>
      <c r="AO521" s="186">
        <v>1</v>
      </c>
      <c r="AP521" s="186">
        <v>1</v>
      </c>
      <c r="AQ521" s="186" t="s">
        <v>84</v>
      </c>
      <c r="AR521" s="966">
        <v>0.91666666666666674</v>
      </c>
      <c r="AS521" s="966">
        <v>1</v>
      </c>
      <c r="AT521" s="976">
        <v>1</v>
      </c>
      <c r="AU521" s="186" t="s">
        <v>84</v>
      </c>
      <c r="AV521" s="186" t="s">
        <v>84</v>
      </c>
      <c r="AW521" s="186">
        <v>0</v>
      </c>
      <c r="AX521" s="605">
        <v>0</v>
      </c>
      <c r="AY521" s="605" t="s">
        <v>84</v>
      </c>
      <c r="AZ521" s="189"/>
      <c r="BA521" s="639">
        <v>0.98214285714285698</v>
      </c>
      <c r="BB521" s="207">
        <v>0.90625</v>
      </c>
      <c r="BC521" s="207">
        <v>0.97222222222222232</v>
      </c>
      <c r="BD521" s="208">
        <v>0.95353835978835966</v>
      </c>
      <c r="BE521" s="208" t="s">
        <v>84</v>
      </c>
      <c r="BF521" s="161"/>
    </row>
    <row r="522" spans="1:58" ht="35.25" customHeight="1" x14ac:dyDescent="0.25">
      <c r="A522" s="1070"/>
      <c r="B522" s="1071"/>
      <c r="C522" s="1071"/>
      <c r="D522" s="1555"/>
      <c r="E522" s="234" t="s">
        <v>248</v>
      </c>
      <c r="F522" s="165"/>
      <c r="G522" s="1573"/>
      <c r="H522" s="802">
        <v>0.83333333333333326</v>
      </c>
      <c r="I522" s="183">
        <v>0.875</v>
      </c>
      <c r="J522" s="183" t="s">
        <v>84</v>
      </c>
      <c r="K522" s="183">
        <v>1</v>
      </c>
      <c r="L522" s="183" t="s">
        <v>84</v>
      </c>
      <c r="M522" s="183" t="s">
        <v>84</v>
      </c>
      <c r="N522" s="183">
        <v>1</v>
      </c>
      <c r="O522" s="183">
        <v>0.54166666666666663</v>
      </c>
      <c r="P522" s="183" t="s">
        <v>84</v>
      </c>
      <c r="Q522" s="183">
        <v>0.75</v>
      </c>
      <c r="R522" s="183">
        <v>1</v>
      </c>
      <c r="S522" s="183">
        <v>1</v>
      </c>
      <c r="T522" s="183">
        <v>1</v>
      </c>
      <c r="U522" s="183" t="s">
        <v>84</v>
      </c>
      <c r="V522" s="183">
        <v>0.54166666666666663</v>
      </c>
      <c r="W522" s="183">
        <v>0.75</v>
      </c>
      <c r="X522" s="183">
        <v>1</v>
      </c>
      <c r="Y522" s="183">
        <v>1</v>
      </c>
      <c r="Z522" s="183">
        <v>1</v>
      </c>
      <c r="AA522" s="183" t="s">
        <v>84</v>
      </c>
      <c r="AB522" s="185">
        <v>1</v>
      </c>
      <c r="AC522" s="183">
        <v>1</v>
      </c>
      <c r="AD522" s="183">
        <v>1</v>
      </c>
      <c r="AE522" s="183" t="s">
        <v>84</v>
      </c>
      <c r="AF522" s="183" t="s">
        <v>84</v>
      </c>
      <c r="AG522" s="183" t="s">
        <v>84</v>
      </c>
      <c r="AH522" s="183">
        <v>0.91666666666666674</v>
      </c>
      <c r="AI522" s="183">
        <v>1</v>
      </c>
      <c r="AJ522" s="183">
        <v>1</v>
      </c>
      <c r="AK522" s="183">
        <v>1</v>
      </c>
      <c r="AL522" s="183">
        <v>0.91666666666666674</v>
      </c>
      <c r="AM522" s="185" t="s">
        <v>84</v>
      </c>
      <c r="AN522" s="183" t="s">
        <v>84</v>
      </c>
      <c r="AO522" s="183">
        <v>0.66666666666666663</v>
      </c>
      <c r="AP522" s="183">
        <v>0.91666666666666674</v>
      </c>
      <c r="AQ522" s="183" t="s">
        <v>84</v>
      </c>
      <c r="AR522" s="965">
        <v>0.91666666666666674</v>
      </c>
      <c r="AS522" s="965">
        <v>1</v>
      </c>
      <c r="AT522" s="975">
        <v>0.91666666666666674</v>
      </c>
      <c r="AU522" s="183" t="s">
        <v>84</v>
      </c>
      <c r="AV522" s="183" t="s">
        <v>84</v>
      </c>
      <c r="AW522" s="183">
        <v>0</v>
      </c>
      <c r="AX522" s="604">
        <v>0</v>
      </c>
      <c r="AY522" s="604" t="s">
        <v>84</v>
      </c>
      <c r="AZ522" s="189"/>
      <c r="BA522" s="272">
        <v>0.87797619047619047</v>
      </c>
      <c r="BB522" s="187">
        <v>0.97916666666666674</v>
      </c>
      <c r="BC522" s="187">
        <v>0.83333333333333337</v>
      </c>
      <c r="BD522" s="188">
        <v>0.89682539682539686</v>
      </c>
      <c r="BE522" s="188" t="s">
        <v>84</v>
      </c>
      <c r="BF522" s="161"/>
    </row>
    <row r="523" spans="1:58" ht="35.25" customHeight="1" x14ac:dyDescent="0.25">
      <c r="A523" s="1070"/>
      <c r="B523" s="1071"/>
      <c r="C523" s="1071"/>
      <c r="D523" s="1555"/>
      <c r="E523" s="234" t="s">
        <v>257</v>
      </c>
      <c r="F523" s="165"/>
      <c r="G523" s="1575"/>
      <c r="H523" s="638">
        <v>1</v>
      </c>
      <c r="I523" s="186">
        <v>1</v>
      </c>
      <c r="J523" s="186" t="s">
        <v>84</v>
      </c>
      <c r="K523" s="186">
        <v>1</v>
      </c>
      <c r="L523" s="186" t="s">
        <v>84</v>
      </c>
      <c r="M523" s="186" t="s">
        <v>84</v>
      </c>
      <c r="N523" s="186">
        <v>1</v>
      </c>
      <c r="O523" s="186">
        <v>1</v>
      </c>
      <c r="P523" s="186" t="s">
        <v>84</v>
      </c>
      <c r="Q523" s="186">
        <v>0.75</v>
      </c>
      <c r="R523" s="186">
        <v>1</v>
      </c>
      <c r="S523" s="186">
        <v>1</v>
      </c>
      <c r="T523" s="186">
        <v>1</v>
      </c>
      <c r="U523" s="186" t="s">
        <v>84</v>
      </c>
      <c r="V523" s="186">
        <v>0.83333333333333326</v>
      </c>
      <c r="W523" s="186">
        <v>0.91666666666666674</v>
      </c>
      <c r="X523" s="186">
        <v>0.875</v>
      </c>
      <c r="Y523" s="186">
        <v>1</v>
      </c>
      <c r="Z523" s="186">
        <v>1</v>
      </c>
      <c r="AA523" s="186" t="s">
        <v>84</v>
      </c>
      <c r="AB523" s="206">
        <v>1</v>
      </c>
      <c r="AC523" s="186">
        <v>0.79166666666666674</v>
      </c>
      <c r="AD523" s="186">
        <v>1</v>
      </c>
      <c r="AE523" s="186" t="s">
        <v>84</v>
      </c>
      <c r="AF523" s="186" t="s">
        <v>84</v>
      </c>
      <c r="AG523" s="186" t="s">
        <v>84</v>
      </c>
      <c r="AH523" s="186">
        <v>0.91666666666666674</v>
      </c>
      <c r="AI523" s="186">
        <v>0.83333333333333326</v>
      </c>
      <c r="AJ523" s="186">
        <v>1</v>
      </c>
      <c r="AK523" s="186">
        <v>1</v>
      </c>
      <c r="AL523" s="186">
        <v>1</v>
      </c>
      <c r="AM523" s="206" t="s">
        <v>84</v>
      </c>
      <c r="AN523" s="186" t="s">
        <v>84</v>
      </c>
      <c r="AO523" s="186">
        <v>0.79166666666666674</v>
      </c>
      <c r="AP523" s="186">
        <v>1</v>
      </c>
      <c r="AQ523" s="186" t="s">
        <v>84</v>
      </c>
      <c r="AR523" s="966">
        <v>0.75</v>
      </c>
      <c r="AS523" s="966">
        <v>1</v>
      </c>
      <c r="AT523" s="976">
        <v>1</v>
      </c>
      <c r="AU523" s="186" t="s">
        <v>84</v>
      </c>
      <c r="AV523" s="186" t="s">
        <v>84</v>
      </c>
      <c r="AW523" s="186">
        <v>0</v>
      </c>
      <c r="AX523" s="605">
        <v>0</v>
      </c>
      <c r="AY523" s="605" t="s">
        <v>84</v>
      </c>
      <c r="AZ523" s="189"/>
      <c r="BA523" s="639">
        <v>0.9553571428571429</v>
      </c>
      <c r="BB523" s="207">
        <v>0.94270833333333337</v>
      </c>
      <c r="BC523" s="207">
        <v>0.84722222222222232</v>
      </c>
      <c r="BD523" s="208">
        <v>0.91509589947089953</v>
      </c>
      <c r="BE523" s="208" t="s">
        <v>84</v>
      </c>
      <c r="BF523" s="161"/>
    </row>
    <row r="524" spans="1:58" ht="35.25" customHeight="1" x14ac:dyDescent="0.25">
      <c r="A524" s="1070"/>
      <c r="B524" s="1071"/>
      <c r="C524" s="1071"/>
      <c r="D524" s="1555"/>
      <c r="E524" s="234" t="s">
        <v>267</v>
      </c>
      <c r="F524" s="165"/>
      <c r="G524" s="1575"/>
      <c r="H524" s="495">
        <v>1</v>
      </c>
      <c r="I524" s="183">
        <v>0.75</v>
      </c>
      <c r="J524" s="183" t="s">
        <v>84</v>
      </c>
      <c r="K524" s="183">
        <v>0.91666666666666674</v>
      </c>
      <c r="L524" s="183" t="s">
        <v>84</v>
      </c>
      <c r="M524" s="183" t="s">
        <v>84</v>
      </c>
      <c r="N524" s="183">
        <v>1</v>
      </c>
      <c r="O524" s="183">
        <v>0.83333333333333326</v>
      </c>
      <c r="P524" s="183" t="s">
        <v>84</v>
      </c>
      <c r="Q524" s="183">
        <v>0.91666666666666674</v>
      </c>
      <c r="R524" s="183">
        <v>1</v>
      </c>
      <c r="S524" s="183">
        <v>0.70833333333333326</v>
      </c>
      <c r="T524" s="183">
        <v>0.91666666666666674</v>
      </c>
      <c r="U524" s="183" t="s">
        <v>84</v>
      </c>
      <c r="V524" s="183">
        <v>0.83333333333333326</v>
      </c>
      <c r="W524" s="183">
        <v>1</v>
      </c>
      <c r="X524" s="183">
        <v>0.91666666666666674</v>
      </c>
      <c r="Y524" s="183">
        <v>1</v>
      </c>
      <c r="Z524" s="183">
        <v>1</v>
      </c>
      <c r="AA524" s="183" t="s">
        <v>84</v>
      </c>
      <c r="AB524" s="185">
        <v>1</v>
      </c>
      <c r="AC524" s="183">
        <v>0.83333333333333326</v>
      </c>
      <c r="AD524" s="183">
        <v>0.83333333333333326</v>
      </c>
      <c r="AE524" s="183" t="s">
        <v>84</v>
      </c>
      <c r="AF524" s="183" t="s">
        <v>84</v>
      </c>
      <c r="AG524" s="183" t="s">
        <v>84</v>
      </c>
      <c r="AH524" s="183">
        <v>0.75</v>
      </c>
      <c r="AI524" s="183">
        <v>1</v>
      </c>
      <c r="AJ524" s="183">
        <v>0.54166666666666663</v>
      </c>
      <c r="AK524" s="183">
        <v>0.91666666666666674</v>
      </c>
      <c r="AL524" s="183">
        <v>0.79166666666666674</v>
      </c>
      <c r="AM524" s="185" t="s">
        <v>84</v>
      </c>
      <c r="AN524" s="183" t="s">
        <v>84</v>
      </c>
      <c r="AO524" s="183">
        <v>1</v>
      </c>
      <c r="AP524" s="183">
        <v>1</v>
      </c>
      <c r="AQ524" s="183" t="s">
        <v>84</v>
      </c>
      <c r="AR524" s="965">
        <v>1</v>
      </c>
      <c r="AS524" s="965">
        <v>1</v>
      </c>
      <c r="AT524" s="975">
        <v>1</v>
      </c>
      <c r="AU524" s="183" t="s">
        <v>84</v>
      </c>
      <c r="AV524" s="183" t="s">
        <v>84</v>
      </c>
      <c r="AW524" s="183">
        <v>0</v>
      </c>
      <c r="AX524" s="604">
        <v>0</v>
      </c>
      <c r="AY524" s="604" t="s">
        <v>84</v>
      </c>
      <c r="AZ524" s="189"/>
      <c r="BA524" s="494">
        <v>0.91369047619047616</v>
      </c>
      <c r="BB524" s="187">
        <v>0.83333333333333337</v>
      </c>
      <c r="BC524" s="187">
        <v>1</v>
      </c>
      <c r="BD524" s="188">
        <v>0.91567460317460314</v>
      </c>
      <c r="BE524" s="188" t="s">
        <v>84</v>
      </c>
      <c r="BF524" s="161"/>
    </row>
    <row r="525" spans="1:58" ht="35.25" customHeight="1" x14ac:dyDescent="0.25">
      <c r="A525" s="1070"/>
      <c r="B525" s="1071"/>
      <c r="C525" s="1071"/>
      <c r="D525" s="1555"/>
      <c r="E525" s="234" t="s">
        <v>152</v>
      </c>
      <c r="F525" s="165"/>
      <c r="G525" s="1575"/>
      <c r="H525" s="492">
        <v>1</v>
      </c>
      <c r="I525" s="189">
        <v>0.79166666666666674</v>
      </c>
      <c r="J525" s="189" t="s">
        <v>84</v>
      </c>
      <c r="K525" s="189">
        <v>1</v>
      </c>
      <c r="L525" s="189" t="s">
        <v>84</v>
      </c>
      <c r="M525" s="189" t="s">
        <v>84</v>
      </c>
      <c r="N525" s="189">
        <v>0.83333333333333326</v>
      </c>
      <c r="O525" s="189">
        <v>0.875</v>
      </c>
      <c r="P525" s="189" t="s">
        <v>84</v>
      </c>
      <c r="Q525" s="189">
        <v>1</v>
      </c>
      <c r="R525" s="189">
        <v>1</v>
      </c>
      <c r="S525" s="189">
        <v>1</v>
      </c>
      <c r="T525" s="189">
        <v>1</v>
      </c>
      <c r="U525" s="189" t="s">
        <v>84</v>
      </c>
      <c r="V525" s="189">
        <v>1</v>
      </c>
      <c r="W525" s="189">
        <v>1</v>
      </c>
      <c r="X525" s="189">
        <v>1</v>
      </c>
      <c r="Y525" s="189">
        <v>1</v>
      </c>
      <c r="Z525" s="189">
        <v>1</v>
      </c>
      <c r="AA525" s="189" t="s">
        <v>84</v>
      </c>
      <c r="AB525" s="237">
        <v>1</v>
      </c>
      <c r="AC525" s="189">
        <v>1</v>
      </c>
      <c r="AD525" s="189">
        <v>1</v>
      </c>
      <c r="AE525" s="189" t="s">
        <v>84</v>
      </c>
      <c r="AF525" s="189" t="s">
        <v>84</v>
      </c>
      <c r="AG525" s="189" t="s">
        <v>84</v>
      </c>
      <c r="AH525" s="189">
        <v>0.91666666666666674</v>
      </c>
      <c r="AI525" s="189">
        <v>1</v>
      </c>
      <c r="AJ525" s="189">
        <v>0.79166666666666674</v>
      </c>
      <c r="AK525" s="189">
        <v>1</v>
      </c>
      <c r="AL525" s="189">
        <v>0.75</v>
      </c>
      <c r="AM525" s="237" t="s">
        <v>84</v>
      </c>
      <c r="AN525" s="189" t="s">
        <v>84</v>
      </c>
      <c r="AO525" s="189">
        <v>1</v>
      </c>
      <c r="AP525" s="189">
        <v>1</v>
      </c>
      <c r="AQ525" s="189" t="s">
        <v>84</v>
      </c>
      <c r="AR525" s="967">
        <v>1</v>
      </c>
      <c r="AS525" s="967">
        <v>1</v>
      </c>
      <c r="AT525" s="977">
        <v>1</v>
      </c>
      <c r="AU525" s="189" t="s">
        <v>84</v>
      </c>
      <c r="AV525" s="189" t="s">
        <v>84</v>
      </c>
      <c r="AW525" s="189">
        <v>0</v>
      </c>
      <c r="AX525" s="506">
        <v>0</v>
      </c>
      <c r="AY525" s="506" t="s">
        <v>84</v>
      </c>
      <c r="AZ525" s="189"/>
      <c r="BA525" s="493">
        <v>0.9642857142857143</v>
      </c>
      <c r="BB525" s="239">
        <v>0.93229166666666674</v>
      </c>
      <c r="BC525" s="239">
        <v>1</v>
      </c>
      <c r="BD525" s="240">
        <v>0.96552579365079361</v>
      </c>
      <c r="BE525" s="240" t="s">
        <v>84</v>
      </c>
      <c r="BF525" s="161"/>
    </row>
    <row r="526" spans="1:58" ht="35.25" customHeight="1" x14ac:dyDescent="0.25">
      <c r="A526" s="1070"/>
      <c r="B526" s="1071"/>
      <c r="C526" s="1071"/>
      <c r="D526" s="1548">
        <v>2024</v>
      </c>
      <c r="E526" s="234" t="s">
        <v>153</v>
      </c>
      <c r="F526" s="165"/>
      <c r="G526" s="1576"/>
      <c r="H526" s="802">
        <v>1</v>
      </c>
      <c r="I526" s="183">
        <v>0.91666666666666674</v>
      </c>
      <c r="J526" s="183" t="s">
        <v>84</v>
      </c>
      <c r="K526" s="183">
        <v>1</v>
      </c>
      <c r="L526" s="183" t="s">
        <v>84</v>
      </c>
      <c r="M526" s="183" t="s">
        <v>84</v>
      </c>
      <c r="N526" s="183">
        <v>1</v>
      </c>
      <c r="O526" s="183">
        <v>0.83333333333333326</v>
      </c>
      <c r="P526" s="183" t="s">
        <v>84</v>
      </c>
      <c r="Q526" s="183">
        <v>1</v>
      </c>
      <c r="R526" s="183" t="s">
        <v>84</v>
      </c>
      <c r="S526" s="183">
        <v>1</v>
      </c>
      <c r="T526" s="183">
        <v>1</v>
      </c>
      <c r="U526" s="183" t="s">
        <v>84</v>
      </c>
      <c r="V526" s="183">
        <v>1</v>
      </c>
      <c r="W526" s="183">
        <v>1</v>
      </c>
      <c r="X526" s="183">
        <v>1</v>
      </c>
      <c r="Y526" s="183">
        <v>1</v>
      </c>
      <c r="Z526" s="183" t="s">
        <v>84</v>
      </c>
      <c r="AA526" s="183" t="s">
        <v>84</v>
      </c>
      <c r="AB526" s="185">
        <v>1</v>
      </c>
      <c r="AC526" s="183">
        <v>0.91666666666666674</v>
      </c>
      <c r="AD526" s="183">
        <v>1</v>
      </c>
      <c r="AE526" s="183" t="s">
        <v>84</v>
      </c>
      <c r="AF526" s="183" t="s">
        <v>84</v>
      </c>
      <c r="AG526" s="183" t="s">
        <v>84</v>
      </c>
      <c r="AH526" s="183">
        <v>0.91666666666666674</v>
      </c>
      <c r="AI526" s="183">
        <v>1</v>
      </c>
      <c r="AJ526" s="183">
        <v>0.91666666666666674</v>
      </c>
      <c r="AK526" s="183">
        <v>1</v>
      </c>
      <c r="AL526" s="183">
        <v>0.91666666666666674</v>
      </c>
      <c r="AM526" s="185" t="s">
        <v>84</v>
      </c>
      <c r="AN526" s="183" t="s">
        <v>84</v>
      </c>
      <c r="AO526" s="183">
        <v>1</v>
      </c>
      <c r="AP526" s="183">
        <v>0.83333333333333326</v>
      </c>
      <c r="AQ526" s="183" t="s">
        <v>84</v>
      </c>
      <c r="AR526" s="965">
        <v>0.83333333333333326</v>
      </c>
      <c r="AS526" s="965">
        <v>1</v>
      </c>
      <c r="AT526" s="975">
        <v>1</v>
      </c>
      <c r="AU526" s="183" t="s">
        <v>84</v>
      </c>
      <c r="AV526" s="183" t="s">
        <v>84</v>
      </c>
      <c r="AW526" s="183">
        <v>0</v>
      </c>
      <c r="AX526" s="604">
        <v>0</v>
      </c>
      <c r="AY526" s="604" t="s">
        <v>84</v>
      </c>
      <c r="AZ526" s="189"/>
      <c r="BA526" s="272">
        <v>0.97916666666666663</v>
      </c>
      <c r="BB526" s="187">
        <v>0.95833333333333348</v>
      </c>
      <c r="BC526" s="187">
        <v>0.88888888888888884</v>
      </c>
      <c r="BD526" s="188">
        <v>0.94212962962962965</v>
      </c>
      <c r="BE526" s="188" t="s">
        <v>84</v>
      </c>
      <c r="BF526" s="161"/>
    </row>
    <row r="527" spans="1:58" ht="35.25" customHeight="1" x14ac:dyDescent="0.25">
      <c r="A527" s="1070"/>
      <c r="B527" s="1071"/>
      <c r="C527" s="1071"/>
      <c r="D527" s="1556"/>
      <c r="E527" s="234" t="s">
        <v>154</v>
      </c>
      <c r="F527" s="165"/>
      <c r="G527" s="1576"/>
      <c r="H527" s="638">
        <v>1</v>
      </c>
      <c r="I527" s="186">
        <v>1</v>
      </c>
      <c r="J527" s="186" t="s">
        <v>84</v>
      </c>
      <c r="K527" s="186">
        <v>1</v>
      </c>
      <c r="L527" s="186" t="s">
        <v>84</v>
      </c>
      <c r="M527" s="186" t="s">
        <v>84</v>
      </c>
      <c r="N527" s="186">
        <v>1</v>
      </c>
      <c r="O527" s="186">
        <v>1</v>
      </c>
      <c r="P527" s="186" t="s">
        <v>84</v>
      </c>
      <c r="Q527" s="186">
        <v>1</v>
      </c>
      <c r="R527" s="186" t="s">
        <v>84</v>
      </c>
      <c r="S527" s="186">
        <v>1</v>
      </c>
      <c r="T527" s="186">
        <v>1</v>
      </c>
      <c r="U527" s="186" t="s">
        <v>84</v>
      </c>
      <c r="V527" s="186">
        <v>1</v>
      </c>
      <c r="W527" s="186">
        <v>0.91666666666666674</v>
      </c>
      <c r="X527" s="186">
        <v>1</v>
      </c>
      <c r="Y527" s="186">
        <v>1</v>
      </c>
      <c r="Z527" s="186" t="s">
        <v>84</v>
      </c>
      <c r="AA527" s="186" t="s">
        <v>84</v>
      </c>
      <c r="AB527" s="206">
        <v>1</v>
      </c>
      <c r="AC527" s="186">
        <v>1</v>
      </c>
      <c r="AD527" s="186">
        <v>0.79166666666666674</v>
      </c>
      <c r="AE527" s="186" t="s">
        <v>84</v>
      </c>
      <c r="AF527" s="186" t="s">
        <v>84</v>
      </c>
      <c r="AG527" s="186" t="s">
        <v>84</v>
      </c>
      <c r="AH527" s="186">
        <v>0.91666666666666674</v>
      </c>
      <c r="AI527" s="186">
        <v>0.91666666666666674</v>
      </c>
      <c r="AJ527" s="186">
        <v>0.875</v>
      </c>
      <c r="AK527" s="186">
        <v>0.83333333333333326</v>
      </c>
      <c r="AL527" s="186">
        <v>1</v>
      </c>
      <c r="AM527" s="206" t="s">
        <v>84</v>
      </c>
      <c r="AN527" s="186" t="s">
        <v>84</v>
      </c>
      <c r="AO527" s="186">
        <v>1</v>
      </c>
      <c r="AP527" s="186">
        <v>1</v>
      </c>
      <c r="AQ527" s="186" t="s">
        <v>84</v>
      </c>
      <c r="AR527" s="966">
        <v>1</v>
      </c>
      <c r="AS527" s="966">
        <v>1</v>
      </c>
      <c r="AT527" s="976">
        <v>1</v>
      </c>
      <c r="AU527" s="186" t="s">
        <v>84</v>
      </c>
      <c r="AV527" s="186" t="s">
        <v>84</v>
      </c>
      <c r="AW527" s="186">
        <v>0</v>
      </c>
      <c r="AX527" s="605">
        <v>0</v>
      </c>
      <c r="AY527" s="605" t="s">
        <v>84</v>
      </c>
      <c r="AZ527" s="189"/>
      <c r="BA527" s="639">
        <v>0.99305555555555547</v>
      </c>
      <c r="BB527" s="207">
        <v>0.91666666666666674</v>
      </c>
      <c r="BC527" s="207">
        <v>1</v>
      </c>
      <c r="BD527" s="208">
        <v>0.96990740740740744</v>
      </c>
      <c r="BE527" s="208" t="s">
        <v>84</v>
      </c>
      <c r="BF527" s="161"/>
    </row>
    <row r="528" spans="1:58" ht="35.25" customHeight="1" x14ac:dyDescent="0.25">
      <c r="A528" s="1070"/>
      <c r="B528" s="1071"/>
      <c r="C528" s="1071"/>
      <c r="D528" s="1556"/>
      <c r="E528" s="234" t="s">
        <v>155</v>
      </c>
      <c r="F528" s="165"/>
      <c r="G528" s="1575"/>
      <c r="H528" s="495">
        <v>1</v>
      </c>
      <c r="I528" s="183">
        <v>1</v>
      </c>
      <c r="J528" s="183" t="s">
        <v>84</v>
      </c>
      <c r="K528" s="183">
        <v>1</v>
      </c>
      <c r="L528" s="183" t="s">
        <v>84</v>
      </c>
      <c r="M528" s="183" t="s">
        <v>84</v>
      </c>
      <c r="N528" s="183">
        <v>0.91666666666666674</v>
      </c>
      <c r="O528" s="183">
        <v>0.75</v>
      </c>
      <c r="P528" s="183" t="s">
        <v>84</v>
      </c>
      <c r="Q528" s="183">
        <v>1</v>
      </c>
      <c r="R528" s="183" t="s">
        <v>84</v>
      </c>
      <c r="S528" s="183">
        <v>1</v>
      </c>
      <c r="T528" s="183">
        <v>1</v>
      </c>
      <c r="U528" s="183" t="s">
        <v>84</v>
      </c>
      <c r="V528" s="183">
        <v>1</v>
      </c>
      <c r="W528" s="183">
        <v>1</v>
      </c>
      <c r="X528" s="183">
        <v>0.91666666666666674</v>
      </c>
      <c r="Y528" s="183">
        <v>0.83333333333333326</v>
      </c>
      <c r="Z528" s="183" t="s">
        <v>84</v>
      </c>
      <c r="AA528" s="183" t="s">
        <v>84</v>
      </c>
      <c r="AB528" s="185">
        <v>0.83333333333333326</v>
      </c>
      <c r="AC528" s="183">
        <v>1</v>
      </c>
      <c r="AD528" s="183">
        <v>0.70833333333333326</v>
      </c>
      <c r="AE528" s="183" t="s">
        <v>84</v>
      </c>
      <c r="AF528" s="183" t="s">
        <v>84</v>
      </c>
      <c r="AG528" s="183" t="s">
        <v>84</v>
      </c>
      <c r="AH528" s="183">
        <v>0.83333333333333326</v>
      </c>
      <c r="AI528" s="183" t="s">
        <v>84</v>
      </c>
      <c r="AJ528" s="183">
        <v>0.75</v>
      </c>
      <c r="AK528" s="183">
        <v>0.83333333333333326</v>
      </c>
      <c r="AL528" s="183">
        <v>1</v>
      </c>
      <c r="AM528" s="185" t="s">
        <v>84</v>
      </c>
      <c r="AN528" s="183" t="s">
        <v>84</v>
      </c>
      <c r="AO528" s="183">
        <v>1</v>
      </c>
      <c r="AP528" s="183">
        <v>1</v>
      </c>
      <c r="AQ528" s="183" t="s">
        <v>84</v>
      </c>
      <c r="AR528" s="965">
        <v>1</v>
      </c>
      <c r="AS528" s="965">
        <v>1</v>
      </c>
      <c r="AT528" s="975">
        <v>1</v>
      </c>
      <c r="AU528" s="183" t="s">
        <v>84</v>
      </c>
      <c r="AV528" s="183" t="s">
        <v>84</v>
      </c>
      <c r="AW528" s="183">
        <v>0</v>
      </c>
      <c r="AX528" s="604">
        <v>0</v>
      </c>
      <c r="AY528" s="604" t="s">
        <v>84</v>
      </c>
      <c r="AZ528" s="189"/>
      <c r="BA528" s="494">
        <v>0.95138888888888895</v>
      </c>
      <c r="BB528" s="187">
        <v>0.85119047619047616</v>
      </c>
      <c r="BC528" s="187">
        <v>1</v>
      </c>
      <c r="BD528" s="188">
        <v>0.93419312169312174</v>
      </c>
      <c r="BE528" s="188" t="s">
        <v>84</v>
      </c>
      <c r="BF528" s="161"/>
    </row>
    <row r="529" spans="1:58" ht="35.25" customHeight="1" x14ac:dyDescent="0.25">
      <c r="A529" s="1070"/>
      <c r="B529" s="1071"/>
      <c r="C529" s="1071"/>
      <c r="D529" s="1556"/>
      <c r="E529" s="234" t="s">
        <v>303</v>
      </c>
      <c r="F529" s="165"/>
      <c r="G529" s="1575"/>
      <c r="H529" s="492">
        <v>1</v>
      </c>
      <c r="I529" s="189">
        <v>1</v>
      </c>
      <c r="J529" s="189" t="s">
        <v>84</v>
      </c>
      <c r="K529" s="189">
        <v>1</v>
      </c>
      <c r="L529" s="189" t="s">
        <v>84</v>
      </c>
      <c r="M529" s="189" t="s">
        <v>84</v>
      </c>
      <c r="N529" s="189">
        <v>1</v>
      </c>
      <c r="O529" s="189">
        <v>0.91666666666666674</v>
      </c>
      <c r="P529" s="189" t="s">
        <v>84</v>
      </c>
      <c r="Q529" s="189">
        <v>1</v>
      </c>
      <c r="R529" s="189" t="s">
        <v>84</v>
      </c>
      <c r="S529" s="189">
        <v>1</v>
      </c>
      <c r="T529" s="189">
        <v>0.91666666666666674</v>
      </c>
      <c r="U529" s="189" t="s">
        <v>84</v>
      </c>
      <c r="V529" s="189">
        <v>1</v>
      </c>
      <c r="W529" s="189">
        <v>0.75</v>
      </c>
      <c r="X529" s="189">
        <v>1</v>
      </c>
      <c r="Y529" s="189">
        <v>1</v>
      </c>
      <c r="Z529" s="189" t="s">
        <v>84</v>
      </c>
      <c r="AA529" s="189" t="s">
        <v>84</v>
      </c>
      <c r="AB529" s="237">
        <v>0.875</v>
      </c>
      <c r="AC529" s="189">
        <v>1</v>
      </c>
      <c r="AD529" s="189">
        <v>0.79166666666666674</v>
      </c>
      <c r="AE529" s="189" t="s">
        <v>84</v>
      </c>
      <c r="AF529" s="189" t="s">
        <v>84</v>
      </c>
      <c r="AG529" s="189" t="s">
        <v>84</v>
      </c>
      <c r="AH529" s="189">
        <v>0.91666666666666674</v>
      </c>
      <c r="AI529" s="189" t="s">
        <v>84</v>
      </c>
      <c r="AJ529" s="189">
        <v>0.54166666666666663</v>
      </c>
      <c r="AK529" s="189">
        <v>1</v>
      </c>
      <c r="AL529" s="189">
        <v>1</v>
      </c>
      <c r="AM529" s="237" t="s">
        <v>84</v>
      </c>
      <c r="AN529" s="189" t="s">
        <v>84</v>
      </c>
      <c r="AO529" s="189">
        <v>1</v>
      </c>
      <c r="AP529" s="189">
        <v>1</v>
      </c>
      <c r="AQ529" s="189" t="s">
        <v>84</v>
      </c>
      <c r="AR529" s="967">
        <v>1</v>
      </c>
      <c r="AS529" s="967">
        <v>1</v>
      </c>
      <c r="AT529" s="977">
        <v>1</v>
      </c>
      <c r="AU529" s="189" t="s">
        <v>84</v>
      </c>
      <c r="AV529" s="189" t="s">
        <v>84</v>
      </c>
      <c r="AW529" s="189">
        <v>0</v>
      </c>
      <c r="AX529" s="506">
        <v>0</v>
      </c>
      <c r="AY529" s="506" t="s">
        <v>84</v>
      </c>
      <c r="AZ529" s="189"/>
      <c r="BA529" s="493">
        <v>0.96527777777777779</v>
      </c>
      <c r="BB529" s="239">
        <v>0.87500000000000011</v>
      </c>
      <c r="BC529" s="239">
        <v>1</v>
      </c>
      <c r="BD529" s="240">
        <v>0.94675925925925919</v>
      </c>
      <c r="BE529" s="240" t="s">
        <v>84</v>
      </c>
      <c r="BF529" s="161"/>
    </row>
    <row r="530" spans="1:58" ht="35.25" customHeight="1" x14ac:dyDescent="0.25">
      <c r="A530" s="1070"/>
      <c r="B530" s="1071"/>
      <c r="C530" s="1071"/>
      <c r="D530" s="1556"/>
      <c r="E530" s="234" t="s">
        <v>167</v>
      </c>
      <c r="F530" s="165"/>
      <c r="G530" s="1575"/>
      <c r="H530" s="495">
        <v>1</v>
      </c>
      <c r="I530" s="183">
        <v>0.625</v>
      </c>
      <c r="J530" s="183" t="s">
        <v>84</v>
      </c>
      <c r="K530" s="183">
        <v>0.91666666666666674</v>
      </c>
      <c r="L530" s="183" t="s">
        <v>84</v>
      </c>
      <c r="M530" s="183" t="s">
        <v>84</v>
      </c>
      <c r="N530" s="183">
        <v>1</v>
      </c>
      <c r="O530" s="183">
        <v>0.83333333333333326</v>
      </c>
      <c r="P530" s="183" t="s">
        <v>84</v>
      </c>
      <c r="Q530" s="183">
        <v>1</v>
      </c>
      <c r="R530" s="183" t="s">
        <v>84</v>
      </c>
      <c r="S530" s="183">
        <v>0.91666666666666674</v>
      </c>
      <c r="T530" s="183">
        <v>1</v>
      </c>
      <c r="U530" s="183" t="s">
        <v>84</v>
      </c>
      <c r="V530" s="183">
        <v>0.91666666666666674</v>
      </c>
      <c r="W530" s="183">
        <v>1</v>
      </c>
      <c r="X530" s="183">
        <v>1</v>
      </c>
      <c r="Y530" s="183">
        <v>1</v>
      </c>
      <c r="Z530" s="183" t="s">
        <v>84</v>
      </c>
      <c r="AA530" s="183" t="s">
        <v>84</v>
      </c>
      <c r="AB530" s="185">
        <v>0.91666666666666674</v>
      </c>
      <c r="AC530" s="183">
        <v>1</v>
      </c>
      <c r="AD530" s="183">
        <v>1</v>
      </c>
      <c r="AE530" s="183" t="s">
        <v>84</v>
      </c>
      <c r="AF530" s="183" t="s">
        <v>84</v>
      </c>
      <c r="AG530" s="183" t="s">
        <v>84</v>
      </c>
      <c r="AH530" s="183">
        <v>1</v>
      </c>
      <c r="AI530" s="183" t="s">
        <v>84</v>
      </c>
      <c r="AJ530" s="183">
        <v>1</v>
      </c>
      <c r="AK530" s="183">
        <v>0.83333333333333326</v>
      </c>
      <c r="AL530" s="183">
        <v>1</v>
      </c>
      <c r="AM530" s="185" t="s">
        <v>84</v>
      </c>
      <c r="AN530" s="183" t="s">
        <v>84</v>
      </c>
      <c r="AO530" s="183">
        <v>0.91666666666666674</v>
      </c>
      <c r="AP530" s="183">
        <v>1</v>
      </c>
      <c r="AQ530" s="183" t="s">
        <v>84</v>
      </c>
      <c r="AR530" s="965">
        <v>0.91666666666666674</v>
      </c>
      <c r="AS530" s="965">
        <v>1</v>
      </c>
      <c r="AT530" s="975">
        <v>1</v>
      </c>
      <c r="AU530" s="183" t="s">
        <v>84</v>
      </c>
      <c r="AV530" s="183" t="s">
        <v>84</v>
      </c>
      <c r="AW530" s="183">
        <v>0</v>
      </c>
      <c r="AX530" s="604">
        <v>0</v>
      </c>
      <c r="AY530" s="604" t="s">
        <v>84</v>
      </c>
      <c r="AZ530" s="189"/>
      <c r="BA530" s="494">
        <v>0.93402777777777779</v>
      </c>
      <c r="BB530" s="187">
        <v>0.9642857142857143</v>
      </c>
      <c r="BC530" s="187">
        <v>0.94444444444444453</v>
      </c>
      <c r="BD530" s="188">
        <v>0.94758597883597895</v>
      </c>
      <c r="BE530" s="188" t="s">
        <v>84</v>
      </c>
      <c r="BF530" s="161"/>
    </row>
    <row r="531" spans="1:58" ht="35.25" customHeight="1" x14ac:dyDescent="0.25">
      <c r="A531" s="1070"/>
      <c r="B531" s="1071"/>
      <c r="C531" s="1071"/>
      <c r="D531" s="1556"/>
      <c r="E531" s="234" t="s">
        <v>168</v>
      </c>
      <c r="F531" s="165"/>
      <c r="G531" s="1576"/>
      <c r="H531" s="801">
        <v>0.91666666666666674</v>
      </c>
      <c r="I531" s="189">
        <v>1</v>
      </c>
      <c r="J531" s="189" t="s">
        <v>84</v>
      </c>
      <c r="K531" s="189">
        <v>1</v>
      </c>
      <c r="L531" s="189" t="s">
        <v>84</v>
      </c>
      <c r="M531" s="189" t="s">
        <v>84</v>
      </c>
      <c r="N531" s="189">
        <v>0.91666666666666674</v>
      </c>
      <c r="O531" s="189">
        <v>0.91666666666666674</v>
      </c>
      <c r="P531" s="189" t="s">
        <v>84</v>
      </c>
      <c r="Q531" s="189">
        <v>1</v>
      </c>
      <c r="R531" s="189" t="s">
        <v>84</v>
      </c>
      <c r="S531" s="189">
        <v>1</v>
      </c>
      <c r="T531" s="189">
        <v>1</v>
      </c>
      <c r="U531" s="189" t="s">
        <v>84</v>
      </c>
      <c r="V531" s="189">
        <v>1</v>
      </c>
      <c r="W531" s="189">
        <v>1</v>
      </c>
      <c r="X531" s="189">
        <v>1</v>
      </c>
      <c r="Y531" s="189">
        <v>1</v>
      </c>
      <c r="Z531" s="189" t="s">
        <v>84</v>
      </c>
      <c r="AA531" s="189" t="s">
        <v>84</v>
      </c>
      <c r="AB531" s="237">
        <v>1</v>
      </c>
      <c r="AC531" s="189">
        <v>1</v>
      </c>
      <c r="AD531" s="189">
        <v>1</v>
      </c>
      <c r="AE531" s="189" t="s">
        <v>84</v>
      </c>
      <c r="AF531" s="189" t="s">
        <v>84</v>
      </c>
      <c r="AG531" s="189" t="s">
        <v>84</v>
      </c>
      <c r="AH531" s="189">
        <v>1</v>
      </c>
      <c r="AI531" s="189" t="s">
        <v>84</v>
      </c>
      <c r="AJ531" s="189">
        <v>1</v>
      </c>
      <c r="AK531" s="189">
        <v>1</v>
      </c>
      <c r="AL531" s="189">
        <v>0.91666666666666674</v>
      </c>
      <c r="AM531" s="237" t="s">
        <v>84</v>
      </c>
      <c r="AN531" s="189" t="s">
        <v>84</v>
      </c>
      <c r="AO531" s="189">
        <v>0.91666666666666674</v>
      </c>
      <c r="AP531" s="189">
        <v>1</v>
      </c>
      <c r="AQ531" s="189" t="s">
        <v>84</v>
      </c>
      <c r="AR531" s="967">
        <v>0.91666666666666674</v>
      </c>
      <c r="AS531" s="967">
        <v>1</v>
      </c>
      <c r="AT531" s="977">
        <v>1</v>
      </c>
      <c r="AU531" s="189" t="s">
        <v>84</v>
      </c>
      <c r="AV531" s="189" t="s">
        <v>84</v>
      </c>
      <c r="AW531" s="189">
        <v>0</v>
      </c>
      <c r="AX531" s="506">
        <v>0</v>
      </c>
      <c r="AY531" s="506" t="s">
        <v>84</v>
      </c>
      <c r="AZ531" s="189"/>
      <c r="BA531" s="1067">
        <v>0.97916666666666663</v>
      </c>
      <c r="BB531" s="239">
        <v>0.98809523809523814</v>
      </c>
      <c r="BC531" s="239">
        <v>0.94444444444444453</v>
      </c>
      <c r="BD531" s="240">
        <v>0.97056878306878314</v>
      </c>
      <c r="BE531" s="240" t="s">
        <v>84</v>
      </c>
      <c r="BF531" s="161"/>
    </row>
    <row r="532" spans="1:58" ht="35.25" customHeight="1" x14ac:dyDescent="0.25">
      <c r="A532" s="1070"/>
      <c r="B532" s="1071"/>
      <c r="C532" s="1071"/>
      <c r="D532" s="1556"/>
      <c r="E532" s="234" t="s">
        <v>241</v>
      </c>
      <c r="F532" s="165"/>
      <c r="G532" s="1575"/>
      <c r="H532" s="495">
        <v>0.91666666666666674</v>
      </c>
      <c r="I532" s="183">
        <v>1</v>
      </c>
      <c r="J532" s="183" t="s">
        <v>84</v>
      </c>
      <c r="K532" s="183">
        <v>1</v>
      </c>
      <c r="L532" s="183" t="s">
        <v>84</v>
      </c>
      <c r="M532" s="183" t="s">
        <v>84</v>
      </c>
      <c r="N532" s="183">
        <v>0.91666666666666674</v>
      </c>
      <c r="O532" s="183">
        <v>1</v>
      </c>
      <c r="P532" s="183" t="s">
        <v>84</v>
      </c>
      <c r="Q532" s="183">
        <v>1</v>
      </c>
      <c r="R532" s="183" t="s">
        <v>84</v>
      </c>
      <c r="S532" s="183">
        <v>0.91666666666666674</v>
      </c>
      <c r="T532" s="183">
        <v>1</v>
      </c>
      <c r="U532" s="183" t="s">
        <v>84</v>
      </c>
      <c r="V532" s="183">
        <v>0.875</v>
      </c>
      <c r="W532" s="183">
        <v>1</v>
      </c>
      <c r="X532" s="183">
        <v>1</v>
      </c>
      <c r="Y532" s="183">
        <v>1</v>
      </c>
      <c r="Z532" s="183" t="s">
        <v>84</v>
      </c>
      <c r="AA532" s="183" t="s">
        <v>84</v>
      </c>
      <c r="AB532" s="185">
        <v>0.83333333333333326</v>
      </c>
      <c r="AC532" s="183">
        <v>0.83333333333333326</v>
      </c>
      <c r="AD532" s="183">
        <v>0.75</v>
      </c>
      <c r="AE532" s="183" t="s">
        <v>84</v>
      </c>
      <c r="AF532" s="183" t="s">
        <v>84</v>
      </c>
      <c r="AG532" s="183" t="s">
        <v>84</v>
      </c>
      <c r="AH532" s="183">
        <v>0.91666666666666674</v>
      </c>
      <c r="AI532" s="183" t="s">
        <v>84</v>
      </c>
      <c r="AJ532" s="183">
        <v>0.91666666666666674</v>
      </c>
      <c r="AK532" s="183">
        <v>0.83333333333333326</v>
      </c>
      <c r="AL532" s="183">
        <v>1</v>
      </c>
      <c r="AM532" s="185" t="s">
        <v>84</v>
      </c>
      <c r="AN532" s="183" t="s">
        <v>84</v>
      </c>
      <c r="AO532" s="183">
        <v>0.91666666666666674</v>
      </c>
      <c r="AP532" s="183">
        <v>0.91666666666666674</v>
      </c>
      <c r="AQ532" s="183" t="s">
        <v>84</v>
      </c>
      <c r="AR532" s="965">
        <v>1</v>
      </c>
      <c r="AS532" s="965">
        <v>1</v>
      </c>
      <c r="AT532" s="975">
        <v>1</v>
      </c>
      <c r="AU532" s="183" t="s">
        <v>84</v>
      </c>
      <c r="AV532" s="183" t="s">
        <v>84</v>
      </c>
      <c r="AW532" s="183">
        <v>0</v>
      </c>
      <c r="AX532" s="604">
        <v>0</v>
      </c>
      <c r="AY532" s="604" t="s">
        <v>84</v>
      </c>
      <c r="AZ532" s="189"/>
      <c r="BA532" s="494">
        <v>0.96875</v>
      </c>
      <c r="BB532" s="187">
        <v>0.86904761904761896</v>
      </c>
      <c r="BC532" s="187">
        <v>0.94444444444444453</v>
      </c>
      <c r="BD532" s="188">
        <v>0.92741402116402127</v>
      </c>
      <c r="BE532" s="188" t="s">
        <v>84</v>
      </c>
      <c r="BF532" s="161"/>
    </row>
    <row r="533" spans="1:58" ht="35.25" customHeight="1" x14ac:dyDescent="0.25">
      <c r="A533" s="1070"/>
      <c r="B533" s="1071"/>
      <c r="C533" s="1071"/>
      <c r="D533" s="1556"/>
      <c r="E533" s="234" t="s">
        <v>246</v>
      </c>
      <c r="F533" s="165"/>
      <c r="G533" s="1575"/>
      <c r="H533" s="492">
        <v>1</v>
      </c>
      <c r="I533" s="189">
        <v>0.91666666666666674</v>
      </c>
      <c r="J533" s="189" t="s">
        <v>84</v>
      </c>
      <c r="K533" s="189">
        <v>1</v>
      </c>
      <c r="L533" s="189" t="s">
        <v>84</v>
      </c>
      <c r="M533" s="189" t="s">
        <v>84</v>
      </c>
      <c r="N533" s="189">
        <v>0.91666666666666674</v>
      </c>
      <c r="O533" s="189">
        <v>1</v>
      </c>
      <c r="P533" s="189" t="s">
        <v>84</v>
      </c>
      <c r="Q533" s="189">
        <v>1</v>
      </c>
      <c r="R533" s="189" t="s">
        <v>84</v>
      </c>
      <c r="S533" s="189">
        <v>1</v>
      </c>
      <c r="T533" s="189">
        <v>0.91666666666666674</v>
      </c>
      <c r="U533" s="189" t="s">
        <v>84</v>
      </c>
      <c r="V533" s="189">
        <v>1</v>
      </c>
      <c r="W533" s="189">
        <v>1</v>
      </c>
      <c r="X533" s="189">
        <v>1</v>
      </c>
      <c r="Y533" s="189">
        <v>0.83333333333333326</v>
      </c>
      <c r="Z533" s="189" t="s">
        <v>84</v>
      </c>
      <c r="AA533" s="189" t="s">
        <v>84</v>
      </c>
      <c r="AB533" s="237">
        <v>1</v>
      </c>
      <c r="AC533" s="189">
        <v>0.70833333333333326</v>
      </c>
      <c r="AD533" s="189">
        <v>1</v>
      </c>
      <c r="AE533" s="189" t="s">
        <v>84</v>
      </c>
      <c r="AF533" s="189" t="s">
        <v>84</v>
      </c>
      <c r="AG533" s="189" t="s">
        <v>84</v>
      </c>
      <c r="AH533" s="189">
        <v>1</v>
      </c>
      <c r="AI533" s="189" t="s">
        <v>84</v>
      </c>
      <c r="AJ533" s="189">
        <v>0.66666666666666674</v>
      </c>
      <c r="AK533" s="189">
        <v>0.79166666666666674</v>
      </c>
      <c r="AL533" s="189">
        <v>0.83333333333333326</v>
      </c>
      <c r="AM533" s="237" t="s">
        <v>84</v>
      </c>
      <c r="AN533" s="189" t="s">
        <v>84</v>
      </c>
      <c r="AO533" s="189">
        <v>1</v>
      </c>
      <c r="AP533" s="189">
        <v>1</v>
      </c>
      <c r="AQ533" s="189" t="s">
        <v>84</v>
      </c>
      <c r="AR533" s="967">
        <v>1</v>
      </c>
      <c r="AS533" s="967">
        <v>1</v>
      </c>
      <c r="AT533" s="977">
        <v>1</v>
      </c>
      <c r="AU533" s="189" t="s">
        <v>84</v>
      </c>
      <c r="AV533" s="189" t="s">
        <v>84</v>
      </c>
      <c r="AW533" s="189">
        <v>0</v>
      </c>
      <c r="AX533" s="506">
        <v>0</v>
      </c>
      <c r="AY533" s="506" t="s">
        <v>84</v>
      </c>
      <c r="AZ533" s="189"/>
      <c r="BA533" s="493">
        <v>0.96527777777777779</v>
      </c>
      <c r="BB533" s="239">
        <v>0.8571428571428571</v>
      </c>
      <c r="BC533" s="239">
        <v>1</v>
      </c>
      <c r="BD533" s="240">
        <v>0.94080687830687826</v>
      </c>
      <c r="BE533" s="240" t="s">
        <v>84</v>
      </c>
      <c r="BF533" s="161"/>
    </row>
    <row r="534" spans="1:58" ht="35.25" customHeight="1" x14ac:dyDescent="0.25">
      <c r="A534" s="1070"/>
      <c r="B534" s="1071"/>
      <c r="C534" s="1071"/>
      <c r="D534" s="1556"/>
      <c r="E534" s="234" t="s">
        <v>248</v>
      </c>
      <c r="F534" s="165"/>
      <c r="G534" s="1575"/>
      <c r="H534" s="495">
        <v>0.91666666666666674</v>
      </c>
      <c r="I534" s="183">
        <v>0.83333333333333326</v>
      </c>
      <c r="J534" s="183" t="s">
        <v>84</v>
      </c>
      <c r="K534" s="183">
        <v>0.83333333333333326</v>
      </c>
      <c r="L534" s="183" t="s">
        <v>84</v>
      </c>
      <c r="M534" s="183" t="s">
        <v>84</v>
      </c>
      <c r="N534" s="183">
        <v>0.58333333333333326</v>
      </c>
      <c r="O534" s="183">
        <v>0.75</v>
      </c>
      <c r="P534" s="183" t="s">
        <v>84</v>
      </c>
      <c r="Q534" s="183">
        <v>0.91666666666666674</v>
      </c>
      <c r="R534" s="183" t="s">
        <v>84</v>
      </c>
      <c r="S534" s="183">
        <v>0.75</v>
      </c>
      <c r="T534" s="183">
        <v>0.70833333333333326</v>
      </c>
      <c r="U534" s="183" t="s">
        <v>84</v>
      </c>
      <c r="V534" s="183">
        <v>0.70833333333333326</v>
      </c>
      <c r="W534" s="183">
        <v>0.70833333333333326</v>
      </c>
      <c r="X534" s="183">
        <v>0.83333333333333326</v>
      </c>
      <c r="Y534" s="183">
        <v>0.83333333333333326</v>
      </c>
      <c r="Z534" s="183" t="s">
        <v>84</v>
      </c>
      <c r="AA534" s="183" t="s">
        <v>84</v>
      </c>
      <c r="AB534" s="185">
        <v>1</v>
      </c>
      <c r="AC534" s="183">
        <v>0.875</v>
      </c>
      <c r="AD534" s="183">
        <v>0.75</v>
      </c>
      <c r="AE534" s="183" t="s">
        <v>84</v>
      </c>
      <c r="AF534" s="183" t="s">
        <v>84</v>
      </c>
      <c r="AG534" s="183" t="s">
        <v>84</v>
      </c>
      <c r="AH534" s="183">
        <v>1</v>
      </c>
      <c r="AI534" s="183" t="s">
        <v>84</v>
      </c>
      <c r="AJ534" s="183">
        <v>1</v>
      </c>
      <c r="AK534" s="183">
        <v>0.91666666666666674</v>
      </c>
      <c r="AL534" s="183">
        <v>0.75</v>
      </c>
      <c r="AM534" s="185" t="s">
        <v>84</v>
      </c>
      <c r="AN534" s="183" t="s">
        <v>84</v>
      </c>
      <c r="AO534" s="183">
        <v>1</v>
      </c>
      <c r="AP534" s="183">
        <v>0.83333333333333326</v>
      </c>
      <c r="AQ534" s="183" t="s">
        <v>84</v>
      </c>
      <c r="AR534" s="965">
        <v>0.91666666666666674</v>
      </c>
      <c r="AS534" s="965">
        <v>1</v>
      </c>
      <c r="AT534" s="975">
        <v>1</v>
      </c>
      <c r="AU534" s="183" t="s">
        <v>84</v>
      </c>
      <c r="AV534" s="183" t="s">
        <v>84</v>
      </c>
      <c r="AW534" s="183">
        <v>0</v>
      </c>
      <c r="AX534" s="604">
        <v>0</v>
      </c>
      <c r="AY534" s="604" t="s">
        <v>84</v>
      </c>
      <c r="AZ534" s="189"/>
      <c r="BA534" s="494">
        <v>0.78125</v>
      </c>
      <c r="BB534" s="187">
        <v>0.89880952380952384</v>
      </c>
      <c r="BC534" s="187">
        <v>0.91666666666666663</v>
      </c>
      <c r="BD534" s="188">
        <v>0.86557539682539675</v>
      </c>
      <c r="BE534" s="188" t="s">
        <v>84</v>
      </c>
      <c r="BF534" s="161"/>
    </row>
    <row r="535" spans="1:58" ht="35.25" customHeight="1" x14ac:dyDescent="0.25">
      <c r="A535" s="1070"/>
      <c r="B535" s="1071"/>
      <c r="C535" s="1071"/>
      <c r="D535" s="1556"/>
      <c r="E535" s="234" t="s">
        <v>257</v>
      </c>
      <c r="F535" s="165"/>
      <c r="G535" s="1576"/>
      <c r="H535" s="801">
        <v>0.91666666666666674</v>
      </c>
      <c r="I535" s="189">
        <v>0.91666666666666674</v>
      </c>
      <c r="J535" s="189" t="s">
        <v>84</v>
      </c>
      <c r="K535" s="189">
        <v>1</v>
      </c>
      <c r="L535" s="189" t="s">
        <v>84</v>
      </c>
      <c r="M535" s="189" t="s">
        <v>84</v>
      </c>
      <c r="N535" s="189">
        <v>0.41666666666666663</v>
      </c>
      <c r="O535" s="189">
        <v>0.79166666666666674</v>
      </c>
      <c r="P535" s="189" t="s">
        <v>84</v>
      </c>
      <c r="Q535" s="189">
        <v>1</v>
      </c>
      <c r="R535" s="189" t="s">
        <v>84</v>
      </c>
      <c r="S535" s="189">
        <v>1</v>
      </c>
      <c r="T535" s="189">
        <v>0.91666666666666674</v>
      </c>
      <c r="U535" s="189" t="s">
        <v>84</v>
      </c>
      <c r="V535" s="189">
        <v>1</v>
      </c>
      <c r="W535" s="189">
        <v>0.83333333333333326</v>
      </c>
      <c r="X535" s="189">
        <v>0.70833333333333326</v>
      </c>
      <c r="Y535" s="189">
        <v>0.91666666666666674</v>
      </c>
      <c r="Z535" s="189" t="s">
        <v>84</v>
      </c>
      <c r="AA535" s="189" t="s">
        <v>84</v>
      </c>
      <c r="AB535" s="237">
        <v>1</v>
      </c>
      <c r="AC535" s="189">
        <v>1</v>
      </c>
      <c r="AD535" s="189">
        <v>0.75</v>
      </c>
      <c r="AE535" s="189" t="s">
        <v>84</v>
      </c>
      <c r="AF535" s="189" t="s">
        <v>84</v>
      </c>
      <c r="AG535" s="189" t="s">
        <v>84</v>
      </c>
      <c r="AH535" s="189">
        <v>0.91666666666666674</v>
      </c>
      <c r="AI535" s="189" t="s">
        <v>84</v>
      </c>
      <c r="AJ535" s="189">
        <v>0.83333333333333326</v>
      </c>
      <c r="AK535" s="189">
        <v>0.75</v>
      </c>
      <c r="AL535" s="189">
        <v>0.91666666666666674</v>
      </c>
      <c r="AM535" s="237" t="s">
        <v>84</v>
      </c>
      <c r="AN535" s="189" t="s">
        <v>84</v>
      </c>
      <c r="AO535" s="189">
        <v>1</v>
      </c>
      <c r="AP535" s="189">
        <v>1</v>
      </c>
      <c r="AQ535" s="189" t="s">
        <v>84</v>
      </c>
      <c r="AR535" s="967">
        <v>1</v>
      </c>
      <c r="AS535" s="967">
        <v>1</v>
      </c>
      <c r="AT535" s="977">
        <v>1</v>
      </c>
      <c r="AU535" s="189" t="s">
        <v>84</v>
      </c>
      <c r="AV535" s="189" t="s">
        <v>84</v>
      </c>
      <c r="AW535" s="189">
        <v>0</v>
      </c>
      <c r="AX535" s="506">
        <v>0</v>
      </c>
      <c r="AY535" s="506" t="s">
        <v>84</v>
      </c>
      <c r="AZ535" s="189"/>
      <c r="BA535" s="1067">
        <v>0.86805555555555569</v>
      </c>
      <c r="BB535" s="239">
        <v>0.88095238095238104</v>
      </c>
      <c r="BC535" s="239">
        <v>1</v>
      </c>
      <c r="BD535" s="240">
        <v>0.91633597883597895</v>
      </c>
      <c r="BE535" s="240" t="s">
        <v>84</v>
      </c>
      <c r="BF535" s="161"/>
    </row>
    <row r="536" spans="1:58" ht="35.25" customHeight="1" x14ac:dyDescent="0.25">
      <c r="A536" s="1070"/>
      <c r="B536" s="1071"/>
      <c r="C536" s="1071"/>
      <c r="D536" s="1556"/>
      <c r="E536" s="234" t="s">
        <v>267</v>
      </c>
      <c r="F536" s="165"/>
      <c r="G536" s="1577"/>
      <c r="H536" s="1199">
        <v>1</v>
      </c>
      <c r="I536" s="183">
        <v>1</v>
      </c>
      <c r="J536" s="183" t="s">
        <v>84</v>
      </c>
      <c r="K536" s="183">
        <v>1</v>
      </c>
      <c r="L536" s="183" t="s">
        <v>84</v>
      </c>
      <c r="M536" s="183" t="s">
        <v>84</v>
      </c>
      <c r="N536" s="183">
        <v>1</v>
      </c>
      <c r="O536" s="183">
        <v>0.91666666666666674</v>
      </c>
      <c r="P536" s="183" t="s">
        <v>84</v>
      </c>
      <c r="Q536" s="183">
        <v>1</v>
      </c>
      <c r="R536" s="183" t="s">
        <v>84</v>
      </c>
      <c r="S536" s="183">
        <v>1</v>
      </c>
      <c r="T536" s="183">
        <v>1</v>
      </c>
      <c r="U536" s="183" t="s">
        <v>84</v>
      </c>
      <c r="V536" s="183">
        <v>1</v>
      </c>
      <c r="W536" s="183">
        <v>1</v>
      </c>
      <c r="X536" s="183">
        <v>1</v>
      </c>
      <c r="Y536" s="183">
        <v>1</v>
      </c>
      <c r="Z536" s="183" t="s">
        <v>84</v>
      </c>
      <c r="AA536" s="183" t="s">
        <v>84</v>
      </c>
      <c r="AB536" s="185">
        <v>1</v>
      </c>
      <c r="AC536" s="183">
        <v>1</v>
      </c>
      <c r="AD536" s="183">
        <v>0.75</v>
      </c>
      <c r="AE536" s="183" t="s">
        <v>84</v>
      </c>
      <c r="AF536" s="183" t="s">
        <v>84</v>
      </c>
      <c r="AG536" s="183" t="s">
        <v>84</v>
      </c>
      <c r="AH536" s="183">
        <v>0.66666666666666663</v>
      </c>
      <c r="AI536" s="183" t="s">
        <v>84</v>
      </c>
      <c r="AJ536" s="183">
        <v>0.83333333333333326</v>
      </c>
      <c r="AK536" s="183">
        <v>0.91666666666666674</v>
      </c>
      <c r="AL536" s="183">
        <v>0.91666666666666674</v>
      </c>
      <c r="AM536" s="185" t="s">
        <v>84</v>
      </c>
      <c r="AN536" s="183" t="s">
        <v>84</v>
      </c>
      <c r="AO536" s="183">
        <v>1</v>
      </c>
      <c r="AP536" s="183">
        <v>1</v>
      </c>
      <c r="AQ536" s="183" t="s">
        <v>84</v>
      </c>
      <c r="AR536" s="965">
        <v>1</v>
      </c>
      <c r="AS536" s="965">
        <v>1</v>
      </c>
      <c r="AT536" s="975">
        <v>1</v>
      </c>
      <c r="AU536" s="183" t="s">
        <v>84</v>
      </c>
      <c r="AV536" s="183" t="s">
        <v>84</v>
      </c>
      <c r="AW536" s="183">
        <v>0</v>
      </c>
      <c r="AX536" s="604">
        <v>0</v>
      </c>
      <c r="AY536" s="604" t="s">
        <v>84</v>
      </c>
      <c r="AZ536" s="189"/>
      <c r="BA536" s="1197">
        <v>0.99305555555555569</v>
      </c>
      <c r="BB536" s="187">
        <v>0.86904761904761918</v>
      </c>
      <c r="BC536" s="187">
        <v>1</v>
      </c>
      <c r="BD536" s="188">
        <v>0.95403439153439162</v>
      </c>
      <c r="BE536" s="188" t="s">
        <v>84</v>
      </c>
      <c r="BF536" s="161"/>
    </row>
    <row r="537" spans="1:58" ht="35.25" customHeight="1" x14ac:dyDescent="0.25">
      <c r="A537" s="1070"/>
      <c r="B537" s="1071"/>
      <c r="C537" s="1071"/>
      <c r="D537" s="1550"/>
      <c r="E537" s="234" t="s">
        <v>152</v>
      </c>
      <c r="F537" s="165"/>
      <c r="G537" s="1577"/>
      <c r="H537" s="1205">
        <v>1</v>
      </c>
      <c r="I537" s="189">
        <v>0.83333333333333326</v>
      </c>
      <c r="J537" s="189" t="s">
        <v>84</v>
      </c>
      <c r="K537" s="189">
        <v>0.70833333333333326</v>
      </c>
      <c r="L537" s="189" t="s">
        <v>84</v>
      </c>
      <c r="M537" s="189" t="s">
        <v>84</v>
      </c>
      <c r="N537" s="189">
        <v>0.75</v>
      </c>
      <c r="O537" s="189">
        <v>0.91666666666666674</v>
      </c>
      <c r="P537" s="189" t="s">
        <v>84</v>
      </c>
      <c r="Q537" s="189">
        <v>1</v>
      </c>
      <c r="R537" s="189" t="s">
        <v>84</v>
      </c>
      <c r="S537" s="189">
        <v>0.66666666666666663</v>
      </c>
      <c r="T537" s="189">
        <v>1</v>
      </c>
      <c r="U537" s="189" t="s">
        <v>84</v>
      </c>
      <c r="V537" s="189">
        <v>1</v>
      </c>
      <c r="W537" s="189">
        <v>0.83333333333333326</v>
      </c>
      <c r="X537" s="189">
        <v>1</v>
      </c>
      <c r="Y537" s="189">
        <v>0.91666666666666674</v>
      </c>
      <c r="Z537" s="189" t="s">
        <v>84</v>
      </c>
      <c r="AA537" s="189" t="s">
        <v>84</v>
      </c>
      <c r="AB537" s="237">
        <v>1</v>
      </c>
      <c r="AC537" s="189">
        <v>1</v>
      </c>
      <c r="AD537" s="189">
        <v>0.83333333333333326</v>
      </c>
      <c r="AE537" s="189" t="s">
        <v>84</v>
      </c>
      <c r="AF537" s="189" t="s">
        <v>84</v>
      </c>
      <c r="AG537" s="189" t="s">
        <v>84</v>
      </c>
      <c r="AH537" s="189">
        <v>1</v>
      </c>
      <c r="AI537" s="189" t="s">
        <v>84</v>
      </c>
      <c r="AJ537" s="189">
        <v>1</v>
      </c>
      <c r="AK537" s="189">
        <v>0.875</v>
      </c>
      <c r="AL537" s="189">
        <v>1</v>
      </c>
      <c r="AM537" s="237" t="s">
        <v>84</v>
      </c>
      <c r="AN537" s="189" t="s">
        <v>84</v>
      </c>
      <c r="AO537" s="189">
        <v>0.91666666666666674</v>
      </c>
      <c r="AP537" s="189">
        <v>1</v>
      </c>
      <c r="AQ537" s="189" t="s">
        <v>84</v>
      </c>
      <c r="AR537" s="967">
        <v>1</v>
      </c>
      <c r="AS537" s="967">
        <v>1</v>
      </c>
      <c r="AT537" s="977">
        <v>1</v>
      </c>
      <c r="AU537" s="189" t="s">
        <v>84</v>
      </c>
      <c r="AV537" s="189" t="s">
        <v>84</v>
      </c>
      <c r="AW537" s="189">
        <v>0</v>
      </c>
      <c r="AX537" s="506">
        <v>0</v>
      </c>
      <c r="AY537" s="506" t="s">
        <v>84</v>
      </c>
      <c r="AZ537" s="189"/>
      <c r="BA537" s="1198">
        <v>0.88541666666666663</v>
      </c>
      <c r="BB537" s="239">
        <v>0.95833333333333326</v>
      </c>
      <c r="BC537" s="239">
        <v>0.97222222222222232</v>
      </c>
      <c r="BD537" s="240">
        <v>0.93865740740740744</v>
      </c>
      <c r="BE537" s="240" t="s">
        <v>84</v>
      </c>
      <c r="BF537" s="161"/>
    </row>
    <row r="538" spans="1:58" ht="35.25" customHeight="1" x14ac:dyDescent="0.25">
      <c r="A538" s="1070"/>
      <c r="B538" s="1071"/>
      <c r="C538" s="1071"/>
      <c r="D538" s="1548">
        <v>2025</v>
      </c>
      <c r="E538" s="234" t="s">
        <v>153</v>
      </c>
      <c r="F538" s="165"/>
      <c r="G538" s="1576"/>
      <c r="H538" s="802">
        <v>0.91666666666666674</v>
      </c>
      <c r="I538" s="183">
        <v>0.83333333333333326</v>
      </c>
      <c r="J538" s="183" t="s">
        <v>84</v>
      </c>
      <c r="K538" s="183">
        <v>0.83333333333333326</v>
      </c>
      <c r="L538" s="183" t="s">
        <v>84</v>
      </c>
      <c r="M538" s="183" t="s">
        <v>84</v>
      </c>
      <c r="N538" s="183">
        <v>1</v>
      </c>
      <c r="O538" s="183">
        <v>0.83333333333333326</v>
      </c>
      <c r="P538" s="183" t="s">
        <v>84</v>
      </c>
      <c r="Q538" s="183">
        <v>1</v>
      </c>
      <c r="R538" s="183" t="s">
        <v>84</v>
      </c>
      <c r="S538" s="183">
        <v>0.83333333333333326</v>
      </c>
      <c r="T538" s="183">
        <v>1</v>
      </c>
      <c r="U538" s="183" t="s">
        <v>84</v>
      </c>
      <c r="V538" s="183">
        <v>0.91666666666666674</v>
      </c>
      <c r="W538" s="183">
        <v>1</v>
      </c>
      <c r="X538" s="183">
        <v>1</v>
      </c>
      <c r="Y538" s="183">
        <v>1</v>
      </c>
      <c r="Z538" s="183" t="s">
        <v>84</v>
      </c>
      <c r="AA538" s="183" t="s">
        <v>84</v>
      </c>
      <c r="AB538" s="185">
        <v>1</v>
      </c>
      <c r="AC538" s="183">
        <v>0.91666666666666674</v>
      </c>
      <c r="AD538" s="183">
        <v>0.75</v>
      </c>
      <c r="AE538" s="183" t="s">
        <v>84</v>
      </c>
      <c r="AF538" s="183" t="s">
        <v>84</v>
      </c>
      <c r="AG538" s="183" t="s">
        <v>84</v>
      </c>
      <c r="AH538" s="183">
        <v>1</v>
      </c>
      <c r="AI538" s="183" t="s">
        <v>84</v>
      </c>
      <c r="AJ538" s="183">
        <v>0.83333333333333326</v>
      </c>
      <c r="AK538" s="183">
        <v>1</v>
      </c>
      <c r="AL538" s="183">
        <v>1</v>
      </c>
      <c r="AM538" s="185" t="s">
        <v>84</v>
      </c>
      <c r="AN538" s="183" t="s">
        <v>84</v>
      </c>
      <c r="AO538" s="183">
        <v>1</v>
      </c>
      <c r="AP538" s="183">
        <v>1</v>
      </c>
      <c r="AQ538" s="183" t="s">
        <v>84</v>
      </c>
      <c r="AR538" s="965">
        <v>1</v>
      </c>
      <c r="AS538" s="965">
        <v>0.75</v>
      </c>
      <c r="AT538" s="975">
        <v>0.83333333333333326</v>
      </c>
      <c r="AU538" s="183" t="s">
        <v>84</v>
      </c>
      <c r="AV538" s="183" t="s">
        <v>84</v>
      </c>
      <c r="AW538" s="183">
        <v>0</v>
      </c>
      <c r="AX538" s="604">
        <v>0</v>
      </c>
      <c r="AY538" s="604" t="s">
        <v>84</v>
      </c>
      <c r="AZ538" s="189"/>
      <c r="BA538" s="1074">
        <v>0.93055555555555547</v>
      </c>
      <c r="BB538" s="187">
        <v>0.9285714285714286</v>
      </c>
      <c r="BC538" s="187">
        <v>1</v>
      </c>
      <c r="BD538" s="188">
        <v>0.95304232804232802</v>
      </c>
      <c r="BE538" s="188" t="s">
        <v>84</v>
      </c>
      <c r="BF538" s="161"/>
    </row>
    <row r="539" spans="1:58" ht="35.25" customHeight="1" x14ac:dyDescent="0.25">
      <c r="A539" s="1070"/>
      <c r="B539" s="1071"/>
      <c r="C539" s="1071"/>
      <c r="D539" s="1557"/>
      <c r="E539" s="234" t="s">
        <v>154</v>
      </c>
      <c r="F539" s="165"/>
      <c r="G539" s="1577"/>
      <c r="H539" s="1205">
        <v>0.875</v>
      </c>
      <c r="I539" s="189">
        <v>1</v>
      </c>
      <c r="J539" s="189" t="s">
        <v>84</v>
      </c>
      <c r="K539" s="189">
        <v>1</v>
      </c>
      <c r="L539" s="189" t="s">
        <v>84</v>
      </c>
      <c r="M539" s="189" t="s">
        <v>84</v>
      </c>
      <c r="N539" s="189">
        <v>1</v>
      </c>
      <c r="O539" s="189">
        <v>0.875</v>
      </c>
      <c r="P539" s="189" t="s">
        <v>84</v>
      </c>
      <c r="Q539" s="189">
        <v>1</v>
      </c>
      <c r="R539" s="189" t="s">
        <v>84</v>
      </c>
      <c r="S539" s="189">
        <v>0.875</v>
      </c>
      <c r="T539" s="189">
        <v>1</v>
      </c>
      <c r="U539" s="189" t="s">
        <v>84</v>
      </c>
      <c r="V539" s="189">
        <v>1</v>
      </c>
      <c r="W539" s="189">
        <v>0.83333333333333326</v>
      </c>
      <c r="X539" s="189">
        <v>1</v>
      </c>
      <c r="Y539" s="189">
        <v>1</v>
      </c>
      <c r="Z539" s="189" t="s">
        <v>84</v>
      </c>
      <c r="AA539" s="189" t="s">
        <v>84</v>
      </c>
      <c r="AB539" s="237">
        <v>0.91666666666666674</v>
      </c>
      <c r="AC539" s="189">
        <v>1</v>
      </c>
      <c r="AD539" s="189">
        <v>0.75</v>
      </c>
      <c r="AE539" s="189" t="s">
        <v>84</v>
      </c>
      <c r="AF539" s="189" t="s">
        <v>84</v>
      </c>
      <c r="AG539" s="189" t="s">
        <v>84</v>
      </c>
      <c r="AH539" s="189">
        <v>0.91666666666666674</v>
      </c>
      <c r="AI539" s="189" t="s">
        <v>84</v>
      </c>
      <c r="AJ539" s="189">
        <v>0.91666666666666674</v>
      </c>
      <c r="AK539" s="189">
        <v>1</v>
      </c>
      <c r="AL539" s="189">
        <v>1</v>
      </c>
      <c r="AM539" s="237" t="s">
        <v>84</v>
      </c>
      <c r="AN539" s="189" t="s">
        <v>84</v>
      </c>
      <c r="AO539" s="189">
        <v>0.875</v>
      </c>
      <c r="AP539" s="189">
        <v>0.91666666666666674</v>
      </c>
      <c r="AQ539" s="189" t="s">
        <v>84</v>
      </c>
      <c r="AR539" s="967">
        <v>0.91666666666666674</v>
      </c>
      <c r="AS539" s="967">
        <v>1</v>
      </c>
      <c r="AT539" s="977">
        <v>1</v>
      </c>
      <c r="AU539" s="189" t="s">
        <v>84</v>
      </c>
      <c r="AV539" s="189" t="s">
        <v>84</v>
      </c>
      <c r="AW539" s="189">
        <v>0</v>
      </c>
      <c r="AX539" s="506">
        <v>0</v>
      </c>
      <c r="AY539" s="506" t="s">
        <v>84</v>
      </c>
      <c r="AZ539" s="189"/>
      <c r="BA539" s="1198">
        <v>0.95486111111111116</v>
      </c>
      <c r="BB539" s="239">
        <v>0.92857142857142871</v>
      </c>
      <c r="BC539" s="239">
        <v>0.90277777777777779</v>
      </c>
      <c r="BD539" s="240">
        <v>0.92873677248677255</v>
      </c>
      <c r="BE539" s="240" t="s">
        <v>84</v>
      </c>
      <c r="BF539" s="161"/>
    </row>
    <row r="540" spans="1:58" ht="35.25" customHeight="1" x14ac:dyDescent="0.25">
      <c r="A540" s="1070"/>
      <c r="B540" s="1071"/>
      <c r="C540" s="1071"/>
      <c r="D540" s="1557"/>
      <c r="E540" s="234" t="s">
        <v>155</v>
      </c>
      <c r="F540" s="165"/>
      <c r="G540" s="1577"/>
      <c r="H540" s="1199">
        <v>1</v>
      </c>
      <c r="I540" s="183">
        <v>1</v>
      </c>
      <c r="J540" s="183" t="s">
        <v>84</v>
      </c>
      <c r="K540" s="183">
        <v>1</v>
      </c>
      <c r="L540" s="183" t="s">
        <v>84</v>
      </c>
      <c r="M540" s="183" t="s">
        <v>84</v>
      </c>
      <c r="N540" s="183">
        <v>0.75</v>
      </c>
      <c r="O540" s="183">
        <v>0.83333333333333326</v>
      </c>
      <c r="P540" s="183" t="s">
        <v>84</v>
      </c>
      <c r="Q540" s="183">
        <v>0.91666666666666674</v>
      </c>
      <c r="R540" s="183" t="s">
        <v>84</v>
      </c>
      <c r="S540" s="183">
        <v>0.91666666666666674</v>
      </c>
      <c r="T540" s="183">
        <v>1</v>
      </c>
      <c r="U540" s="183" t="s">
        <v>84</v>
      </c>
      <c r="V540" s="183">
        <v>0.91666666666666674</v>
      </c>
      <c r="W540" s="183">
        <v>1</v>
      </c>
      <c r="X540" s="183">
        <v>1</v>
      </c>
      <c r="Y540" s="183">
        <v>0.83333333333333326</v>
      </c>
      <c r="Z540" s="183" t="s">
        <v>84</v>
      </c>
      <c r="AA540" s="183" t="s">
        <v>84</v>
      </c>
      <c r="AB540" s="185">
        <v>0.91666666666666674</v>
      </c>
      <c r="AC540" s="183">
        <v>0.75</v>
      </c>
      <c r="AD540" s="183">
        <v>0.45833333333333331</v>
      </c>
      <c r="AE540" s="183" t="s">
        <v>84</v>
      </c>
      <c r="AF540" s="183" t="s">
        <v>84</v>
      </c>
      <c r="AG540" s="183" t="s">
        <v>84</v>
      </c>
      <c r="AH540" s="183">
        <v>0.91666666666666674</v>
      </c>
      <c r="AI540" s="183" t="s">
        <v>84</v>
      </c>
      <c r="AJ540" s="183">
        <v>0.625</v>
      </c>
      <c r="AK540" s="183">
        <v>0.66666666666666663</v>
      </c>
      <c r="AL540" s="183">
        <v>0.70833333333333326</v>
      </c>
      <c r="AM540" s="185" t="s">
        <v>84</v>
      </c>
      <c r="AN540" s="183" t="s">
        <v>84</v>
      </c>
      <c r="AO540" s="183">
        <v>1</v>
      </c>
      <c r="AP540" s="183">
        <v>0.83333333333333326</v>
      </c>
      <c r="AQ540" s="183" t="s">
        <v>84</v>
      </c>
      <c r="AR540" s="965">
        <v>0.91666666666666674</v>
      </c>
      <c r="AS540" s="965">
        <v>0.91666666666666674</v>
      </c>
      <c r="AT540" s="975">
        <v>1</v>
      </c>
      <c r="AU540" s="183" t="s">
        <v>84</v>
      </c>
      <c r="AV540" s="183" t="s">
        <v>84</v>
      </c>
      <c r="AW540" s="183">
        <v>0</v>
      </c>
      <c r="AX540" s="604">
        <v>0</v>
      </c>
      <c r="AY540" s="604" t="s">
        <v>84</v>
      </c>
      <c r="AZ540" s="189"/>
      <c r="BA540" s="1197">
        <v>0.93055555555555569</v>
      </c>
      <c r="BB540" s="187">
        <v>0.72023809523809523</v>
      </c>
      <c r="BC540" s="187">
        <v>0.91666666666666663</v>
      </c>
      <c r="BD540" s="188">
        <v>0.85582010582010593</v>
      </c>
      <c r="BE540" s="188" t="s">
        <v>84</v>
      </c>
      <c r="BF540" s="161"/>
    </row>
    <row r="541" spans="1:58" ht="35.25" customHeight="1" x14ac:dyDescent="0.25">
      <c r="A541" s="1070"/>
      <c r="B541" s="1071"/>
      <c r="C541" s="1071"/>
      <c r="D541" s="1557"/>
      <c r="E541" s="234" t="s">
        <v>303</v>
      </c>
      <c r="F541" s="165"/>
      <c r="G541" s="1577"/>
      <c r="H541" s="1201">
        <v>0.91666666666666674</v>
      </c>
      <c r="I541" s="186">
        <v>1</v>
      </c>
      <c r="J541" s="186" t="s">
        <v>84</v>
      </c>
      <c r="K541" s="186">
        <v>1</v>
      </c>
      <c r="L541" s="186" t="s">
        <v>84</v>
      </c>
      <c r="M541" s="186" t="s">
        <v>84</v>
      </c>
      <c r="N541" s="186">
        <v>0.91666666666666674</v>
      </c>
      <c r="O541" s="186">
        <v>0.875</v>
      </c>
      <c r="P541" s="186" t="s">
        <v>84</v>
      </c>
      <c r="Q541" s="186">
        <v>0.66666666666666674</v>
      </c>
      <c r="R541" s="186" t="s">
        <v>84</v>
      </c>
      <c r="S541" s="186">
        <v>1</v>
      </c>
      <c r="T541" s="186">
        <v>0.91666666666666674</v>
      </c>
      <c r="U541" s="186" t="s">
        <v>84</v>
      </c>
      <c r="V541" s="186">
        <v>1</v>
      </c>
      <c r="W541" s="186">
        <v>0.70833333333333326</v>
      </c>
      <c r="X541" s="186">
        <v>1</v>
      </c>
      <c r="Y541" s="186">
        <v>0.70833333333333326</v>
      </c>
      <c r="Z541" s="186" t="s">
        <v>84</v>
      </c>
      <c r="AA541" s="186" t="s">
        <v>84</v>
      </c>
      <c r="AB541" s="206">
        <v>0.75</v>
      </c>
      <c r="AC541" s="186">
        <v>0.83333333333333326</v>
      </c>
      <c r="AD541" s="186">
        <v>0.83333333333333326</v>
      </c>
      <c r="AE541" s="186" t="s">
        <v>84</v>
      </c>
      <c r="AF541" s="186" t="s">
        <v>84</v>
      </c>
      <c r="AG541" s="186" t="s">
        <v>84</v>
      </c>
      <c r="AH541" s="186">
        <v>0.91666666666666674</v>
      </c>
      <c r="AI541" s="186" t="s">
        <v>84</v>
      </c>
      <c r="AJ541" s="186">
        <v>1</v>
      </c>
      <c r="AK541" s="186">
        <v>1</v>
      </c>
      <c r="AL541" s="186">
        <v>0.91666666666666674</v>
      </c>
      <c r="AM541" s="206" t="s">
        <v>84</v>
      </c>
      <c r="AN541" s="186" t="s">
        <v>84</v>
      </c>
      <c r="AO541" s="186">
        <v>1</v>
      </c>
      <c r="AP541" s="186">
        <v>1</v>
      </c>
      <c r="AQ541" s="186" t="s">
        <v>84</v>
      </c>
      <c r="AR541" s="966">
        <v>1</v>
      </c>
      <c r="AS541" s="966">
        <v>1</v>
      </c>
      <c r="AT541" s="976">
        <v>1</v>
      </c>
      <c r="AU541" s="186" t="s">
        <v>84</v>
      </c>
      <c r="AV541" s="186" t="s">
        <v>84</v>
      </c>
      <c r="AW541" s="186">
        <v>0</v>
      </c>
      <c r="AX541" s="605">
        <v>0</v>
      </c>
      <c r="AY541" s="605" t="s">
        <v>84</v>
      </c>
      <c r="AZ541" s="189"/>
      <c r="BA541" s="1202">
        <v>0.89236111111111127</v>
      </c>
      <c r="BB541" s="207">
        <v>0.8928571428571429</v>
      </c>
      <c r="BC541" s="207">
        <v>1</v>
      </c>
      <c r="BD541" s="208">
        <v>0.92840608465608465</v>
      </c>
      <c r="BE541" s="208" t="s">
        <v>84</v>
      </c>
      <c r="BF541" s="161"/>
    </row>
    <row r="542" spans="1:58" ht="35.25" customHeight="1" x14ac:dyDescent="0.25">
      <c r="A542" s="1070"/>
      <c r="B542" s="1071"/>
      <c r="C542" s="1071"/>
      <c r="D542" s="1557"/>
      <c r="E542" s="234" t="s">
        <v>167</v>
      </c>
      <c r="F542" s="165"/>
      <c r="G542" s="1576"/>
      <c r="H542" s="802">
        <v>1</v>
      </c>
      <c r="I542" s="183">
        <v>1</v>
      </c>
      <c r="J542" s="183" t="s">
        <v>84</v>
      </c>
      <c r="K542" s="183">
        <v>1</v>
      </c>
      <c r="L542" s="183" t="s">
        <v>84</v>
      </c>
      <c r="M542" s="183" t="s">
        <v>84</v>
      </c>
      <c r="N542" s="183">
        <v>1</v>
      </c>
      <c r="O542" s="183">
        <v>1</v>
      </c>
      <c r="P542" s="183" t="s">
        <v>84</v>
      </c>
      <c r="Q542" s="183">
        <v>1</v>
      </c>
      <c r="R542" s="183" t="s">
        <v>84</v>
      </c>
      <c r="S542" s="183">
        <v>1</v>
      </c>
      <c r="T542" s="183">
        <v>1</v>
      </c>
      <c r="U542" s="183" t="s">
        <v>84</v>
      </c>
      <c r="V542" s="183">
        <v>0.91666666666666674</v>
      </c>
      <c r="W542" s="183">
        <v>1</v>
      </c>
      <c r="X542" s="183">
        <v>1</v>
      </c>
      <c r="Y542" s="183">
        <v>1</v>
      </c>
      <c r="Z542" s="183" t="s">
        <v>84</v>
      </c>
      <c r="AA542" s="183" t="s">
        <v>84</v>
      </c>
      <c r="AB542" s="185">
        <v>0.875</v>
      </c>
      <c r="AC542" s="183">
        <v>0.875</v>
      </c>
      <c r="AD542" s="183">
        <v>1</v>
      </c>
      <c r="AE542" s="183" t="s">
        <v>84</v>
      </c>
      <c r="AF542" s="183" t="s">
        <v>84</v>
      </c>
      <c r="AG542" s="183" t="s">
        <v>84</v>
      </c>
      <c r="AH542" s="183">
        <v>1</v>
      </c>
      <c r="AI542" s="183" t="s">
        <v>84</v>
      </c>
      <c r="AJ542" s="183">
        <v>1</v>
      </c>
      <c r="AK542" s="183">
        <v>0.875</v>
      </c>
      <c r="AL542" s="183">
        <v>0.875</v>
      </c>
      <c r="AM542" s="185" t="s">
        <v>84</v>
      </c>
      <c r="AN542" s="183" t="s">
        <v>84</v>
      </c>
      <c r="AO542" s="183">
        <v>1</v>
      </c>
      <c r="AP542" s="183">
        <v>0.875</v>
      </c>
      <c r="AQ542" s="183" t="s">
        <v>84</v>
      </c>
      <c r="AR542" s="965">
        <v>1</v>
      </c>
      <c r="AS542" s="965">
        <v>1</v>
      </c>
      <c r="AT542" s="975">
        <v>1</v>
      </c>
      <c r="AU542" s="183" t="s">
        <v>84</v>
      </c>
      <c r="AV542" s="183" t="s">
        <v>84</v>
      </c>
      <c r="AW542" s="183">
        <v>0</v>
      </c>
      <c r="AX542" s="604">
        <v>0</v>
      </c>
      <c r="AY542" s="604" t="s">
        <v>84</v>
      </c>
      <c r="AZ542" s="189"/>
      <c r="BA542" s="1074">
        <v>0.99305555555555547</v>
      </c>
      <c r="BB542" s="187">
        <v>0.9285714285714286</v>
      </c>
      <c r="BC542" s="187">
        <v>0.95833333333333337</v>
      </c>
      <c r="BD542" s="188">
        <v>0.95998677248677255</v>
      </c>
      <c r="BE542" s="188" t="s">
        <v>84</v>
      </c>
      <c r="BF542" s="161"/>
    </row>
    <row r="543" spans="1:58" ht="35.25" customHeight="1" x14ac:dyDescent="0.25">
      <c r="A543" s="1070"/>
      <c r="B543" s="1071"/>
      <c r="C543" s="1071"/>
      <c r="D543" s="1557"/>
      <c r="E543" s="234" t="s">
        <v>168</v>
      </c>
      <c r="F543" s="165"/>
      <c r="G543" s="1576"/>
      <c r="H543" s="801">
        <v>1</v>
      </c>
      <c r="I543" s="189">
        <v>1</v>
      </c>
      <c r="J543" s="189" t="s">
        <v>84</v>
      </c>
      <c r="K543" s="189">
        <v>0.91666666666666674</v>
      </c>
      <c r="L543" s="189" t="s">
        <v>84</v>
      </c>
      <c r="M543" s="189" t="s">
        <v>84</v>
      </c>
      <c r="N543" s="189">
        <v>1</v>
      </c>
      <c r="O543" s="189">
        <v>1</v>
      </c>
      <c r="P543" s="189" t="s">
        <v>84</v>
      </c>
      <c r="Q543" s="189">
        <v>1</v>
      </c>
      <c r="R543" s="189" t="s">
        <v>84</v>
      </c>
      <c r="S543" s="189">
        <v>1</v>
      </c>
      <c r="T543" s="189">
        <v>0.91666666666666674</v>
      </c>
      <c r="U543" s="189" t="s">
        <v>84</v>
      </c>
      <c r="V543" s="189">
        <v>1</v>
      </c>
      <c r="W543" s="189">
        <v>0.83333333333333326</v>
      </c>
      <c r="X543" s="189">
        <v>0.91666666666666674</v>
      </c>
      <c r="Y543" s="189">
        <v>1</v>
      </c>
      <c r="Z543" s="189" t="s">
        <v>84</v>
      </c>
      <c r="AA543" s="189" t="s">
        <v>84</v>
      </c>
      <c r="AB543" s="237">
        <v>0.83333333333333326</v>
      </c>
      <c r="AC543" s="189">
        <v>0.54166666666666663</v>
      </c>
      <c r="AD543" s="189">
        <v>0.70833333333333326</v>
      </c>
      <c r="AE543" s="189" t="s">
        <v>84</v>
      </c>
      <c r="AF543" s="189" t="s">
        <v>84</v>
      </c>
      <c r="AG543" s="189" t="s">
        <v>84</v>
      </c>
      <c r="AH543" s="189">
        <v>0.91666666666666674</v>
      </c>
      <c r="AI543" s="189" t="s">
        <v>84</v>
      </c>
      <c r="AJ543" s="189">
        <v>0.54166666666666663</v>
      </c>
      <c r="AK543" s="189">
        <v>0.54166666666666663</v>
      </c>
      <c r="AL543" s="189">
        <v>0.83333333333333326</v>
      </c>
      <c r="AM543" s="237" t="s">
        <v>84</v>
      </c>
      <c r="AN543" s="189" t="s">
        <v>84</v>
      </c>
      <c r="AO543" s="189">
        <v>0.91666666666666674</v>
      </c>
      <c r="AP543" s="189">
        <v>1</v>
      </c>
      <c r="AQ543" s="189" t="s">
        <v>84</v>
      </c>
      <c r="AR543" s="967">
        <v>1</v>
      </c>
      <c r="AS543" s="967">
        <v>0.79166666666666674</v>
      </c>
      <c r="AT543" s="977">
        <v>0.91666666666666674</v>
      </c>
      <c r="AU543" s="189" t="s">
        <v>84</v>
      </c>
      <c r="AV543" s="189" t="s">
        <v>84</v>
      </c>
      <c r="AW543" s="189">
        <v>0</v>
      </c>
      <c r="AX543" s="506">
        <v>0</v>
      </c>
      <c r="AY543" s="506" t="s">
        <v>84</v>
      </c>
      <c r="AZ543" s="189"/>
      <c r="BA543" s="1067">
        <v>0.96527777777777779</v>
      </c>
      <c r="BB543" s="239">
        <v>0.70238095238095233</v>
      </c>
      <c r="BC543" s="239">
        <v>0.97222222222222232</v>
      </c>
      <c r="BD543" s="240">
        <v>0.87996031746031755</v>
      </c>
      <c r="BE543" s="240" t="s">
        <v>84</v>
      </c>
      <c r="BF543" s="161"/>
    </row>
    <row r="544" spans="1:58" ht="35.25" customHeight="1" x14ac:dyDescent="0.25">
      <c r="A544" s="1070"/>
      <c r="B544" s="1071"/>
      <c r="C544" s="1071"/>
      <c r="D544" s="1557"/>
      <c r="E544" s="234" t="s">
        <v>241</v>
      </c>
      <c r="F544" s="165"/>
      <c r="G544" s="1577"/>
      <c r="H544" s="1199">
        <v>1</v>
      </c>
      <c r="I544" s="183">
        <v>1</v>
      </c>
      <c r="J544" s="183" t="s">
        <v>84</v>
      </c>
      <c r="K544" s="183">
        <v>0.91666666666666674</v>
      </c>
      <c r="L544" s="183" t="s">
        <v>84</v>
      </c>
      <c r="M544" s="183" t="s">
        <v>84</v>
      </c>
      <c r="N544" s="183">
        <v>0.91666666666666674</v>
      </c>
      <c r="O544" s="183">
        <v>1</v>
      </c>
      <c r="P544" s="183" t="s">
        <v>84</v>
      </c>
      <c r="Q544" s="183">
        <v>1</v>
      </c>
      <c r="R544" s="183" t="s">
        <v>84</v>
      </c>
      <c r="S544" s="183">
        <v>0.83333333333333326</v>
      </c>
      <c r="T544" s="183">
        <v>1</v>
      </c>
      <c r="U544" s="183" t="s">
        <v>84</v>
      </c>
      <c r="V544" s="183">
        <v>1</v>
      </c>
      <c r="W544" s="183">
        <v>0.91666666666666674</v>
      </c>
      <c r="X544" s="183">
        <v>1</v>
      </c>
      <c r="Y544" s="183">
        <v>1</v>
      </c>
      <c r="Z544" s="183" t="s">
        <v>84</v>
      </c>
      <c r="AA544" s="183" t="s">
        <v>84</v>
      </c>
      <c r="AB544" s="185">
        <v>1</v>
      </c>
      <c r="AC544" s="183">
        <v>0.75</v>
      </c>
      <c r="AD544" s="183">
        <v>0.41666666666666663</v>
      </c>
      <c r="AE544" s="183" t="s">
        <v>84</v>
      </c>
      <c r="AF544" s="183" t="s">
        <v>84</v>
      </c>
      <c r="AG544" s="183" t="s">
        <v>84</v>
      </c>
      <c r="AH544" s="183">
        <v>0.75</v>
      </c>
      <c r="AI544" s="183" t="s">
        <v>84</v>
      </c>
      <c r="AJ544" s="183">
        <v>0.91666666666666674</v>
      </c>
      <c r="AK544" s="183">
        <v>0.91666666666666674</v>
      </c>
      <c r="AL544" s="183">
        <v>1</v>
      </c>
      <c r="AM544" s="185" t="s">
        <v>84</v>
      </c>
      <c r="AN544" s="183" t="s">
        <v>84</v>
      </c>
      <c r="AO544" s="183">
        <v>0.91666666666666674</v>
      </c>
      <c r="AP544" s="183">
        <v>1</v>
      </c>
      <c r="AQ544" s="183" t="s">
        <v>84</v>
      </c>
      <c r="AR544" s="965">
        <v>1</v>
      </c>
      <c r="AS544" s="965">
        <v>1</v>
      </c>
      <c r="AT544" s="975">
        <v>0.75</v>
      </c>
      <c r="AU544" s="183" t="s">
        <v>84</v>
      </c>
      <c r="AV544" s="183" t="s">
        <v>84</v>
      </c>
      <c r="AW544" s="183">
        <v>0</v>
      </c>
      <c r="AX544" s="604">
        <v>0</v>
      </c>
      <c r="AY544" s="604" t="s">
        <v>84</v>
      </c>
      <c r="AZ544" s="189"/>
      <c r="BA544" s="1197">
        <v>0.96527777777777779</v>
      </c>
      <c r="BB544" s="187">
        <v>0.8214285714285714</v>
      </c>
      <c r="BC544" s="187">
        <v>0.97222222222222232</v>
      </c>
      <c r="BD544" s="188">
        <v>0.91964285714285721</v>
      </c>
      <c r="BE544" s="188" t="s">
        <v>84</v>
      </c>
      <c r="BF544" s="161"/>
    </row>
    <row r="545" spans="1:58" ht="35.25" customHeight="1" x14ac:dyDescent="0.25">
      <c r="A545" s="1070"/>
      <c r="B545" s="1071"/>
      <c r="C545" s="1071"/>
      <c r="D545" s="1557"/>
      <c r="E545" s="234" t="s">
        <v>246</v>
      </c>
      <c r="F545" s="165"/>
      <c r="G545" s="1577"/>
      <c r="H545" s="1201">
        <v>0.83333333333333326</v>
      </c>
      <c r="I545" s="186">
        <v>1</v>
      </c>
      <c r="J545" s="186" t="s">
        <v>84</v>
      </c>
      <c r="K545" s="186">
        <v>1</v>
      </c>
      <c r="L545" s="186" t="s">
        <v>84</v>
      </c>
      <c r="M545" s="186" t="s">
        <v>84</v>
      </c>
      <c r="N545" s="186">
        <v>1</v>
      </c>
      <c r="O545" s="186">
        <v>1</v>
      </c>
      <c r="P545" s="186" t="s">
        <v>84</v>
      </c>
      <c r="Q545" s="186">
        <v>1</v>
      </c>
      <c r="R545" s="186" t="s">
        <v>84</v>
      </c>
      <c r="S545" s="186">
        <v>0.91666666666666674</v>
      </c>
      <c r="T545" s="186">
        <v>1</v>
      </c>
      <c r="U545" s="186" t="s">
        <v>84</v>
      </c>
      <c r="V545" s="186">
        <v>0.83333333333333326</v>
      </c>
      <c r="W545" s="186">
        <v>0.83333333333333326</v>
      </c>
      <c r="X545" s="186">
        <v>0.91666666666666674</v>
      </c>
      <c r="Y545" s="186">
        <v>0.75</v>
      </c>
      <c r="Z545" s="186" t="s">
        <v>84</v>
      </c>
      <c r="AA545" s="186" t="s">
        <v>84</v>
      </c>
      <c r="AB545" s="206">
        <v>0.70833333333333326</v>
      </c>
      <c r="AC545" s="186">
        <v>0.91666666666666674</v>
      </c>
      <c r="AD545" s="186">
        <v>0.91666666666666674</v>
      </c>
      <c r="AE545" s="186" t="s">
        <v>84</v>
      </c>
      <c r="AF545" s="186" t="s">
        <v>84</v>
      </c>
      <c r="AG545" s="186" t="s">
        <v>84</v>
      </c>
      <c r="AH545" s="186">
        <v>0.79166666666666674</v>
      </c>
      <c r="AI545" s="186" t="s">
        <v>84</v>
      </c>
      <c r="AJ545" s="186">
        <v>0.83333333333333326</v>
      </c>
      <c r="AK545" s="186">
        <v>0.75</v>
      </c>
      <c r="AL545" s="186">
        <v>0.91666666666666674</v>
      </c>
      <c r="AM545" s="206" t="s">
        <v>84</v>
      </c>
      <c r="AN545" s="186" t="s">
        <v>84</v>
      </c>
      <c r="AO545" s="186">
        <v>1</v>
      </c>
      <c r="AP545" s="186">
        <v>1</v>
      </c>
      <c r="AQ545" s="186" t="s">
        <v>84</v>
      </c>
      <c r="AR545" s="966">
        <v>0.875</v>
      </c>
      <c r="AS545" s="966">
        <v>1</v>
      </c>
      <c r="AT545" s="976">
        <v>1</v>
      </c>
      <c r="AU545" s="186" t="s">
        <v>84</v>
      </c>
      <c r="AV545" s="186" t="s">
        <v>84</v>
      </c>
      <c r="AW545" s="186">
        <v>0</v>
      </c>
      <c r="AX545" s="605">
        <v>0</v>
      </c>
      <c r="AY545" s="605" t="s">
        <v>84</v>
      </c>
      <c r="AZ545" s="186"/>
      <c r="BA545" s="1202">
        <v>0.92361111111111116</v>
      </c>
      <c r="BB545" s="207">
        <v>0.83333333333333337</v>
      </c>
      <c r="BC545" s="207">
        <v>0.95833333333333337</v>
      </c>
      <c r="BD545" s="208">
        <v>0.90509259259259267</v>
      </c>
      <c r="BE545" s="208" t="s">
        <v>84</v>
      </c>
      <c r="BF545" s="161"/>
    </row>
    <row r="546" spans="1:58" ht="35.25" customHeight="1" x14ac:dyDescent="0.25">
      <c r="A546" s="1070"/>
      <c r="B546" s="1071"/>
      <c r="C546" s="1071"/>
      <c r="D546" s="1557"/>
      <c r="E546" s="234" t="s">
        <v>248</v>
      </c>
      <c r="F546" s="165"/>
      <c r="G546" s="1577"/>
      <c r="H546" s="1199">
        <v>1</v>
      </c>
      <c r="I546" s="183">
        <v>1</v>
      </c>
      <c r="J546" s="183" t="s">
        <v>84</v>
      </c>
      <c r="K546" s="183">
        <v>1</v>
      </c>
      <c r="L546" s="183" t="s">
        <v>84</v>
      </c>
      <c r="M546" s="183" t="s">
        <v>84</v>
      </c>
      <c r="N546" s="183">
        <v>1</v>
      </c>
      <c r="O546" s="183">
        <v>0.91666666666666674</v>
      </c>
      <c r="P546" s="183" t="s">
        <v>84</v>
      </c>
      <c r="Q546" s="183">
        <v>1</v>
      </c>
      <c r="R546" s="183" t="s">
        <v>84</v>
      </c>
      <c r="S546" s="183">
        <v>0.70833333333333326</v>
      </c>
      <c r="T546" s="183">
        <v>0.79166666666666674</v>
      </c>
      <c r="U546" s="183" t="s">
        <v>84</v>
      </c>
      <c r="V546" s="183">
        <v>0.875</v>
      </c>
      <c r="W546" s="183">
        <v>0.91666666666666674</v>
      </c>
      <c r="X546" s="183">
        <v>1</v>
      </c>
      <c r="Y546" s="183">
        <v>0.91666666666666674</v>
      </c>
      <c r="Z546" s="183" t="s">
        <v>84</v>
      </c>
      <c r="AA546" s="183" t="s">
        <v>84</v>
      </c>
      <c r="AB546" s="185">
        <v>1</v>
      </c>
      <c r="AC546" s="183">
        <v>1</v>
      </c>
      <c r="AD546" s="183">
        <v>0.83333333333333326</v>
      </c>
      <c r="AE546" s="183" t="s">
        <v>84</v>
      </c>
      <c r="AF546" s="183" t="s">
        <v>84</v>
      </c>
      <c r="AG546" s="183" t="s">
        <v>84</v>
      </c>
      <c r="AH546" s="183">
        <v>0.75</v>
      </c>
      <c r="AI546" s="183" t="s">
        <v>84</v>
      </c>
      <c r="AJ546" s="183">
        <v>0.83333333333333326</v>
      </c>
      <c r="AK546" s="183">
        <v>0.66666666666666663</v>
      </c>
      <c r="AL546" s="183">
        <v>0.66666666666666663</v>
      </c>
      <c r="AM546" s="185" t="s">
        <v>84</v>
      </c>
      <c r="AN546" s="183" t="s">
        <v>84</v>
      </c>
      <c r="AO546" s="183">
        <v>0.91666666666666674</v>
      </c>
      <c r="AP546" s="183">
        <v>0.875</v>
      </c>
      <c r="AQ546" s="183" t="s">
        <v>84</v>
      </c>
      <c r="AR546" s="965">
        <v>1</v>
      </c>
      <c r="AS546" s="965">
        <v>1</v>
      </c>
      <c r="AT546" s="975">
        <v>1</v>
      </c>
      <c r="AU546" s="183" t="s">
        <v>84</v>
      </c>
      <c r="AV546" s="183" t="s">
        <v>84</v>
      </c>
      <c r="AW546" s="183">
        <v>0</v>
      </c>
      <c r="AX546" s="604">
        <v>0</v>
      </c>
      <c r="AY546" s="604" t="s">
        <v>84</v>
      </c>
      <c r="AZ546" s="189"/>
      <c r="BA546" s="1197">
        <v>0.92708333333333337</v>
      </c>
      <c r="BB546" s="187">
        <v>0.8214285714285714</v>
      </c>
      <c r="BC546" s="187">
        <v>0.93055555555555569</v>
      </c>
      <c r="BD546" s="188">
        <v>0.89302248677248686</v>
      </c>
      <c r="BE546" s="188" t="s">
        <v>84</v>
      </c>
      <c r="BF546" s="161"/>
    </row>
    <row r="547" spans="1:58" ht="35.25" customHeight="1" x14ac:dyDescent="0.25">
      <c r="A547" s="1070"/>
      <c r="B547" s="1071"/>
      <c r="C547" s="1071"/>
      <c r="D547" s="1557"/>
      <c r="E547" s="234" t="s">
        <v>257</v>
      </c>
      <c r="F547" s="165"/>
      <c r="G547" s="1576"/>
      <c r="H547" s="801">
        <v>1</v>
      </c>
      <c r="I547" s="189">
        <v>1</v>
      </c>
      <c r="J547" s="189" t="s">
        <v>84</v>
      </c>
      <c r="K547" s="189">
        <v>1</v>
      </c>
      <c r="L547" s="189" t="s">
        <v>84</v>
      </c>
      <c r="M547" s="189" t="s">
        <v>84</v>
      </c>
      <c r="N547" s="189">
        <v>1</v>
      </c>
      <c r="O547" s="189">
        <v>0.875</v>
      </c>
      <c r="P547" s="189" t="s">
        <v>84</v>
      </c>
      <c r="Q547" s="189">
        <v>1</v>
      </c>
      <c r="R547" s="189" t="s">
        <v>84</v>
      </c>
      <c r="S547" s="189">
        <v>1</v>
      </c>
      <c r="T547" s="189">
        <v>1</v>
      </c>
      <c r="U547" s="189" t="s">
        <v>84</v>
      </c>
      <c r="V547" s="189">
        <v>1</v>
      </c>
      <c r="W547" s="189">
        <v>1</v>
      </c>
      <c r="X547" s="189">
        <v>1</v>
      </c>
      <c r="Y547" s="189">
        <v>1</v>
      </c>
      <c r="Z547" s="189" t="s">
        <v>84</v>
      </c>
      <c r="AA547" s="189" t="s">
        <v>84</v>
      </c>
      <c r="AB547" s="237">
        <v>0.83333333333333326</v>
      </c>
      <c r="AC547" s="189">
        <v>0.91666666666666674</v>
      </c>
      <c r="AD547" s="189">
        <v>1</v>
      </c>
      <c r="AE547" s="189" t="s">
        <v>84</v>
      </c>
      <c r="AF547" s="189" t="s">
        <v>84</v>
      </c>
      <c r="AG547" s="189" t="s">
        <v>84</v>
      </c>
      <c r="AH547" s="189">
        <v>0.91666666666666674</v>
      </c>
      <c r="AI547" s="189" t="s">
        <v>84</v>
      </c>
      <c r="AJ547" s="189">
        <v>1</v>
      </c>
      <c r="AK547" s="189">
        <v>0.91666666666666674</v>
      </c>
      <c r="AL547" s="189">
        <v>1</v>
      </c>
      <c r="AM547" s="237" t="s">
        <v>84</v>
      </c>
      <c r="AN547" s="189" t="s">
        <v>84</v>
      </c>
      <c r="AO547" s="189">
        <v>1</v>
      </c>
      <c r="AP547" s="189">
        <v>1</v>
      </c>
      <c r="AQ547" s="189" t="s">
        <v>84</v>
      </c>
      <c r="AR547" s="967">
        <v>1</v>
      </c>
      <c r="AS547" s="967">
        <v>1</v>
      </c>
      <c r="AT547" s="977">
        <v>0.79166666666666674</v>
      </c>
      <c r="AU547" s="189" t="s">
        <v>84</v>
      </c>
      <c r="AV547" s="189" t="s">
        <v>84</v>
      </c>
      <c r="AW547" s="189">
        <v>0</v>
      </c>
      <c r="AX547" s="506">
        <v>0</v>
      </c>
      <c r="AY547" s="506" t="s">
        <v>84</v>
      </c>
      <c r="AZ547" s="189"/>
      <c r="BA547" s="1067">
        <v>0.98958333333333337</v>
      </c>
      <c r="BB547" s="239">
        <v>0.94047619047619058</v>
      </c>
      <c r="BC547" s="239">
        <v>1</v>
      </c>
      <c r="BD547" s="240">
        <v>0.97668650793650791</v>
      </c>
      <c r="BE547" s="240" t="s">
        <v>84</v>
      </c>
      <c r="BF547" s="161"/>
    </row>
    <row r="548" spans="1:58" ht="35.25" customHeight="1" x14ac:dyDescent="0.25">
      <c r="A548" s="1070"/>
      <c r="B548" s="1071"/>
      <c r="C548" s="1071"/>
      <c r="D548" s="1557"/>
      <c r="E548" s="234" t="s">
        <v>267</v>
      </c>
      <c r="F548" s="165"/>
      <c r="G548" s="1577"/>
      <c r="H548" s="1291">
        <v>1</v>
      </c>
      <c r="I548" s="183">
        <v>1</v>
      </c>
      <c r="J548" s="183" t="s">
        <v>84</v>
      </c>
      <c r="K548" s="183">
        <v>1</v>
      </c>
      <c r="L548" s="183" t="s">
        <v>84</v>
      </c>
      <c r="M548" s="183" t="s">
        <v>84</v>
      </c>
      <c r="N548" s="183">
        <v>0.91666666666666674</v>
      </c>
      <c r="O548" s="183">
        <v>1</v>
      </c>
      <c r="P548" s="183" t="s">
        <v>84</v>
      </c>
      <c r="Q548" s="183">
        <v>1</v>
      </c>
      <c r="R548" s="183" t="s">
        <v>84</v>
      </c>
      <c r="S548" s="183">
        <v>1</v>
      </c>
      <c r="T548" s="183">
        <v>1</v>
      </c>
      <c r="U548" s="183" t="s">
        <v>84</v>
      </c>
      <c r="V548" s="183">
        <v>0.91666666666666674</v>
      </c>
      <c r="W548" s="183">
        <v>0.83333333333333326</v>
      </c>
      <c r="X548" s="183">
        <v>0.91666666666666674</v>
      </c>
      <c r="Y548" s="183">
        <v>1</v>
      </c>
      <c r="Z548" s="183" t="s">
        <v>84</v>
      </c>
      <c r="AA548" s="183" t="s">
        <v>84</v>
      </c>
      <c r="AB548" s="185">
        <v>0.83333333333333326</v>
      </c>
      <c r="AC548" s="183">
        <v>0.83333333333333326</v>
      </c>
      <c r="AD548" s="183">
        <v>1</v>
      </c>
      <c r="AE548" s="183" t="s">
        <v>84</v>
      </c>
      <c r="AF548" s="183" t="s">
        <v>84</v>
      </c>
      <c r="AG548" s="183" t="s">
        <v>84</v>
      </c>
      <c r="AH548" s="183">
        <v>0.91666666666666674</v>
      </c>
      <c r="AI548" s="183" t="s">
        <v>84</v>
      </c>
      <c r="AJ548" s="183">
        <v>1</v>
      </c>
      <c r="AK548" s="183">
        <v>1</v>
      </c>
      <c r="AL548" s="183">
        <v>1</v>
      </c>
      <c r="AM548" s="185" t="s">
        <v>84</v>
      </c>
      <c r="AN548" s="183" t="s">
        <v>84</v>
      </c>
      <c r="AO548" s="183">
        <v>1</v>
      </c>
      <c r="AP548" s="183">
        <v>1</v>
      </c>
      <c r="AQ548" s="183" t="s">
        <v>84</v>
      </c>
      <c r="AR548" s="965">
        <v>1</v>
      </c>
      <c r="AS548" s="965">
        <v>0.91666666666666674</v>
      </c>
      <c r="AT548" s="975">
        <v>1</v>
      </c>
      <c r="AU548" s="183" t="s">
        <v>84</v>
      </c>
      <c r="AV548" s="183" t="s">
        <v>84</v>
      </c>
      <c r="AW548" s="183">
        <v>0</v>
      </c>
      <c r="AX548" s="604">
        <v>0</v>
      </c>
      <c r="AY548" s="604" t="s">
        <v>84</v>
      </c>
      <c r="AZ548" s="183"/>
      <c r="BA548" s="1197">
        <v>0.96527777777777779</v>
      </c>
      <c r="BB548" s="187">
        <v>0.94047619047619047</v>
      </c>
      <c r="BC548" s="187">
        <v>1</v>
      </c>
      <c r="BD548" s="188">
        <v>0.96858465608465616</v>
      </c>
      <c r="BE548" s="188" t="s">
        <v>84</v>
      </c>
      <c r="BF548" s="161"/>
    </row>
    <row r="549" spans="1:58" ht="35.25" customHeight="1" x14ac:dyDescent="0.25">
      <c r="A549" s="1070"/>
      <c r="B549" s="1071"/>
      <c r="C549" s="1071"/>
      <c r="D549" s="1550"/>
      <c r="E549" s="234" t="s">
        <v>152</v>
      </c>
      <c r="F549" s="165"/>
      <c r="G549" s="1588"/>
      <c r="H549" s="1370">
        <v>1</v>
      </c>
      <c r="I549" s="189">
        <v>0.875</v>
      </c>
      <c r="J549" s="189" t="s">
        <v>84</v>
      </c>
      <c r="K549" s="189">
        <v>1</v>
      </c>
      <c r="L549" s="189" t="s">
        <v>84</v>
      </c>
      <c r="M549" s="189" t="s">
        <v>84</v>
      </c>
      <c r="N549" s="189">
        <v>1</v>
      </c>
      <c r="O549" s="189">
        <v>1</v>
      </c>
      <c r="P549" s="189" t="s">
        <v>84</v>
      </c>
      <c r="Q549" s="189">
        <v>1</v>
      </c>
      <c r="R549" s="189" t="s">
        <v>84</v>
      </c>
      <c r="S549" s="189">
        <v>1</v>
      </c>
      <c r="T549" s="189">
        <v>1</v>
      </c>
      <c r="U549" s="189" t="s">
        <v>84</v>
      </c>
      <c r="V549" s="189">
        <v>1</v>
      </c>
      <c r="W549" s="189">
        <v>1</v>
      </c>
      <c r="X549" s="189">
        <v>1</v>
      </c>
      <c r="Y549" s="189">
        <v>1</v>
      </c>
      <c r="Z549" s="189" t="s">
        <v>84</v>
      </c>
      <c r="AA549" s="189" t="s">
        <v>84</v>
      </c>
      <c r="AB549" s="237">
        <v>1</v>
      </c>
      <c r="AC549" s="189">
        <v>1</v>
      </c>
      <c r="AD549" s="189">
        <v>0.91666666666666674</v>
      </c>
      <c r="AE549" s="189" t="s">
        <v>84</v>
      </c>
      <c r="AF549" s="189" t="s">
        <v>84</v>
      </c>
      <c r="AG549" s="189" t="s">
        <v>84</v>
      </c>
      <c r="AH549" s="189">
        <v>0.91666666666666674</v>
      </c>
      <c r="AI549" s="189" t="s">
        <v>84</v>
      </c>
      <c r="AJ549" s="189">
        <v>0.91666666666666674</v>
      </c>
      <c r="AK549" s="189">
        <v>1</v>
      </c>
      <c r="AL549" s="189">
        <v>1</v>
      </c>
      <c r="AM549" s="237" t="s">
        <v>84</v>
      </c>
      <c r="AN549" s="189" t="s">
        <v>84</v>
      </c>
      <c r="AO549" s="189">
        <v>1</v>
      </c>
      <c r="AP549" s="189">
        <v>1</v>
      </c>
      <c r="AQ549" s="189" t="s">
        <v>84</v>
      </c>
      <c r="AR549" s="967">
        <v>1</v>
      </c>
      <c r="AS549" s="967">
        <v>1</v>
      </c>
      <c r="AT549" s="977">
        <v>1</v>
      </c>
      <c r="AU549" s="189" t="s">
        <v>84</v>
      </c>
      <c r="AV549" s="189" t="s">
        <v>84</v>
      </c>
      <c r="AW549" s="189">
        <v>0</v>
      </c>
      <c r="AX549" s="256">
        <v>0</v>
      </c>
      <c r="AY549" s="256" t="s">
        <v>84</v>
      </c>
      <c r="AZ549" s="189"/>
      <c r="BA549" s="1371">
        <v>0.98958333333333337</v>
      </c>
      <c r="BB549" s="239">
        <v>0.96428571428571441</v>
      </c>
      <c r="BC549" s="239">
        <v>1</v>
      </c>
      <c r="BD549" s="240">
        <v>0.98462301587301593</v>
      </c>
      <c r="BE549" s="240" t="s">
        <v>84</v>
      </c>
      <c r="BF549" s="161"/>
    </row>
    <row r="550" spans="1:58" ht="35.25" customHeight="1" x14ac:dyDescent="0.25">
      <c r="A550" s="1072"/>
      <c r="B550" s="1073"/>
      <c r="C550" s="1073"/>
      <c r="D550" s="1305">
        <v>2026</v>
      </c>
      <c r="E550" s="234" t="s">
        <v>154</v>
      </c>
      <c r="F550" s="165"/>
      <c r="G550" s="1579"/>
      <c r="H550" s="640">
        <f>'Indices Generales'!AF84</f>
        <v>1</v>
      </c>
      <c r="I550" s="641">
        <f>'Indices Generales'!AG84</f>
        <v>1</v>
      </c>
      <c r="J550" s="641" t="s">
        <v>84</v>
      </c>
      <c r="K550" s="641">
        <f>'Indices Generales'!AI84</f>
        <v>1</v>
      </c>
      <c r="L550" s="641" t="s">
        <v>84</v>
      </c>
      <c r="M550" s="641" t="str">
        <f>'Indices Generales'!AK84</f>
        <v>n/a</v>
      </c>
      <c r="N550" s="641">
        <f>'Indices Generales'!AL84</f>
        <v>1</v>
      </c>
      <c r="O550" s="641">
        <f>'Indices Generales'!AM84</f>
        <v>1</v>
      </c>
      <c r="P550" s="641" t="s">
        <v>84</v>
      </c>
      <c r="Q550" s="641">
        <f>'Indices Generales'!AO84</f>
        <v>1</v>
      </c>
      <c r="R550" s="641" t="str">
        <f>'Indices Generales'!AP84</f>
        <v>n/a</v>
      </c>
      <c r="S550" s="641">
        <f>'Indices Generales'!AQ84</f>
        <v>1</v>
      </c>
      <c r="T550" s="641">
        <f>'Indices Generales'!AR84</f>
        <v>1</v>
      </c>
      <c r="U550" s="641" t="s">
        <v>84</v>
      </c>
      <c r="V550" s="641">
        <f>'Indices Generales'!AS84</f>
        <v>0.91666666666666674</v>
      </c>
      <c r="W550" s="641">
        <f>'Indices Generales'!AT84</f>
        <v>1</v>
      </c>
      <c r="X550" s="641">
        <f>'Indices Generales'!AU84</f>
        <v>1</v>
      </c>
      <c r="Y550" s="641">
        <f>'Indices Generales'!AV84</f>
        <v>1</v>
      </c>
      <c r="Z550" s="641" t="str">
        <f>'Indices Generales'!AW84</f>
        <v>n/a</v>
      </c>
      <c r="AA550" s="1082">
        <f>'Indices Generales'!AX84</f>
        <v>1</v>
      </c>
      <c r="AB550" s="643">
        <f>'Indices Generales'!AY84</f>
        <v>0.75</v>
      </c>
      <c r="AC550" s="641">
        <f>'Indices Generales'!AZ84</f>
        <v>0.625</v>
      </c>
      <c r="AD550" s="641">
        <f>'Indices Generales'!BA84</f>
        <v>0.75</v>
      </c>
      <c r="AE550" s="641" t="s">
        <v>84</v>
      </c>
      <c r="AF550" s="641" t="str">
        <f>'Indices Generales'!BC84</f>
        <v>n/a</v>
      </c>
      <c r="AG550" s="641" t="s">
        <v>84</v>
      </c>
      <c r="AH550" s="642">
        <f>'Indices Generales'!BE84</f>
        <v>0.83333333333333326</v>
      </c>
      <c r="AI550" s="642" t="str">
        <f>'Indices Generales'!BF84</f>
        <v>n/a</v>
      </c>
      <c r="AJ550" s="642">
        <f>'Indices Generales'!BG84</f>
        <v>0.83333333333333326</v>
      </c>
      <c r="AK550" s="813">
        <f>'Indices Generales'!BH84</f>
        <v>0.79166666666666674</v>
      </c>
      <c r="AL550" s="813">
        <f>'Indices Generales'!BI84</f>
        <v>0.75</v>
      </c>
      <c r="AM550" s="1042" t="str">
        <f>'Indices Generales'!BJ84</f>
        <v>n/a</v>
      </c>
      <c r="AN550" s="641" t="str">
        <f>'Indices Generales'!BK84</f>
        <v>n/a</v>
      </c>
      <c r="AO550" s="641">
        <f>'Indices Generales'!BL84</f>
        <v>1</v>
      </c>
      <c r="AP550" s="641">
        <f>'Indices Generales'!BM84</f>
        <v>1</v>
      </c>
      <c r="AQ550" s="642" t="s">
        <v>84</v>
      </c>
      <c r="AR550" s="1043">
        <f>'Indices Generales'!BN84</f>
        <v>1</v>
      </c>
      <c r="AS550" s="1043">
        <f>'Indices Generales'!BO84</f>
        <v>1</v>
      </c>
      <c r="AT550" s="1039">
        <f>'Indices Generales'!BP84</f>
        <v>1</v>
      </c>
      <c r="AU550" s="642" t="str">
        <f>'Indices Generales'!BQ84</f>
        <v>n/a</v>
      </c>
      <c r="AV550" s="1044" t="str">
        <f>'Indices Generales'!BR84</f>
        <v>n/a</v>
      </c>
      <c r="AW550" s="642">
        <f>'Indices Generales'!BS84</f>
        <v>0</v>
      </c>
      <c r="AX550" s="660">
        <f>'Indices Generales'!BT84</f>
        <v>0</v>
      </c>
      <c r="AY550" s="1045" t="str">
        <f>'Indices Generales'!BU84</f>
        <v>n/a</v>
      </c>
      <c r="AZ550" s="183"/>
      <c r="BA550" s="645">
        <f>'Indices Generales'!BW84</f>
        <v>0.9935897435897435</v>
      </c>
      <c r="BB550" s="646">
        <f>'Indices Generales'!BX84</f>
        <v>0.76190476190476186</v>
      </c>
      <c r="BC550" s="646">
        <f>'Indices Generales'!BY84</f>
        <v>1</v>
      </c>
      <c r="BD550" s="644">
        <f>'Indices Generales'!BZ84</f>
        <v>0.91849816849816845</v>
      </c>
      <c r="BE550" s="644" t="s">
        <v>84</v>
      </c>
      <c r="BF550" s="161"/>
    </row>
    <row r="551" spans="1:58" s="72" customFormat="1" ht="6" customHeight="1" x14ac:dyDescent="0.25">
      <c r="A551" s="155"/>
      <c r="B551" s="155"/>
      <c r="C551" s="155"/>
      <c r="D551" s="190"/>
      <c r="E551" s="191"/>
      <c r="F551" s="192"/>
      <c r="G551" s="193"/>
      <c r="H551" s="186"/>
      <c r="I551" s="186"/>
      <c r="J551" s="186"/>
      <c r="K551" s="186"/>
      <c r="L551" s="186"/>
      <c r="M551" s="186"/>
      <c r="N551" s="194"/>
      <c r="O551" s="186"/>
      <c r="P551" s="186"/>
      <c r="Q551" s="186"/>
      <c r="R551" s="186"/>
      <c r="S551" s="186"/>
      <c r="T551" s="186"/>
      <c r="U551" s="186"/>
      <c r="V551" s="186"/>
      <c r="W551" s="186"/>
      <c r="X551" s="186"/>
      <c r="Y551" s="186"/>
      <c r="Z551" s="186"/>
      <c r="AA551" s="186"/>
      <c r="AB551" s="186"/>
      <c r="AC551" s="186"/>
      <c r="AD551" s="186"/>
      <c r="AE551" s="186"/>
      <c r="AF551" s="186"/>
      <c r="AG551" s="186"/>
      <c r="AH551" s="186"/>
      <c r="AI551" s="186"/>
      <c r="AJ551" s="186"/>
      <c r="AK551" s="186"/>
      <c r="AL551" s="186"/>
      <c r="AM551" s="206"/>
      <c r="AN551" s="186"/>
      <c r="AO551" s="186"/>
      <c r="AP551" s="186"/>
      <c r="AQ551" s="186"/>
      <c r="AR551" s="966"/>
      <c r="AS551" s="966"/>
      <c r="AT551" s="186"/>
      <c r="AU551" s="186"/>
      <c r="AV551" s="186"/>
      <c r="AW551" s="186"/>
      <c r="AX551" s="186"/>
      <c r="AY551" s="186"/>
      <c r="AZ551" s="189"/>
      <c r="BA551" s="186"/>
      <c r="BB551" s="186"/>
      <c r="BC551" s="186"/>
      <c r="BD551" s="186"/>
      <c r="BE551" s="186"/>
    </row>
    <row r="552" spans="1:58" ht="50.15" customHeight="1" x14ac:dyDescent="0.25">
      <c r="A552" s="144"/>
      <c r="B552" s="144"/>
      <c r="C552" s="144"/>
      <c r="D552" s="1564" t="s">
        <v>857</v>
      </c>
      <c r="E552" s="1565"/>
      <c r="F552" s="1565"/>
      <c r="G552" s="1566"/>
      <c r="H552" s="195">
        <f>+IFERROR(H550-H549,"n/a")</f>
        <v>0</v>
      </c>
      <c r="I552" s="196">
        <f>+IFERROR(I550-I549,"n/a")</f>
        <v>0.125</v>
      </c>
      <c r="J552" s="196" t="str">
        <f t="shared" ref="J552:BE552" si="4">+IFERROR(J550-J549,"n/a")</f>
        <v>n/a</v>
      </c>
      <c r="K552" s="196">
        <f t="shared" si="4"/>
        <v>0</v>
      </c>
      <c r="L552" s="196" t="str">
        <f t="shared" si="4"/>
        <v>n/a</v>
      </c>
      <c r="M552" s="196" t="str">
        <f t="shared" si="4"/>
        <v>n/a</v>
      </c>
      <c r="N552" s="196">
        <f t="shared" si="4"/>
        <v>0</v>
      </c>
      <c r="O552" s="196">
        <f t="shared" si="4"/>
        <v>0</v>
      </c>
      <c r="P552" s="196" t="str">
        <f t="shared" si="4"/>
        <v>n/a</v>
      </c>
      <c r="Q552" s="196">
        <f t="shared" si="4"/>
        <v>0</v>
      </c>
      <c r="R552" s="196" t="str">
        <f t="shared" si="4"/>
        <v>n/a</v>
      </c>
      <c r="S552" s="196">
        <f t="shared" si="4"/>
        <v>0</v>
      </c>
      <c r="T552" s="251">
        <f t="shared" si="4"/>
        <v>0</v>
      </c>
      <c r="U552" s="251" t="str">
        <f t="shared" si="4"/>
        <v>n/a</v>
      </c>
      <c r="V552" s="251">
        <f t="shared" si="4"/>
        <v>-8.3333333333333259E-2</v>
      </c>
      <c r="W552" s="251">
        <f t="shared" si="4"/>
        <v>0</v>
      </c>
      <c r="X552" s="251">
        <f t="shared" si="4"/>
        <v>0</v>
      </c>
      <c r="Y552" s="251">
        <f t="shared" si="4"/>
        <v>0</v>
      </c>
      <c r="Z552" s="251" t="str">
        <f t="shared" si="4"/>
        <v>n/a</v>
      </c>
      <c r="AA552" s="996" t="str">
        <f t="shared" si="4"/>
        <v>n/a</v>
      </c>
      <c r="AB552" s="196">
        <f t="shared" si="4"/>
        <v>-0.25</v>
      </c>
      <c r="AC552" s="196">
        <f t="shared" si="4"/>
        <v>-0.375</v>
      </c>
      <c r="AD552" s="196">
        <f t="shared" si="4"/>
        <v>-0.16666666666666674</v>
      </c>
      <c r="AE552" s="196" t="str">
        <f t="shared" si="4"/>
        <v>n/a</v>
      </c>
      <c r="AF552" s="196" t="str">
        <f t="shared" si="4"/>
        <v>n/a</v>
      </c>
      <c r="AG552" s="196" t="str">
        <f t="shared" si="4"/>
        <v>n/a</v>
      </c>
      <c r="AH552" s="251">
        <f t="shared" si="4"/>
        <v>-8.3333333333333481E-2</v>
      </c>
      <c r="AI552" s="251" t="str">
        <f t="shared" si="4"/>
        <v>n/a</v>
      </c>
      <c r="AJ552" s="251">
        <f t="shared" si="4"/>
        <v>-8.3333333333333481E-2</v>
      </c>
      <c r="AK552" s="717">
        <f t="shared" si="4"/>
        <v>-0.20833333333333326</v>
      </c>
      <c r="AL552" s="717">
        <f t="shared" si="4"/>
        <v>-0.25</v>
      </c>
      <c r="AM552" s="254" t="str">
        <f t="shared" si="4"/>
        <v>n/a</v>
      </c>
      <c r="AN552" s="196" t="str">
        <f t="shared" si="4"/>
        <v>n/a</v>
      </c>
      <c r="AO552" s="196">
        <f t="shared" si="4"/>
        <v>0</v>
      </c>
      <c r="AP552" s="196">
        <f t="shared" si="4"/>
        <v>0</v>
      </c>
      <c r="AQ552" s="456" t="str">
        <f t="shared" si="4"/>
        <v>n/a</v>
      </c>
      <c r="AR552" s="970">
        <f t="shared" si="4"/>
        <v>0</v>
      </c>
      <c r="AS552" s="970">
        <f t="shared" si="4"/>
        <v>0</v>
      </c>
      <c r="AT552" s="980">
        <f t="shared" si="4"/>
        <v>0</v>
      </c>
      <c r="AU552" s="456" t="str">
        <f t="shared" si="4"/>
        <v>n/a</v>
      </c>
      <c r="AV552" s="602" t="str">
        <f t="shared" si="4"/>
        <v>n/a</v>
      </c>
      <c r="AW552" s="456">
        <f t="shared" si="4"/>
        <v>0</v>
      </c>
      <c r="AX552" s="615">
        <f t="shared" si="4"/>
        <v>0</v>
      </c>
      <c r="AY552" s="606" t="str">
        <f t="shared" si="4"/>
        <v>n/a</v>
      </c>
      <c r="AZ552" s="189">
        <f t="shared" si="4"/>
        <v>0</v>
      </c>
      <c r="BA552" s="195">
        <f t="shared" si="4"/>
        <v>4.0064102564101312E-3</v>
      </c>
      <c r="BB552" s="196">
        <f t="shared" si="4"/>
        <v>-0.20238095238095255</v>
      </c>
      <c r="BC552" s="196">
        <f t="shared" si="4"/>
        <v>0</v>
      </c>
      <c r="BD552" s="197">
        <f t="shared" si="4"/>
        <v>-6.6124847374847473E-2</v>
      </c>
      <c r="BE552" s="197" t="str">
        <f t="shared" si="4"/>
        <v>n/a</v>
      </c>
    </row>
    <row r="553" spans="1:58" s="72" customFormat="1" ht="6" customHeight="1" x14ac:dyDescent="0.25">
      <c r="A553" s="155"/>
      <c r="B553" s="155"/>
      <c r="C553" s="155"/>
      <c r="D553" s="190"/>
      <c r="E553" s="191"/>
      <c r="F553" s="192"/>
      <c r="G553" s="193"/>
      <c r="H553" s="186"/>
      <c r="I553" s="186"/>
      <c r="J553" s="186"/>
      <c r="K553" s="186"/>
      <c r="L553" s="186"/>
      <c r="M553" s="186"/>
      <c r="N553" s="186"/>
      <c r="O553" s="186"/>
      <c r="P553" s="186"/>
      <c r="Q553" s="186"/>
      <c r="R553" s="186"/>
      <c r="S553" s="186"/>
      <c r="T553" s="186"/>
      <c r="U553" s="186"/>
      <c r="V553" s="186"/>
      <c r="W553" s="186"/>
      <c r="X553" s="186"/>
      <c r="Y553" s="186"/>
      <c r="Z553" s="186"/>
      <c r="AA553" s="186"/>
      <c r="AB553" s="186"/>
      <c r="AC553" s="186"/>
      <c r="AD553" s="186"/>
      <c r="AE553" s="186"/>
      <c r="AF553" s="186"/>
      <c r="AG553" s="186"/>
      <c r="AH553" s="186"/>
      <c r="AI553" s="186"/>
      <c r="AJ553" s="186"/>
      <c r="AK553" s="186"/>
      <c r="AL553" s="186"/>
      <c r="AM553" s="206"/>
      <c r="AN553" s="186"/>
      <c r="AO553" s="186"/>
      <c r="AP553" s="186"/>
      <c r="AQ553" s="186"/>
      <c r="AR553" s="966"/>
      <c r="AS553" s="966"/>
      <c r="AT553" s="186"/>
      <c r="AU553" s="186"/>
      <c r="AV553" s="186"/>
      <c r="AW553" s="186"/>
      <c r="AX553" s="186"/>
      <c r="AY553" s="186"/>
      <c r="AZ553" s="189"/>
      <c r="BA553" s="186"/>
      <c r="BB553" s="186"/>
      <c r="BC553" s="186"/>
      <c r="BD553" s="186"/>
      <c r="BE553" s="186"/>
    </row>
    <row r="554" spans="1:58" ht="35.25" customHeight="1" x14ac:dyDescent="0.25">
      <c r="A554" s="147"/>
      <c r="B554" s="147"/>
      <c r="C554" s="147"/>
      <c r="D554" s="178">
        <v>2016</v>
      </c>
      <c r="E554" s="179" t="s">
        <v>152</v>
      </c>
      <c r="F554" s="165"/>
      <c r="G554" s="1570" t="s">
        <v>160</v>
      </c>
      <c r="H554" s="180" t="s">
        <v>84</v>
      </c>
      <c r="I554" s="181" t="s">
        <v>84</v>
      </c>
      <c r="J554" s="181">
        <v>1</v>
      </c>
      <c r="K554" s="181" t="s">
        <v>84</v>
      </c>
      <c r="L554" s="181" t="s">
        <v>84</v>
      </c>
      <c r="M554" s="181" t="s">
        <v>84</v>
      </c>
      <c r="N554" s="181" t="s">
        <v>84</v>
      </c>
      <c r="O554" s="181" t="s">
        <v>84</v>
      </c>
      <c r="P554" s="181" t="s">
        <v>84</v>
      </c>
      <c r="Q554" s="181" t="s">
        <v>84</v>
      </c>
      <c r="R554" s="181" t="s">
        <v>84</v>
      </c>
      <c r="S554" s="181" t="s">
        <v>84</v>
      </c>
      <c r="T554" s="181" t="s">
        <v>84</v>
      </c>
      <c r="U554" s="182">
        <v>1</v>
      </c>
      <c r="V554" s="181" t="s">
        <v>84</v>
      </c>
      <c r="W554" s="181" t="s">
        <v>84</v>
      </c>
      <c r="X554" s="716" t="s">
        <v>84</v>
      </c>
      <c r="Y554" s="870" t="s">
        <v>84</v>
      </c>
      <c r="Z554" s="870" t="s">
        <v>84</v>
      </c>
      <c r="AA554" s="870" t="s">
        <v>84</v>
      </c>
      <c r="AB554" s="226" t="s">
        <v>84</v>
      </c>
      <c r="AC554" s="181">
        <v>1</v>
      </c>
      <c r="AD554" s="181" t="s">
        <v>84</v>
      </c>
      <c r="AE554" s="181" t="s">
        <v>84</v>
      </c>
      <c r="AF554" s="181">
        <v>0.64999999999999991</v>
      </c>
      <c r="AG554" s="181" t="s">
        <v>84</v>
      </c>
      <c r="AH554" s="181" t="s">
        <v>84</v>
      </c>
      <c r="AI554" s="181" t="s">
        <v>84</v>
      </c>
      <c r="AJ554" s="716" t="s">
        <v>84</v>
      </c>
      <c r="AK554" s="716" t="s">
        <v>84</v>
      </c>
      <c r="AL554" s="870" t="s">
        <v>84</v>
      </c>
      <c r="AM554" s="253" t="s">
        <v>84</v>
      </c>
      <c r="AN554" s="181">
        <v>1</v>
      </c>
      <c r="AO554" s="181" t="s">
        <v>84</v>
      </c>
      <c r="AP554" s="181" t="s">
        <v>84</v>
      </c>
      <c r="AQ554" s="181" t="s">
        <v>84</v>
      </c>
      <c r="AR554" s="964" t="s">
        <v>84</v>
      </c>
      <c r="AS554" s="964" t="s">
        <v>84</v>
      </c>
      <c r="AT554" s="974" t="s">
        <v>84</v>
      </c>
      <c r="AU554" s="181" t="s">
        <v>84</v>
      </c>
      <c r="AV554" s="601" t="s">
        <v>84</v>
      </c>
      <c r="AW554" s="181" t="s">
        <v>84</v>
      </c>
      <c r="AX554" s="603" t="s">
        <v>84</v>
      </c>
      <c r="AY554" s="603" t="s">
        <v>84</v>
      </c>
      <c r="BA554" s="223">
        <v>1</v>
      </c>
      <c r="BB554" s="224">
        <v>0.82499999999999996</v>
      </c>
      <c r="BC554" s="224">
        <v>1</v>
      </c>
      <c r="BD554" s="225">
        <v>0.94166666666666676</v>
      </c>
      <c r="BE554" s="225" t="s">
        <v>84</v>
      </c>
    </row>
    <row r="555" spans="1:58" ht="35.25" customHeight="1" x14ac:dyDescent="0.25">
      <c r="A555" s="144"/>
      <c r="B555" s="144"/>
      <c r="C555" s="144"/>
      <c r="D555" s="1548">
        <v>2017</v>
      </c>
      <c r="E555" s="202" t="s">
        <v>153</v>
      </c>
      <c r="F555" s="165"/>
      <c r="G555" s="1571"/>
      <c r="H555" s="219" t="s">
        <v>84</v>
      </c>
      <c r="I555" s="183" t="s">
        <v>84</v>
      </c>
      <c r="J555" s="183" t="s">
        <v>84</v>
      </c>
      <c r="K555" s="183" t="s">
        <v>84</v>
      </c>
      <c r="L555" s="183" t="s">
        <v>84</v>
      </c>
      <c r="M555" s="183">
        <v>1</v>
      </c>
      <c r="N555" s="183" t="s">
        <v>84</v>
      </c>
      <c r="O555" s="183" t="s">
        <v>84</v>
      </c>
      <c r="P555" s="183" t="s">
        <v>84</v>
      </c>
      <c r="Q555" s="183" t="s">
        <v>84</v>
      </c>
      <c r="R555" s="183" t="s">
        <v>84</v>
      </c>
      <c r="S555" s="183">
        <v>1</v>
      </c>
      <c r="T555" s="183" t="s">
        <v>84</v>
      </c>
      <c r="U555" s="184" t="s">
        <v>84</v>
      </c>
      <c r="V555" s="183" t="s">
        <v>84</v>
      </c>
      <c r="W555" s="183" t="s">
        <v>84</v>
      </c>
      <c r="X555" s="183" t="s">
        <v>84</v>
      </c>
      <c r="Y555" s="183" t="s">
        <v>84</v>
      </c>
      <c r="Z555" s="183" t="s">
        <v>84</v>
      </c>
      <c r="AA555" s="183" t="s">
        <v>84</v>
      </c>
      <c r="AB555" s="185">
        <v>0</v>
      </c>
      <c r="AC555" s="183" t="s">
        <v>84</v>
      </c>
      <c r="AD555" s="183" t="s">
        <v>84</v>
      </c>
      <c r="AE555" s="183">
        <v>0</v>
      </c>
      <c r="AF555" s="183" t="s">
        <v>84</v>
      </c>
      <c r="AG555" s="183" t="s">
        <v>84</v>
      </c>
      <c r="AH555" s="183" t="s">
        <v>84</v>
      </c>
      <c r="AI555" s="183" t="s">
        <v>84</v>
      </c>
      <c r="AJ555" s="183" t="s">
        <v>84</v>
      </c>
      <c r="AK555" s="183" t="s">
        <v>84</v>
      </c>
      <c r="AL555" s="183" t="s">
        <v>84</v>
      </c>
      <c r="AM555" s="185">
        <v>1</v>
      </c>
      <c r="AN555" s="183" t="s">
        <v>84</v>
      </c>
      <c r="AO555" s="183" t="s">
        <v>84</v>
      </c>
      <c r="AP555" s="183" t="s">
        <v>84</v>
      </c>
      <c r="AQ555" s="183" t="s">
        <v>84</v>
      </c>
      <c r="AR555" s="965" t="s">
        <v>84</v>
      </c>
      <c r="AS555" s="965" t="s">
        <v>84</v>
      </c>
      <c r="AT555" s="975" t="s">
        <v>84</v>
      </c>
      <c r="AU555" s="183" t="s">
        <v>84</v>
      </c>
      <c r="AV555" s="183" t="s">
        <v>84</v>
      </c>
      <c r="AW555" s="183" t="s">
        <v>84</v>
      </c>
      <c r="AX555" s="604" t="s">
        <v>84</v>
      </c>
      <c r="AY555" s="604" t="s">
        <v>84</v>
      </c>
      <c r="AZ555" s="189"/>
      <c r="BA555" s="220">
        <v>1</v>
      </c>
      <c r="BB555" s="187">
        <v>0</v>
      </c>
      <c r="BC555" s="187">
        <v>1</v>
      </c>
      <c r="BD555" s="188">
        <v>0.66666666666666663</v>
      </c>
      <c r="BE555" s="188" t="s">
        <v>84</v>
      </c>
    </row>
    <row r="556" spans="1:58" ht="35.25" customHeight="1" x14ac:dyDescent="0.25">
      <c r="A556" s="144"/>
      <c r="B556" s="144"/>
      <c r="C556" s="144"/>
      <c r="D556" s="1551"/>
      <c r="E556" s="202" t="s">
        <v>154</v>
      </c>
      <c r="F556" s="165"/>
      <c r="G556" s="1571"/>
      <c r="H556" s="221" t="s">
        <v>84</v>
      </c>
      <c r="I556" s="186">
        <v>1</v>
      </c>
      <c r="J556" s="186" t="s">
        <v>84</v>
      </c>
      <c r="K556" s="186" t="s">
        <v>84</v>
      </c>
      <c r="L556" s="186" t="s">
        <v>84</v>
      </c>
      <c r="M556" s="186" t="s">
        <v>84</v>
      </c>
      <c r="N556" s="186" t="s">
        <v>84</v>
      </c>
      <c r="O556" s="186" t="s">
        <v>84</v>
      </c>
      <c r="P556" s="186" t="s">
        <v>84</v>
      </c>
      <c r="Q556" s="186">
        <v>1</v>
      </c>
      <c r="R556" s="186" t="s">
        <v>84</v>
      </c>
      <c r="S556" s="186" t="s">
        <v>84</v>
      </c>
      <c r="T556" s="186" t="s">
        <v>84</v>
      </c>
      <c r="U556" s="205" t="s">
        <v>84</v>
      </c>
      <c r="V556" s="186" t="s">
        <v>84</v>
      </c>
      <c r="W556" s="186" t="s">
        <v>84</v>
      </c>
      <c r="X556" s="186" t="s">
        <v>84</v>
      </c>
      <c r="Y556" s="186" t="s">
        <v>84</v>
      </c>
      <c r="Z556" s="186" t="s">
        <v>84</v>
      </c>
      <c r="AA556" s="186" t="s">
        <v>84</v>
      </c>
      <c r="AB556" s="206">
        <v>0</v>
      </c>
      <c r="AC556" s="186" t="s">
        <v>84</v>
      </c>
      <c r="AD556" s="186">
        <v>0</v>
      </c>
      <c r="AE556" s="186" t="s">
        <v>84</v>
      </c>
      <c r="AF556" s="186" t="s">
        <v>84</v>
      </c>
      <c r="AG556" s="186" t="s">
        <v>84</v>
      </c>
      <c r="AH556" s="186" t="s">
        <v>84</v>
      </c>
      <c r="AI556" s="186" t="s">
        <v>84</v>
      </c>
      <c r="AJ556" s="186" t="s">
        <v>84</v>
      </c>
      <c r="AK556" s="186" t="s">
        <v>84</v>
      </c>
      <c r="AL556" s="186" t="s">
        <v>84</v>
      </c>
      <c r="AM556" s="206" t="s">
        <v>84</v>
      </c>
      <c r="AN556" s="186">
        <v>1</v>
      </c>
      <c r="AO556" s="186" t="s">
        <v>84</v>
      </c>
      <c r="AP556" s="186" t="s">
        <v>84</v>
      </c>
      <c r="AQ556" s="186" t="s">
        <v>84</v>
      </c>
      <c r="AR556" s="966" t="s">
        <v>84</v>
      </c>
      <c r="AS556" s="966" t="s">
        <v>84</v>
      </c>
      <c r="AT556" s="976" t="s">
        <v>84</v>
      </c>
      <c r="AU556" s="186" t="s">
        <v>84</v>
      </c>
      <c r="AV556" s="186" t="s">
        <v>84</v>
      </c>
      <c r="AW556" s="186" t="s">
        <v>84</v>
      </c>
      <c r="AX556" s="605" t="s">
        <v>84</v>
      </c>
      <c r="AY556" s="605" t="s">
        <v>84</v>
      </c>
      <c r="BA556" s="222">
        <v>1</v>
      </c>
      <c r="BB556" s="207">
        <v>0.5</v>
      </c>
      <c r="BC556" s="207">
        <v>1</v>
      </c>
      <c r="BD556" s="208">
        <v>0.83333333333333337</v>
      </c>
      <c r="BE556" s="208" t="s">
        <v>84</v>
      </c>
    </row>
    <row r="557" spans="1:58" ht="35.25" customHeight="1" x14ac:dyDescent="0.25">
      <c r="A557" s="144"/>
      <c r="B557" s="144"/>
      <c r="C557" s="144"/>
      <c r="D557" s="1551"/>
      <c r="E557" s="202" t="s">
        <v>155</v>
      </c>
      <c r="F557" s="165"/>
      <c r="G557" s="1571"/>
      <c r="H557" s="219">
        <v>1</v>
      </c>
      <c r="I557" s="183" t="s">
        <v>84</v>
      </c>
      <c r="J557" s="183" t="s">
        <v>84</v>
      </c>
      <c r="K557" s="183" t="s">
        <v>84</v>
      </c>
      <c r="L557" s="183" t="s">
        <v>84</v>
      </c>
      <c r="M557" s="183" t="s">
        <v>84</v>
      </c>
      <c r="N557" s="183" t="s">
        <v>84</v>
      </c>
      <c r="O557" s="183" t="s">
        <v>84</v>
      </c>
      <c r="P557" s="183" t="s">
        <v>84</v>
      </c>
      <c r="Q557" s="183" t="s">
        <v>84</v>
      </c>
      <c r="R557" s="183" t="s">
        <v>84</v>
      </c>
      <c r="S557" s="183" t="s">
        <v>84</v>
      </c>
      <c r="T557" s="183" t="s">
        <v>84</v>
      </c>
      <c r="U557" s="184" t="s">
        <v>84</v>
      </c>
      <c r="V557" s="183" t="s">
        <v>84</v>
      </c>
      <c r="W557" s="183" t="s">
        <v>84</v>
      </c>
      <c r="X557" s="183" t="s">
        <v>84</v>
      </c>
      <c r="Y557" s="183" t="s">
        <v>84</v>
      </c>
      <c r="Z557" s="183" t="s">
        <v>84</v>
      </c>
      <c r="AA557" s="183" t="s">
        <v>84</v>
      </c>
      <c r="AB557" s="185">
        <v>0</v>
      </c>
      <c r="AC557" s="183" t="s">
        <v>84</v>
      </c>
      <c r="AD557" s="183">
        <v>1</v>
      </c>
      <c r="AE557" s="183" t="s">
        <v>84</v>
      </c>
      <c r="AF557" s="183" t="s">
        <v>84</v>
      </c>
      <c r="AG557" s="183" t="s">
        <v>84</v>
      </c>
      <c r="AH557" s="183" t="s">
        <v>84</v>
      </c>
      <c r="AI557" s="183" t="s">
        <v>84</v>
      </c>
      <c r="AJ557" s="183" t="s">
        <v>84</v>
      </c>
      <c r="AK557" s="183" t="s">
        <v>84</v>
      </c>
      <c r="AL557" s="183" t="s">
        <v>84</v>
      </c>
      <c r="AM557" s="185">
        <v>1</v>
      </c>
      <c r="AN557" s="183" t="s">
        <v>84</v>
      </c>
      <c r="AO557" s="183" t="s">
        <v>84</v>
      </c>
      <c r="AP557" s="183" t="s">
        <v>84</v>
      </c>
      <c r="AQ557" s="183" t="s">
        <v>84</v>
      </c>
      <c r="AR557" s="965" t="s">
        <v>84</v>
      </c>
      <c r="AS557" s="965" t="s">
        <v>84</v>
      </c>
      <c r="AT557" s="975" t="s">
        <v>84</v>
      </c>
      <c r="AU557" s="183" t="s">
        <v>84</v>
      </c>
      <c r="AV557" s="183" t="s">
        <v>84</v>
      </c>
      <c r="AW557" s="183" t="s">
        <v>84</v>
      </c>
      <c r="AX557" s="604" t="s">
        <v>84</v>
      </c>
      <c r="AY557" s="604" t="s">
        <v>84</v>
      </c>
      <c r="AZ557" s="189"/>
      <c r="BA557" s="220">
        <v>1</v>
      </c>
      <c r="BB557" s="187">
        <v>0.5</v>
      </c>
      <c r="BC557" s="187">
        <v>1</v>
      </c>
      <c r="BD557" s="188">
        <v>0.83333333333333337</v>
      </c>
      <c r="BE557" s="188" t="s">
        <v>84</v>
      </c>
    </row>
    <row r="558" spans="1:58" ht="35.25" customHeight="1" x14ac:dyDescent="0.25">
      <c r="A558" s="144"/>
      <c r="B558" s="144"/>
      <c r="C558" s="144"/>
      <c r="D558" s="1551"/>
      <c r="E558" s="202" t="s">
        <v>167</v>
      </c>
      <c r="F558" s="165"/>
      <c r="G558" s="1571"/>
      <c r="H558" s="221" t="s">
        <v>84</v>
      </c>
      <c r="I558" s="186" t="s">
        <v>84</v>
      </c>
      <c r="J558" s="186" t="s">
        <v>84</v>
      </c>
      <c r="K558" s="186" t="s">
        <v>84</v>
      </c>
      <c r="L558" s="186">
        <v>1</v>
      </c>
      <c r="M558" s="186" t="s">
        <v>84</v>
      </c>
      <c r="N558" s="186" t="s">
        <v>84</v>
      </c>
      <c r="O558" s="186">
        <v>1</v>
      </c>
      <c r="P558" s="186" t="s">
        <v>84</v>
      </c>
      <c r="Q558" s="186" t="s">
        <v>84</v>
      </c>
      <c r="R558" s="186" t="s">
        <v>84</v>
      </c>
      <c r="S558" s="186" t="s">
        <v>84</v>
      </c>
      <c r="T558" s="186" t="s">
        <v>84</v>
      </c>
      <c r="U558" s="205" t="s">
        <v>84</v>
      </c>
      <c r="V558" s="186" t="s">
        <v>84</v>
      </c>
      <c r="W558" s="186" t="s">
        <v>84</v>
      </c>
      <c r="X558" s="186" t="s">
        <v>84</v>
      </c>
      <c r="Y558" s="186" t="s">
        <v>84</v>
      </c>
      <c r="Z558" s="186" t="s">
        <v>84</v>
      </c>
      <c r="AA558" s="186" t="s">
        <v>84</v>
      </c>
      <c r="AB558" s="206" t="s">
        <v>84</v>
      </c>
      <c r="AC558" s="186" t="s">
        <v>84</v>
      </c>
      <c r="AD558" s="186" t="s">
        <v>84</v>
      </c>
      <c r="AE558" s="186" t="s">
        <v>84</v>
      </c>
      <c r="AF558" s="186">
        <v>1</v>
      </c>
      <c r="AG558" s="186" t="s">
        <v>84</v>
      </c>
      <c r="AH558" s="186" t="s">
        <v>84</v>
      </c>
      <c r="AI558" s="186" t="s">
        <v>84</v>
      </c>
      <c r="AJ558" s="186" t="s">
        <v>84</v>
      </c>
      <c r="AK558" s="186" t="s">
        <v>84</v>
      </c>
      <c r="AL558" s="186" t="s">
        <v>84</v>
      </c>
      <c r="AM558" s="206" t="s">
        <v>84</v>
      </c>
      <c r="AN558" s="186">
        <v>1</v>
      </c>
      <c r="AO558" s="186" t="s">
        <v>84</v>
      </c>
      <c r="AP558" s="186" t="s">
        <v>84</v>
      </c>
      <c r="AQ558" s="186" t="s">
        <v>84</v>
      </c>
      <c r="AR558" s="966" t="s">
        <v>84</v>
      </c>
      <c r="AS558" s="966" t="s">
        <v>84</v>
      </c>
      <c r="AT558" s="976" t="s">
        <v>84</v>
      </c>
      <c r="AU558" s="186" t="s">
        <v>84</v>
      </c>
      <c r="AV558" s="186" t="s">
        <v>84</v>
      </c>
      <c r="AW558" s="186" t="s">
        <v>84</v>
      </c>
      <c r="AX558" s="605" t="s">
        <v>84</v>
      </c>
      <c r="AY558" s="605" t="s">
        <v>84</v>
      </c>
      <c r="BA558" s="222">
        <v>1</v>
      </c>
      <c r="BB558" s="207">
        <v>1</v>
      </c>
      <c r="BC558" s="207">
        <v>1</v>
      </c>
      <c r="BD558" s="208">
        <v>1</v>
      </c>
      <c r="BE558" s="208" t="s">
        <v>84</v>
      </c>
    </row>
    <row r="559" spans="1:58" ht="35.25" customHeight="1" x14ac:dyDescent="0.25">
      <c r="A559" s="144"/>
      <c r="B559" s="144"/>
      <c r="C559" s="144"/>
      <c r="D559" s="1551"/>
      <c r="E559" s="202" t="s">
        <v>168</v>
      </c>
      <c r="F559" s="165"/>
      <c r="G559" s="1571"/>
      <c r="H559" s="219" t="s">
        <v>84</v>
      </c>
      <c r="I559" s="183" t="s">
        <v>84</v>
      </c>
      <c r="J559" s="183">
        <v>0</v>
      </c>
      <c r="K559" s="183" t="s">
        <v>84</v>
      </c>
      <c r="L559" s="183" t="s">
        <v>84</v>
      </c>
      <c r="M559" s="183" t="s">
        <v>84</v>
      </c>
      <c r="N559" s="183" t="s">
        <v>84</v>
      </c>
      <c r="O559" s="183" t="s">
        <v>84</v>
      </c>
      <c r="P559" s="183">
        <v>0.7</v>
      </c>
      <c r="Q559" s="183" t="s">
        <v>84</v>
      </c>
      <c r="R559" s="183" t="s">
        <v>84</v>
      </c>
      <c r="S559" s="183" t="s">
        <v>84</v>
      </c>
      <c r="T559" s="183" t="s">
        <v>84</v>
      </c>
      <c r="U559" s="184" t="s">
        <v>84</v>
      </c>
      <c r="V559" s="183" t="s">
        <v>84</v>
      </c>
      <c r="W559" s="183" t="s">
        <v>84</v>
      </c>
      <c r="X559" s="183" t="s">
        <v>84</v>
      </c>
      <c r="Y559" s="183" t="s">
        <v>84</v>
      </c>
      <c r="Z559" s="183" t="s">
        <v>84</v>
      </c>
      <c r="AA559" s="183" t="s">
        <v>84</v>
      </c>
      <c r="AB559" s="185">
        <v>0</v>
      </c>
      <c r="AC559" s="183" t="s">
        <v>84</v>
      </c>
      <c r="AD559" s="183" t="s">
        <v>84</v>
      </c>
      <c r="AE559" s="183">
        <v>0.3</v>
      </c>
      <c r="AF559" s="183" t="s">
        <v>84</v>
      </c>
      <c r="AG559" s="183" t="s">
        <v>84</v>
      </c>
      <c r="AH559" s="183" t="s">
        <v>84</v>
      </c>
      <c r="AI559" s="183" t="s">
        <v>84</v>
      </c>
      <c r="AJ559" s="183" t="s">
        <v>84</v>
      </c>
      <c r="AK559" s="183" t="s">
        <v>84</v>
      </c>
      <c r="AL559" s="183" t="s">
        <v>84</v>
      </c>
      <c r="AM559" s="185">
        <v>1</v>
      </c>
      <c r="AN559" s="183" t="s">
        <v>84</v>
      </c>
      <c r="AO559" s="183" t="s">
        <v>84</v>
      </c>
      <c r="AP559" s="183" t="s">
        <v>84</v>
      </c>
      <c r="AQ559" s="183" t="s">
        <v>84</v>
      </c>
      <c r="AR559" s="965" t="s">
        <v>84</v>
      </c>
      <c r="AS559" s="965" t="s">
        <v>84</v>
      </c>
      <c r="AT559" s="975" t="s">
        <v>84</v>
      </c>
      <c r="AU559" s="183" t="s">
        <v>84</v>
      </c>
      <c r="AV559" s="183" t="s">
        <v>84</v>
      </c>
      <c r="AW559" s="183" t="s">
        <v>84</v>
      </c>
      <c r="AX559" s="604" t="s">
        <v>84</v>
      </c>
      <c r="AY559" s="604" t="s">
        <v>84</v>
      </c>
      <c r="AZ559" s="189"/>
      <c r="BA559" s="220">
        <v>0.35</v>
      </c>
      <c r="BB559" s="187">
        <v>0.15</v>
      </c>
      <c r="BC559" s="187">
        <v>1</v>
      </c>
      <c r="BD559" s="188">
        <v>0.5</v>
      </c>
      <c r="BE559" s="188" t="s">
        <v>84</v>
      </c>
    </row>
    <row r="560" spans="1:58" ht="35.25" customHeight="1" x14ac:dyDescent="0.25">
      <c r="A560" s="144"/>
      <c r="B560" s="144"/>
      <c r="C560" s="144"/>
      <c r="D560" s="1551"/>
      <c r="E560" s="234" t="s">
        <v>241</v>
      </c>
      <c r="F560" s="165"/>
      <c r="G560" s="1571"/>
      <c r="H560" s="235" t="s">
        <v>84</v>
      </c>
      <c r="I560" s="189" t="s">
        <v>84</v>
      </c>
      <c r="J560" s="189" t="s">
        <v>84</v>
      </c>
      <c r="K560" s="189" t="s">
        <v>84</v>
      </c>
      <c r="L560" s="189" t="s">
        <v>84</v>
      </c>
      <c r="M560" s="189">
        <v>0</v>
      </c>
      <c r="N560" s="189" t="s">
        <v>84</v>
      </c>
      <c r="O560" s="189" t="s">
        <v>84</v>
      </c>
      <c r="P560" s="189" t="s">
        <v>84</v>
      </c>
      <c r="Q560" s="189" t="s">
        <v>84</v>
      </c>
      <c r="R560" s="189">
        <v>1</v>
      </c>
      <c r="S560" s="189" t="s">
        <v>84</v>
      </c>
      <c r="T560" s="189" t="s">
        <v>84</v>
      </c>
      <c r="U560" s="236" t="s">
        <v>84</v>
      </c>
      <c r="V560" s="189" t="s">
        <v>84</v>
      </c>
      <c r="W560" s="189" t="s">
        <v>84</v>
      </c>
      <c r="X560" s="189" t="s">
        <v>84</v>
      </c>
      <c r="Y560" s="189" t="s">
        <v>84</v>
      </c>
      <c r="Z560" s="189" t="s">
        <v>84</v>
      </c>
      <c r="AA560" s="189" t="s">
        <v>84</v>
      </c>
      <c r="AB560" s="237" t="s">
        <v>84</v>
      </c>
      <c r="AC560" s="189" t="s">
        <v>84</v>
      </c>
      <c r="AD560" s="189" t="s">
        <v>84</v>
      </c>
      <c r="AE560" s="189" t="s">
        <v>84</v>
      </c>
      <c r="AF560" s="189" t="s">
        <v>84</v>
      </c>
      <c r="AG560" s="189" t="s">
        <v>84</v>
      </c>
      <c r="AH560" s="189">
        <v>0.3</v>
      </c>
      <c r="AI560" s="189" t="s">
        <v>84</v>
      </c>
      <c r="AJ560" s="189" t="s">
        <v>84</v>
      </c>
      <c r="AK560" s="189" t="s">
        <v>84</v>
      </c>
      <c r="AL560" s="189" t="s">
        <v>84</v>
      </c>
      <c r="AM560" s="237" t="s">
        <v>84</v>
      </c>
      <c r="AN560" s="189">
        <v>1</v>
      </c>
      <c r="AO560" s="189" t="s">
        <v>84</v>
      </c>
      <c r="AP560" s="189" t="s">
        <v>84</v>
      </c>
      <c r="AQ560" s="189" t="s">
        <v>84</v>
      </c>
      <c r="AR560" s="967" t="s">
        <v>84</v>
      </c>
      <c r="AS560" s="967" t="s">
        <v>84</v>
      </c>
      <c r="AT560" s="977" t="s">
        <v>84</v>
      </c>
      <c r="AU560" s="189" t="s">
        <v>84</v>
      </c>
      <c r="AV560" s="189" t="s">
        <v>84</v>
      </c>
      <c r="AW560" s="189" t="s">
        <v>84</v>
      </c>
      <c r="AX560" s="506" t="s">
        <v>84</v>
      </c>
      <c r="AY560" s="506" t="s">
        <v>84</v>
      </c>
      <c r="AZ560" s="189"/>
      <c r="BA560" s="238">
        <v>0.5</v>
      </c>
      <c r="BB560" s="239">
        <v>0.3</v>
      </c>
      <c r="BC560" s="239">
        <v>1</v>
      </c>
      <c r="BD560" s="240">
        <v>0.6</v>
      </c>
      <c r="BE560" s="240" t="s">
        <v>84</v>
      </c>
    </row>
    <row r="561" spans="1:58" ht="35.25" customHeight="1" x14ac:dyDescent="0.25">
      <c r="A561" s="144"/>
      <c r="B561" s="144"/>
      <c r="C561" s="144"/>
      <c r="D561" s="1551"/>
      <c r="E561" s="234" t="s">
        <v>246</v>
      </c>
      <c r="F561" s="165"/>
      <c r="G561" s="1571"/>
      <c r="H561" s="219" t="s">
        <v>84</v>
      </c>
      <c r="I561" s="183">
        <v>1</v>
      </c>
      <c r="J561" s="183" t="s">
        <v>84</v>
      </c>
      <c r="K561" s="183" t="s">
        <v>84</v>
      </c>
      <c r="L561" s="183" t="s">
        <v>84</v>
      </c>
      <c r="M561" s="183">
        <v>0</v>
      </c>
      <c r="N561" s="183" t="s">
        <v>84</v>
      </c>
      <c r="O561" s="183">
        <v>1</v>
      </c>
      <c r="P561" s="183" t="s">
        <v>84</v>
      </c>
      <c r="Q561" s="183" t="s">
        <v>84</v>
      </c>
      <c r="R561" s="183" t="s">
        <v>84</v>
      </c>
      <c r="S561" s="183" t="s">
        <v>84</v>
      </c>
      <c r="T561" s="183" t="s">
        <v>84</v>
      </c>
      <c r="U561" s="184" t="s">
        <v>84</v>
      </c>
      <c r="V561" s="183" t="s">
        <v>84</v>
      </c>
      <c r="W561" s="183" t="s">
        <v>84</v>
      </c>
      <c r="X561" s="183" t="s">
        <v>84</v>
      </c>
      <c r="Y561" s="183" t="s">
        <v>84</v>
      </c>
      <c r="Z561" s="183" t="s">
        <v>84</v>
      </c>
      <c r="AA561" s="183" t="s">
        <v>84</v>
      </c>
      <c r="AB561" s="185" t="s">
        <v>84</v>
      </c>
      <c r="AC561" s="183">
        <v>1</v>
      </c>
      <c r="AD561" s="183" t="s">
        <v>84</v>
      </c>
      <c r="AE561" s="183" t="s">
        <v>84</v>
      </c>
      <c r="AF561" s="183" t="s">
        <v>84</v>
      </c>
      <c r="AG561" s="183">
        <v>1</v>
      </c>
      <c r="AH561" s="183" t="s">
        <v>84</v>
      </c>
      <c r="AI561" s="183" t="s">
        <v>84</v>
      </c>
      <c r="AJ561" s="183" t="s">
        <v>84</v>
      </c>
      <c r="AK561" s="183" t="s">
        <v>84</v>
      </c>
      <c r="AL561" s="183" t="s">
        <v>84</v>
      </c>
      <c r="AM561" s="185">
        <v>1</v>
      </c>
      <c r="AN561" s="183" t="s">
        <v>84</v>
      </c>
      <c r="AO561" s="183" t="s">
        <v>84</v>
      </c>
      <c r="AP561" s="183" t="s">
        <v>84</v>
      </c>
      <c r="AQ561" s="183" t="s">
        <v>84</v>
      </c>
      <c r="AR561" s="965" t="s">
        <v>84</v>
      </c>
      <c r="AS561" s="965" t="s">
        <v>84</v>
      </c>
      <c r="AT561" s="975" t="s">
        <v>84</v>
      </c>
      <c r="AU561" s="183" t="s">
        <v>84</v>
      </c>
      <c r="AV561" s="183" t="s">
        <v>84</v>
      </c>
      <c r="AW561" s="183" t="s">
        <v>84</v>
      </c>
      <c r="AX561" s="604" t="s">
        <v>84</v>
      </c>
      <c r="AY561" s="604" t="s">
        <v>84</v>
      </c>
      <c r="AZ561" s="189"/>
      <c r="BA561" s="220">
        <v>0.66666666666666663</v>
      </c>
      <c r="BB561" s="187">
        <v>1</v>
      </c>
      <c r="BC561" s="187">
        <v>1</v>
      </c>
      <c r="BD561" s="188">
        <v>0.88888888888888884</v>
      </c>
      <c r="BE561" s="188" t="s">
        <v>84</v>
      </c>
    </row>
    <row r="562" spans="1:58" ht="35.25" customHeight="1" x14ac:dyDescent="0.25">
      <c r="A562" s="144"/>
      <c r="B562" s="144"/>
      <c r="C562" s="144"/>
      <c r="D562" s="1551"/>
      <c r="E562" s="234" t="s">
        <v>248</v>
      </c>
      <c r="F562" s="165"/>
      <c r="G562" s="1571"/>
      <c r="H562" s="255" t="s">
        <v>84</v>
      </c>
      <c r="I562" s="189" t="s">
        <v>84</v>
      </c>
      <c r="J562" s="189" t="s">
        <v>84</v>
      </c>
      <c r="K562" s="189" t="s">
        <v>84</v>
      </c>
      <c r="L562" s="189">
        <v>1</v>
      </c>
      <c r="M562" s="189" t="s">
        <v>84</v>
      </c>
      <c r="N562" s="189" t="s">
        <v>84</v>
      </c>
      <c r="O562" s="189" t="s">
        <v>84</v>
      </c>
      <c r="P562" s="189" t="s">
        <v>84</v>
      </c>
      <c r="Q562" s="189">
        <v>1</v>
      </c>
      <c r="R562" s="189" t="s">
        <v>84</v>
      </c>
      <c r="S562" s="189" t="s">
        <v>84</v>
      </c>
      <c r="T562" s="189" t="s">
        <v>84</v>
      </c>
      <c r="U562" s="236" t="s">
        <v>84</v>
      </c>
      <c r="V562" s="189" t="s">
        <v>84</v>
      </c>
      <c r="W562" s="189" t="s">
        <v>84</v>
      </c>
      <c r="X562" s="189" t="s">
        <v>84</v>
      </c>
      <c r="Y562" s="189" t="s">
        <v>84</v>
      </c>
      <c r="Z562" s="189" t="s">
        <v>84</v>
      </c>
      <c r="AA562" s="189" t="s">
        <v>84</v>
      </c>
      <c r="AB562" s="237" t="s">
        <v>84</v>
      </c>
      <c r="AC562" s="189" t="s">
        <v>84</v>
      </c>
      <c r="AD562" s="189" t="s">
        <v>84</v>
      </c>
      <c r="AE562" s="189" t="s">
        <v>84</v>
      </c>
      <c r="AF562" s="189">
        <v>1</v>
      </c>
      <c r="AG562" s="189" t="s">
        <v>84</v>
      </c>
      <c r="AH562" s="189" t="s">
        <v>84</v>
      </c>
      <c r="AI562" s="189" t="s">
        <v>84</v>
      </c>
      <c r="AJ562" s="189" t="s">
        <v>84</v>
      </c>
      <c r="AK562" s="189" t="s">
        <v>84</v>
      </c>
      <c r="AL562" s="189" t="s">
        <v>84</v>
      </c>
      <c r="AM562" s="237" t="s">
        <v>84</v>
      </c>
      <c r="AN562" s="189">
        <v>0</v>
      </c>
      <c r="AO562" s="189" t="s">
        <v>84</v>
      </c>
      <c r="AP562" s="189" t="s">
        <v>84</v>
      </c>
      <c r="AQ562" s="189" t="s">
        <v>84</v>
      </c>
      <c r="AR562" s="967" t="s">
        <v>84</v>
      </c>
      <c r="AS562" s="967" t="s">
        <v>84</v>
      </c>
      <c r="AT562" s="977" t="s">
        <v>84</v>
      </c>
      <c r="AU562" s="189" t="s">
        <v>84</v>
      </c>
      <c r="AV562" s="189" t="s">
        <v>84</v>
      </c>
      <c r="AW562" s="189" t="s">
        <v>84</v>
      </c>
      <c r="AX562" s="506" t="s">
        <v>84</v>
      </c>
      <c r="AY562" s="506" t="s">
        <v>84</v>
      </c>
      <c r="AZ562" s="189"/>
      <c r="BA562" s="238">
        <v>1</v>
      </c>
      <c r="BB562" s="239">
        <v>1</v>
      </c>
      <c r="BC562" s="239">
        <v>0</v>
      </c>
      <c r="BD562" s="240">
        <v>0.66666666666666663</v>
      </c>
      <c r="BE562" s="240" t="s">
        <v>84</v>
      </c>
    </row>
    <row r="563" spans="1:58" ht="35.25" customHeight="1" x14ac:dyDescent="0.25">
      <c r="A563" s="144"/>
      <c r="B563" s="144"/>
      <c r="C563" s="144"/>
      <c r="D563" s="1551"/>
      <c r="E563" s="234" t="s">
        <v>257</v>
      </c>
      <c r="F563" s="165"/>
      <c r="G563" s="1572"/>
      <c r="H563" s="264" t="s">
        <v>84</v>
      </c>
      <c r="I563" s="183" t="s">
        <v>84</v>
      </c>
      <c r="J563" s="183">
        <v>1</v>
      </c>
      <c r="K563" s="183" t="s">
        <v>84</v>
      </c>
      <c r="L563" s="183" t="s">
        <v>84</v>
      </c>
      <c r="M563" s="183" t="s">
        <v>84</v>
      </c>
      <c r="N563" s="183" t="s">
        <v>84</v>
      </c>
      <c r="O563" s="183" t="s">
        <v>84</v>
      </c>
      <c r="P563" s="183" t="s">
        <v>84</v>
      </c>
      <c r="Q563" s="183" t="s">
        <v>84</v>
      </c>
      <c r="R563" s="183" t="s">
        <v>268</v>
      </c>
      <c r="S563" s="183" t="s">
        <v>84</v>
      </c>
      <c r="T563" s="183" t="s">
        <v>84</v>
      </c>
      <c r="U563" s="184" t="s">
        <v>84</v>
      </c>
      <c r="V563" s="183" t="s">
        <v>84</v>
      </c>
      <c r="W563" s="183" t="s">
        <v>84</v>
      </c>
      <c r="X563" s="183" t="s">
        <v>84</v>
      </c>
      <c r="Y563" s="183" t="s">
        <v>84</v>
      </c>
      <c r="Z563" s="183" t="s">
        <v>84</v>
      </c>
      <c r="AA563" s="183" t="s">
        <v>84</v>
      </c>
      <c r="AB563" s="185" t="s">
        <v>84</v>
      </c>
      <c r="AC563" s="183">
        <v>0.3</v>
      </c>
      <c r="AD563" s="183" t="s">
        <v>84</v>
      </c>
      <c r="AE563" s="183" t="s">
        <v>84</v>
      </c>
      <c r="AF563" s="183" t="s">
        <v>84</v>
      </c>
      <c r="AG563" s="183" t="s">
        <v>268</v>
      </c>
      <c r="AH563" s="183" t="s">
        <v>84</v>
      </c>
      <c r="AI563" s="183" t="s">
        <v>84</v>
      </c>
      <c r="AJ563" s="183" t="s">
        <v>84</v>
      </c>
      <c r="AK563" s="183" t="s">
        <v>84</v>
      </c>
      <c r="AL563" s="183" t="s">
        <v>84</v>
      </c>
      <c r="AM563" s="185">
        <v>1</v>
      </c>
      <c r="AN563" s="183" t="s">
        <v>84</v>
      </c>
      <c r="AO563" s="183" t="s">
        <v>84</v>
      </c>
      <c r="AP563" s="183" t="s">
        <v>84</v>
      </c>
      <c r="AQ563" s="183" t="s">
        <v>84</v>
      </c>
      <c r="AR563" s="965" t="s">
        <v>84</v>
      </c>
      <c r="AS563" s="965" t="s">
        <v>84</v>
      </c>
      <c r="AT563" s="975" t="s">
        <v>84</v>
      </c>
      <c r="AU563" s="183" t="s">
        <v>84</v>
      </c>
      <c r="AV563" s="183" t="s">
        <v>84</v>
      </c>
      <c r="AW563" s="183" t="s">
        <v>84</v>
      </c>
      <c r="AX563" s="604" t="s">
        <v>84</v>
      </c>
      <c r="AY563" s="604" t="s">
        <v>84</v>
      </c>
      <c r="AZ563" s="189"/>
      <c r="BA563" s="266">
        <v>0.5</v>
      </c>
      <c r="BB563" s="187">
        <v>0.15</v>
      </c>
      <c r="BC563" s="187">
        <v>1</v>
      </c>
      <c r="BD563" s="188">
        <v>0.54999999999999993</v>
      </c>
      <c r="BE563" s="188" t="s">
        <v>84</v>
      </c>
      <c r="BF563" s="258"/>
    </row>
    <row r="564" spans="1:58" ht="35.25" customHeight="1" x14ac:dyDescent="0.25">
      <c r="A564" s="144"/>
      <c r="B564" s="144"/>
      <c r="C564" s="144"/>
      <c r="D564" s="1551"/>
      <c r="E564" s="234" t="s">
        <v>267</v>
      </c>
      <c r="F564" s="165"/>
      <c r="G564" s="1572"/>
      <c r="H564" s="268">
        <v>0.3</v>
      </c>
      <c r="I564" s="186" t="s">
        <v>84</v>
      </c>
      <c r="J564" s="186" t="s">
        <v>84</v>
      </c>
      <c r="K564" s="186">
        <v>0.7</v>
      </c>
      <c r="L564" s="186" t="s">
        <v>84</v>
      </c>
      <c r="M564" s="186" t="s">
        <v>84</v>
      </c>
      <c r="N564" s="186" t="s">
        <v>84</v>
      </c>
      <c r="O564" s="186" t="s">
        <v>84</v>
      </c>
      <c r="P564" s="186" t="s">
        <v>84</v>
      </c>
      <c r="Q564" s="186" t="s">
        <v>84</v>
      </c>
      <c r="R564" s="186" t="s">
        <v>84</v>
      </c>
      <c r="S564" s="186" t="s">
        <v>84</v>
      </c>
      <c r="T564" s="186" t="s">
        <v>84</v>
      </c>
      <c r="U564" s="205" t="s">
        <v>84</v>
      </c>
      <c r="V564" s="186" t="s">
        <v>84</v>
      </c>
      <c r="W564" s="186" t="s">
        <v>84</v>
      </c>
      <c r="X564" s="186" t="s">
        <v>84</v>
      </c>
      <c r="Y564" s="186" t="s">
        <v>84</v>
      </c>
      <c r="Z564" s="186" t="s">
        <v>84</v>
      </c>
      <c r="AA564" s="186" t="s">
        <v>84</v>
      </c>
      <c r="AB564" s="206" t="s">
        <v>84</v>
      </c>
      <c r="AC564" s="186" t="s">
        <v>84</v>
      </c>
      <c r="AD564" s="186" t="s">
        <v>84</v>
      </c>
      <c r="AE564" s="186">
        <v>1</v>
      </c>
      <c r="AF564" s="186" t="s">
        <v>84</v>
      </c>
      <c r="AG564" s="186" t="s">
        <v>84</v>
      </c>
      <c r="AH564" s="186" t="s">
        <v>84</v>
      </c>
      <c r="AI564" s="186" t="s">
        <v>84</v>
      </c>
      <c r="AJ564" s="186" t="s">
        <v>84</v>
      </c>
      <c r="AK564" s="186" t="s">
        <v>84</v>
      </c>
      <c r="AL564" s="186" t="s">
        <v>84</v>
      </c>
      <c r="AM564" s="206" t="s">
        <v>84</v>
      </c>
      <c r="AN564" s="186">
        <v>1</v>
      </c>
      <c r="AO564" s="186" t="s">
        <v>84</v>
      </c>
      <c r="AP564" s="186" t="s">
        <v>84</v>
      </c>
      <c r="AQ564" s="186" t="s">
        <v>84</v>
      </c>
      <c r="AR564" s="966" t="s">
        <v>84</v>
      </c>
      <c r="AS564" s="966" t="s">
        <v>84</v>
      </c>
      <c r="AT564" s="976" t="s">
        <v>84</v>
      </c>
      <c r="AU564" s="186" t="s">
        <v>84</v>
      </c>
      <c r="AV564" s="186" t="s">
        <v>84</v>
      </c>
      <c r="AW564" s="186" t="s">
        <v>84</v>
      </c>
      <c r="AX564" s="605" t="s">
        <v>84</v>
      </c>
      <c r="AY564" s="605" t="s">
        <v>84</v>
      </c>
      <c r="AZ564" s="189"/>
      <c r="BA564" s="270">
        <v>0.5</v>
      </c>
      <c r="BB564" s="207">
        <v>1</v>
      </c>
      <c r="BC564" s="207">
        <v>1</v>
      </c>
      <c r="BD564" s="208">
        <v>0.83333333333333337</v>
      </c>
      <c r="BE564" s="208" t="s">
        <v>84</v>
      </c>
      <c r="BF564" s="258"/>
    </row>
    <row r="565" spans="1:58" ht="35.25" customHeight="1" x14ac:dyDescent="0.25">
      <c r="A565" s="144"/>
      <c r="B565" s="144"/>
      <c r="C565" s="144"/>
      <c r="D565" s="1550"/>
      <c r="E565" s="234" t="s">
        <v>152</v>
      </c>
      <c r="F565" s="165"/>
      <c r="G565" s="1573"/>
      <c r="H565" s="271" t="s">
        <v>84</v>
      </c>
      <c r="I565" s="183" t="s">
        <v>84</v>
      </c>
      <c r="J565" s="183" t="s">
        <v>84</v>
      </c>
      <c r="K565" s="183" t="s">
        <v>84</v>
      </c>
      <c r="L565" s="183">
        <v>1</v>
      </c>
      <c r="M565" s="183" t="s">
        <v>84</v>
      </c>
      <c r="N565" s="183" t="s">
        <v>84</v>
      </c>
      <c r="O565" s="183" t="s">
        <v>84</v>
      </c>
      <c r="P565" s="183">
        <v>1</v>
      </c>
      <c r="Q565" s="183" t="s">
        <v>84</v>
      </c>
      <c r="R565" s="183" t="s">
        <v>84</v>
      </c>
      <c r="S565" s="183" t="s">
        <v>84</v>
      </c>
      <c r="T565" s="183" t="s">
        <v>84</v>
      </c>
      <c r="U565" s="184" t="s">
        <v>84</v>
      </c>
      <c r="V565" s="183" t="s">
        <v>84</v>
      </c>
      <c r="W565" s="183" t="s">
        <v>84</v>
      </c>
      <c r="X565" s="183" t="s">
        <v>84</v>
      </c>
      <c r="Y565" s="183" t="s">
        <v>84</v>
      </c>
      <c r="Z565" s="183" t="s">
        <v>84</v>
      </c>
      <c r="AA565" s="183" t="s">
        <v>84</v>
      </c>
      <c r="AB565" s="185" t="s">
        <v>268</v>
      </c>
      <c r="AC565" s="183" t="s">
        <v>84</v>
      </c>
      <c r="AD565" s="183" t="s">
        <v>84</v>
      </c>
      <c r="AE565" s="183" t="s">
        <v>84</v>
      </c>
      <c r="AF565" s="183" t="s">
        <v>84</v>
      </c>
      <c r="AG565" s="183" t="s">
        <v>84</v>
      </c>
      <c r="AH565" s="183" t="s">
        <v>84</v>
      </c>
      <c r="AI565" s="183" t="s">
        <v>84</v>
      </c>
      <c r="AJ565" s="183" t="s">
        <v>84</v>
      </c>
      <c r="AK565" s="183" t="s">
        <v>84</v>
      </c>
      <c r="AL565" s="183" t="s">
        <v>84</v>
      </c>
      <c r="AM565" s="185" t="s">
        <v>268</v>
      </c>
      <c r="AN565" s="183" t="s">
        <v>84</v>
      </c>
      <c r="AO565" s="183" t="s">
        <v>84</v>
      </c>
      <c r="AP565" s="183" t="s">
        <v>84</v>
      </c>
      <c r="AQ565" s="183" t="s">
        <v>84</v>
      </c>
      <c r="AR565" s="965" t="s">
        <v>84</v>
      </c>
      <c r="AS565" s="965" t="s">
        <v>84</v>
      </c>
      <c r="AT565" s="975" t="s">
        <v>84</v>
      </c>
      <c r="AU565" s="183" t="s">
        <v>84</v>
      </c>
      <c r="AV565" s="183" t="s">
        <v>84</v>
      </c>
      <c r="AW565" s="183" t="s">
        <v>84</v>
      </c>
      <c r="AX565" s="604" t="s">
        <v>84</v>
      </c>
      <c r="AY565" s="604" t="s">
        <v>84</v>
      </c>
      <c r="AZ565" s="189"/>
      <c r="BA565" s="272">
        <v>1</v>
      </c>
      <c r="BB565" s="187">
        <v>0</v>
      </c>
      <c r="BC565" s="187">
        <v>0</v>
      </c>
      <c r="BD565" s="188">
        <v>0.33333333333333331</v>
      </c>
      <c r="BE565" s="188" t="s">
        <v>84</v>
      </c>
      <c r="BF565" s="258"/>
    </row>
    <row r="566" spans="1:58" ht="35.25" customHeight="1" x14ac:dyDescent="0.25">
      <c r="A566" s="144"/>
      <c r="B566" s="144"/>
      <c r="C566" s="144"/>
      <c r="D566" s="1548">
        <v>2018</v>
      </c>
      <c r="E566" s="234" t="s">
        <v>153</v>
      </c>
      <c r="F566" s="165"/>
      <c r="G566" s="1572"/>
      <c r="H566" s="268" t="s">
        <v>84</v>
      </c>
      <c r="I566" s="186" t="s">
        <v>84</v>
      </c>
      <c r="J566" s="186" t="s">
        <v>84</v>
      </c>
      <c r="K566" s="186" t="s">
        <v>84</v>
      </c>
      <c r="L566" s="186">
        <v>0.3</v>
      </c>
      <c r="M566" s="186" t="s">
        <v>84</v>
      </c>
      <c r="N566" s="186" t="s">
        <v>84</v>
      </c>
      <c r="O566" s="186" t="s">
        <v>84</v>
      </c>
      <c r="P566" s="186" t="s">
        <v>84</v>
      </c>
      <c r="Q566" s="186" t="s">
        <v>84</v>
      </c>
      <c r="R566" s="186" t="s">
        <v>84</v>
      </c>
      <c r="S566" s="186" t="s">
        <v>84</v>
      </c>
      <c r="T566" s="186">
        <v>1</v>
      </c>
      <c r="U566" s="205" t="s">
        <v>84</v>
      </c>
      <c r="V566" s="186" t="s">
        <v>84</v>
      </c>
      <c r="W566" s="186" t="s">
        <v>84</v>
      </c>
      <c r="X566" s="186" t="s">
        <v>84</v>
      </c>
      <c r="Y566" s="186" t="s">
        <v>84</v>
      </c>
      <c r="Z566" s="186" t="s">
        <v>84</v>
      </c>
      <c r="AA566" s="186" t="s">
        <v>84</v>
      </c>
      <c r="AB566" s="206" t="s">
        <v>84</v>
      </c>
      <c r="AC566" s="186">
        <v>1</v>
      </c>
      <c r="AD566" s="186" t="s">
        <v>84</v>
      </c>
      <c r="AE566" s="186" t="s">
        <v>84</v>
      </c>
      <c r="AF566" s="186" t="s">
        <v>84</v>
      </c>
      <c r="AG566" s="186">
        <v>1</v>
      </c>
      <c r="AH566" s="186" t="s">
        <v>84</v>
      </c>
      <c r="AI566" s="186" t="s">
        <v>84</v>
      </c>
      <c r="AJ566" s="186" t="s">
        <v>84</v>
      </c>
      <c r="AK566" s="186" t="s">
        <v>84</v>
      </c>
      <c r="AL566" s="186" t="s">
        <v>84</v>
      </c>
      <c r="AM566" s="206" t="s">
        <v>84</v>
      </c>
      <c r="AN566" s="186">
        <v>1</v>
      </c>
      <c r="AO566" s="186" t="s">
        <v>84</v>
      </c>
      <c r="AP566" s="186" t="s">
        <v>84</v>
      </c>
      <c r="AQ566" s="186" t="s">
        <v>84</v>
      </c>
      <c r="AR566" s="966" t="s">
        <v>84</v>
      </c>
      <c r="AS566" s="966" t="s">
        <v>84</v>
      </c>
      <c r="AT566" s="976" t="s">
        <v>84</v>
      </c>
      <c r="AU566" s="186" t="s">
        <v>84</v>
      </c>
      <c r="AV566" s="186" t="s">
        <v>84</v>
      </c>
      <c r="AW566" s="186" t="s">
        <v>84</v>
      </c>
      <c r="AX566" s="605" t="s">
        <v>84</v>
      </c>
      <c r="AY566" s="605" t="s">
        <v>84</v>
      </c>
      <c r="AZ566" s="189"/>
      <c r="BA566" s="270">
        <v>0.65</v>
      </c>
      <c r="BB566" s="207">
        <v>1</v>
      </c>
      <c r="BC566" s="207">
        <v>1</v>
      </c>
      <c r="BD566" s="208">
        <v>0.8833333333333333</v>
      </c>
      <c r="BE566" s="208" t="s">
        <v>84</v>
      </c>
      <c r="BF566" s="258"/>
    </row>
    <row r="567" spans="1:58" ht="35.25" customHeight="1" x14ac:dyDescent="0.25">
      <c r="A567" s="144"/>
      <c r="B567" s="144"/>
      <c r="C567" s="144"/>
      <c r="D567" s="1552"/>
      <c r="E567" s="234" t="s">
        <v>154</v>
      </c>
      <c r="F567" s="165"/>
      <c r="G567" s="1573"/>
      <c r="H567" s="271" t="s">
        <v>84</v>
      </c>
      <c r="I567" s="183" t="s">
        <v>84</v>
      </c>
      <c r="J567" s="183" t="s">
        <v>84</v>
      </c>
      <c r="K567" s="183" t="s">
        <v>84</v>
      </c>
      <c r="L567" s="183" t="s">
        <v>84</v>
      </c>
      <c r="M567" s="183">
        <v>1</v>
      </c>
      <c r="N567" s="183" t="s">
        <v>84</v>
      </c>
      <c r="O567" s="183" t="s">
        <v>84</v>
      </c>
      <c r="P567" s="183" t="s">
        <v>84</v>
      </c>
      <c r="Q567" s="183" t="s">
        <v>84</v>
      </c>
      <c r="R567" s="183">
        <v>1</v>
      </c>
      <c r="S567" s="183" t="s">
        <v>84</v>
      </c>
      <c r="T567" s="183" t="s">
        <v>84</v>
      </c>
      <c r="U567" s="184" t="s">
        <v>84</v>
      </c>
      <c r="V567" s="183" t="s">
        <v>84</v>
      </c>
      <c r="W567" s="183" t="s">
        <v>84</v>
      </c>
      <c r="X567" s="183" t="s">
        <v>84</v>
      </c>
      <c r="Y567" s="183" t="s">
        <v>84</v>
      </c>
      <c r="Z567" s="183" t="s">
        <v>84</v>
      </c>
      <c r="AA567" s="183" t="s">
        <v>84</v>
      </c>
      <c r="AB567" s="185" t="s">
        <v>84</v>
      </c>
      <c r="AC567" s="183">
        <v>1</v>
      </c>
      <c r="AD567" s="183" t="s">
        <v>84</v>
      </c>
      <c r="AE567" s="183" t="s">
        <v>84</v>
      </c>
      <c r="AF567" s="183" t="s">
        <v>84</v>
      </c>
      <c r="AG567" s="183">
        <v>1</v>
      </c>
      <c r="AH567" s="183" t="s">
        <v>84</v>
      </c>
      <c r="AI567" s="183" t="s">
        <v>84</v>
      </c>
      <c r="AJ567" s="183" t="s">
        <v>84</v>
      </c>
      <c r="AK567" s="183" t="s">
        <v>84</v>
      </c>
      <c r="AL567" s="183" t="s">
        <v>84</v>
      </c>
      <c r="AM567" s="185" t="s">
        <v>84</v>
      </c>
      <c r="AN567" s="183">
        <v>0.3</v>
      </c>
      <c r="AO567" s="183" t="s">
        <v>84</v>
      </c>
      <c r="AP567" s="183" t="s">
        <v>84</v>
      </c>
      <c r="AQ567" s="183" t="s">
        <v>84</v>
      </c>
      <c r="AR567" s="965" t="s">
        <v>84</v>
      </c>
      <c r="AS567" s="965" t="s">
        <v>84</v>
      </c>
      <c r="AT567" s="975" t="s">
        <v>84</v>
      </c>
      <c r="AU567" s="183" t="s">
        <v>84</v>
      </c>
      <c r="AV567" s="183" t="s">
        <v>84</v>
      </c>
      <c r="AW567" s="183" t="s">
        <v>84</v>
      </c>
      <c r="AX567" s="604" t="s">
        <v>84</v>
      </c>
      <c r="AY567" s="604" t="s">
        <v>84</v>
      </c>
      <c r="AZ567" s="189"/>
      <c r="BA567" s="272">
        <v>1</v>
      </c>
      <c r="BB567" s="187">
        <v>1</v>
      </c>
      <c r="BC567" s="187">
        <v>0.3</v>
      </c>
      <c r="BD567" s="188">
        <v>0.76666666666666661</v>
      </c>
      <c r="BE567" s="188" t="s">
        <v>84</v>
      </c>
      <c r="BF567" s="258"/>
    </row>
    <row r="568" spans="1:58" ht="35.25" customHeight="1" x14ac:dyDescent="0.25">
      <c r="A568" s="144"/>
      <c r="B568" s="144"/>
      <c r="C568" s="144"/>
      <c r="D568" s="1552"/>
      <c r="E568" s="234" t="s">
        <v>155</v>
      </c>
      <c r="F568" s="165"/>
      <c r="G568" s="1572"/>
      <c r="H568" s="268">
        <v>0.7</v>
      </c>
      <c r="I568" s="186" t="s">
        <v>84</v>
      </c>
      <c r="J568" s="186" t="s">
        <v>84</v>
      </c>
      <c r="K568" s="186" t="s">
        <v>84</v>
      </c>
      <c r="L568" s="186" t="s">
        <v>84</v>
      </c>
      <c r="M568" s="186" t="s">
        <v>84</v>
      </c>
      <c r="N568" s="186" t="s">
        <v>84</v>
      </c>
      <c r="O568" s="186" t="s">
        <v>84</v>
      </c>
      <c r="P568" s="186" t="s">
        <v>84</v>
      </c>
      <c r="Q568" s="186" t="s">
        <v>84</v>
      </c>
      <c r="R568" s="186" t="s">
        <v>84</v>
      </c>
      <c r="S568" s="186">
        <v>1</v>
      </c>
      <c r="T568" s="186" t="s">
        <v>84</v>
      </c>
      <c r="U568" s="205" t="s">
        <v>84</v>
      </c>
      <c r="V568" s="186" t="s">
        <v>84</v>
      </c>
      <c r="W568" s="186" t="s">
        <v>84</v>
      </c>
      <c r="X568" s="186" t="s">
        <v>84</v>
      </c>
      <c r="Y568" s="186" t="s">
        <v>84</v>
      </c>
      <c r="Z568" s="186" t="s">
        <v>84</v>
      </c>
      <c r="AA568" s="186" t="s">
        <v>84</v>
      </c>
      <c r="AB568" s="206">
        <v>0.3</v>
      </c>
      <c r="AC568" s="186" t="s">
        <v>84</v>
      </c>
      <c r="AD568" s="186" t="s">
        <v>84</v>
      </c>
      <c r="AE568" s="186" t="s">
        <v>84</v>
      </c>
      <c r="AF568" s="186" t="s">
        <v>84</v>
      </c>
      <c r="AG568" s="186" t="s">
        <v>84</v>
      </c>
      <c r="AH568" s="186">
        <v>0.3</v>
      </c>
      <c r="AI568" s="186" t="s">
        <v>84</v>
      </c>
      <c r="AJ568" s="186" t="s">
        <v>84</v>
      </c>
      <c r="AK568" s="186" t="s">
        <v>84</v>
      </c>
      <c r="AL568" s="186" t="s">
        <v>84</v>
      </c>
      <c r="AM568" s="206">
        <v>1</v>
      </c>
      <c r="AN568" s="186" t="s">
        <v>84</v>
      </c>
      <c r="AO568" s="186" t="s">
        <v>84</v>
      </c>
      <c r="AP568" s="186" t="s">
        <v>84</v>
      </c>
      <c r="AQ568" s="186" t="s">
        <v>84</v>
      </c>
      <c r="AR568" s="966" t="s">
        <v>84</v>
      </c>
      <c r="AS568" s="966" t="s">
        <v>84</v>
      </c>
      <c r="AT568" s="976" t="s">
        <v>84</v>
      </c>
      <c r="AU568" s="186" t="s">
        <v>84</v>
      </c>
      <c r="AV568" s="186" t="s">
        <v>84</v>
      </c>
      <c r="AW568" s="186" t="s">
        <v>84</v>
      </c>
      <c r="AX568" s="605" t="s">
        <v>84</v>
      </c>
      <c r="AY568" s="605" t="s">
        <v>84</v>
      </c>
      <c r="AZ568" s="189"/>
      <c r="BA568" s="270">
        <v>0.85</v>
      </c>
      <c r="BB568" s="207">
        <v>0.3</v>
      </c>
      <c r="BC568" s="207">
        <v>1</v>
      </c>
      <c r="BD568" s="208">
        <v>0.71666666666666667</v>
      </c>
      <c r="BE568" s="208" t="s">
        <v>84</v>
      </c>
      <c r="BF568" s="258"/>
    </row>
    <row r="569" spans="1:58" ht="35.25" customHeight="1" x14ac:dyDescent="0.25">
      <c r="A569" s="144"/>
      <c r="B569" s="144"/>
      <c r="C569" s="144"/>
      <c r="D569" s="1552"/>
      <c r="E569" s="234" t="s">
        <v>303</v>
      </c>
      <c r="F569" s="165"/>
      <c r="G569" s="1573"/>
      <c r="H569" s="271" t="s">
        <v>84</v>
      </c>
      <c r="I569" s="183" t="s">
        <v>84</v>
      </c>
      <c r="J569" s="183" t="s">
        <v>84</v>
      </c>
      <c r="K569" s="183" t="s">
        <v>84</v>
      </c>
      <c r="L569" s="183" t="s">
        <v>84</v>
      </c>
      <c r="M569" s="183">
        <v>0.3</v>
      </c>
      <c r="N569" s="183" t="s">
        <v>84</v>
      </c>
      <c r="O569" s="183">
        <v>0.3</v>
      </c>
      <c r="P569" s="183" t="s">
        <v>84</v>
      </c>
      <c r="Q569" s="183" t="s">
        <v>84</v>
      </c>
      <c r="R569" s="183" t="s">
        <v>84</v>
      </c>
      <c r="S569" s="183" t="s">
        <v>84</v>
      </c>
      <c r="T569" s="183" t="s">
        <v>84</v>
      </c>
      <c r="U569" s="184" t="s">
        <v>84</v>
      </c>
      <c r="V569" s="183" t="s">
        <v>84</v>
      </c>
      <c r="W569" s="183" t="s">
        <v>84</v>
      </c>
      <c r="X569" s="183" t="s">
        <v>84</v>
      </c>
      <c r="Y569" s="183" t="s">
        <v>84</v>
      </c>
      <c r="Z569" s="183" t="s">
        <v>84</v>
      </c>
      <c r="AA569" s="183" t="s">
        <v>84</v>
      </c>
      <c r="AB569" s="185" t="s">
        <v>84</v>
      </c>
      <c r="AC569" s="183">
        <v>0.7</v>
      </c>
      <c r="AD569" s="183" t="s">
        <v>84</v>
      </c>
      <c r="AE569" s="183" t="s">
        <v>84</v>
      </c>
      <c r="AF569" s="183">
        <v>0</v>
      </c>
      <c r="AG569" s="183" t="s">
        <v>84</v>
      </c>
      <c r="AH569" s="183" t="s">
        <v>84</v>
      </c>
      <c r="AI569" s="183" t="s">
        <v>84</v>
      </c>
      <c r="AJ569" s="183" t="s">
        <v>84</v>
      </c>
      <c r="AK569" s="183" t="s">
        <v>84</v>
      </c>
      <c r="AL569" s="183" t="s">
        <v>84</v>
      </c>
      <c r="AM569" s="185" t="s">
        <v>84</v>
      </c>
      <c r="AN569" s="183">
        <v>0.7</v>
      </c>
      <c r="AO569" s="183" t="s">
        <v>84</v>
      </c>
      <c r="AP569" s="183" t="s">
        <v>84</v>
      </c>
      <c r="AQ569" s="183" t="s">
        <v>84</v>
      </c>
      <c r="AR569" s="965" t="s">
        <v>84</v>
      </c>
      <c r="AS569" s="965" t="s">
        <v>84</v>
      </c>
      <c r="AT569" s="975" t="s">
        <v>84</v>
      </c>
      <c r="AU569" s="183" t="s">
        <v>84</v>
      </c>
      <c r="AV569" s="183" t="s">
        <v>84</v>
      </c>
      <c r="AW569" s="183" t="s">
        <v>84</v>
      </c>
      <c r="AX569" s="604" t="s">
        <v>84</v>
      </c>
      <c r="AY569" s="604" t="s">
        <v>84</v>
      </c>
      <c r="AZ569" s="189"/>
      <c r="BA569" s="272">
        <v>0.3</v>
      </c>
      <c r="BB569" s="187">
        <v>0.35</v>
      </c>
      <c r="BC569" s="187">
        <v>0.7</v>
      </c>
      <c r="BD569" s="188">
        <v>0.44999999999999996</v>
      </c>
      <c r="BE569" s="188" t="s">
        <v>84</v>
      </c>
      <c r="BF569" s="258"/>
    </row>
    <row r="570" spans="1:58" ht="35.25" customHeight="1" x14ac:dyDescent="0.25">
      <c r="A570" s="144"/>
      <c r="B570" s="144"/>
      <c r="C570" s="144"/>
      <c r="D570" s="1552"/>
      <c r="E570" s="234" t="s">
        <v>167</v>
      </c>
      <c r="F570" s="165"/>
      <c r="G570" s="1573"/>
      <c r="H570" s="268" t="s">
        <v>84</v>
      </c>
      <c r="I570" s="186" t="s">
        <v>84</v>
      </c>
      <c r="J570" s="186">
        <v>0</v>
      </c>
      <c r="K570" s="186" t="s">
        <v>84</v>
      </c>
      <c r="L570" s="186" t="s">
        <v>84</v>
      </c>
      <c r="M570" s="186" t="s">
        <v>84</v>
      </c>
      <c r="N570" s="186" t="s">
        <v>84</v>
      </c>
      <c r="O570" s="186" t="s">
        <v>84</v>
      </c>
      <c r="P570" s="186">
        <v>1</v>
      </c>
      <c r="Q570" s="186" t="s">
        <v>84</v>
      </c>
      <c r="R570" s="186" t="s">
        <v>84</v>
      </c>
      <c r="S570" s="186" t="s">
        <v>84</v>
      </c>
      <c r="T570" s="186" t="s">
        <v>84</v>
      </c>
      <c r="U570" s="205" t="s">
        <v>84</v>
      </c>
      <c r="V570" s="186" t="s">
        <v>84</v>
      </c>
      <c r="W570" s="186" t="s">
        <v>84</v>
      </c>
      <c r="X570" s="186" t="s">
        <v>84</v>
      </c>
      <c r="Y570" s="186" t="s">
        <v>84</v>
      </c>
      <c r="Z570" s="186" t="s">
        <v>84</v>
      </c>
      <c r="AA570" s="186" t="s">
        <v>84</v>
      </c>
      <c r="AB570" s="206">
        <v>0.3</v>
      </c>
      <c r="AC570" s="186" t="s">
        <v>84</v>
      </c>
      <c r="AD570" s="186" t="s">
        <v>84</v>
      </c>
      <c r="AE570" s="186" t="s">
        <v>84</v>
      </c>
      <c r="AF570" s="186" t="s">
        <v>84</v>
      </c>
      <c r="AG570" s="186">
        <v>1</v>
      </c>
      <c r="AH570" s="186" t="s">
        <v>84</v>
      </c>
      <c r="AI570" s="186" t="s">
        <v>84</v>
      </c>
      <c r="AJ570" s="186" t="s">
        <v>84</v>
      </c>
      <c r="AK570" s="186" t="s">
        <v>84</v>
      </c>
      <c r="AL570" s="186" t="s">
        <v>84</v>
      </c>
      <c r="AM570" s="206">
        <v>0.7</v>
      </c>
      <c r="AN570" s="186" t="s">
        <v>84</v>
      </c>
      <c r="AO570" s="186" t="s">
        <v>84</v>
      </c>
      <c r="AP570" s="186" t="s">
        <v>84</v>
      </c>
      <c r="AQ570" s="186" t="s">
        <v>84</v>
      </c>
      <c r="AR570" s="966" t="s">
        <v>84</v>
      </c>
      <c r="AS570" s="966" t="s">
        <v>84</v>
      </c>
      <c r="AT570" s="976" t="s">
        <v>84</v>
      </c>
      <c r="AU570" s="186" t="s">
        <v>84</v>
      </c>
      <c r="AV570" s="186" t="s">
        <v>84</v>
      </c>
      <c r="AW570" s="186" t="s">
        <v>84</v>
      </c>
      <c r="AX570" s="605" t="s">
        <v>84</v>
      </c>
      <c r="AY570" s="605" t="s">
        <v>84</v>
      </c>
      <c r="AZ570" s="189"/>
      <c r="BA570" s="270">
        <v>0.5</v>
      </c>
      <c r="BB570" s="207">
        <v>0.65</v>
      </c>
      <c r="BC570" s="207">
        <v>0.7</v>
      </c>
      <c r="BD570" s="208">
        <v>0.61666666666666659</v>
      </c>
      <c r="BE570" s="208" t="s">
        <v>84</v>
      </c>
      <c r="BF570" s="258"/>
    </row>
    <row r="571" spans="1:58" ht="35.25" customHeight="1" x14ac:dyDescent="0.25">
      <c r="A571" s="144"/>
      <c r="B571" s="144"/>
      <c r="C571" s="144"/>
      <c r="D571" s="1552"/>
      <c r="E571" s="234" t="s">
        <v>168</v>
      </c>
      <c r="F571" s="165"/>
      <c r="G571" s="1572"/>
      <c r="H571" s="271" t="s">
        <v>84</v>
      </c>
      <c r="I571" s="183" t="s">
        <v>84</v>
      </c>
      <c r="J571" s="183" t="s">
        <v>84</v>
      </c>
      <c r="K571" s="183">
        <v>1</v>
      </c>
      <c r="L571" s="183" t="s">
        <v>84</v>
      </c>
      <c r="M571" s="183" t="s">
        <v>84</v>
      </c>
      <c r="N571" s="183" t="s">
        <v>84</v>
      </c>
      <c r="O571" s="183" t="s">
        <v>84</v>
      </c>
      <c r="P571" s="183" t="s">
        <v>84</v>
      </c>
      <c r="Q571" s="183" t="s">
        <v>84</v>
      </c>
      <c r="R571" s="183" t="s">
        <v>84</v>
      </c>
      <c r="S571" s="183" t="s">
        <v>84</v>
      </c>
      <c r="T571" s="183">
        <v>1</v>
      </c>
      <c r="U571" s="184" t="s">
        <v>84</v>
      </c>
      <c r="V571" s="183" t="s">
        <v>84</v>
      </c>
      <c r="W571" s="183" t="s">
        <v>84</v>
      </c>
      <c r="X571" s="183" t="s">
        <v>84</v>
      </c>
      <c r="Y571" s="183" t="s">
        <v>84</v>
      </c>
      <c r="Z571" s="183" t="s">
        <v>84</v>
      </c>
      <c r="AA571" s="183" t="s">
        <v>84</v>
      </c>
      <c r="AB571" s="185" t="s">
        <v>84</v>
      </c>
      <c r="AC571" s="183" t="s">
        <v>84</v>
      </c>
      <c r="AD571" s="183" t="s">
        <v>84</v>
      </c>
      <c r="AE571" s="183" t="s">
        <v>84</v>
      </c>
      <c r="AF571" s="183">
        <v>0.3</v>
      </c>
      <c r="AG571" s="183" t="s">
        <v>84</v>
      </c>
      <c r="AH571" s="183">
        <v>0.3</v>
      </c>
      <c r="AI571" s="183" t="s">
        <v>84</v>
      </c>
      <c r="AJ571" s="183" t="s">
        <v>84</v>
      </c>
      <c r="AK571" s="183" t="s">
        <v>84</v>
      </c>
      <c r="AL571" s="183" t="s">
        <v>84</v>
      </c>
      <c r="AM571" s="185" t="s">
        <v>84</v>
      </c>
      <c r="AN571" s="183">
        <v>1</v>
      </c>
      <c r="AO571" s="183" t="s">
        <v>84</v>
      </c>
      <c r="AP571" s="183" t="s">
        <v>84</v>
      </c>
      <c r="AQ571" s="183" t="s">
        <v>84</v>
      </c>
      <c r="AR571" s="965" t="s">
        <v>84</v>
      </c>
      <c r="AS571" s="965" t="s">
        <v>84</v>
      </c>
      <c r="AT571" s="975" t="s">
        <v>84</v>
      </c>
      <c r="AU571" s="183" t="s">
        <v>84</v>
      </c>
      <c r="AV571" s="183" t="s">
        <v>84</v>
      </c>
      <c r="AW571" s="183" t="s">
        <v>84</v>
      </c>
      <c r="AX571" s="604" t="s">
        <v>84</v>
      </c>
      <c r="AY571" s="604" t="s">
        <v>84</v>
      </c>
      <c r="AZ571" s="189"/>
      <c r="BA571" s="272">
        <v>1</v>
      </c>
      <c r="BB571" s="187">
        <v>0.3</v>
      </c>
      <c r="BC571" s="187">
        <v>1</v>
      </c>
      <c r="BD571" s="188">
        <v>0.76666666666666661</v>
      </c>
      <c r="BE571" s="188" t="s">
        <v>84</v>
      </c>
      <c r="BF571" s="258"/>
    </row>
    <row r="572" spans="1:58" ht="35.25" customHeight="1" x14ac:dyDescent="0.25">
      <c r="A572" s="144"/>
      <c r="B572" s="144"/>
      <c r="C572" s="144"/>
      <c r="D572" s="1552"/>
      <c r="E572" s="234" t="s">
        <v>241</v>
      </c>
      <c r="F572" s="165"/>
      <c r="G572" s="1572"/>
      <c r="H572" s="268" t="s">
        <v>84</v>
      </c>
      <c r="I572" s="186">
        <v>1</v>
      </c>
      <c r="J572" s="186" t="s">
        <v>84</v>
      </c>
      <c r="K572" s="186" t="s">
        <v>84</v>
      </c>
      <c r="L572" s="186" t="s">
        <v>84</v>
      </c>
      <c r="M572" s="186" t="s">
        <v>84</v>
      </c>
      <c r="N572" s="186" t="s">
        <v>84</v>
      </c>
      <c r="O572" s="186" t="s">
        <v>84</v>
      </c>
      <c r="P572" s="186" t="s">
        <v>84</v>
      </c>
      <c r="Q572" s="186">
        <v>1</v>
      </c>
      <c r="R572" s="186" t="s">
        <v>84</v>
      </c>
      <c r="S572" s="186" t="s">
        <v>84</v>
      </c>
      <c r="T572" s="186" t="s">
        <v>84</v>
      </c>
      <c r="U572" s="186" t="s">
        <v>84</v>
      </c>
      <c r="V572" s="186" t="s">
        <v>84</v>
      </c>
      <c r="W572" s="186" t="s">
        <v>84</v>
      </c>
      <c r="X572" s="186" t="s">
        <v>84</v>
      </c>
      <c r="Y572" s="186" t="s">
        <v>84</v>
      </c>
      <c r="Z572" s="186" t="s">
        <v>84</v>
      </c>
      <c r="AA572" s="186" t="s">
        <v>84</v>
      </c>
      <c r="AB572" s="206" t="s">
        <v>84</v>
      </c>
      <c r="AC572" s="186">
        <v>0.7</v>
      </c>
      <c r="AD572" s="186" t="s">
        <v>84</v>
      </c>
      <c r="AE572" s="186" t="s">
        <v>84</v>
      </c>
      <c r="AF572" s="186" t="s">
        <v>84</v>
      </c>
      <c r="AG572" s="186">
        <v>0.7</v>
      </c>
      <c r="AH572" s="186" t="s">
        <v>84</v>
      </c>
      <c r="AI572" s="186" t="s">
        <v>84</v>
      </c>
      <c r="AJ572" s="186" t="s">
        <v>84</v>
      </c>
      <c r="AK572" s="186" t="s">
        <v>84</v>
      </c>
      <c r="AL572" s="186" t="s">
        <v>84</v>
      </c>
      <c r="AM572" s="206">
        <v>0.7</v>
      </c>
      <c r="AN572" s="186" t="s">
        <v>84</v>
      </c>
      <c r="AO572" s="186" t="s">
        <v>84</v>
      </c>
      <c r="AP572" s="186" t="s">
        <v>84</v>
      </c>
      <c r="AQ572" s="186" t="s">
        <v>84</v>
      </c>
      <c r="AR572" s="966" t="s">
        <v>84</v>
      </c>
      <c r="AS572" s="966" t="s">
        <v>84</v>
      </c>
      <c r="AT572" s="976" t="s">
        <v>84</v>
      </c>
      <c r="AU572" s="186" t="s">
        <v>84</v>
      </c>
      <c r="AV572" s="186" t="s">
        <v>84</v>
      </c>
      <c r="AW572" s="186" t="s">
        <v>84</v>
      </c>
      <c r="AX572" s="605" t="s">
        <v>84</v>
      </c>
      <c r="AY572" s="605" t="s">
        <v>84</v>
      </c>
      <c r="AZ572" s="189"/>
      <c r="BA572" s="270">
        <v>1</v>
      </c>
      <c r="BB572" s="207">
        <v>0.7</v>
      </c>
      <c r="BC572" s="207">
        <v>0.7</v>
      </c>
      <c r="BD572" s="208">
        <v>0.79999999999999993</v>
      </c>
      <c r="BE572" s="208" t="s">
        <v>84</v>
      </c>
      <c r="BF572" s="258"/>
    </row>
    <row r="573" spans="1:58" ht="35.25" customHeight="1" x14ac:dyDescent="0.25">
      <c r="A573" s="144"/>
      <c r="B573" s="144"/>
      <c r="C573" s="144"/>
      <c r="D573" s="1552"/>
      <c r="E573" s="234" t="s">
        <v>246</v>
      </c>
      <c r="F573" s="165"/>
      <c r="G573" s="1573"/>
      <c r="H573" s="271" t="s">
        <v>84</v>
      </c>
      <c r="I573" s="183" t="s">
        <v>84</v>
      </c>
      <c r="J573" s="183" t="s">
        <v>84</v>
      </c>
      <c r="K573" s="183" t="s">
        <v>84</v>
      </c>
      <c r="L573" s="183">
        <v>1</v>
      </c>
      <c r="M573" s="183" t="s">
        <v>84</v>
      </c>
      <c r="N573" s="183" t="s">
        <v>84</v>
      </c>
      <c r="O573" s="183" t="s">
        <v>84</v>
      </c>
      <c r="P573" s="183" t="s">
        <v>84</v>
      </c>
      <c r="Q573" s="183" t="s">
        <v>84</v>
      </c>
      <c r="R573" s="183">
        <v>1</v>
      </c>
      <c r="S573" s="183" t="s">
        <v>84</v>
      </c>
      <c r="T573" s="183" t="s">
        <v>84</v>
      </c>
      <c r="U573" s="183" t="s">
        <v>84</v>
      </c>
      <c r="V573" s="183" t="s">
        <v>84</v>
      </c>
      <c r="W573" s="183" t="s">
        <v>84</v>
      </c>
      <c r="X573" s="183" t="s">
        <v>84</v>
      </c>
      <c r="Y573" s="183" t="s">
        <v>84</v>
      </c>
      <c r="Z573" s="183" t="s">
        <v>84</v>
      </c>
      <c r="AA573" s="183" t="s">
        <v>84</v>
      </c>
      <c r="AB573" s="185">
        <v>0.3</v>
      </c>
      <c r="AC573" s="183" t="s">
        <v>84</v>
      </c>
      <c r="AD573" s="183">
        <v>0.3</v>
      </c>
      <c r="AE573" s="183" t="s">
        <v>84</v>
      </c>
      <c r="AF573" s="183" t="s">
        <v>84</v>
      </c>
      <c r="AG573" s="183" t="s">
        <v>84</v>
      </c>
      <c r="AH573" s="183" t="s">
        <v>84</v>
      </c>
      <c r="AI573" s="183" t="s">
        <v>84</v>
      </c>
      <c r="AJ573" s="183" t="s">
        <v>84</v>
      </c>
      <c r="AK573" s="183" t="s">
        <v>84</v>
      </c>
      <c r="AL573" s="183" t="s">
        <v>84</v>
      </c>
      <c r="AM573" s="185" t="s">
        <v>84</v>
      </c>
      <c r="AN573" s="183">
        <v>0</v>
      </c>
      <c r="AO573" s="183" t="s">
        <v>84</v>
      </c>
      <c r="AP573" s="183" t="s">
        <v>84</v>
      </c>
      <c r="AQ573" s="183" t="s">
        <v>84</v>
      </c>
      <c r="AR573" s="965" t="s">
        <v>84</v>
      </c>
      <c r="AS573" s="965" t="s">
        <v>84</v>
      </c>
      <c r="AT573" s="975" t="s">
        <v>84</v>
      </c>
      <c r="AU573" s="183" t="s">
        <v>84</v>
      </c>
      <c r="AV573" s="183" t="s">
        <v>84</v>
      </c>
      <c r="AW573" s="183" t="s">
        <v>84</v>
      </c>
      <c r="AX573" s="604" t="s">
        <v>84</v>
      </c>
      <c r="AY573" s="604" t="s">
        <v>84</v>
      </c>
      <c r="AZ573" s="189"/>
      <c r="BA573" s="272">
        <v>1</v>
      </c>
      <c r="BB573" s="187">
        <v>0.3</v>
      </c>
      <c r="BC573" s="187">
        <v>0</v>
      </c>
      <c r="BD573" s="188">
        <v>0.65</v>
      </c>
      <c r="BE573" s="188" t="s">
        <v>84</v>
      </c>
      <c r="BF573" s="258"/>
    </row>
    <row r="574" spans="1:58" ht="35.25" customHeight="1" x14ac:dyDescent="0.25">
      <c r="A574" s="144"/>
      <c r="B574" s="144"/>
      <c r="C574" s="144"/>
      <c r="D574" s="1552"/>
      <c r="E574" s="234" t="s">
        <v>248</v>
      </c>
      <c r="F574" s="165"/>
      <c r="G574" s="1574"/>
      <c r="H574" s="340">
        <v>0</v>
      </c>
      <c r="I574" s="186" t="s">
        <v>84</v>
      </c>
      <c r="J574" s="186" t="s">
        <v>84</v>
      </c>
      <c r="K574" s="186" t="s">
        <v>84</v>
      </c>
      <c r="L574" s="186" t="s">
        <v>84</v>
      </c>
      <c r="M574" s="186" t="s">
        <v>84</v>
      </c>
      <c r="N574" s="186" t="s">
        <v>84</v>
      </c>
      <c r="O574" s="186" t="s">
        <v>84</v>
      </c>
      <c r="P574" s="186" t="s">
        <v>84</v>
      </c>
      <c r="Q574" s="186" t="s">
        <v>84</v>
      </c>
      <c r="R574" s="186" t="s">
        <v>84</v>
      </c>
      <c r="S574" s="186" t="s">
        <v>84</v>
      </c>
      <c r="T574" s="186" t="s">
        <v>84</v>
      </c>
      <c r="U574" s="186" t="s">
        <v>84</v>
      </c>
      <c r="V574" s="186">
        <v>1</v>
      </c>
      <c r="W574" s="186" t="s">
        <v>84</v>
      </c>
      <c r="X574" s="186" t="s">
        <v>84</v>
      </c>
      <c r="Y574" s="186" t="s">
        <v>84</v>
      </c>
      <c r="Z574" s="186" t="s">
        <v>84</v>
      </c>
      <c r="AA574" s="186" t="s">
        <v>84</v>
      </c>
      <c r="AB574" s="206" t="s">
        <v>84</v>
      </c>
      <c r="AC574" s="186">
        <v>1</v>
      </c>
      <c r="AD574" s="186" t="s">
        <v>84</v>
      </c>
      <c r="AE574" s="186" t="s">
        <v>84</v>
      </c>
      <c r="AF574" s="186" t="s">
        <v>84</v>
      </c>
      <c r="AG574" s="186" t="s">
        <v>84</v>
      </c>
      <c r="AH574" s="186">
        <v>0.3</v>
      </c>
      <c r="AI574" s="186" t="s">
        <v>84</v>
      </c>
      <c r="AJ574" s="186" t="s">
        <v>84</v>
      </c>
      <c r="AK574" s="186" t="s">
        <v>84</v>
      </c>
      <c r="AL574" s="186" t="s">
        <v>84</v>
      </c>
      <c r="AM574" s="206" t="s">
        <v>84</v>
      </c>
      <c r="AN574" s="186" t="s">
        <v>84</v>
      </c>
      <c r="AO574" s="186" t="s">
        <v>268</v>
      </c>
      <c r="AP574" s="186" t="s">
        <v>84</v>
      </c>
      <c r="AQ574" s="186" t="s">
        <v>84</v>
      </c>
      <c r="AR574" s="966" t="s">
        <v>84</v>
      </c>
      <c r="AS574" s="966" t="s">
        <v>84</v>
      </c>
      <c r="AT574" s="976" t="s">
        <v>84</v>
      </c>
      <c r="AU574" s="186" t="s">
        <v>84</v>
      </c>
      <c r="AV574" s="186" t="s">
        <v>84</v>
      </c>
      <c r="AW574" s="186" t="s">
        <v>84</v>
      </c>
      <c r="AX574" s="605" t="s">
        <v>84</v>
      </c>
      <c r="AY574" s="605" t="s">
        <v>84</v>
      </c>
      <c r="AZ574" s="189"/>
      <c r="BA574" s="341">
        <v>0.5</v>
      </c>
      <c r="BB574" s="207">
        <v>0.65</v>
      </c>
      <c r="BC574" s="207" t="s">
        <v>268</v>
      </c>
      <c r="BD574" s="208">
        <v>0.57499999999999996</v>
      </c>
      <c r="BE574" s="208" t="s">
        <v>84</v>
      </c>
      <c r="BF574" s="258"/>
    </row>
    <row r="575" spans="1:58" ht="35.25" customHeight="1" x14ac:dyDescent="0.25">
      <c r="A575" s="144"/>
      <c r="B575" s="144"/>
      <c r="C575" s="144"/>
      <c r="D575" s="1552"/>
      <c r="E575" s="234" t="s">
        <v>257</v>
      </c>
      <c r="F575" s="165"/>
      <c r="G575" s="1574"/>
      <c r="H575" s="344" t="s">
        <v>84</v>
      </c>
      <c r="I575" s="183" t="s">
        <v>84</v>
      </c>
      <c r="J575" s="183" t="s">
        <v>84</v>
      </c>
      <c r="K575" s="183" t="s">
        <v>84</v>
      </c>
      <c r="L575" s="183" t="s">
        <v>84</v>
      </c>
      <c r="M575" s="183" t="s">
        <v>84</v>
      </c>
      <c r="N575" s="183" t="s">
        <v>84</v>
      </c>
      <c r="O575" s="183" t="s">
        <v>84</v>
      </c>
      <c r="P575" s="183" t="s">
        <v>84</v>
      </c>
      <c r="Q575" s="183" t="s">
        <v>84</v>
      </c>
      <c r="R575" s="183">
        <v>1</v>
      </c>
      <c r="S575" s="183">
        <v>1</v>
      </c>
      <c r="T575" s="183" t="s">
        <v>84</v>
      </c>
      <c r="U575" s="183" t="s">
        <v>84</v>
      </c>
      <c r="V575" s="183" t="s">
        <v>84</v>
      </c>
      <c r="W575" s="183" t="s">
        <v>84</v>
      </c>
      <c r="X575" s="183" t="s">
        <v>84</v>
      </c>
      <c r="Y575" s="183" t="s">
        <v>84</v>
      </c>
      <c r="Z575" s="183" t="s">
        <v>84</v>
      </c>
      <c r="AA575" s="183" t="s">
        <v>84</v>
      </c>
      <c r="AB575" s="185">
        <v>0.7</v>
      </c>
      <c r="AC575" s="183" t="s">
        <v>84</v>
      </c>
      <c r="AD575" s="183">
        <v>1</v>
      </c>
      <c r="AE575" s="183" t="s">
        <v>84</v>
      </c>
      <c r="AF575" s="183" t="s">
        <v>84</v>
      </c>
      <c r="AG575" s="183" t="s">
        <v>84</v>
      </c>
      <c r="AH575" s="183" t="s">
        <v>84</v>
      </c>
      <c r="AI575" s="183" t="s">
        <v>84</v>
      </c>
      <c r="AJ575" s="183" t="s">
        <v>84</v>
      </c>
      <c r="AK575" s="183" t="s">
        <v>84</v>
      </c>
      <c r="AL575" s="183" t="s">
        <v>84</v>
      </c>
      <c r="AM575" s="185">
        <v>0.7</v>
      </c>
      <c r="AN575" s="183" t="s">
        <v>84</v>
      </c>
      <c r="AO575" s="183" t="s">
        <v>84</v>
      </c>
      <c r="AP575" s="183" t="s">
        <v>84</v>
      </c>
      <c r="AQ575" s="183" t="s">
        <v>84</v>
      </c>
      <c r="AR575" s="965" t="s">
        <v>84</v>
      </c>
      <c r="AS575" s="965" t="s">
        <v>84</v>
      </c>
      <c r="AT575" s="975" t="s">
        <v>84</v>
      </c>
      <c r="AU575" s="183" t="s">
        <v>84</v>
      </c>
      <c r="AV575" s="183" t="s">
        <v>84</v>
      </c>
      <c r="AW575" s="183" t="s">
        <v>84</v>
      </c>
      <c r="AX575" s="604" t="s">
        <v>84</v>
      </c>
      <c r="AY575" s="604" t="s">
        <v>84</v>
      </c>
      <c r="AZ575" s="189"/>
      <c r="BA575" s="345">
        <v>1</v>
      </c>
      <c r="BB575" s="187">
        <v>0.85</v>
      </c>
      <c r="BC575" s="187">
        <v>0.7</v>
      </c>
      <c r="BD575" s="188">
        <v>0.85</v>
      </c>
      <c r="BE575" s="188" t="s">
        <v>84</v>
      </c>
      <c r="BF575" s="258"/>
    </row>
    <row r="576" spans="1:58" ht="35.25" customHeight="1" x14ac:dyDescent="0.25">
      <c r="A576" s="144"/>
      <c r="B576" s="144"/>
      <c r="C576" s="144"/>
      <c r="D576" s="1552"/>
      <c r="E576" s="234" t="s">
        <v>267</v>
      </c>
      <c r="F576" s="165"/>
      <c r="G576" s="1574"/>
      <c r="H576" s="340" t="s">
        <v>84</v>
      </c>
      <c r="I576" s="186" t="s">
        <v>84</v>
      </c>
      <c r="J576" s="186" t="s">
        <v>84</v>
      </c>
      <c r="K576" s="186" t="s">
        <v>84</v>
      </c>
      <c r="L576" s="186" t="s">
        <v>84</v>
      </c>
      <c r="M576" s="186">
        <v>1</v>
      </c>
      <c r="N576" s="186" t="s">
        <v>84</v>
      </c>
      <c r="O576" s="186">
        <v>1</v>
      </c>
      <c r="P576" s="186" t="s">
        <v>84</v>
      </c>
      <c r="Q576" s="186" t="s">
        <v>84</v>
      </c>
      <c r="R576" s="186" t="s">
        <v>84</v>
      </c>
      <c r="S576" s="186" t="s">
        <v>84</v>
      </c>
      <c r="T576" s="186" t="s">
        <v>84</v>
      </c>
      <c r="U576" s="186" t="s">
        <v>84</v>
      </c>
      <c r="V576" s="186" t="s">
        <v>84</v>
      </c>
      <c r="W576" s="186" t="s">
        <v>84</v>
      </c>
      <c r="X576" s="186" t="s">
        <v>84</v>
      </c>
      <c r="Y576" s="186" t="s">
        <v>84</v>
      </c>
      <c r="Z576" s="186" t="s">
        <v>84</v>
      </c>
      <c r="AA576" s="186" t="s">
        <v>84</v>
      </c>
      <c r="AB576" s="206" t="s">
        <v>84</v>
      </c>
      <c r="AC576" s="186">
        <v>1</v>
      </c>
      <c r="AD576" s="186" t="s">
        <v>84</v>
      </c>
      <c r="AE576" s="186" t="s">
        <v>84</v>
      </c>
      <c r="AF576" s="186" t="s">
        <v>84</v>
      </c>
      <c r="AG576" s="186" t="s">
        <v>84</v>
      </c>
      <c r="AH576" s="186">
        <v>0</v>
      </c>
      <c r="AI576" s="186" t="s">
        <v>84</v>
      </c>
      <c r="AJ576" s="186" t="s">
        <v>84</v>
      </c>
      <c r="AK576" s="186" t="s">
        <v>84</v>
      </c>
      <c r="AL576" s="186" t="s">
        <v>84</v>
      </c>
      <c r="AM576" s="206" t="s">
        <v>84</v>
      </c>
      <c r="AN576" s="186">
        <v>0.7</v>
      </c>
      <c r="AO576" s="186" t="s">
        <v>84</v>
      </c>
      <c r="AP576" s="186" t="s">
        <v>84</v>
      </c>
      <c r="AQ576" s="186" t="s">
        <v>84</v>
      </c>
      <c r="AR576" s="966" t="s">
        <v>84</v>
      </c>
      <c r="AS576" s="966" t="s">
        <v>84</v>
      </c>
      <c r="AT576" s="976" t="s">
        <v>84</v>
      </c>
      <c r="AU576" s="186" t="s">
        <v>84</v>
      </c>
      <c r="AV576" s="186" t="s">
        <v>84</v>
      </c>
      <c r="AW576" s="186" t="s">
        <v>84</v>
      </c>
      <c r="AX576" s="605" t="s">
        <v>84</v>
      </c>
      <c r="AY576" s="605" t="s">
        <v>84</v>
      </c>
      <c r="AZ576" s="189"/>
      <c r="BA576" s="341">
        <v>1</v>
      </c>
      <c r="BB576" s="207">
        <v>0.5</v>
      </c>
      <c r="BC576" s="207">
        <v>0.7</v>
      </c>
      <c r="BD576" s="208">
        <v>0.73333333333333339</v>
      </c>
      <c r="BE576" s="208" t="s">
        <v>84</v>
      </c>
      <c r="BF576" s="258"/>
    </row>
    <row r="577" spans="1:58" ht="35.25" customHeight="1" x14ac:dyDescent="0.25">
      <c r="A577" s="144"/>
      <c r="B577" s="144"/>
      <c r="C577" s="144"/>
      <c r="D577" s="1550"/>
      <c r="E577" s="234" t="s">
        <v>152</v>
      </c>
      <c r="F577" s="165"/>
      <c r="G577" s="1574"/>
      <c r="H577" s="344" t="s">
        <v>84</v>
      </c>
      <c r="I577" s="183" t="s">
        <v>84</v>
      </c>
      <c r="J577" s="183">
        <v>1</v>
      </c>
      <c r="K577" s="183" t="s">
        <v>84</v>
      </c>
      <c r="L577" s="183" t="s">
        <v>84</v>
      </c>
      <c r="M577" s="183" t="s">
        <v>84</v>
      </c>
      <c r="N577" s="183" t="s">
        <v>84</v>
      </c>
      <c r="O577" s="183" t="s">
        <v>84</v>
      </c>
      <c r="P577" s="183" t="s">
        <v>84</v>
      </c>
      <c r="Q577" s="183" t="s">
        <v>84</v>
      </c>
      <c r="R577" s="183" t="s">
        <v>84</v>
      </c>
      <c r="S577" s="183" t="s">
        <v>84</v>
      </c>
      <c r="T577" s="183" t="s">
        <v>84</v>
      </c>
      <c r="U577" s="183" t="s">
        <v>84</v>
      </c>
      <c r="V577" s="183" t="s">
        <v>84</v>
      </c>
      <c r="W577" s="183" t="s">
        <v>84</v>
      </c>
      <c r="X577" s="183" t="s">
        <v>84</v>
      </c>
      <c r="Y577" s="183" t="s">
        <v>84</v>
      </c>
      <c r="Z577" s="183" t="s">
        <v>84</v>
      </c>
      <c r="AA577" s="183" t="s">
        <v>84</v>
      </c>
      <c r="AB577" s="185">
        <v>0.7</v>
      </c>
      <c r="AC577" s="183" t="s">
        <v>84</v>
      </c>
      <c r="AD577" s="183">
        <v>0.3</v>
      </c>
      <c r="AE577" s="183" t="s">
        <v>84</v>
      </c>
      <c r="AF577" s="183" t="s">
        <v>84</v>
      </c>
      <c r="AG577" s="183" t="s">
        <v>84</v>
      </c>
      <c r="AH577" s="183" t="s">
        <v>84</v>
      </c>
      <c r="AI577" s="183" t="s">
        <v>84</v>
      </c>
      <c r="AJ577" s="183" t="s">
        <v>84</v>
      </c>
      <c r="AK577" s="183" t="s">
        <v>84</v>
      </c>
      <c r="AL577" s="183" t="s">
        <v>84</v>
      </c>
      <c r="AM577" s="185" t="s">
        <v>84</v>
      </c>
      <c r="AN577" s="183" t="s">
        <v>84</v>
      </c>
      <c r="AO577" s="183">
        <v>0</v>
      </c>
      <c r="AP577" s="183" t="s">
        <v>84</v>
      </c>
      <c r="AQ577" s="183" t="s">
        <v>84</v>
      </c>
      <c r="AR577" s="965" t="s">
        <v>84</v>
      </c>
      <c r="AS577" s="965" t="s">
        <v>84</v>
      </c>
      <c r="AT577" s="975" t="s">
        <v>84</v>
      </c>
      <c r="AU577" s="183" t="s">
        <v>84</v>
      </c>
      <c r="AV577" s="183" t="s">
        <v>84</v>
      </c>
      <c r="AW577" s="183" t="s">
        <v>84</v>
      </c>
      <c r="AX577" s="604" t="s">
        <v>84</v>
      </c>
      <c r="AY577" s="604" t="s">
        <v>84</v>
      </c>
      <c r="AZ577" s="189"/>
      <c r="BA577" s="345">
        <v>1</v>
      </c>
      <c r="BB577" s="187">
        <v>0.5</v>
      </c>
      <c r="BC577" s="187">
        <v>0</v>
      </c>
      <c r="BD577" s="188">
        <v>0.5</v>
      </c>
      <c r="BE577" s="188" t="s">
        <v>84</v>
      </c>
      <c r="BF577" s="258"/>
    </row>
    <row r="578" spans="1:58" ht="35.25" customHeight="1" x14ac:dyDescent="0.25">
      <c r="A578" s="144"/>
      <c r="B578" s="144"/>
      <c r="C578" s="144"/>
      <c r="D578" s="1548">
        <v>2019</v>
      </c>
      <c r="E578" s="234" t="s">
        <v>153</v>
      </c>
      <c r="F578" s="165"/>
      <c r="G578" s="1574"/>
      <c r="H578" s="340" t="s">
        <v>84</v>
      </c>
      <c r="I578" s="186" t="s">
        <v>84</v>
      </c>
      <c r="J578" s="186" t="s">
        <v>84</v>
      </c>
      <c r="K578" s="186">
        <v>1</v>
      </c>
      <c r="L578" s="186" t="s">
        <v>84</v>
      </c>
      <c r="M578" s="186" t="s">
        <v>84</v>
      </c>
      <c r="N578" s="186" t="s">
        <v>84</v>
      </c>
      <c r="O578" s="186" t="s">
        <v>84</v>
      </c>
      <c r="P578" s="186" t="s">
        <v>84</v>
      </c>
      <c r="Q578" s="186" t="s">
        <v>84</v>
      </c>
      <c r="R578" s="186" t="s">
        <v>84</v>
      </c>
      <c r="S578" s="186" t="s">
        <v>84</v>
      </c>
      <c r="T578" s="186">
        <v>1</v>
      </c>
      <c r="U578" s="186" t="s">
        <v>84</v>
      </c>
      <c r="V578" s="186" t="s">
        <v>84</v>
      </c>
      <c r="W578" s="186" t="s">
        <v>84</v>
      </c>
      <c r="X578" s="186" t="s">
        <v>84</v>
      </c>
      <c r="Y578" s="186" t="s">
        <v>84</v>
      </c>
      <c r="Z578" s="186" t="s">
        <v>84</v>
      </c>
      <c r="AA578" s="186" t="s">
        <v>84</v>
      </c>
      <c r="AB578" s="206" t="s">
        <v>84</v>
      </c>
      <c r="AC578" s="186">
        <v>0</v>
      </c>
      <c r="AD578" s="186" t="s">
        <v>84</v>
      </c>
      <c r="AE578" s="186" t="s">
        <v>84</v>
      </c>
      <c r="AF578" s="186" t="s">
        <v>84</v>
      </c>
      <c r="AG578" s="186" t="s">
        <v>84</v>
      </c>
      <c r="AH578" s="186">
        <v>1</v>
      </c>
      <c r="AI578" s="186" t="s">
        <v>84</v>
      </c>
      <c r="AJ578" s="186" t="s">
        <v>84</v>
      </c>
      <c r="AK578" s="186" t="s">
        <v>84</v>
      </c>
      <c r="AL578" s="186" t="s">
        <v>84</v>
      </c>
      <c r="AM578" s="206">
        <v>1</v>
      </c>
      <c r="AN578" s="186" t="s">
        <v>84</v>
      </c>
      <c r="AO578" s="186" t="s">
        <v>84</v>
      </c>
      <c r="AP578" s="186" t="s">
        <v>84</v>
      </c>
      <c r="AQ578" s="186" t="s">
        <v>84</v>
      </c>
      <c r="AR578" s="966" t="s">
        <v>84</v>
      </c>
      <c r="AS578" s="966" t="s">
        <v>84</v>
      </c>
      <c r="AT578" s="976" t="s">
        <v>84</v>
      </c>
      <c r="AU578" s="186" t="s">
        <v>84</v>
      </c>
      <c r="AV578" s="186" t="s">
        <v>84</v>
      </c>
      <c r="AW578" s="186" t="s">
        <v>84</v>
      </c>
      <c r="AX578" s="605" t="s">
        <v>84</v>
      </c>
      <c r="AY578" s="605" t="s">
        <v>84</v>
      </c>
      <c r="AZ578" s="189"/>
      <c r="BA578" s="341">
        <v>1</v>
      </c>
      <c r="BB578" s="207">
        <v>0.5</v>
      </c>
      <c r="BC578" s="207">
        <v>1</v>
      </c>
      <c r="BD578" s="208">
        <v>0.83333333333333337</v>
      </c>
      <c r="BE578" s="208" t="s">
        <v>84</v>
      </c>
      <c r="BF578" s="258"/>
    </row>
    <row r="579" spans="1:58" ht="35.25" customHeight="1" x14ac:dyDescent="0.25">
      <c r="A579" s="144"/>
      <c r="B579" s="144"/>
      <c r="C579" s="144"/>
      <c r="D579" s="1549"/>
      <c r="E579" s="234" t="s">
        <v>154</v>
      </c>
      <c r="F579" s="165"/>
      <c r="G579" s="1574"/>
      <c r="H579" s="344" t="s">
        <v>84</v>
      </c>
      <c r="I579" s="183">
        <v>1</v>
      </c>
      <c r="J579" s="183" t="s">
        <v>84</v>
      </c>
      <c r="K579" s="183" t="s">
        <v>84</v>
      </c>
      <c r="L579" s="183" t="s">
        <v>84</v>
      </c>
      <c r="M579" s="183" t="s">
        <v>84</v>
      </c>
      <c r="N579" s="183" t="s">
        <v>84</v>
      </c>
      <c r="O579" s="183" t="s">
        <v>84</v>
      </c>
      <c r="P579" s="183" t="s">
        <v>84</v>
      </c>
      <c r="Q579" s="183" t="s">
        <v>84</v>
      </c>
      <c r="R579" s="183" t="s">
        <v>84</v>
      </c>
      <c r="S579" s="183" t="s">
        <v>84</v>
      </c>
      <c r="T579" s="183" t="s">
        <v>84</v>
      </c>
      <c r="U579" s="183" t="s">
        <v>84</v>
      </c>
      <c r="V579" s="183" t="s">
        <v>84</v>
      </c>
      <c r="W579" s="183">
        <v>1</v>
      </c>
      <c r="X579" s="183" t="s">
        <v>84</v>
      </c>
      <c r="Y579" s="183" t="s">
        <v>84</v>
      </c>
      <c r="Z579" s="183" t="s">
        <v>84</v>
      </c>
      <c r="AA579" s="183" t="s">
        <v>84</v>
      </c>
      <c r="AB579" s="185">
        <v>1</v>
      </c>
      <c r="AC579" s="183" t="s">
        <v>84</v>
      </c>
      <c r="AD579" s="183" t="s">
        <v>84</v>
      </c>
      <c r="AE579" s="183" t="s">
        <v>84</v>
      </c>
      <c r="AF579" s="183" t="s">
        <v>84</v>
      </c>
      <c r="AG579" s="183" t="s">
        <v>84</v>
      </c>
      <c r="AH579" s="183" t="s">
        <v>84</v>
      </c>
      <c r="AI579" s="183">
        <v>0.7</v>
      </c>
      <c r="AJ579" s="183" t="s">
        <v>84</v>
      </c>
      <c r="AK579" s="183" t="s">
        <v>84</v>
      </c>
      <c r="AL579" s="183" t="s">
        <v>84</v>
      </c>
      <c r="AM579" s="185" t="s">
        <v>84</v>
      </c>
      <c r="AN579" s="183">
        <v>1</v>
      </c>
      <c r="AO579" s="183" t="s">
        <v>84</v>
      </c>
      <c r="AP579" s="183" t="s">
        <v>84</v>
      </c>
      <c r="AQ579" s="183" t="s">
        <v>84</v>
      </c>
      <c r="AR579" s="965" t="s">
        <v>84</v>
      </c>
      <c r="AS579" s="965" t="s">
        <v>84</v>
      </c>
      <c r="AT579" s="975" t="s">
        <v>84</v>
      </c>
      <c r="AU579" s="183" t="s">
        <v>84</v>
      </c>
      <c r="AV579" s="183" t="s">
        <v>84</v>
      </c>
      <c r="AW579" s="183" t="s">
        <v>84</v>
      </c>
      <c r="AX579" s="604" t="s">
        <v>84</v>
      </c>
      <c r="AY579" s="604" t="s">
        <v>84</v>
      </c>
      <c r="AZ579" s="189"/>
      <c r="BA579" s="345">
        <v>1</v>
      </c>
      <c r="BB579" s="187">
        <v>0.85</v>
      </c>
      <c r="BC579" s="187">
        <v>1</v>
      </c>
      <c r="BD579" s="188">
        <v>0.95000000000000007</v>
      </c>
      <c r="BE579" s="188" t="s">
        <v>84</v>
      </c>
      <c r="BF579" s="258"/>
    </row>
    <row r="580" spans="1:58" ht="35.25" customHeight="1" x14ac:dyDescent="0.25">
      <c r="A580" s="144"/>
      <c r="B580" s="144"/>
      <c r="C580" s="144"/>
      <c r="D580" s="1549"/>
      <c r="E580" s="234" t="s">
        <v>155</v>
      </c>
      <c r="F580" s="165"/>
      <c r="G580" s="1574"/>
      <c r="H580" s="342" t="s">
        <v>84</v>
      </c>
      <c r="I580" s="189" t="s">
        <v>84</v>
      </c>
      <c r="J580" s="189" t="s">
        <v>84</v>
      </c>
      <c r="K580" s="189" t="s">
        <v>84</v>
      </c>
      <c r="L580" s="189" t="s">
        <v>84</v>
      </c>
      <c r="M580" s="189" t="s">
        <v>84</v>
      </c>
      <c r="N580" s="189" t="s">
        <v>84</v>
      </c>
      <c r="O580" s="189" t="s">
        <v>84</v>
      </c>
      <c r="P580" s="189" t="s">
        <v>84</v>
      </c>
      <c r="Q580" s="189">
        <v>1</v>
      </c>
      <c r="R580" s="189" t="s">
        <v>84</v>
      </c>
      <c r="S580" s="189">
        <v>1</v>
      </c>
      <c r="T580" s="189" t="s">
        <v>84</v>
      </c>
      <c r="U580" s="189" t="s">
        <v>84</v>
      </c>
      <c r="V580" s="189" t="s">
        <v>84</v>
      </c>
      <c r="W580" s="189" t="s">
        <v>84</v>
      </c>
      <c r="X580" s="189" t="s">
        <v>84</v>
      </c>
      <c r="Y580" s="189" t="s">
        <v>84</v>
      </c>
      <c r="Z580" s="189" t="s">
        <v>84</v>
      </c>
      <c r="AA580" s="189" t="s">
        <v>84</v>
      </c>
      <c r="AB580" s="237" t="s">
        <v>84</v>
      </c>
      <c r="AC580" s="189" t="s">
        <v>84</v>
      </c>
      <c r="AD580" s="189">
        <v>1</v>
      </c>
      <c r="AE580" s="189" t="s">
        <v>84</v>
      </c>
      <c r="AF580" s="189" t="s">
        <v>84</v>
      </c>
      <c r="AG580" s="189" t="s">
        <v>84</v>
      </c>
      <c r="AH580" s="189" t="s">
        <v>84</v>
      </c>
      <c r="AI580" s="189" t="s">
        <v>84</v>
      </c>
      <c r="AJ580" s="189" t="s">
        <v>84</v>
      </c>
      <c r="AK580" s="189" t="s">
        <v>84</v>
      </c>
      <c r="AL580" s="189" t="s">
        <v>84</v>
      </c>
      <c r="AM580" s="237" t="s">
        <v>84</v>
      </c>
      <c r="AN580" s="189" t="s">
        <v>84</v>
      </c>
      <c r="AO580" s="189">
        <v>1</v>
      </c>
      <c r="AP580" s="189" t="s">
        <v>84</v>
      </c>
      <c r="AQ580" s="189" t="s">
        <v>84</v>
      </c>
      <c r="AR580" s="967" t="s">
        <v>84</v>
      </c>
      <c r="AS580" s="967" t="s">
        <v>84</v>
      </c>
      <c r="AT580" s="977" t="s">
        <v>84</v>
      </c>
      <c r="AU580" s="189" t="s">
        <v>84</v>
      </c>
      <c r="AV580" s="189" t="s">
        <v>84</v>
      </c>
      <c r="AW580" s="189" t="s">
        <v>84</v>
      </c>
      <c r="AX580" s="506" t="s">
        <v>84</v>
      </c>
      <c r="AY580" s="506" t="s">
        <v>84</v>
      </c>
      <c r="AZ580" s="189"/>
      <c r="BA580" s="343">
        <v>1</v>
      </c>
      <c r="BB580" s="239">
        <v>1</v>
      </c>
      <c r="BC580" s="239">
        <v>1</v>
      </c>
      <c r="BD580" s="240">
        <v>1</v>
      </c>
      <c r="BE580" s="240" t="s">
        <v>84</v>
      </c>
      <c r="BF580" s="258"/>
    </row>
    <row r="581" spans="1:58" ht="35.25" customHeight="1" x14ac:dyDescent="0.25">
      <c r="A581" s="144"/>
      <c r="B581" s="144"/>
      <c r="C581" s="144"/>
      <c r="D581" s="1549"/>
      <c r="E581" s="234" t="s">
        <v>303</v>
      </c>
      <c r="F581" s="165"/>
      <c r="G581" s="1574"/>
      <c r="H581" s="344">
        <v>1</v>
      </c>
      <c r="I581" s="183" t="s">
        <v>84</v>
      </c>
      <c r="J581" s="183" t="s">
        <v>84</v>
      </c>
      <c r="K581" s="183" t="s">
        <v>84</v>
      </c>
      <c r="L581" s="183" t="s">
        <v>84</v>
      </c>
      <c r="M581" s="183" t="s">
        <v>84</v>
      </c>
      <c r="N581" s="183" t="s">
        <v>84</v>
      </c>
      <c r="O581" s="183" t="s">
        <v>84</v>
      </c>
      <c r="P581" s="183" t="s">
        <v>84</v>
      </c>
      <c r="Q581" s="183" t="s">
        <v>84</v>
      </c>
      <c r="R581" s="183">
        <v>1</v>
      </c>
      <c r="S581" s="183" t="s">
        <v>84</v>
      </c>
      <c r="T581" s="183" t="s">
        <v>84</v>
      </c>
      <c r="U581" s="183" t="s">
        <v>84</v>
      </c>
      <c r="V581" s="183" t="s">
        <v>84</v>
      </c>
      <c r="W581" s="183" t="s">
        <v>84</v>
      </c>
      <c r="X581" s="183" t="s">
        <v>84</v>
      </c>
      <c r="Y581" s="183" t="s">
        <v>84</v>
      </c>
      <c r="Z581" s="183" t="s">
        <v>84</v>
      </c>
      <c r="AA581" s="183" t="s">
        <v>84</v>
      </c>
      <c r="AB581" s="185" t="s">
        <v>84</v>
      </c>
      <c r="AC581" s="183">
        <v>0</v>
      </c>
      <c r="AD581" s="183" t="s">
        <v>84</v>
      </c>
      <c r="AE581" s="183" t="s">
        <v>84</v>
      </c>
      <c r="AF581" s="183" t="s">
        <v>84</v>
      </c>
      <c r="AG581" s="183" t="s">
        <v>84</v>
      </c>
      <c r="AH581" s="183" t="s">
        <v>84</v>
      </c>
      <c r="AI581" s="183">
        <v>0.5</v>
      </c>
      <c r="AJ581" s="183" t="s">
        <v>84</v>
      </c>
      <c r="AK581" s="183" t="s">
        <v>84</v>
      </c>
      <c r="AL581" s="183" t="s">
        <v>84</v>
      </c>
      <c r="AM581" s="185">
        <v>0.5</v>
      </c>
      <c r="AN581" s="183" t="s">
        <v>84</v>
      </c>
      <c r="AO581" s="183" t="s">
        <v>84</v>
      </c>
      <c r="AP581" s="183" t="s">
        <v>84</v>
      </c>
      <c r="AQ581" s="183" t="s">
        <v>84</v>
      </c>
      <c r="AR581" s="965" t="s">
        <v>84</v>
      </c>
      <c r="AS581" s="965" t="s">
        <v>84</v>
      </c>
      <c r="AT581" s="975" t="s">
        <v>84</v>
      </c>
      <c r="AU581" s="183" t="s">
        <v>84</v>
      </c>
      <c r="AV581" s="183" t="s">
        <v>84</v>
      </c>
      <c r="AW581" s="183" t="s">
        <v>84</v>
      </c>
      <c r="AX581" s="604" t="s">
        <v>84</v>
      </c>
      <c r="AY581" s="604" t="s">
        <v>84</v>
      </c>
      <c r="AZ581" s="189"/>
      <c r="BA581" s="345">
        <v>1</v>
      </c>
      <c r="BB581" s="187">
        <v>0.25</v>
      </c>
      <c r="BC581" s="187">
        <v>0.5</v>
      </c>
      <c r="BD581" s="188">
        <v>0.58333333333333337</v>
      </c>
      <c r="BE581" s="188" t="s">
        <v>84</v>
      </c>
      <c r="BF581" s="258"/>
    </row>
    <row r="582" spans="1:58" ht="35.25" customHeight="1" x14ac:dyDescent="0.25">
      <c r="A582" s="144"/>
      <c r="B582" s="144"/>
      <c r="C582" s="144"/>
      <c r="D582" s="1549"/>
      <c r="E582" s="234" t="s">
        <v>167</v>
      </c>
      <c r="F582" s="165"/>
      <c r="G582" s="1574"/>
      <c r="H582" s="342" t="s">
        <v>84</v>
      </c>
      <c r="I582" s="189" t="s">
        <v>84</v>
      </c>
      <c r="J582" s="189" t="s">
        <v>84</v>
      </c>
      <c r="K582" s="189" t="s">
        <v>84</v>
      </c>
      <c r="L582" s="189" t="s">
        <v>84</v>
      </c>
      <c r="M582" s="189" t="s">
        <v>84</v>
      </c>
      <c r="N582" s="189" t="s">
        <v>84</v>
      </c>
      <c r="O582" s="189" t="s">
        <v>84</v>
      </c>
      <c r="P582" s="189" t="s">
        <v>84</v>
      </c>
      <c r="Q582" s="189">
        <v>1</v>
      </c>
      <c r="R582" s="189" t="s">
        <v>84</v>
      </c>
      <c r="S582" s="189" t="s">
        <v>84</v>
      </c>
      <c r="T582" s="189" t="s">
        <v>84</v>
      </c>
      <c r="U582" s="189" t="s">
        <v>84</v>
      </c>
      <c r="V582" s="189">
        <v>1</v>
      </c>
      <c r="W582" s="189" t="s">
        <v>84</v>
      </c>
      <c r="X582" s="189" t="s">
        <v>84</v>
      </c>
      <c r="Y582" s="189" t="s">
        <v>84</v>
      </c>
      <c r="Z582" s="189" t="s">
        <v>84</v>
      </c>
      <c r="AA582" s="189" t="s">
        <v>84</v>
      </c>
      <c r="AB582" s="237">
        <v>1</v>
      </c>
      <c r="AC582" s="189" t="s">
        <v>84</v>
      </c>
      <c r="AD582" s="189" t="s">
        <v>84</v>
      </c>
      <c r="AE582" s="189" t="s">
        <v>84</v>
      </c>
      <c r="AF582" s="189" t="s">
        <v>84</v>
      </c>
      <c r="AG582" s="189" t="s">
        <v>84</v>
      </c>
      <c r="AH582" s="189" t="s">
        <v>84</v>
      </c>
      <c r="AI582" s="189">
        <v>1</v>
      </c>
      <c r="AJ582" s="189" t="s">
        <v>84</v>
      </c>
      <c r="AK582" s="189" t="s">
        <v>84</v>
      </c>
      <c r="AL582" s="189" t="s">
        <v>84</v>
      </c>
      <c r="AM582" s="237" t="s">
        <v>84</v>
      </c>
      <c r="AN582" s="189">
        <v>1</v>
      </c>
      <c r="AO582" s="189" t="s">
        <v>84</v>
      </c>
      <c r="AP582" s="189" t="s">
        <v>84</v>
      </c>
      <c r="AQ582" s="189" t="s">
        <v>84</v>
      </c>
      <c r="AR582" s="967" t="s">
        <v>84</v>
      </c>
      <c r="AS582" s="967" t="s">
        <v>84</v>
      </c>
      <c r="AT582" s="977" t="s">
        <v>84</v>
      </c>
      <c r="AU582" s="189" t="s">
        <v>84</v>
      </c>
      <c r="AV582" s="189" t="s">
        <v>84</v>
      </c>
      <c r="AW582" s="189" t="s">
        <v>84</v>
      </c>
      <c r="AX582" s="506" t="s">
        <v>84</v>
      </c>
      <c r="AY582" s="506" t="s">
        <v>84</v>
      </c>
      <c r="AZ582" s="189"/>
      <c r="BA582" s="343">
        <v>1</v>
      </c>
      <c r="BB582" s="239">
        <v>1</v>
      </c>
      <c r="BC582" s="239">
        <v>1</v>
      </c>
      <c r="BD582" s="240">
        <v>1</v>
      </c>
      <c r="BE582" s="240" t="s">
        <v>84</v>
      </c>
      <c r="BF582" s="258"/>
    </row>
    <row r="583" spans="1:58" ht="35.25" customHeight="1" x14ac:dyDescent="0.25">
      <c r="A583" s="144"/>
      <c r="B583" s="144"/>
      <c r="C583" s="144"/>
      <c r="D583" s="1549"/>
      <c r="E583" s="234" t="s">
        <v>168</v>
      </c>
      <c r="F583" s="165"/>
      <c r="G583" s="1574"/>
      <c r="H583" s="344" t="s">
        <v>84</v>
      </c>
      <c r="I583" s="183" t="s">
        <v>84</v>
      </c>
      <c r="J583" s="183" t="s">
        <v>84</v>
      </c>
      <c r="K583" s="183">
        <v>1</v>
      </c>
      <c r="L583" s="183" t="s">
        <v>84</v>
      </c>
      <c r="M583" s="183" t="s">
        <v>84</v>
      </c>
      <c r="N583" s="183" t="s">
        <v>84</v>
      </c>
      <c r="O583" s="183" t="s">
        <v>84</v>
      </c>
      <c r="P583" s="183" t="s">
        <v>84</v>
      </c>
      <c r="Q583" s="183" t="s">
        <v>84</v>
      </c>
      <c r="R583" s="183" t="s">
        <v>84</v>
      </c>
      <c r="S583" s="183" t="s">
        <v>84</v>
      </c>
      <c r="T583" s="183">
        <v>1</v>
      </c>
      <c r="U583" s="183" t="s">
        <v>84</v>
      </c>
      <c r="V583" s="183" t="s">
        <v>84</v>
      </c>
      <c r="W583" s="183" t="s">
        <v>84</v>
      </c>
      <c r="X583" s="183" t="s">
        <v>84</v>
      </c>
      <c r="Y583" s="183" t="s">
        <v>84</v>
      </c>
      <c r="Z583" s="183" t="s">
        <v>84</v>
      </c>
      <c r="AA583" s="183" t="s">
        <v>84</v>
      </c>
      <c r="AB583" s="185" t="s">
        <v>84</v>
      </c>
      <c r="AC583" s="183">
        <v>0.5</v>
      </c>
      <c r="AD583" s="183" t="s">
        <v>84</v>
      </c>
      <c r="AE583" s="183" t="s">
        <v>84</v>
      </c>
      <c r="AF583" s="183" t="s">
        <v>84</v>
      </c>
      <c r="AG583" s="183" t="s">
        <v>84</v>
      </c>
      <c r="AH583" s="183">
        <v>0.5</v>
      </c>
      <c r="AI583" s="183" t="s">
        <v>84</v>
      </c>
      <c r="AJ583" s="183" t="s">
        <v>84</v>
      </c>
      <c r="AK583" s="183" t="s">
        <v>84</v>
      </c>
      <c r="AL583" s="183" t="s">
        <v>84</v>
      </c>
      <c r="AM583" s="185" t="s">
        <v>84</v>
      </c>
      <c r="AN583" s="183" t="s">
        <v>84</v>
      </c>
      <c r="AO583" s="183">
        <v>1</v>
      </c>
      <c r="AP583" s="183" t="s">
        <v>84</v>
      </c>
      <c r="AQ583" s="183" t="s">
        <v>84</v>
      </c>
      <c r="AR583" s="965" t="s">
        <v>84</v>
      </c>
      <c r="AS583" s="965" t="s">
        <v>84</v>
      </c>
      <c r="AT583" s="975" t="s">
        <v>84</v>
      </c>
      <c r="AU583" s="183" t="s">
        <v>84</v>
      </c>
      <c r="AV583" s="183" t="s">
        <v>84</v>
      </c>
      <c r="AW583" s="183" t="s">
        <v>84</v>
      </c>
      <c r="AX583" s="604" t="s">
        <v>84</v>
      </c>
      <c r="AY583" s="604" t="s">
        <v>84</v>
      </c>
      <c r="AZ583" s="189"/>
      <c r="BA583" s="345">
        <v>1</v>
      </c>
      <c r="BB583" s="187">
        <v>0.5</v>
      </c>
      <c r="BC583" s="187">
        <v>1</v>
      </c>
      <c r="BD583" s="188">
        <v>0.83333333333333337</v>
      </c>
      <c r="BE583" s="188" t="s">
        <v>84</v>
      </c>
      <c r="BF583" s="258"/>
    </row>
    <row r="584" spans="1:58" ht="35.25" customHeight="1" x14ac:dyDescent="0.25">
      <c r="A584" s="144"/>
      <c r="B584" s="144"/>
      <c r="C584" s="144"/>
      <c r="D584" s="1549"/>
      <c r="E584" s="234" t="s">
        <v>241</v>
      </c>
      <c r="F584" s="165"/>
      <c r="G584" s="1574"/>
      <c r="H584" s="342" t="s">
        <v>84</v>
      </c>
      <c r="I584" s="189" t="s">
        <v>84</v>
      </c>
      <c r="J584" s="189" t="s">
        <v>84</v>
      </c>
      <c r="K584" s="189" t="s">
        <v>84</v>
      </c>
      <c r="L584" s="189" t="s">
        <v>84</v>
      </c>
      <c r="M584" s="189">
        <v>0</v>
      </c>
      <c r="N584" s="189" t="s">
        <v>84</v>
      </c>
      <c r="O584" s="189">
        <v>1</v>
      </c>
      <c r="P584" s="189" t="s">
        <v>84</v>
      </c>
      <c r="Q584" s="189" t="s">
        <v>84</v>
      </c>
      <c r="R584" s="189" t="s">
        <v>84</v>
      </c>
      <c r="S584" s="189" t="s">
        <v>84</v>
      </c>
      <c r="T584" s="189" t="s">
        <v>84</v>
      </c>
      <c r="U584" s="189" t="s">
        <v>84</v>
      </c>
      <c r="V584" s="189" t="s">
        <v>84</v>
      </c>
      <c r="W584" s="189" t="s">
        <v>84</v>
      </c>
      <c r="X584" s="189" t="s">
        <v>84</v>
      </c>
      <c r="Y584" s="189" t="s">
        <v>84</v>
      </c>
      <c r="Z584" s="189" t="s">
        <v>84</v>
      </c>
      <c r="AA584" s="189" t="s">
        <v>84</v>
      </c>
      <c r="AB584" s="237">
        <v>0.5</v>
      </c>
      <c r="AC584" s="189" t="s">
        <v>84</v>
      </c>
      <c r="AD584" s="189" t="s">
        <v>84</v>
      </c>
      <c r="AE584" s="189" t="s">
        <v>84</v>
      </c>
      <c r="AF584" s="189" t="s">
        <v>84</v>
      </c>
      <c r="AG584" s="189" t="s">
        <v>84</v>
      </c>
      <c r="AH584" s="189" t="s">
        <v>84</v>
      </c>
      <c r="AI584" s="189">
        <v>0</v>
      </c>
      <c r="AJ584" s="189" t="s">
        <v>84</v>
      </c>
      <c r="AK584" s="189" t="s">
        <v>84</v>
      </c>
      <c r="AL584" s="189" t="s">
        <v>84</v>
      </c>
      <c r="AM584" s="237">
        <v>1</v>
      </c>
      <c r="AN584" s="189" t="s">
        <v>84</v>
      </c>
      <c r="AO584" s="189" t="s">
        <v>84</v>
      </c>
      <c r="AP584" s="189" t="s">
        <v>84</v>
      </c>
      <c r="AQ584" s="189" t="s">
        <v>84</v>
      </c>
      <c r="AR584" s="967" t="s">
        <v>84</v>
      </c>
      <c r="AS584" s="967" t="s">
        <v>84</v>
      </c>
      <c r="AT584" s="977" t="s">
        <v>84</v>
      </c>
      <c r="AU584" s="189" t="s">
        <v>84</v>
      </c>
      <c r="AV584" s="189" t="s">
        <v>84</v>
      </c>
      <c r="AW584" s="189" t="s">
        <v>84</v>
      </c>
      <c r="AX584" s="506" t="s">
        <v>84</v>
      </c>
      <c r="AY584" s="506" t="s">
        <v>84</v>
      </c>
      <c r="AZ584" s="189"/>
      <c r="BA584" s="343">
        <v>0.5</v>
      </c>
      <c r="BB584" s="239">
        <v>0.25</v>
      </c>
      <c r="BC584" s="239">
        <v>1</v>
      </c>
      <c r="BD584" s="240">
        <v>0.58333333333333337</v>
      </c>
      <c r="BE584" s="240" t="s">
        <v>84</v>
      </c>
      <c r="BF584" s="258"/>
    </row>
    <row r="585" spans="1:58" ht="35.25" customHeight="1" x14ac:dyDescent="0.25">
      <c r="A585" s="144"/>
      <c r="B585" s="144"/>
      <c r="C585" s="144"/>
      <c r="D585" s="1549"/>
      <c r="E585" s="234" t="s">
        <v>246</v>
      </c>
      <c r="F585" s="165"/>
      <c r="G585" s="1574"/>
      <c r="H585" s="344" t="s">
        <v>84</v>
      </c>
      <c r="I585" s="183" t="s">
        <v>84</v>
      </c>
      <c r="J585" s="183">
        <v>1</v>
      </c>
      <c r="K585" s="183" t="s">
        <v>84</v>
      </c>
      <c r="L585" s="183" t="s">
        <v>84</v>
      </c>
      <c r="M585" s="183" t="s">
        <v>84</v>
      </c>
      <c r="N585" s="183" t="s">
        <v>84</v>
      </c>
      <c r="O585" s="183" t="s">
        <v>84</v>
      </c>
      <c r="P585" s="183">
        <v>1</v>
      </c>
      <c r="Q585" s="183" t="s">
        <v>84</v>
      </c>
      <c r="R585" s="183" t="s">
        <v>84</v>
      </c>
      <c r="S585" s="183" t="s">
        <v>84</v>
      </c>
      <c r="T585" s="183" t="s">
        <v>84</v>
      </c>
      <c r="U585" s="183" t="s">
        <v>84</v>
      </c>
      <c r="V585" s="183" t="s">
        <v>84</v>
      </c>
      <c r="W585" s="183" t="s">
        <v>84</v>
      </c>
      <c r="X585" s="183" t="s">
        <v>84</v>
      </c>
      <c r="Y585" s="183" t="s">
        <v>84</v>
      </c>
      <c r="Z585" s="183" t="s">
        <v>84</v>
      </c>
      <c r="AA585" s="183" t="s">
        <v>84</v>
      </c>
      <c r="AB585" s="185" t="s">
        <v>84</v>
      </c>
      <c r="AC585" s="183">
        <v>0.5</v>
      </c>
      <c r="AD585" s="183" t="s">
        <v>84</v>
      </c>
      <c r="AE585" s="183" t="s">
        <v>84</v>
      </c>
      <c r="AF585" s="183" t="s">
        <v>84</v>
      </c>
      <c r="AG585" s="183" t="s">
        <v>84</v>
      </c>
      <c r="AH585" s="183">
        <v>1</v>
      </c>
      <c r="AI585" s="183" t="s">
        <v>84</v>
      </c>
      <c r="AJ585" s="183" t="s">
        <v>84</v>
      </c>
      <c r="AK585" s="183" t="s">
        <v>84</v>
      </c>
      <c r="AL585" s="183" t="s">
        <v>84</v>
      </c>
      <c r="AM585" s="185" t="s">
        <v>84</v>
      </c>
      <c r="AN585" s="183">
        <v>1</v>
      </c>
      <c r="AO585" s="183" t="s">
        <v>84</v>
      </c>
      <c r="AP585" s="183" t="s">
        <v>84</v>
      </c>
      <c r="AQ585" s="183" t="s">
        <v>84</v>
      </c>
      <c r="AR585" s="965" t="s">
        <v>84</v>
      </c>
      <c r="AS585" s="965" t="s">
        <v>84</v>
      </c>
      <c r="AT585" s="975" t="s">
        <v>84</v>
      </c>
      <c r="AU585" s="183" t="s">
        <v>84</v>
      </c>
      <c r="AV585" s="183" t="s">
        <v>84</v>
      </c>
      <c r="AW585" s="183" t="s">
        <v>84</v>
      </c>
      <c r="AX585" s="604" t="s">
        <v>84</v>
      </c>
      <c r="AY585" s="604" t="s">
        <v>84</v>
      </c>
      <c r="AZ585" s="189"/>
      <c r="BA585" s="345">
        <v>1</v>
      </c>
      <c r="BB585" s="187">
        <v>0.75</v>
      </c>
      <c r="BC585" s="187">
        <v>1</v>
      </c>
      <c r="BD585" s="188">
        <v>0.91666666666666663</v>
      </c>
      <c r="BE585" s="188" t="s">
        <v>84</v>
      </c>
      <c r="BF585" s="258"/>
    </row>
    <row r="586" spans="1:58" ht="35.25" customHeight="1" x14ac:dyDescent="0.25">
      <c r="A586" s="144"/>
      <c r="B586" s="144"/>
      <c r="C586" s="144"/>
      <c r="D586" s="1549"/>
      <c r="E586" s="234" t="s">
        <v>248</v>
      </c>
      <c r="F586" s="165"/>
      <c r="G586" s="1574"/>
      <c r="H586" s="342" t="s">
        <v>84</v>
      </c>
      <c r="I586" s="189" t="s">
        <v>84</v>
      </c>
      <c r="J586" s="189" t="s">
        <v>84</v>
      </c>
      <c r="K586" s="189" t="s">
        <v>84</v>
      </c>
      <c r="L586" s="189" t="s">
        <v>84</v>
      </c>
      <c r="M586" s="189" t="s">
        <v>84</v>
      </c>
      <c r="N586" s="189" t="s">
        <v>84</v>
      </c>
      <c r="O586" s="189" t="s">
        <v>84</v>
      </c>
      <c r="P586" s="189" t="s">
        <v>84</v>
      </c>
      <c r="Q586" s="189" t="s">
        <v>84</v>
      </c>
      <c r="R586" s="189" t="s">
        <v>84</v>
      </c>
      <c r="S586" s="189">
        <v>1</v>
      </c>
      <c r="T586" s="189" t="s">
        <v>84</v>
      </c>
      <c r="U586" s="189" t="s">
        <v>84</v>
      </c>
      <c r="V586" s="189" t="s">
        <v>84</v>
      </c>
      <c r="W586" s="189">
        <v>0.5</v>
      </c>
      <c r="X586" s="189" t="s">
        <v>84</v>
      </c>
      <c r="Y586" s="189" t="s">
        <v>84</v>
      </c>
      <c r="Z586" s="189" t="s">
        <v>84</v>
      </c>
      <c r="AA586" s="189" t="s">
        <v>84</v>
      </c>
      <c r="AB586" s="237">
        <v>1</v>
      </c>
      <c r="AC586" s="189" t="s">
        <v>84</v>
      </c>
      <c r="AD586" s="189" t="s">
        <v>84</v>
      </c>
      <c r="AE586" s="189" t="s">
        <v>84</v>
      </c>
      <c r="AF586" s="189" t="s">
        <v>84</v>
      </c>
      <c r="AG586" s="189" t="s">
        <v>84</v>
      </c>
      <c r="AH586" s="189">
        <v>0.5</v>
      </c>
      <c r="AI586" s="189" t="s">
        <v>84</v>
      </c>
      <c r="AJ586" s="189" t="s">
        <v>84</v>
      </c>
      <c r="AK586" s="189" t="s">
        <v>84</v>
      </c>
      <c r="AL586" s="189" t="s">
        <v>84</v>
      </c>
      <c r="AM586" s="237" t="s">
        <v>84</v>
      </c>
      <c r="AN586" s="189" t="s">
        <v>84</v>
      </c>
      <c r="AO586" s="189" t="s">
        <v>84</v>
      </c>
      <c r="AP586" s="189" t="s">
        <v>84</v>
      </c>
      <c r="AQ586" s="189" t="s">
        <v>84</v>
      </c>
      <c r="AR586" s="967">
        <v>0.5</v>
      </c>
      <c r="AS586" s="967" t="s">
        <v>84</v>
      </c>
      <c r="AT586" s="977" t="s">
        <v>84</v>
      </c>
      <c r="AU586" s="189" t="s">
        <v>84</v>
      </c>
      <c r="AV586" s="189" t="s">
        <v>84</v>
      </c>
      <c r="AW586" s="189" t="s">
        <v>84</v>
      </c>
      <c r="AX586" s="506" t="s">
        <v>84</v>
      </c>
      <c r="AY586" s="506" t="s">
        <v>84</v>
      </c>
      <c r="AZ586" s="189"/>
      <c r="BA586" s="343">
        <v>0.75</v>
      </c>
      <c r="BB586" s="239">
        <v>0.75</v>
      </c>
      <c r="BC586" s="239">
        <v>0.5</v>
      </c>
      <c r="BD586" s="240">
        <v>0.66666666666666663</v>
      </c>
      <c r="BE586" s="240" t="s">
        <v>84</v>
      </c>
      <c r="BF586" s="258"/>
    </row>
    <row r="587" spans="1:58" ht="35.25" customHeight="1" x14ac:dyDescent="0.25">
      <c r="A587" s="144"/>
      <c r="B587" s="144"/>
      <c r="C587" s="144"/>
      <c r="D587" s="1549"/>
      <c r="E587" s="234" t="s">
        <v>257</v>
      </c>
      <c r="F587" s="165"/>
      <c r="G587" s="1574"/>
      <c r="H587" s="344" t="s">
        <v>84</v>
      </c>
      <c r="I587" s="183">
        <v>1</v>
      </c>
      <c r="J587" s="183" t="s">
        <v>84</v>
      </c>
      <c r="K587" s="183" t="s">
        <v>84</v>
      </c>
      <c r="L587" s="183" t="s">
        <v>84</v>
      </c>
      <c r="M587" s="183" t="s">
        <v>84</v>
      </c>
      <c r="N587" s="183" t="s">
        <v>84</v>
      </c>
      <c r="O587" s="183" t="s">
        <v>84</v>
      </c>
      <c r="P587" s="183" t="s">
        <v>84</v>
      </c>
      <c r="Q587" s="183" t="s">
        <v>84</v>
      </c>
      <c r="R587" s="183" t="s">
        <v>84</v>
      </c>
      <c r="S587" s="183" t="s">
        <v>84</v>
      </c>
      <c r="T587" s="183" t="s">
        <v>84</v>
      </c>
      <c r="U587" s="183" t="s">
        <v>84</v>
      </c>
      <c r="V587" s="183">
        <v>1</v>
      </c>
      <c r="W587" s="183" t="s">
        <v>84</v>
      </c>
      <c r="X587" s="183" t="s">
        <v>84</v>
      </c>
      <c r="Y587" s="183" t="s">
        <v>84</v>
      </c>
      <c r="Z587" s="183" t="s">
        <v>84</v>
      </c>
      <c r="AA587" s="183" t="s">
        <v>84</v>
      </c>
      <c r="AB587" s="185">
        <v>0.5</v>
      </c>
      <c r="AC587" s="183" t="s">
        <v>84</v>
      </c>
      <c r="AD587" s="183" t="s">
        <v>84</v>
      </c>
      <c r="AE587" s="183" t="s">
        <v>84</v>
      </c>
      <c r="AF587" s="183" t="s">
        <v>84</v>
      </c>
      <c r="AG587" s="183" t="s">
        <v>84</v>
      </c>
      <c r="AH587" s="183">
        <v>1</v>
      </c>
      <c r="AI587" s="183" t="s">
        <v>84</v>
      </c>
      <c r="AJ587" s="183" t="s">
        <v>84</v>
      </c>
      <c r="AK587" s="183" t="s">
        <v>84</v>
      </c>
      <c r="AL587" s="183" t="s">
        <v>84</v>
      </c>
      <c r="AM587" s="185" t="s">
        <v>84</v>
      </c>
      <c r="AN587" s="183" t="s">
        <v>84</v>
      </c>
      <c r="AO587" s="183">
        <v>1</v>
      </c>
      <c r="AP587" s="183" t="s">
        <v>84</v>
      </c>
      <c r="AQ587" s="183" t="s">
        <v>84</v>
      </c>
      <c r="AR587" s="965" t="s">
        <v>84</v>
      </c>
      <c r="AS587" s="965" t="s">
        <v>84</v>
      </c>
      <c r="AT587" s="975" t="s">
        <v>84</v>
      </c>
      <c r="AU587" s="183" t="s">
        <v>84</v>
      </c>
      <c r="AV587" s="183" t="s">
        <v>84</v>
      </c>
      <c r="AW587" s="183" t="s">
        <v>84</v>
      </c>
      <c r="AX587" s="604" t="s">
        <v>84</v>
      </c>
      <c r="AY587" s="604" t="s">
        <v>84</v>
      </c>
      <c r="AZ587" s="189"/>
      <c r="BA587" s="345">
        <v>1</v>
      </c>
      <c r="BB587" s="187">
        <v>0.75</v>
      </c>
      <c r="BC587" s="187">
        <v>1</v>
      </c>
      <c r="BD587" s="188">
        <v>0.91666666666666663</v>
      </c>
      <c r="BE587" s="188" t="s">
        <v>84</v>
      </c>
      <c r="BF587" s="258"/>
    </row>
    <row r="588" spans="1:58" ht="35.25" customHeight="1" x14ac:dyDescent="0.25">
      <c r="A588" s="144"/>
      <c r="B588" s="144"/>
      <c r="C588" s="144"/>
      <c r="D588" s="1549"/>
      <c r="E588" s="234" t="s">
        <v>267</v>
      </c>
      <c r="F588" s="165"/>
      <c r="G588" s="1575"/>
      <c r="H588" s="492">
        <v>1</v>
      </c>
      <c r="I588" s="189" t="s">
        <v>84</v>
      </c>
      <c r="J588" s="189" t="s">
        <v>84</v>
      </c>
      <c r="K588" s="189" t="s">
        <v>84</v>
      </c>
      <c r="L588" s="189" t="s">
        <v>84</v>
      </c>
      <c r="M588" s="189" t="s">
        <v>84</v>
      </c>
      <c r="N588" s="189" t="s">
        <v>84</v>
      </c>
      <c r="O588" s="189" t="s">
        <v>84</v>
      </c>
      <c r="P588" s="189" t="s">
        <v>84</v>
      </c>
      <c r="Q588" s="189" t="s">
        <v>84</v>
      </c>
      <c r="R588" s="189">
        <v>0.5</v>
      </c>
      <c r="S588" s="189" t="s">
        <v>84</v>
      </c>
      <c r="T588" s="189" t="s">
        <v>84</v>
      </c>
      <c r="U588" s="189" t="s">
        <v>84</v>
      </c>
      <c r="V588" s="189" t="s">
        <v>84</v>
      </c>
      <c r="W588" s="189" t="s">
        <v>84</v>
      </c>
      <c r="X588" s="189" t="s">
        <v>84</v>
      </c>
      <c r="Y588" s="189" t="s">
        <v>84</v>
      </c>
      <c r="Z588" s="189" t="s">
        <v>84</v>
      </c>
      <c r="AA588" s="189" t="s">
        <v>84</v>
      </c>
      <c r="AB588" s="237" t="s">
        <v>84</v>
      </c>
      <c r="AC588" s="189" t="s">
        <v>84</v>
      </c>
      <c r="AD588" s="189" t="s">
        <v>84</v>
      </c>
      <c r="AE588" s="189" t="s">
        <v>84</v>
      </c>
      <c r="AF588" s="189" t="s">
        <v>84</v>
      </c>
      <c r="AG588" s="189" t="s">
        <v>84</v>
      </c>
      <c r="AH588" s="189" t="s">
        <v>84</v>
      </c>
      <c r="AI588" s="189">
        <v>1</v>
      </c>
      <c r="AJ588" s="189" t="s">
        <v>84</v>
      </c>
      <c r="AK588" s="189" t="s">
        <v>84</v>
      </c>
      <c r="AL588" s="189" t="s">
        <v>84</v>
      </c>
      <c r="AM588" s="237" t="s">
        <v>84</v>
      </c>
      <c r="AN588" s="189" t="s">
        <v>84</v>
      </c>
      <c r="AO588" s="189" t="s">
        <v>84</v>
      </c>
      <c r="AP588" s="189" t="s">
        <v>84</v>
      </c>
      <c r="AQ588" s="189" t="s">
        <v>84</v>
      </c>
      <c r="AR588" s="967" t="s">
        <v>84</v>
      </c>
      <c r="AS588" s="967" t="s">
        <v>84</v>
      </c>
      <c r="AT588" s="977" t="s">
        <v>84</v>
      </c>
      <c r="AU588" s="189" t="s">
        <v>84</v>
      </c>
      <c r="AV588" s="189" t="s">
        <v>84</v>
      </c>
      <c r="AW588" s="189" t="s">
        <v>84</v>
      </c>
      <c r="AX588" s="506" t="s">
        <v>84</v>
      </c>
      <c r="AY588" s="506" t="s">
        <v>84</v>
      </c>
      <c r="AZ588" s="189"/>
      <c r="BA588" s="493">
        <v>0.75</v>
      </c>
      <c r="BB588" s="239">
        <v>1</v>
      </c>
      <c r="BC588" s="239" t="s">
        <v>84</v>
      </c>
      <c r="BD588" s="240">
        <v>0.875</v>
      </c>
      <c r="BE588" s="240" t="s">
        <v>84</v>
      </c>
      <c r="BF588" s="258"/>
    </row>
    <row r="589" spans="1:58" ht="35.25" customHeight="1" x14ac:dyDescent="0.25">
      <c r="A589" s="144"/>
      <c r="B589" s="144"/>
      <c r="C589" s="144"/>
      <c r="D589" s="1549"/>
      <c r="E589" s="234" t="s">
        <v>152</v>
      </c>
      <c r="F589" s="165"/>
      <c r="G589" s="1575"/>
      <c r="H589" s="495" t="s">
        <v>84</v>
      </c>
      <c r="I589" s="183" t="s">
        <v>84</v>
      </c>
      <c r="J589" s="183" t="s">
        <v>84</v>
      </c>
      <c r="K589" s="183">
        <v>1</v>
      </c>
      <c r="L589" s="183" t="s">
        <v>84</v>
      </c>
      <c r="M589" s="183" t="s">
        <v>84</v>
      </c>
      <c r="N589" s="183" t="s">
        <v>84</v>
      </c>
      <c r="O589" s="183" t="s">
        <v>84</v>
      </c>
      <c r="P589" s="183" t="s">
        <v>84</v>
      </c>
      <c r="Q589" s="183">
        <v>0.5</v>
      </c>
      <c r="R589" s="183" t="s">
        <v>84</v>
      </c>
      <c r="S589" s="183" t="s">
        <v>84</v>
      </c>
      <c r="T589" s="183" t="s">
        <v>84</v>
      </c>
      <c r="U589" s="183" t="s">
        <v>84</v>
      </c>
      <c r="V589" s="183" t="s">
        <v>84</v>
      </c>
      <c r="W589" s="183" t="s">
        <v>84</v>
      </c>
      <c r="X589" s="183" t="s">
        <v>84</v>
      </c>
      <c r="Y589" s="183" t="s">
        <v>84</v>
      </c>
      <c r="Z589" s="183" t="s">
        <v>84</v>
      </c>
      <c r="AA589" s="183" t="s">
        <v>84</v>
      </c>
      <c r="AB589" s="185" t="s">
        <v>84</v>
      </c>
      <c r="AC589" s="183" t="s">
        <v>84</v>
      </c>
      <c r="AD589" s="183" t="s">
        <v>84</v>
      </c>
      <c r="AE589" s="183" t="s">
        <v>84</v>
      </c>
      <c r="AF589" s="183" t="s">
        <v>84</v>
      </c>
      <c r="AG589" s="183" t="s">
        <v>84</v>
      </c>
      <c r="AH589" s="183" t="s">
        <v>84</v>
      </c>
      <c r="AI589" s="183" t="s">
        <v>84</v>
      </c>
      <c r="AJ589" s="183" t="s">
        <v>84</v>
      </c>
      <c r="AK589" s="183" t="s">
        <v>84</v>
      </c>
      <c r="AL589" s="183" t="s">
        <v>84</v>
      </c>
      <c r="AM589" s="185" t="s">
        <v>84</v>
      </c>
      <c r="AN589" s="183" t="s">
        <v>84</v>
      </c>
      <c r="AO589" s="183" t="s">
        <v>84</v>
      </c>
      <c r="AP589" s="183" t="s">
        <v>84</v>
      </c>
      <c r="AQ589" s="183" t="s">
        <v>84</v>
      </c>
      <c r="AR589" s="965" t="s">
        <v>84</v>
      </c>
      <c r="AS589" s="965" t="s">
        <v>84</v>
      </c>
      <c r="AT589" s="975" t="s">
        <v>84</v>
      </c>
      <c r="AU589" s="183" t="s">
        <v>84</v>
      </c>
      <c r="AV589" s="183" t="s">
        <v>84</v>
      </c>
      <c r="AW589" s="183" t="s">
        <v>84</v>
      </c>
      <c r="AX589" s="604" t="s">
        <v>84</v>
      </c>
      <c r="AY589" s="604" t="s">
        <v>84</v>
      </c>
      <c r="AZ589" s="189"/>
      <c r="BA589" s="494">
        <v>0.75</v>
      </c>
      <c r="BB589" s="187" t="s">
        <v>84</v>
      </c>
      <c r="BC589" s="187" t="s">
        <v>84</v>
      </c>
      <c r="BD589" s="188">
        <v>0.75</v>
      </c>
      <c r="BE589" s="188" t="s">
        <v>84</v>
      </c>
      <c r="BF589" s="258"/>
    </row>
    <row r="590" spans="1:58" ht="35.25" customHeight="1" x14ac:dyDescent="0.25">
      <c r="A590" s="144"/>
      <c r="B590" s="144"/>
      <c r="C590" s="144"/>
      <c r="D590" s="1548">
        <v>2020</v>
      </c>
      <c r="E590" s="234" t="s">
        <v>153</v>
      </c>
      <c r="F590" s="165"/>
      <c r="G590" s="1575"/>
      <c r="H590" s="492" t="s">
        <v>84</v>
      </c>
      <c r="I590" s="189" t="s">
        <v>84</v>
      </c>
      <c r="J590" s="189" t="s">
        <v>84</v>
      </c>
      <c r="K590" s="189" t="s">
        <v>84</v>
      </c>
      <c r="L590" s="189" t="s">
        <v>84</v>
      </c>
      <c r="M590" s="189" t="s">
        <v>84</v>
      </c>
      <c r="N590" s="189" t="s">
        <v>84</v>
      </c>
      <c r="O590" s="189">
        <v>1</v>
      </c>
      <c r="P590" s="189" t="s">
        <v>84</v>
      </c>
      <c r="Q590" s="189" t="s">
        <v>84</v>
      </c>
      <c r="R590" s="189" t="s">
        <v>84</v>
      </c>
      <c r="S590" s="189" t="s">
        <v>84</v>
      </c>
      <c r="T590" s="189">
        <v>0.5</v>
      </c>
      <c r="U590" s="189" t="s">
        <v>84</v>
      </c>
      <c r="V590" s="189" t="s">
        <v>84</v>
      </c>
      <c r="W590" s="189" t="s">
        <v>84</v>
      </c>
      <c r="X590" s="189" t="s">
        <v>84</v>
      </c>
      <c r="Y590" s="189" t="s">
        <v>84</v>
      </c>
      <c r="Z590" s="189" t="s">
        <v>84</v>
      </c>
      <c r="AA590" s="189" t="s">
        <v>84</v>
      </c>
      <c r="AB590" s="237" t="s">
        <v>84</v>
      </c>
      <c r="AC590" s="189">
        <v>1</v>
      </c>
      <c r="AD590" s="189" t="s">
        <v>84</v>
      </c>
      <c r="AE590" s="189" t="s">
        <v>84</v>
      </c>
      <c r="AF590" s="189" t="s">
        <v>84</v>
      </c>
      <c r="AG590" s="189" t="s">
        <v>84</v>
      </c>
      <c r="AH590" s="189" t="s">
        <v>84</v>
      </c>
      <c r="AI590" s="189">
        <v>0.5</v>
      </c>
      <c r="AJ590" s="189" t="s">
        <v>84</v>
      </c>
      <c r="AK590" s="189" t="s">
        <v>84</v>
      </c>
      <c r="AL590" s="189" t="s">
        <v>84</v>
      </c>
      <c r="AM590" s="237" t="s">
        <v>84</v>
      </c>
      <c r="AN590" s="189" t="s">
        <v>84</v>
      </c>
      <c r="AO590" s="189">
        <v>1</v>
      </c>
      <c r="AP590" s="189" t="s">
        <v>84</v>
      </c>
      <c r="AQ590" s="189" t="s">
        <v>84</v>
      </c>
      <c r="AR590" s="967" t="s">
        <v>84</v>
      </c>
      <c r="AS590" s="967" t="s">
        <v>84</v>
      </c>
      <c r="AT590" s="977" t="s">
        <v>84</v>
      </c>
      <c r="AU590" s="189" t="s">
        <v>84</v>
      </c>
      <c r="AV590" s="189" t="s">
        <v>84</v>
      </c>
      <c r="AW590" s="189" t="s">
        <v>84</v>
      </c>
      <c r="AX590" s="506" t="s">
        <v>84</v>
      </c>
      <c r="AY590" s="506" t="s">
        <v>84</v>
      </c>
      <c r="AZ590" s="189"/>
      <c r="BA590" s="493">
        <v>0.75</v>
      </c>
      <c r="BB590" s="239">
        <v>0.75</v>
      </c>
      <c r="BC590" s="239">
        <v>1</v>
      </c>
      <c r="BD590" s="240">
        <v>0.83333333333333337</v>
      </c>
      <c r="BE590" s="240" t="s">
        <v>84</v>
      </c>
      <c r="BF590" s="258"/>
    </row>
    <row r="591" spans="1:58" ht="35.25" customHeight="1" x14ac:dyDescent="0.25">
      <c r="A591" s="144"/>
      <c r="B591" s="144"/>
      <c r="C591" s="144"/>
      <c r="D591" s="1549"/>
      <c r="E591" s="234" t="s">
        <v>154</v>
      </c>
      <c r="F591" s="165"/>
      <c r="G591" s="1575"/>
      <c r="H591" s="495" t="s">
        <v>84</v>
      </c>
      <c r="I591" s="183" t="s">
        <v>84</v>
      </c>
      <c r="J591" s="183" t="s">
        <v>84</v>
      </c>
      <c r="K591" s="183" t="s">
        <v>84</v>
      </c>
      <c r="L591" s="183" t="s">
        <v>84</v>
      </c>
      <c r="M591" s="183">
        <v>1</v>
      </c>
      <c r="N591" s="183" t="s">
        <v>84</v>
      </c>
      <c r="O591" s="183" t="s">
        <v>84</v>
      </c>
      <c r="P591" s="183" t="s">
        <v>84</v>
      </c>
      <c r="Q591" s="183" t="s">
        <v>84</v>
      </c>
      <c r="R591" s="183" t="s">
        <v>84</v>
      </c>
      <c r="S591" s="183" t="s">
        <v>84</v>
      </c>
      <c r="T591" s="183" t="s">
        <v>84</v>
      </c>
      <c r="U591" s="183" t="s">
        <v>84</v>
      </c>
      <c r="V591" s="183" t="s">
        <v>84</v>
      </c>
      <c r="W591" s="183">
        <v>1</v>
      </c>
      <c r="X591" s="183" t="s">
        <v>84</v>
      </c>
      <c r="Y591" s="183" t="s">
        <v>84</v>
      </c>
      <c r="Z591" s="183" t="s">
        <v>84</v>
      </c>
      <c r="AA591" s="183" t="s">
        <v>84</v>
      </c>
      <c r="AB591" s="185">
        <v>1</v>
      </c>
      <c r="AC591" s="183" t="s">
        <v>84</v>
      </c>
      <c r="AD591" s="183" t="s">
        <v>84</v>
      </c>
      <c r="AE591" s="183" t="s">
        <v>84</v>
      </c>
      <c r="AF591" s="183" t="s">
        <v>84</v>
      </c>
      <c r="AG591" s="183" t="s">
        <v>84</v>
      </c>
      <c r="AH591" s="183" t="s">
        <v>84</v>
      </c>
      <c r="AI591" s="183">
        <v>1</v>
      </c>
      <c r="AJ591" s="183" t="s">
        <v>84</v>
      </c>
      <c r="AK591" s="183" t="s">
        <v>84</v>
      </c>
      <c r="AL591" s="183" t="s">
        <v>84</v>
      </c>
      <c r="AM591" s="185">
        <v>1</v>
      </c>
      <c r="AN591" s="183" t="s">
        <v>84</v>
      </c>
      <c r="AO591" s="183" t="s">
        <v>84</v>
      </c>
      <c r="AP591" s="183" t="s">
        <v>84</v>
      </c>
      <c r="AQ591" s="183" t="s">
        <v>84</v>
      </c>
      <c r="AR591" s="965" t="s">
        <v>84</v>
      </c>
      <c r="AS591" s="965" t="s">
        <v>84</v>
      </c>
      <c r="AT591" s="975" t="s">
        <v>84</v>
      </c>
      <c r="AU591" s="183" t="s">
        <v>84</v>
      </c>
      <c r="AV591" s="183" t="s">
        <v>84</v>
      </c>
      <c r="AW591" s="183" t="s">
        <v>84</v>
      </c>
      <c r="AX591" s="604" t="s">
        <v>84</v>
      </c>
      <c r="AY591" s="604" t="s">
        <v>84</v>
      </c>
      <c r="AZ591" s="189"/>
      <c r="BA591" s="494">
        <v>1</v>
      </c>
      <c r="BB591" s="187">
        <v>1</v>
      </c>
      <c r="BC591" s="187">
        <v>1</v>
      </c>
      <c r="BD591" s="188">
        <v>1</v>
      </c>
      <c r="BE591" s="188" t="s">
        <v>84</v>
      </c>
      <c r="BF591" s="258"/>
    </row>
    <row r="592" spans="1:58" ht="35.25" customHeight="1" x14ac:dyDescent="0.25">
      <c r="A592" s="144"/>
      <c r="B592" s="144"/>
      <c r="C592" s="144"/>
      <c r="D592" s="1549"/>
      <c r="E592" s="234" t="s">
        <v>155</v>
      </c>
      <c r="F592" s="165"/>
      <c r="G592" s="1575"/>
      <c r="H592" s="638" t="s">
        <v>84</v>
      </c>
      <c r="I592" s="186">
        <v>1</v>
      </c>
      <c r="J592" s="186" t="s">
        <v>84</v>
      </c>
      <c r="K592" s="186" t="s">
        <v>84</v>
      </c>
      <c r="L592" s="186" t="s">
        <v>84</v>
      </c>
      <c r="M592" s="186" t="s">
        <v>84</v>
      </c>
      <c r="N592" s="186" t="s">
        <v>84</v>
      </c>
      <c r="O592" s="186" t="s">
        <v>84</v>
      </c>
      <c r="P592" s="186" t="s">
        <v>84</v>
      </c>
      <c r="Q592" s="186" t="s">
        <v>84</v>
      </c>
      <c r="R592" s="186" t="s">
        <v>84</v>
      </c>
      <c r="S592" s="186">
        <v>1</v>
      </c>
      <c r="T592" s="186" t="s">
        <v>84</v>
      </c>
      <c r="U592" s="186" t="s">
        <v>84</v>
      </c>
      <c r="V592" s="186" t="s">
        <v>84</v>
      </c>
      <c r="W592" s="186" t="s">
        <v>84</v>
      </c>
      <c r="X592" s="186" t="s">
        <v>84</v>
      </c>
      <c r="Y592" s="186" t="s">
        <v>84</v>
      </c>
      <c r="Z592" s="186" t="s">
        <v>84</v>
      </c>
      <c r="AA592" s="186" t="s">
        <v>84</v>
      </c>
      <c r="AB592" s="206" t="s">
        <v>84</v>
      </c>
      <c r="AC592" s="186">
        <v>1</v>
      </c>
      <c r="AD592" s="186" t="s">
        <v>84</v>
      </c>
      <c r="AE592" s="186" t="s">
        <v>84</v>
      </c>
      <c r="AF592" s="186" t="s">
        <v>84</v>
      </c>
      <c r="AG592" s="186" t="s">
        <v>84</v>
      </c>
      <c r="AH592" s="186" t="s">
        <v>84</v>
      </c>
      <c r="AI592" s="186">
        <v>1</v>
      </c>
      <c r="AJ592" s="186" t="s">
        <v>84</v>
      </c>
      <c r="AK592" s="186" t="s">
        <v>84</v>
      </c>
      <c r="AL592" s="186" t="s">
        <v>84</v>
      </c>
      <c r="AM592" s="206" t="s">
        <v>84</v>
      </c>
      <c r="AN592" s="186" t="s">
        <v>84</v>
      </c>
      <c r="AO592" s="186" t="s">
        <v>84</v>
      </c>
      <c r="AP592" s="186" t="s">
        <v>84</v>
      </c>
      <c r="AQ592" s="186" t="s">
        <v>84</v>
      </c>
      <c r="AR592" s="966" t="s">
        <v>84</v>
      </c>
      <c r="AS592" s="966" t="s">
        <v>84</v>
      </c>
      <c r="AT592" s="976" t="s">
        <v>84</v>
      </c>
      <c r="AU592" s="186" t="s">
        <v>84</v>
      </c>
      <c r="AV592" s="186" t="s">
        <v>84</v>
      </c>
      <c r="AW592" s="186" t="s">
        <v>84</v>
      </c>
      <c r="AX592" s="605" t="s">
        <v>84</v>
      </c>
      <c r="AY592" s="186" t="s">
        <v>84</v>
      </c>
      <c r="AZ592" s="189"/>
      <c r="BA592" s="639">
        <v>1</v>
      </c>
      <c r="BB592" s="207">
        <v>1</v>
      </c>
      <c r="BC592" s="207" t="s">
        <v>84</v>
      </c>
      <c r="BD592" s="208">
        <v>1</v>
      </c>
      <c r="BE592" s="208" t="s">
        <v>84</v>
      </c>
      <c r="BF592" s="258"/>
    </row>
    <row r="593" spans="1:58" ht="35.25" customHeight="1" x14ac:dyDescent="0.25">
      <c r="A593" s="144"/>
      <c r="B593" s="144"/>
      <c r="C593" s="144"/>
      <c r="D593" s="1549"/>
      <c r="E593" s="234" t="s">
        <v>241</v>
      </c>
      <c r="F593" s="165"/>
      <c r="G593" s="1575"/>
      <c r="H593" s="495" t="s">
        <v>84</v>
      </c>
      <c r="I593" s="183" t="s">
        <v>84</v>
      </c>
      <c r="J593" s="183" t="s">
        <v>84</v>
      </c>
      <c r="K593" s="183">
        <v>0.5</v>
      </c>
      <c r="L593" s="183" t="s">
        <v>84</v>
      </c>
      <c r="M593" s="183" t="s">
        <v>84</v>
      </c>
      <c r="N593" s="183" t="s">
        <v>84</v>
      </c>
      <c r="O593" s="183" t="s">
        <v>84</v>
      </c>
      <c r="P593" s="183" t="s">
        <v>84</v>
      </c>
      <c r="Q593" s="183" t="s">
        <v>84</v>
      </c>
      <c r="R593" s="183">
        <v>1</v>
      </c>
      <c r="S593" s="183" t="s">
        <v>84</v>
      </c>
      <c r="T593" s="183" t="s">
        <v>84</v>
      </c>
      <c r="U593" s="183" t="s">
        <v>84</v>
      </c>
      <c r="V593" s="183" t="s">
        <v>84</v>
      </c>
      <c r="W593" s="183" t="s">
        <v>84</v>
      </c>
      <c r="X593" s="183" t="s">
        <v>84</v>
      </c>
      <c r="Y593" s="183" t="s">
        <v>84</v>
      </c>
      <c r="Z593" s="183" t="s">
        <v>84</v>
      </c>
      <c r="AA593" s="183" t="s">
        <v>84</v>
      </c>
      <c r="AB593" s="185">
        <v>1</v>
      </c>
      <c r="AC593" s="183" t="s">
        <v>84</v>
      </c>
      <c r="AD593" s="183" t="s">
        <v>84</v>
      </c>
      <c r="AE593" s="183" t="s">
        <v>84</v>
      </c>
      <c r="AF593" s="183" t="s">
        <v>84</v>
      </c>
      <c r="AG593" s="183" t="s">
        <v>84</v>
      </c>
      <c r="AH593" s="183">
        <v>1</v>
      </c>
      <c r="AI593" s="183" t="s">
        <v>84</v>
      </c>
      <c r="AJ593" s="183" t="s">
        <v>84</v>
      </c>
      <c r="AK593" s="183" t="s">
        <v>84</v>
      </c>
      <c r="AL593" s="183" t="s">
        <v>84</v>
      </c>
      <c r="AM593" s="185">
        <v>1</v>
      </c>
      <c r="AN593" s="183" t="s">
        <v>84</v>
      </c>
      <c r="AO593" s="183" t="s">
        <v>84</v>
      </c>
      <c r="AP593" s="183" t="s">
        <v>84</v>
      </c>
      <c r="AQ593" s="183" t="s">
        <v>84</v>
      </c>
      <c r="AR593" s="965" t="s">
        <v>84</v>
      </c>
      <c r="AS593" s="965" t="s">
        <v>84</v>
      </c>
      <c r="AT593" s="975" t="s">
        <v>84</v>
      </c>
      <c r="AU593" s="189" t="s">
        <v>84</v>
      </c>
      <c r="AV593" s="189" t="s">
        <v>84</v>
      </c>
      <c r="AW593" s="189" t="s">
        <v>84</v>
      </c>
      <c r="AX593" s="506" t="s">
        <v>84</v>
      </c>
      <c r="AY593" s="189" t="s">
        <v>84</v>
      </c>
      <c r="AZ593" s="189"/>
      <c r="BA593" s="494">
        <v>0.75</v>
      </c>
      <c r="BB593" s="187">
        <v>1</v>
      </c>
      <c r="BC593" s="187">
        <v>1</v>
      </c>
      <c r="BD593" s="188">
        <v>0.91666666666666663</v>
      </c>
      <c r="BE593" s="188" t="s">
        <v>84</v>
      </c>
      <c r="BF593" s="258"/>
    </row>
    <row r="594" spans="1:58" ht="35.25" customHeight="1" x14ac:dyDescent="0.25">
      <c r="A594" s="144"/>
      <c r="B594" s="144"/>
      <c r="C594" s="144"/>
      <c r="D594" s="1549"/>
      <c r="E594" s="234" t="s">
        <v>246</v>
      </c>
      <c r="F594" s="165"/>
      <c r="G594" s="1575"/>
      <c r="H594" s="638">
        <v>1</v>
      </c>
      <c r="I594" s="186" t="s">
        <v>84</v>
      </c>
      <c r="J594" s="186" t="s">
        <v>84</v>
      </c>
      <c r="K594" s="186" t="s">
        <v>84</v>
      </c>
      <c r="L594" s="186" t="s">
        <v>84</v>
      </c>
      <c r="M594" s="186" t="s">
        <v>84</v>
      </c>
      <c r="N594" s="186" t="s">
        <v>84</v>
      </c>
      <c r="O594" s="186" t="s">
        <v>84</v>
      </c>
      <c r="P594" s="186" t="s">
        <v>84</v>
      </c>
      <c r="Q594" s="186" t="s">
        <v>84</v>
      </c>
      <c r="R594" s="186" t="s">
        <v>84</v>
      </c>
      <c r="S594" s="186" t="s">
        <v>84</v>
      </c>
      <c r="T594" s="186">
        <v>1</v>
      </c>
      <c r="U594" s="186" t="s">
        <v>84</v>
      </c>
      <c r="V594" s="186" t="s">
        <v>84</v>
      </c>
      <c r="W594" s="186" t="s">
        <v>84</v>
      </c>
      <c r="X594" s="186" t="s">
        <v>84</v>
      </c>
      <c r="Y594" s="186" t="s">
        <v>84</v>
      </c>
      <c r="Z594" s="186" t="s">
        <v>84</v>
      </c>
      <c r="AA594" s="186" t="s">
        <v>84</v>
      </c>
      <c r="AB594" s="206" t="s">
        <v>84</v>
      </c>
      <c r="AC594" s="186" t="s">
        <v>84</v>
      </c>
      <c r="AD594" s="186" t="s">
        <v>84</v>
      </c>
      <c r="AE594" s="186" t="s">
        <v>84</v>
      </c>
      <c r="AF594" s="186" t="s">
        <v>84</v>
      </c>
      <c r="AG594" s="186" t="s">
        <v>84</v>
      </c>
      <c r="AH594" s="186" t="s">
        <v>84</v>
      </c>
      <c r="AI594" s="186">
        <v>1</v>
      </c>
      <c r="AJ594" s="186" t="s">
        <v>84</v>
      </c>
      <c r="AK594" s="186" t="s">
        <v>84</v>
      </c>
      <c r="AL594" s="186" t="s">
        <v>84</v>
      </c>
      <c r="AM594" s="206" t="s">
        <v>84</v>
      </c>
      <c r="AN594" s="186" t="s">
        <v>84</v>
      </c>
      <c r="AO594" s="186">
        <v>1</v>
      </c>
      <c r="AP594" s="186" t="s">
        <v>84</v>
      </c>
      <c r="AQ594" s="186" t="s">
        <v>84</v>
      </c>
      <c r="AR594" s="966" t="s">
        <v>84</v>
      </c>
      <c r="AS594" s="966" t="s">
        <v>84</v>
      </c>
      <c r="AT594" s="976" t="s">
        <v>84</v>
      </c>
      <c r="AU594" s="186" t="s">
        <v>84</v>
      </c>
      <c r="AV594" s="186" t="s">
        <v>84</v>
      </c>
      <c r="AW594" s="186" t="s">
        <v>84</v>
      </c>
      <c r="AX594" s="605" t="s">
        <v>84</v>
      </c>
      <c r="AY594" s="186" t="s">
        <v>84</v>
      </c>
      <c r="AZ594" s="189"/>
      <c r="BA594" s="639">
        <v>1</v>
      </c>
      <c r="BB594" s="207">
        <v>1</v>
      </c>
      <c r="BC594" s="207">
        <v>1</v>
      </c>
      <c r="BD594" s="208">
        <v>1</v>
      </c>
      <c r="BE594" s="208" t="s">
        <v>84</v>
      </c>
      <c r="BF594" s="258"/>
    </row>
    <row r="595" spans="1:58" ht="35.25" customHeight="1" x14ac:dyDescent="0.25">
      <c r="A595" s="144"/>
      <c r="B595" s="144"/>
      <c r="C595" s="144"/>
      <c r="D595" s="1549"/>
      <c r="E595" s="234" t="s">
        <v>248</v>
      </c>
      <c r="F595" s="165"/>
      <c r="G595" s="1575"/>
      <c r="H595" s="495" t="s">
        <v>84</v>
      </c>
      <c r="I595" s="183" t="s">
        <v>84</v>
      </c>
      <c r="J595" s="183" t="s">
        <v>84</v>
      </c>
      <c r="K595" s="183" t="s">
        <v>84</v>
      </c>
      <c r="L595" s="183" t="s">
        <v>84</v>
      </c>
      <c r="M595" s="183" t="s">
        <v>84</v>
      </c>
      <c r="N595" s="183" t="s">
        <v>84</v>
      </c>
      <c r="O595" s="183" t="s">
        <v>84</v>
      </c>
      <c r="P595" s="183" t="s">
        <v>84</v>
      </c>
      <c r="Q595" s="183">
        <v>1</v>
      </c>
      <c r="R595" s="183" t="s">
        <v>84</v>
      </c>
      <c r="S595" s="183" t="s">
        <v>84</v>
      </c>
      <c r="T595" s="183" t="s">
        <v>84</v>
      </c>
      <c r="U595" s="183" t="s">
        <v>84</v>
      </c>
      <c r="V595" s="183" t="s">
        <v>84</v>
      </c>
      <c r="W595" s="183">
        <v>1</v>
      </c>
      <c r="X595" s="183" t="s">
        <v>84</v>
      </c>
      <c r="Y595" s="183" t="s">
        <v>84</v>
      </c>
      <c r="Z595" s="183" t="s">
        <v>84</v>
      </c>
      <c r="AA595" s="183" t="s">
        <v>84</v>
      </c>
      <c r="AB595" s="185">
        <v>1</v>
      </c>
      <c r="AC595" s="183" t="s">
        <v>84</v>
      </c>
      <c r="AD595" s="183" t="s">
        <v>84</v>
      </c>
      <c r="AE595" s="183" t="s">
        <v>84</v>
      </c>
      <c r="AF595" s="183" t="s">
        <v>84</v>
      </c>
      <c r="AG595" s="183" t="s">
        <v>84</v>
      </c>
      <c r="AH595" s="183">
        <v>1</v>
      </c>
      <c r="AI595" s="183" t="s">
        <v>84</v>
      </c>
      <c r="AJ595" s="183" t="s">
        <v>84</v>
      </c>
      <c r="AK595" s="183" t="s">
        <v>84</v>
      </c>
      <c r="AL595" s="183" t="s">
        <v>84</v>
      </c>
      <c r="AM595" s="185">
        <v>0</v>
      </c>
      <c r="AN595" s="183" t="s">
        <v>84</v>
      </c>
      <c r="AO595" s="183" t="s">
        <v>84</v>
      </c>
      <c r="AP595" s="183" t="s">
        <v>84</v>
      </c>
      <c r="AQ595" s="183" t="s">
        <v>84</v>
      </c>
      <c r="AR595" s="965" t="s">
        <v>84</v>
      </c>
      <c r="AS595" s="965" t="s">
        <v>84</v>
      </c>
      <c r="AT595" s="975" t="s">
        <v>84</v>
      </c>
      <c r="AU595" s="186" t="s">
        <v>84</v>
      </c>
      <c r="AV595" s="186" t="s">
        <v>84</v>
      </c>
      <c r="AW595" s="186" t="s">
        <v>84</v>
      </c>
      <c r="AX595" s="605" t="s">
        <v>84</v>
      </c>
      <c r="AY595" s="186" t="s">
        <v>84</v>
      </c>
      <c r="AZ595" s="189"/>
      <c r="BA595" s="494">
        <v>1</v>
      </c>
      <c r="BB595" s="187">
        <v>1</v>
      </c>
      <c r="BC595" s="187">
        <v>0</v>
      </c>
      <c r="BD595" s="188">
        <v>0.66666666666666663</v>
      </c>
      <c r="BE595" s="188" t="s">
        <v>84</v>
      </c>
      <c r="BF595" s="258"/>
    </row>
    <row r="596" spans="1:58" ht="35.25" customHeight="1" x14ac:dyDescent="0.25">
      <c r="A596" s="144"/>
      <c r="B596" s="144"/>
      <c r="C596" s="144"/>
      <c r="D596" s="1549"/>
      <c r="E596" s="234" t="s">
        <v>257</v>
      </c>
      <c r="F596" s="165"/>
      <c r="G596" s="1575"/>
      <c r="H596" s="638" t="s">
        <v>84</v>
      </c>
      <c r="I596" s="186" t="s">
        <v>84</v>
      </c>
      <c r="J596" s="186" t="s">
        <v>84</v>
      </c>
      <c r="K596" s="186" t="s">
        <v>84</v>
      </c>
      <c r="L596" s="186" t="s">
        <v>84</v>
      </c>
      <c r="M596" s="186" t="s">
        <v>84</v>
      </c>
      <c r="N596" s="186" t="s">
        <v>84</v>
      </c>
      <c r="O596" s="186" t="s">
        <v>84</v>
      </c>
      <c r="P596" s="186" t="s">
        <v>84</v>
      </c>
      <c r="Q596" s="186" t="s">
        <v>84</v>
      </c>
      <c r="R596" s="186" t="s">
        <v>84</v>
      </c>
      <c r="S596" s="186">
        <v>1</v>
      </c>
      <c r="T596" s="186" t="s">
        <v>84</v>
      </c>
      <c r="U596" s="186" t="s">
        <v>84</v>
      </c>
      <c r="V596" s="186">
        <v>0.5</v>
      </c>
      <c r="W596" s="186" t="s">
        <v>84</v>
      </c>
      <c r="X596" s="186" t="s">
        <v>84</v>
      </c>
      <c r="Y596" s="186" t="s">
        <v>84</v>
      </c>
      <c r="Z596" s="186" t="s">
        <v>84</v>
      </c>
      <c r="AA596" s="186" t="s">
        <v>84</v>
      </c>
      <c r="AB596" s="206" t="s">
        <v>84</v>
      </c>
      <c r="AC596" s="186">
        <v>1</v>
      </c>
      <c r="AD596" s="186" t="s">
        <v>84</v>
      </c>
      <c r="AE596" s="186" t="s">
        <v>84</v>
      </c>
      <c r="AF596" s="186" t="s">
        <v>84</v>
      </c>
      <c r="AG596" s="186" t="s">
        <v>84</v>
      </c>
      <c r="AH596" s="186" t="s">
        <v>84</v>
      </c>
      <c r="AI596" s="186">
        <v>0</v>
      </c>
      <c r="AJ596" s="186" t="s">
        <v>84</v>
      </c>
      <c r="AK596" s="186" t="s">
        <v>84</v>
      </c>
      <c r="AL596" s="186" t="s">
        <v>84</v>
      </c>
      <c r="AM596" s="206" t="s">
        <v>84</v>
      </c>
      <c r="AN596" s="186" t="s">
        <v>84</v>
      </c>
      <c r="AO596" s="186" t="s">
        <v>84</v>
      </c>
      <c r="AP596" s="186" t="s">
        <v>84</v>
      </c>
      <c r="AQ596" s="186" t="s">
        <v>84</v>
      </c>
      <c r="AR596" s="966" t="s">
        <v>84</v>
      </c>
      <c r="AS596" s="966" t="s">
        <v>84</v>
      </c>
      <c r="AT596" s="976" t="s">
        <v>84</v>
      </c>
      <c r="AU596" s="186" t="s">
        <v>84</v>
      </c>
      <c r="AV596" s="186" t="s">
        <v>84</v>
      </c>
      <c r="AW596" s="186" t="s">
        <v>84</v>
      </c>
      <c r="AX596" s="605" t="s">
        <v>84</v>
      </c>
      <c r="AY596" s="186" t="s">
        <v>84</v>
      </c>
      <c r="AZ596" s="189"/>
      <c r="BA596" s="639">
        <v>0.75</v>
      </c>
      <c r="BB596" s="207">
        <v>0.5</v>
      </c>
      <c r="BC596" s="207" t="s">
        <v>84</v>
      </c>
      <c r="BD596" s="208">
        <v>0.625</v>
      </c>
      <c r="BE596" s="208" t="s">
        <v>84</v>
      </c>
      <c r="BF596" s="258"/>
    </row>
    <row r="597" spans="1:58" ht="35.25" customHeight="1" x14ac:dyDescent="0.25">
      <c r="A597" s="144"/>
      <c r="B597" s="144"/>
      <c r="C597" s="144"/>
      <c r="D597" s="1549"/>
      <c r="E597" s="234" t="s">
        <v>267</v>
      </c>
      <c r="F597" s="165"/>
      <c r="G597" s="1575"/>
      <c r="H597" s="495" t="s">
        <v>84</v>
      </c>
      <c r="I597" s="183">
        <v>1</v>
      </c>
      <c r="J597" s="183" t="s">
        <v>84</v>
      </c>
      <c r="K597" s="183">
        <v>1</v>
      </c>
      <c r="L597" s="183" t="s">
        <v>84</v>
      </c>
      <c r="M597" s="183" t="s">
        <v>84</v>
      </c>
      <c r="N597" s="183" t="s">
        <v>84</v>
      </c>
      <c r="O597" s="183" t="s">
        <v>84</v>
      </c>
      <c r="P597" s="183" t="s">
        <v>84</v>
      </c>
      <c r="Q597" s="183" t="s">
        <v>84</v>
      </c>
      <c r="R597" s="183" t="s">
        <v>84</v>
      </c>
      <c r="S597" s="183" t="s">
        <v>84</v>
      </c>
      <c r="T597" s="183" t="s">
        <v>84</v>
      </c>
      <c r="U597" s="183" t="s">
        <v>84</v>
      </c>
      <c r="V597" s="183" t="s">
        <v>84</v>
      </c>
      <c r="W597" s="183" t="s">
        <v>84</v>
      </c>
      <c r="X597" s="183" t="s">
        <v>84</v>
      </c>
      <c r="Y597" s="183" t="s">
        <v>84</v>
      </c>
      <c r="Z597" s="183" t="s">
        <v>84</v>
      </c>
      <c r="AA597" s="183" t="s">
        <v>84</v>
      </c>
      <c r="AB597" s="185">
        <v>1</v>
      </c>
      <c r="AC597" s="183" t="s">
        <v>84</v>
      </c>
      <c r="AD597" s="183" t="s">
        <v>84</v>
      </c>
      <c r="AE597" s="183" t="s">
        <v>84</v>
      </c>
      <c r="AF597" s="183" t="s">
        <v>84</v>
      </c>
      <c r="AG597" s="183" t="s">
        <v>84</v>
      </c>
      <c r="AH597" s="183">
        <v>1</v>
      </c>
      <c r="AI597" s="183" t="s">
        <v>84</v>
      </c>
      <c r="AJ597" s="183" t="s">
        <v>84</v>
      </c>
      <c r="AK597" s="183" t="s">
        <v>84</v>
      </c>
      <c r="AL597" s="183" t="s">
        <v>84</v>
      </c>
      <c r="AM597" s="185">
        <v>1</v>
      </c>
      <c r="AN597" s="183" t="s">
        <v>84</v>
      </c>
      <c r="AO597" s="183" t="s">
        <v>84</v>
      </c>
      <c r="AP597" s="183" t="s">
        <v>84</v>
      </c>
      <c r="AQ597" s="183" t="s">
        <v>84</v>
      </c>
      <c r="AR597" s="965" t="s">
        <v>84</v>
      </c>
      <c r="AS597" s="965" t="s">
        <v>84</v>
      </c>
      <c r="AT597" s="975" t="s">
        <v>84</v>
      </c>
      <c r="AU597" s="186" t="s">
        <v>84</v>
      </c>
      <c r="AV597" s="186" t="s">
        <v>84</v>
      </c>
      <c r="AW597" s="186" t="s">
        <v>84</v>
      </c>
      <c r="AX597" s="605" t="s">
        <v>84</v>
      </c>
      <c r="AY597" s="186" t="s">
        <v>84</v>
      </c>
      <c r="AZ597" s="189"/>
      <c r="BA597" s="494">
        <v>1</v>
      </c>
      <c r="BB597" s="187">
        <v>1</v>
      </c>
      <c r="BC597" s="187">
        <v>1</v>
      </c>
      <c r="BD597" s="188">
        <v>1</v>
      </c>
      <c r="BE597" s="188" t="s">
        <v>84</v>
      </c>
      <c r="BF597" s="258"/>
    </row>
    <row r="598" spans="1:58" ht="35.25" customHeight="1" x14ac:dyDescent="0.25">
      <c r="A598" s="144"/>
      <c r="B598" s="144"/>
      <c r="C598" s="144"/>
      <c r="D598" s="1549"/>
      <c r="E598" s="234" t="s">
        <v>152</v>
      </c>
      <c r="F598" s="165"/>
      <c r="G598" s="1575"/>
      <c r="H598" s="638" t="s">
        <v>84</v>
      </c>
      <c r="I598" s="186" t="s">
        <v>84</v>
      </c>
      <c r="J598" s="186" t="s">
        <v>84</v>
      </c>
      <c r="K598" s="186">
        <v>1</v>
      </c>
      <c r="L598" s="186" t="s">
        <v>84</v>
      </c>
      <c r="M598" s="186" t="s">
        <v>84</v>
      </c>
      <c r="N598" s="186" t="s">
        <v>84</v>
      </c>
      <c r="O598" s="186">
        <v>1</v>
      </c>
      <c r="P598" s="186" t="s">
        <v>84</v>
      </c>
      <c r="Q598" s="186" t="s">
        <v>84</v>
      </c>
      <c r="R598" s="186" t="s">
        <v>84</v>
      </c>
      <c r="S598" s="186" t="s">
        <v>84</v>
      </c>
      <c r="T598" s="186" t="s">
        <v>84</v>
      </c>
      <c r="U598" s="186" t="s">
        <v>84</v>
      </c>
      <c r="V598" s="186" t="s">
        <v>84</v>
      </c>
      <c r="W598" s="186" t="s">
        <v>84</v>
      </c>
      <c r="X598" s="186" t="s">
        <v>84</v>
      </c>
      <c r="Y598" s="186" t="s">
        <v>84</v>
      </c>
      <c r="Z598" s="186" t="s">
        <v>84</v>
      </c>
      <c r="AA598" s="186" t="s">
        <v>84</v>
      </c>
      <c r="AB598" s="206" t="s">
        <v>84</v>
      </c>
      <c r="AC598" s="186">
        <v>1</v>
      </c>
      <c r="AD598" s="186" t="s">
        <v>84</v>
      </c>
      <c r="AE598" s="186" t="s">
        <v>84</v>
      </c>
      <c r="AF598" s="186" t="s">
        <v>84</v>
      </c>
      <c r="AG598" s="186" t="s">
        <v>84</v>
      </c>
      <c r="AH598" s="186" t="s">
        <v>84</v>
      </c>
      <c r="AI598" s="186">
        <v>0.5</v>
      </c>
      <c r="AJ598" s="186" t="s">
        <v>84</v>
      </c>
      <c r="AK598" s="186" t="s">
        <v>84</v>
      </c>
      <c r="AL598" s="186" t="s">
        <v>84</v>
      </c>
      <c r="AM598" s="206" t="s">
        <v>84</v>
      </c>
      <c r="AN598" s="186" t="s">
        <v>84</v>
      </c>
      <c r="AO598" s="186">
        <v>1</v>
      </c>
      <c r="AP598" s="186" t="s">
        <v>84</v>
      </c>
      <c r="AQ598" s="186" t="s">
        <v>84</v>
      </c>
      <c r="AR598" s="966" t="s">
        <v>84</v>
      </c>
      <c r="AS598" s="966" t="s">
        <v>84</v>
      </c>
      <c r="AT598" s="976" t="s">
        <v>84</v>
      </c>
      <c r="AU598" s="186" t="s">
        <v>84</v>
      </c>
      <c r="AV598" s="186" t="s">
        <v>84</v>
      </c>
      <c r="AW598" s="186" t="s">
        <v>84</v>
      </c>
      <c r="AX598" s="605" t="s">
        <v>84</v>
      </c>
      <c r="AY598" s="186" t="s">
        <v>84</v>
      </c>
      <c r="AZ598" s="189"/>
      <c r="BA598" s="639">
        <v>1</v>
      </c>
      <c r="BB598" s="207">
        <v>0.75</v>
      </c>
      <c r="BC598" s="207">
        <v>1</v>
      </c>
      <c r="BD598" s="208">
        <v>0.91666666666666663</v>
      </c>
      <c r="BE598" s="208" t="s">
        <v>84</v>
      </c>
      <c r="BF598" s="258"/>
    </row>
    <row r="599" spans="1:58" ht="35.25" customHeight="1" x14ac:dyDescent="0.25">
      <c r="A599" s="144"/>
      <c r="B599" s="144"/>
      <c r="C599" s="144"/>
      <c r="D599" s="1548">
        <v>2021</v>
      </c>
      <c r="E599" s="234" t="s">
        <v>153</v>
      </c>
      <c r="F599" s="165"/>
      <c r="G599" s="1575"/>
      <c r="H599" s="495" t="s">
        <v>84</v>
      </c>
      <c r="I599" s="183" t="s">
        <v>84</v>
      </c>
      <c r="J599" s="183" t="s">
        <v>84</v>
      </c>
      <c r="K599" s="183" t="s">
        <v>84</v>
      </c>
      <c r="L599" s="183" t="s">
        <v>84</v>
      </c>
      <c r="M599" s="183" t="s">
        <v>84</v>
      </c>
      <c r="N599" s="183" t="s">
        <v>84</v>
      </c>
      <c r="O599" s="183" t="s">
        <v>84</v>
      </c>
      <c r="P599" s="183" t="s">
        <v>84</v>
      </c>
      <c r="Q599" s="183" t="s">
        <v>84</v>
      </c>
      <c r="R599" s="183">
        <v>1</v>
      </c>
      <c r="S599" s="183" t="s">
        <v>84</v>
      </c>
      <c r="T599" s="183">
        <v>1</v>
      </c>
      <c r="U599" s="183" t="s">
        <v>84</v>
      </c>
      <c r="V599" s="183" t="s">
        <v>84</v>
      </c>
      <c r="W599" s="183" t="s">
        <v>84</v>
      </c>
      <c r="X599" s="183" t="s">
        <v>84</v>
      </c>
      <c r="Y599" s="183" t="s">
        <v>84</v>
      </c>
      <c r="Z599" s="183" t="s">
        <v>84</v>
      </c>
      <c r="AA599" s="183" t="s">
        <v>84</v>
      </c>
      <c r="AB599" s="185" t="s">
        <v>84</v>
      </c>
      <c r="AC599" s="183">
        <v>1</v>
      </c>
      <c r="AD599" s="183" t="s">
        <v>84</v>
      </c>
      <c r="AE599" s="183" t="s">
        <v>84</v>
      </c>
      <c r="AF599" s="183" t="s">
        <v>84</v>
      </c>
      <c r="AG599" s="183" t="s">
        <v>84</v>
      </c>
      <c r="AH599" s="183" t="s">
        <v>84</v>
      </c>
      <c r="AI599" s="183">
        <v>1</v>
      </c>
      <c r="AJ599" s="183" t="s">
        <v>84</v>
      </c>
      <c r="AK599" s="183" t="s">
        <v>84</v>
      </c>
      <c r="AL599" s="183" t="s">
        <v>84</v>
      </c>
      <c r="AM599" s="185">
        <v>0.5</v>
      </c>
      <c r="AN599" s="183" t="s">
        <v>84</v>
      </c>
      <c r="AO599" s="183" t="s">
        <v>84</v>
      </c>
      <c r="AP599" s="183" t="s">
        <v>84</v>
      </c>
      <c r="AQ599" s="183" t="s">
        <v>84</v>
      </c>
      <c r="AR599" s="965" t="s">
        <v>84</v>
      </c>
      <c r="AS599" s="965" t="s">
        <v>84</v>
      </c>
      <c r="AT599" s="975" t="s">
        <v>84</v>
      </c>
      <c r="AU599" s="186" t="s">
        <v>84</v>
      </c>
      <c r="AV599" s="186" t="s">
        <v>84</v>
      </c>
      <c r="AW599" s="186" t="s">
        <v>84</v>
      </c>
      <c r="AX599" s="605" t="s">
        <v>84</v>
      </c>
      <c r="AY599" s="186" t="s">
        <v>84</v>
      </c>
      <c r="AZ599" s="189"/>
      <c r="BA599" s="494">
        <v>1</v>
      </c>
      <c r="BB599" s="187">
        <v>1</v>
      </c>
      <c r="BC599" s="187">
        <v>0.5</v>
      </c>
      <c r="BD599" s="188">
        <v>0.83333333333333337</v>
      </c>
      <c r="BE599" s="188" t="s">
        <v>84</v>
      </c>
      <c r="BF599" s="258"/>
    </row>
    <row r="600" spans="1:58" ht="35.25" customHeight="1" x14ac:dyDescent="0.25">
      <c r="A600" s="144"/>
      <c r="B600" s="144"/>
      <c r="C600" s="144"/>
      <c r="D600" s="1549"/>
      <c r="E600" s="234" t="s">
        <v>154</v>
      </c>
      <c r="F600" s="165"/>
      <c r="G600" s="1575"/>
      <c r="H600" s="638">
        <v>1</v>
      </c>
      <c r="I600" s="186" t="s">
        <v>84</v>
      </c>
      <c r="J600" s="186" t="s">
        <v>84</v>
      </c>
      <c r="K600" s="186" t="s">
        <v>84</v>
      </c>
      <c r="L600" s="186" t="s">
        <v>84</v>
      </c>
      <c r="M600" s="186" t="s">
        <v>84</v>
      </c>
      <c r="N600" s="186" t="s">
        <v>84</v>
      </c>
      <c r="O600" s="186" t="s">
        <v>84</v>
      </c>
      <c r="P600" s="186" t="s">
        <v>84</v>
      </c>
      <c r="Q600" s="186">
        <v>1</v>
      </c>
      <c r="R600" s="186" t="s">
        <v>84</v>
      </c>
      <c r="S600" s="186" t="s">
        <v>84</v>
      </c>
      <c r="T600" s="186" t="s">
        <v>84</v>
      </c>
      <c r="U600" s="186" t="s">
        <v>84</v>
      </c>
      <c r="V600" s="186" t="s">
        <v>84</v>
      </c>
      <c r="W600" s="186" t="s">
        <v>84</v>
      </c>
      <c r="X600" s="186" t="s">
        <v>84</v>
      </c>
      <c r="Y600" s="186" t="s">
        <v>84</v>
      </c>
      <c r="Z600" s="186" t="s">
        <v>84</v>
      </c>
      <c r="AA600" s="186" t="s">
        <v>84</v>
      </c>
      <c r="AB600" s="206">
        <v>1</v>
      </c>
      <c r="AC600" s="186" t="s">
        <v>84</v>
      </c>
      <c r="AD600" s="186" t="s">
        <v>84</v>
      </c>
      <c r="AE600" s="186" t="s">
        <v>84</v>
      </c>
      <c r="AF600" s="186" t="s">
        <v>84</v>
      </c>
      <c r="AG600" s="186" t="s">
        <v>84</v>
      </c>
      <c r="AH600" s="186">
        <v>0.5</v>
      </c>
      <c r="AI600" s="186" t="s">
        <v>84</v>
      </c>
      <c r="AJ600" s="186" t="s">
        <v>84</v>
      </c>
      <c r="AK600" s="186" t="s">
        <v>84</v>
      </c>
      <c r="AL600" s="186" t="s">
        <v>84</v>
      </c>
      <c r="AM600" s="206" t="s">
        <v>84</v>
      </c>
      <c r="AN600" s="186" t="s">
        <v>84</v>
      </c>
      <c r="AO600" s="186">
        <v>1</v>
      </c>
      <c r="AP600" s="186" t="s">
        <v>84</v>
      </c>
      <c r="AQ600" s="186" t="s">
        <v>84</v>
      </c>
      <c r="AR600" s="966" t="s">
        <v>84</v>
      </c>
      <c r="AS600" s="966" t="s">
        <v>84</v>
      </c>
      <c r="AT600" s="976" t="s">
        <v>84</v>
      </c>
      <c r="AU600" s="186" t="s">
        <v>84</v>
      </c>
      <c r="AV600" s="186" t="s">
        <v>84</v>
      </c>
      <c r="AW600" s="186" t="s">
        <v>84</v>
      </c>
      <c r="AX600" s="605" t="s">
        <v>84</v>
      </c>
      <c r="AY600" s="186" t="s">
        <v>84</v>
      </c>
      <c r="AZ600" s="189"/>
      <c r="BA600" s="639">
        <v>1</v>
      </c>
      <c r="BB600" s="207">
        <v>0.75</v>
      </c>
      <c r="BC600" s="207">
        <v>1</v>
      </c>
      <c r="BD600" s="208">
        <v>0.91666666666666663</v>
      </c>
      <c r="BE600" s="208" t="s">
        <v>84</v>
      </c>
      <c r="BF600" s="258"/>
    </row>
    <row r="601" spans="1:58" ht="35.25" customHeight="1" x14ac:dyDescent="0.25">
      <c r="A601" s="144"/>
      <c r="B601" s="144"/>
      <c r="C601" s="144"/>
      <c r="D601" s="1549"/>
      <c r="E601" s="234" t="s">
        <v>155</v>
      </c>
      <c r="F601" s="165"/>
      <c r="G601" s="1575"/>
      <c r="H601" s="495" t="s">
        <v>84</v>
      </c>
      <c r="I601" s="183" t="s">
        <v>84</v>
      </c>
      <c r="J601" s="183" t="s">
        <v>84</v>
      </c>
      <c r="K601" s="183" t="s">
        <v>84</v>
      </c>
      <c r="L601" s="183" t="s">
        <v>84</v>
      </c>
      <c r="M601" s="183" t="s">
        <v>84</v>
      </c>
      <c r="N601" s="183" t="s">
        <v>84</v>
      </c>
      <c r="O601" s="183" t="s">
        <v>84</v>
      </c>
      <c r="P601" s="183" t="s">
        <v>84</v>
      </c>
      <c r="Q601" s="183" t="s">
        <v>84</v>
      </c>
      <c r="R601" s="183" t="s">
        <v>84</v>
      </c>
      <c r="S601" s="183">
        <v>1</v>
      </c>
      <c r="T601" s="183" t="s">
        <v>84</v>
      </c>
      <c r="U601" s="183" t="s">
        <v>84</v>
      </c>
      <c r="V601" s="183">
        <v>1</v>
      </c>
      <c r="W601" s="183" t="s">
        <v>84</v>
      </c>
      <c r="X601" s="183" t="s">
        <v>84</v>
      </c>
      <c r="Y601" s="183" t="s">
        <v>84</v>
      </c>
      <c r="Z601" s="183" t="s">
        <v>84</v>
      </c>
      <c r="AA601" s="183" t="s">
        <v>84</v>
      </c>
      <c r="AB601" s="185" t="s">
        <v>84</v>
      </c>
      <c r="AC601" s="183">
        <v>1</v>
      </c>
      <c r="AD601" s="183" t="s">
        <v>84</v>
      </c>
      <c r="AE601" s="183" t="s">
        <v>84</v>
      </c>
      <c r="AF601" s="183" t="s">
        <v>84</v>
      </c>
      <c r="AG601" s="183" t="s">
        <v>84</v>
      </c>
      <c r="AH601" s="183" t="s">
        <v>84</v>
      </c>
      <c r="AI601" s="183">
        <v>0.5</v>
      </c>
      <c r="AJ601" s="183" t="s">
        <v>84</v>
      </c>
      <c r="AK601" s="183" t="s">
        <v>84</v>
      </c>
      <c r="AL601" s="183" t="s">
        <v>84</v>
      </c>
      <c r="AM601" s="185">
        <v>1</v>
      </c>
      <c r="AN601" s="183" t="s">
        <v>84</v>
      </c>
      <c r="AO601" s="183" t="s">
        <v>84</v>
      </c>
      <c r="AP601" s="183" t="s">
        <v>84</v>
      </c>
      <c r="AQ601" s="183" t="s">
        <v>84</v>
      </c>
      <c r="AR601" s="965" t="s">
        <v>84</v>
      </c>
      <c r="AS601" s="965" t="s">
        <v>84</v>
      </c>
      <c r="AT601" s="975" t="s">
        <v>84</v>
      </c>
      <c r="AU601" s="186" t="s">
        <v>84</v>
      </c>
      <c r="AV601" s="186" t="s">
        <v>84</v>
      </c>
      <c r="AW601" s="186" t="s">
        <v>84</v>
      </c>
      <c r="AX601" s="605" t="s">
        <v>84</v>
      </c>
      <c r="AY601" s="186" t="s">
        <v>84</v>
      </c>
      <c r="AZ601" s="189"/>
      <c r="BA601" s="494">
        <v>1</v>
      </c>
      <c r="BB601" s="187">
        <v>0.75</v>
      </c>
      <c r="BC601" s="187">
        <v>1</v>
      </c>
      <c r="BD601" s="188">
        <v>0.91666666666666663</v>
      </c>
      <c r="BE601" s="188" t="s">
        <v>84</v>
      </c>
      <c r="BF601" s="258"/>
    </row>
    <row r="602" spans="1:58" ht="35.25" customHeight="1" x14ac:dyDescent="0.25">
      <c r="A602" s="144"/>
      <c r="B602" s="144"/>
      <c r="C602" s="144"/>
      <c r="D602" s="1549"/>
      <c r="E602" s="234" t="s">
        <v>303</v>
      </c>
      <c r="F602" s="165"/>
      <c r="G602" s="1575"/>
      <c r="H602" s="638" t="s">
        <v>84</v>
      </c>
      <c r="I602" s="186">
        <v>1</v>
      </c>
      <c r="J602" s="186" t="s">
        <v>84</v>
      </c>
      <c r="K602" s="186" t="s">
        <v>84</v>
      </c>
      <c r="L602" s="186" t="s">
        <v>84</v>
      </c>
      <c r="M602" s="186" t="s">
        <v>84</v>
      </c>
      <c r="N602" s="186" t="s">
        <v>84</v>
      </c>
      <c r="O602" s="186" t="s">
        <v>84</v>
      </c>
      <c r="P602" s="186" t="s">
        <v>84</v>
      </c>
      <c r="Q602" s="186" t="s">
        <v>84</v>
      </c>
      <c r="R602" s="186" t="s">
        <v>84</v>
      </c>
      <c r="S602" s="186" t="s">
        <v>84</v>
      </c>
      <c r="T602" s="186" t="s">
        <v>84</v>
      </c>
      <c r="U602" s="186" t="s">
        <v>84</v>
      </c>
      <c r="V602" s="186" t="s">
        <v>84</v>
      </c>
      <c r="W602" s="186">
        <v>1</v>
      </c>
      <c r="X602" s="186" t="s">
        <v>84</v>
      </c>
      <c r="Y602" s="186" t="s">
        <v>84</v>
      </c>
      <c r="Z602" s="186" t="s">
        <v>84</v>
      </c>
      <c r="AA602" s="186" t="s">
        <v>84</v>
      </c>
      <c r="AB602" s="206">
        <v>1</v>
      </c>
      <c r="AC602" s="186" t="s">
        <v>84</v>
      </c>
      <c r="AD602" s="186" t="s">
        <v>84</v>
      </c>
      <c r="AE602" s="186" t="s">
        <v>84</v>
      </c>
      <c r="AF602" s="186" t="s">
        <v>84</v>
      </c>
      <c r="AG602" s="186" t="s">
        <v>84</v>
      </c>
      <c r="AH602" s="186">
        <v>1</v>
      </c>
      <c r="AI602" s="186" t="s">
        <v>84</v>
      </c>
      <c r="AJ602" s="186" t="s">
        <v>84</v>
      </c>
      <c r="AK602" s="186" t="s">
        <v>84</v>
      </c>
      <c r="AL602" s="186" t="s">
        <v>84</v>
      </c>
      <c r="AM602" s="206" t="s">
        <v>84</v>
      </c>
      <c r="AN602" s="186" t="s">
        <v>84</v>
      </c>
      <c r="AO602" s="186">
        <v>1</v>
      </c>
      <c r="AP602" s="186" t="s">
        <v>84</v>
      </c>
      <c r="AQ602" s="186" t="s">
        <v>84</v>
      </c>
      <c r="AR602" s="966" t="s">
        <v>84</v>
      </c>
      <c r="AS602" s="966" t="s">
        <v>84</v>
      </c>
      <c r="AT602" s="976" t="s">
        <v>84</v>
      </c>
      <c r="AU602" s="186" t="s">
        <v>84</v>
      </c>
      <c r="AV602" s="186" t="s">
        <v>84</v>
      </c>
      <c r="AW602" s="186" t="s">
        <v>84</v>
      </c>
      <c r="AX602" s="605" t="s">
        <v>84</v>
      </c>
      <c r="AY602" s="186" t="s">
        <v>84</v>
      </c>
      <c r="AZ602" s="189"/>
      <c r="BA602" s="639">
        <v>1</v>
      </c>
      <c r="BB602" s="207">
        <v>1</v>
      </c>
      <c r="BC602" s="207">
        <v>1</v>
      </c>
      <c r="BD602" s="208">
        <v>1</v>
      </c>
      <c r="BE602" s="208" t="s">
        <v>84</v>
      </c>
      <c r="BF602" s="258"/>
    </row>
    <row r="603" spans="1:58" ht="35.25" customHeight="1" x14ac:dyDescent="0.25">
      <c r="A603" s="144"/>
      <c r="B603" s="144"/>
      <c r="C603" s="144"/>
      <c r="D603" s="1549"/>
      <c r="E603" s="234" t="s">
        <v>167</v>
      </c>
      <c r="F603" s="165"/>
      <c r="G603" s="1575"/>
      <c r="H603" s="495" t="s">
        <v>84</v>
      </c>
      <c r="I603" s="183" t="s">
        <v>84</v>
      </c>
      <c r="J603" s="183" t="s">
        <v>84</v>
      </c>
      <c r="K603" s="183">
        <v>0.5</v>
      </c>
      <c r="L603" s="183" t="s">
        <v>84</v>
      </c>
      <c r="M603" s="183" t="s">
        <v>84</v>
      </c>
      <c r="N603" s="183" t="s">
        <v>84</v>
      </c>
      <c r="O603" s="183">
        <v>0.5</v>
      </c>
      <c r="P603" s="183" t="s">
        <v>84</v>
      </c>
      <c r="Q603" s="183" t="s">
        <v>84</v>
      </c>
      <c r="R603" s="183" t="s">
        <v>84</v>
      </c>
      <c r="S603" s="183" t="s">
        <v>84</v>
      </c>
      <c r="T603" s="183" t="s">
        <v>84</v>
      </c>
      <c r="U603" s="183" t="s">
        <v>84</v>
      </c>
      <c r="V603" s="183" t="s">
        <v>84</v>
      </c>
      <c r="W603" s="183" t="s">
        <v>84</v>
      </c>
      <c r="X603" s="183" t="s">
        <v>84</v>
      </c>
      <c r="Y603" s="183" t="s">
        <v>84</v>
      </c>
      <c r="Z603" s="183" t="s">
        <v>84</v>
      </c>
      <c r="AA603" s="183" t="s">
        <v>84</v>
      </c>
      <c r="AB603" s="185" t="s">
        <v>84</v>
      </c>
      <c r="AC603" s="183">
        <v>1</v>
      </c>
      <c r="AD603" s="183" t="s">
        <v>84</v>
      </c>
      <c r="AE603" s="183" t="s">
        <v>84</v>
      </c>
      <c r="AF603" s="183" t="s">
        <v>84</v>
      </c>
      <c r="AG603" s="183" t="s">
        <v>84</v>
      </c>
      <c r="AH603" s="183" t="s">
        <v>84</v>
      </c>
      <c r="AI603" s="183">
        <v>1</v>
      </c>
      <c r="AJ603" s="183" t="s">
        <v>84</v>
      </c>
      <c r="AK603" s="183" t="s">
        <v>84</v>
      </c>
      <c r="AL603" s="183" t="s">
        <v>84</v>
      </c>
      <c r="AM603" s="185">
        <v>1</v>
      </c>
      <c r="AN603" s="183" t="s">
        <v>84</v>
      </c>
      <c r="AO603" s="183" t="s">
        <v>84</v>
      </c>
      <c r="AP603" s="183" t="s">
        <v>84</v>
      </c>
      <c r="AQ603" s="183" t="s">
        <v>84</v>
      </c>
      <c r="AR603" s="965" t="s">
        <v>84</v>
      </c>
      <c r="AS603" s="965" t="s">
        <v>84</v>
      </c>
      <c r="AT603" s="975" t="s">
        <v>84</v>
      </c>
      <c r="AU603" s="186" t="s">
        <v>84</v>
      </c>
      <c r="AV603" s="186" t="s">
        <v>84</v>
      </c>
      <c r="AW603" s="186" t="s">
        <v>84</v>
      </c>
      <c r="AX603" s="605" t="s">
        <v>84</v>
      </c>
      <c r="AY603" s="186" t="s">
        <v>84</v>
      </c>
      <c r="AZ603" s="189"/>
      <c r="BA603" s="494">
        <v>0.5</v>
      </c>
      <c r="BB603" s="187">
        <v>1</v>
      </c>
      <c r="BC603" s="187">
        <v>1</v>
      </c>
      <c r="BD603" s="188">
        <v>0.83333333333333337</v>
      </c>
      <c r="BE603" s="188" t="s">
        <v>84</v>
      </c>
      <c r="BF603" s="258"/>
    </row>
    <row r="604" spans="1:58" ht="35.25" customHeight="1" x14ac:dyDescent="0.25">
      <c r="A604" s="144"/>
      <c r="B604" s="144"/>
      <c r="C604" s="144"/>
      <c r="D604" s="1549"/>
      <c r="E604" s="234" t="s">
        <v>168</v>
      </c>
      <c r="F604" s="165"/>
      <c r="G604" s="1575"/>
      <c r="H604" s="638" t="s">
        <v>84</v>
      </c>
      <c r="I604" s="186" t="s">
        <v>84</v>
      </c>
      <c r="J604" s="186" t="s">
        <v>84</v>
      </c>
      <c r="K604" s="186" t="s">
        <v>84</v>
      </c>
      <c r="L604" s="186" t="s">
        <v>84</v>
      </c>
      <c r="M604" s="186" t="s">
        <v>84</v>
      </c>
      <c r="N604" s="186" t="s">
        <v>84</v>
      </c>
      <c r="O604" s="186" t="s">
        <v>84</v>
      </c>
      <c r="P604" s="186" t="s">
        <v>84</v>
      </c>
      <c r="Q604" s="186" t="s">
        <v>84</v>
      </c>
      <c r="R604" s="186">
        <v>0.5</v>
      </c>
      <c r="S604" s="186" t="s">
        <v>84</v>
      </c>
      <c r="T604" s="186">
        <v>0.5</v>
      </c>
      <c r="U604" s="186" t="s">
        <v>84</v>
      </c>
      <c r="V604" s="186" t="s">
        <v>84</v>
      </c>
      <c r="W604" s="186" t="s">
        <v>84</v>
      </c>
      <c r="X604" s="186" t="s">
        <v>84</v>
      </c>
      <c r="Y604" s="186" t="s">
        <v>84</v>
      </c>
      <c r="Z604" s="186" t="s">
        <v>84</v>
      </c>
      <c r="AA604" s="186" t="s">
        <v>84</v>
      </c>
      <c r="AB604" s="206">
        <v>1</v>
      </c>
      <c r="AC604" s="186" t="s">
        <v>84</v>
      </c>
      <c r="AD604" s="186" t="s">
        <v>84</v>
      </c>
      <c r="AE604" s="186" t="s">
        <v>84</v>
      </c>
      <c r="AF604" s="186" t="s">
        <v>84</v>
      </c>
      <c r="AG604" s="186" t="s">
        <v>84</v>
      </c>
      <c r="AH604" s="186">
        <v>0.5</v>
      </c>
      <c r="AI604" s="186" t="s">
        <v>84</v>
      </c>
      <c r="AJ604" s="186" t="s">
        <v>84</v>
      </c>
      <c r="AK604" s="186" t="s">
        <v>84</v>
      </c>
      <c r="AL604" s="186" t="s">
        <v>84</v>
      </c>
      <c r="AM604" s="206" t="s">
        <v>84</v>
      </c>
      <c r="AN604" s="186" t="s">
        <v>84</v>
      </c>
      <c r="AO604" s="186">
        <v>1</v>
      </c>
      <c r="AP604" s="186" t="s">
        <v>84</v>
      </c>
      <c r="AQ604" s="186" t="s">
        <v>84</v>
      </c>
      <c r="AR604" s="966" t="s">
        <v>84</v>
      </c>
      <c r="AS604" s="966" t="s">
        <v>84</v>
      </c>
      <c r="AT604" s="976" t="s">
        <v>84</v>
      </c>
      <c r="AU604" s="186" t="s">
        <v>84</v>
      </c>
      <c r="AV604" s="186" t="s">
        <v>84</v>
      </c>
      <c r="AW604" s="186" t="s">
        <v>84</v>
      </c>
      <c r="AX604" s="605" t="s">
        <v>84</v>
      </c>
      <c r="AY604" s="186" t="s">
        <v>84</v>
      </c>
      <c r="AZ604" s="189"/>
      <c r="BA604" s="639">
        <v>0.5</v>
      </c>
      <c r="BB604" s="207">
        <v>0.75</v>
      </c>
      <c r="BC604" s="207">
        <v>1</v>
      </c>
      <c r="BD604" s="208">
        <v>0.75</v>
      </c>
      <c r="BE604" s="208" t="s">
        <v>84</v>
      </c>
      <c r="BF604" s="258"/>
    </row>
    <row r="605" spans="1:58" ht="35.25" customHeight="1" x14ac:dyDescent="0.25">
      <c r="A605" s="144"/>
      <c r="B605" s="144"/>
      <c r="C605" s="144"/>
      <c r="D605" s="1549"/>
      <c r="E605" s="234" t="s">
        <v>241</v>
      </c>
      <c r="F605" s="165"/>
      <c r="G605" s="1575"/>
      <c r="H605" s="495" t="s">
        <v>84</v>
      </c>
      <c r="I605" s="183" t="s">
        <v>84</v>
      </c>
      <c r="J605" s="183" t="s">
        <v>84</v>
      </c>
      <c r="K605" s="183" t="s">
        <v>84</v>
      </c>
      <c r="L605" s="183" t="s">
        <v>84</v>
      </c>
      <c r="M605" s="183" t="s">
        <v>84</v>
      </c>
      <c r="N605" s="183" t="s">
        <v>84</v>
      </c>
      <c r="O605" s="183" t="s">
        <v>84</v>
      </c>
      <c r="P605" s="183" t="s">
        <v>84</v>
      </c>
      <c r="Q605" s="183" t="s">
        <v>84</v>
      </c>
      <c r="R605" s="183" t="s">
        <v>84</v>
      </c>
      <c r="S605" s="183">
        <v>1</v>
      </c>
      <c r="T605" s="183" t="s">
        <v>84</v>
      </c>
      <c r="U605" s="183" t="s">
        <v>84</v>
      </c>
      <c r="V605" s="183">
        <v>1</v>
      </c>
      <c r="W605" s="183" t="s">
        <v>84</v>
      </c>
      <c r="X605" s="183" t="s">
        <v>84</v>
      </c>
      <c r="Y605" s="183" t="s">
        <v>84</v>
      </c>
      <c r="Z605" s="183" t="s">
        <v>84</v>
      </c>
      <c r="AA605" s="183" t="s">
        <v>84</v>
      </c>
      <c r="AB605" s="185" t="s">
        <v>84</v>
      </c>
      <c r="AC605" s="183">
        <v>1</v>
      </c>
      <c r="AD605" s="183" t="s">
        <v>84</v>
      </c>
      <c r="AE605" s="183" t="s">
        <v>84</v>
      </c>
      <c r="AF605" s="183" t="s">
        <v>84</v>
      </c>
      <c r="AG605" s="183" t="s">
        <v>84</v>
      </c>
      <c r="AH605" s="183" t="s">
        <v>84</v>
      </c>
      <c r="AI605" s="183">
        <v>1</v>
      </c>
      <c r="AJ605" s="183" t="s">
        <v>84</v>
      </c>
      <c r="AK605" s="183" t="s">
        <v>84</v>
      </c>
      <c r="AL605" s="183" t="s">
        <v>84</v>
      </c>
      <c r="AM605" s="185">
        <v>1</v>
      </c>
      <c r="AN605" s="183" t="s">
        <v>84</v>
      </c>
      <c r="AO605" s="183" t="s">
        <v>84</v>
      </c>
      <c r="AP605" s="183" t="s">
        <v>84</v>
      </c>
      <c r="AQ605" s="183" t="s">
        <v>84</v>
      </c>
      <c r="AR605" s="965" t="s">
        <v>84</v>
      </c>
      <c r="AS605" s="965" t="s">
        <v>84</v>
      </c>
      <c r="AT605" s="975" t="s">
        <v>84</v>
      </c>
      <c r="AU605" s="183" t="s">
        <v>84</v>
      </c>
      <c r="AV605" s="183" t="s">
        <v>84</v>
      </c>
      <c r="AW605" s="183" t="s">
        <v>84</v>
      </c>
      <c r="AX605" s="604" t="s">
        <v>84</v>
      </c>
      <c r="AY605" s="183" t="s">
        <v>84</v>
      </c>
      <c r="AZ605" s="189"/>
      <c r="BA605" s="494">
        <v>1</v>
      </c>
      <c r="BB605" s="187">
        <v>1</v>
      </c>
      <c r="BC605" s="187">
        <v>1</v>
      </c>
      <c r="BD605" s="188">
        <v>1</v>
      </c>
      <c r="BE605" s="188" t="s">
        <v>84</v>
      </c>
      <c r="BF605" s="258"/>
    </row>
    <row r="606" spans="1:58" ht="35.25" customHeight="1" x14ac:dyDescent="0.25">
      <c r="A606" s="144"/>
      <c r="B606" s="144"/>
      <c r="C606" s="144"/>
      <c r="D606" s="1549"/>
      <c r="E606" s="234" t="s">
        <v>246</v>
      </c>
      <c r="F606" s="165"/>
      <c r="G606" s="1575"/>
      <c r="H606" s="492">
        <v>0</v>
      </c>
      <c r="I606" s="189" t="s">
        <v>84</v>
      </c>
      <c r="J606" s="189" t="s">
        <v>84</v>
      </c>
      <c r="K606" s="189" t="s">
        <v>84</v>
      </c>
      <c r="L606" s="189" t="s">
        <v>84</v>
      </c>
      <c r="M606" s="189" t="s">
        <v>84</v>
      </c>
      <c r="N606" s="189" t="s">
        <v>84</v>
      </c>
      <c r="O606" s="189" t="s">
        <v>84</v>
      </c>
      <c r="P606" s="189" t="s">
        <v>84</v>
      </c>
      <c r="Q606" s="189">
        <v>1</v>
      </c>
      <c r="R606" s="189" t="s">
        <v>84</v>
      </c>
      <c r="S606" s="189" t="s">
        <v>84</v>
      </c>
      <c r="T606" s="189" t="s">
        <v>84</v>
      </c>
      <c r="U606" s="189" t="s">
        <v>84</v>
      </c>
      <c r="V606" s="189" t="s">
        <v>84</v>
      </c>
      <c r="W606" s="189" t="s">
        <v>84</v>
      </c>
      <c r="X606" s="189" t="s">
        <v>84</v>
      </c>
      <c r="Y606" s="189" t="s">
        <v>84</v>
      </c>
      <c r="Z606" s="189" t="s">
        <v>84</v>
      </c>
      <c r="AA606" s="189" t="s">
        <v>84</v>
      </c>
      <c r="AB606" s="237">
        <v>0</v>
      </c>
      <c r="AC606" s="189" t="s">
        <v>84</v>
      </c>
      <c r="AD606" s="189" t="s">
        <v>84</v>
      </c>
      <c r="AE606" s="189" t="s">
        <v>84</v>
      </c>
      <c r="AF606" s="189" t="s">
        <v>84</v>
      </c>
      <c r="AG606" s="189" t="s">
        <v>84</v>
      </c>
      <c r="AH606" s="189">
        <v>0.5</v>
      </c>
      <c r="AI606" s="189" t="s">
        <v>84</v>
      </c>
      <c r="AJ606" s="189" t="s">
        <v>84</v>
      </c>
      <c r="AK606" s="189" t="s">
        <v>84</v>
      </c>
      <c r="AL606" s="189" t="s">
        <v>84</v>
      </c>
      <c r="AM606" s="237" t="s">
        <v>84</v>
      </c>
      <c r="AN606" s="189" t="s">
        <v>84</v>
      </c>
      <c r="AO606" s="189">
        <v>1</v>
      </c>
      <c r="AP606" s="189" t="s">
        <v>84</v>
      </c>
      <c r="AQ606" s="189" t="s">
        <v>84</v>
      </c>
      <c r="AR606" s="967" t="s">
        <v>84</v>
      </c>
      <c r="AS606" s="967" t="s">
        <v>84</v>
      </c>
      <c r="AT606" s="977" t="s">
        <v>84</v>
      </c>
      <c r="AU606" s="189" t="s">
        <v>84</v>
      </c>
      <c r="AV606" s="189" t="s">
        <v>84</v>
      </c>
      <c r="AW606" s="189" t="s">
        <v>84</v>
      </c>
      <c r="AX606" s="506" t="s">
        <v>84</v>
      </c>
      <c r="AY606" s="189" t="s">
        <v>84</v>
      </c>
      <c r="AZ606" s="189"/>
      <c r="BA606" s="493">
        <v>0.5</v>
      </c>
      <c r="BB606" s="239">
        <v>0.25</v>
      </c>
      <c r="BC606" s="239">
        <v>1</v>
      </c>
      <c r="BD606" s="240">
        <v>0.58333333333333337</v>
      </c>
      <c r="BE606" s="240" t="s">
        <v>84</v>
      </c>
      <c r="BF606" s="258"/>
    </row>
    <row r="607" spans="1:58" ht="35.25" customHeight="1" x14ac:dyDescent="0.25">
      <c r="A607" s="144"/>
      <c r="B607" s="144"/>
      <c r="C607" s="144"/>
      <c r="D607" s="1549"/>
      <c r="E607" s="234" t="s">
        <v>248</v>
      </c>
      <c r="F607" s="165"/>
      <c r="G607" s="1574"/>
      <c r="H607" s="802" t="s">
        <v>84</v>
      </c>
      <c r="I607" s="183" t="s">
        <v>84</v>
      </c>
      <c r="J607" s="183" t="s">
        <v>84</v>
      </c>
      <c r="K607" s="183">
        <v>1</v>
      </c>
      <c r="L607" s="183" t="s">
        <v>84</v>
      </c>
      <c r="M607" s="183" t="s">
        <v>84</v>
      </c>
      <c r="N607" s="183" t="s">
        <v>84</v>
      </c>
      <c r="O607" s="183">
        <v>1</v>
      </c>
      <c r="P607" s="183" t="s">
        <v>84</v>
      </c>
      <c r="Q607" s="183" t="s">
        <v>84</v>
      </c>
      <c r="R607" s="183" t="s">
        <v>84</v>
      </c>
      <c r="S607" s="183" t="s">
        <v>84</v>
      </c>
      <c r="T607" s="183" t="s">
        <v>84</v>
      </c>
      <c r="U607" s="183" t="s">
        <v>84</v>
      </c>
      <c r="V607" s="183" t="s">
        <v>84</v>
      </c>
      <c r="W607" s="183" t="s">
        <v>84</v>
      </c>
      <c r="X607" s="183" t="s">
        <v>84</v>
      </c>
      <c r="Y607" s="183" t="s">
        <v>84</v>
      </c>
      <c r="Z607" s="183" t="s">
        <v>84</v>
      </c>
      <c r="AA607" s="183" t="s">
        <v>84</v>
      </c>
      <c r="AB607" s="185" t="s">
        <v>84</v>
      </c>
      <c r="AC607" s="183">
        <v>0.75</v>
      </c>
      <c r="AD607" s="183" t="s">
        <v>84</v>
      </c>
      <c r="AE607" s="183" t="s">
        <v>84</v>
      </c>
      <c r="AF607" s="183" t="s">
        <v>84</v>
      </c>
      <c r="AG607" s="183" t="s">
        <v>84</v>
      </c>
      <c r="AH607" s="183" t="s">
        <v>84</v>
      </c>
      <c r="AI607" s="183">
        <v>1</v>
      </c>
      <c r="AJ607" s="183" t="s">
        <v>84</v>
      </c>
      <c r="AK607" s="183" t="s">
        <v>84</v>
      </c>
      <c r="AL607" s="183" t="s">
        <v>84</v>
      </c>
      <c r="AM607" s="185">
        <v>1</v>
      </c>
      <c r="AN607" s="183" t="s">
        <v>84</v>
      </c>
      <c r="AO607" s="183" t="s">
        <v>84</v>
      </c>
      <c r="AP607" s="183" t="s">
        <v>84</v>
      </c>
      <c r="AQ607" s="183" t="s">
        <v>84</v>
      </c>
      <c r="AR607" s="965" t="s">
        <v>84</v>
      </c>
      <c r="AS607" s="965" t="s">
        <v>84</v>
      </c>
      <c r="AT607" s="975" t="s">
        <v>84</v>
      </c>
      <c r="AU607" s="189" t="s">
        <v>84</v>
      </c>
      <c r="AV607" s="189" t="s">
        <v>84</v>
      </c>
      <c r="AW607" s="189" t="s">
        <v>84</v>
      </c>
      <c r="AX607" s="506" t="s">
        <v>84</v>
      </c>
      <c r="AY607" s="189" t="s">
        <v>84</v>
      </c>
      <c r="AZ607" s="189"/>
      <c r="BA607" s="345">
        <v>1</v>
      </c>
      <c r="BB607" s="187">
        <v>0.875</v>
      </c>
      <c r="BC607" s="187">
        <v>1</v>
      </c>
      <c r="BD607" s="188">
        <v>0.95833333333333337</v>
      </c>
      <c r="BE607" s="188" t="s">
        <v>84</v>
      </c>
      <c r="BF607" s="258"/>
    </row>
    <row r="608" spans="1:58" ht="35.25" customHeight="1" x14ac:dyDescent="0.25">
      <c r="A608" s="144"/>
      <c r="B608" s="144"/>
      <c r="C608" s="144"/>
      <c r="D608" s="1549"/>
      <c r="E608" s="234" t="s">
        <v>257</v>
      </c>
      <c r="F608" s="165"/>
      <c r="G608" s="1574"/>
      <c r="H608" s="801" t="s">
        <v>84</v>
      </c>
      <c r="I608" s="189">
        <v>1</v>
      </c>
      <c r="J608" s="189" t="s">
        <v>84</v>
      </c>
      <c r="K608" s="189" t="s">
        <v>84</v>
      </c>
      <c r="L608" s="189" t="s">
        <v>84</v>
      </c>
      <c r="M608" s="189" t="s">
        <v>84</v>
      </c>
      <c r="N608" s="189" t="s">
        <v>84</v>
      </c>
      <c r="O608" s="189" t="s">
        <v>84</v>
      </c>
      <c r="P608" s="189" t="s">
        <v>84</v>
      </c>
      <c r="Q608" s="189" t="s">
        <v>84</v>
      </c>
      <c r="R608" s="189" t="s">
        <v>84</v>
      </c>
      <c r="S608" s="189" t="s">
        <v>84</v>
      </c>
      <c r="T608" s="189" t="s">
        <v>84</v>
      </c>
      <c r="U608" s="189" t="s">
        <v>84</v>
      </c>
      <c r="V608" s="189" t="s">
        <v>84</v>
      </c>
      <c r="W608" s="189">
        <v>1</v>
      </c>
      <c r="X608" s="189" t="s">
        <v>84</v>
      </c>
      <c r="Y608" s="189" t="s">
        <v>84</v>
      </c>
      <c r="Z608" s="189" t="s">
        <v>84</v>
      </c>
      <c r="AA608" s="189" t="s">
        <v>84</v>
      </c>
      <c r="AB608" s="237">
        <v>1</v>
      </c>
      <c r="AC608" s="189" t="s">
        <v>84</v>
      </c>
      <c r="AD608" s="189" t="s">
        <v>84</v>
      </c>
      <c r="AE608" s="189" t="s">
        <v>84</v>
      </c>
      <c r="AF608" s="189" t="s">
        <v>84</v>
      </c>
      <c r="AG608" s="189" t="s">
        <v>84</v>
      </c>
      <c r="AH608" s="189">
        <v>0.75</v>
      </c>
      <c r="AI608" s="189" t="s">
        <v>84</v>
      </c>
      <c r="AJ608" s="189" t="s">
        <v>84</v>
      </c>
      <c r="AK608" s="189" t="s">
        <v>84</v>
      </c>
      <c r="AL608" s="189" t="s">
        <v>84</v>
      </c>
      <c r="AM608" s="237" t="s">
        <v>84</v>
      </c>
      <c r="AN608" s="189" t="s">
        <v>84</v>
      </c>
      <c r="AO608" s="189">
        <v>1</v>
      </c>
      <c r="AP608" s="189" t="s">
        <v>84</v>
      </c>
      <c r="AQ608" s="189" t="s">
        <v>84</v>
      </c>
      <c r="AR608" s="967" t="s">
        <v>84</v>
      </c>
      <c r="AS608" s="967" t="s">
        <v>84</v>
      </c>
      <c r="AT608" s="977" t="s">
        <v>84</v>
      </c>
      <c r="AU608" s="189" t="s">
        <v>84</v>
      </c>
      <c r="AV608" s="189" t="s">
        <v>84</v>
      </c>
      <c r="AW608" s="189" t="s">
        <v>84</v>
      </c>
      <c r="AX608" s="506" t="s">
        <v>84</v>
      </c>
      <c r="AY608" s="189" t="s">
        <v>84</v>
      </c>
      <c r="AZ608" s="189"/>
      <c r="BA608" s="343">
        <v>1</v>
      </c>
      <c r="BB608" s="239">
        <v>0.875</v>
      </c>
      <c r="BC608" s="239">
        <v>1</v>
      </c>
      <c r="BD608" s="240">
        <v>0.95833333333333337</v>
      </c>
      <c r="BE608" s="240" t="s">
        <v>84</v>
      </c>
      <c r="BF608" s="258"/>
    </row>
    <row r="609" spans="1:58" ht="35.25" customHeight="1" x14ac:dyDescent="0.25">
      <c r="A609" s="144"/>
      <c r="B609" s="144"/>
      <c r="C609" s="144"/>
      <c r="D609" s="1549"/>
      <c r="E609" s="234" t="s">
        <v>267</v>
      </c>
      <c r="F609" s="165"/>
      <c r="G609" s="1574"/>
      <c r="H609" s="802" t="s">
        <v>84</v>
      </c>
      <c r="I609" s="183" t="s">
        <v>84</v>
      </c>
      <c r="J609" s="183" t="s">
        <v>84</v>
      </c>
      <c r="K609" s="183" t="s">
        <v>84</v>
      </c>
      <c r="L609" s="183" t="s">
        <v>84</v>
      </c>
      <c r="M609" s="183" t="s">
        <v>84</v>
      </c>
      <c r="N609" s="183" t="s">
        <v>84</v>
      </c>
      <c r="O609" s="183" t="s">
        <v>84</v>
      </c>
      <c r="P609" s="183" t="s">
        <v>84</v>
      </c>
      <c r="Q609" s="183" t="s">
        <v>84</v>
      </c>
      <c r="R609" s="183">
        <v>1</v>
      </c>
      <c r="S609" s="183" t="s">
        <v>84</v>
      </c>
      <c r="T609" s="183">
        <v>1</v>
      </c>
      <c r="U609" s="183" t="s">
        <v>84</v>
      </c>
      <c r="V609" s="183" t="s">
        <v>84</v>
      </c>
      <c r="W609" s="183" t="s">
        <v>84</v>
      </c>
      <c r="X609" s="183" t="s">
        <v>84</v>
      </c>
      <c r="Y609" s="183" t="s">
        <v>84</v>
      </c>
      <c r="Z609" s="183" t="s">
        <v>84</v>
      </c>
      <c r="AA609" s="183" t="s">
        <v>84</v>
      </c>
      <c r="AB609" s="185" t="s">
        <v>84</v>
      </c>
      <c r="AC609" s="183">
        <v>1</v>
      </c>
      <c r="AD609" s="183" t="s">
        <v>84</v>
      </c>
      <c r="AE609" s="183" t="s">
        <v>84</v>
      </c>
      <c r="AF609" s="183" t="s">
        <v>84</v>
      </c>
      <c r="AG609" s="183" t="s">
        <v>84</v>
      </c>
      <c r="AH609" s="183" t="s">
        <v>84</v>
      </c>
      <c r="AI609" s="183">
        <v>1</v>
      </c>
      <c r="AJ609" s="183" t="s">
        <v>84</v>
      </c>
      <c r="AK609" s="183" t="s">
        <v>84</v>
      </c>
      <c r="AL609" s="183" t="s">
        <v>84</v>
      </c>
      <c r="AM609" s="185">
        <v>1</v>
      </c>
      <c r="AN609" s="183" t="s">
        <v>84</v>
      </c>
      <c r="AO609" s="183" t="s">
        <v>84</v>
      </c>
      <c r="AP609" s="183" t="s">
        <v>84</v>
      </c>
      <c r="AQ609" s="183" t="s">
        <v>84</v>
      </c>
      <c r="AR609" s="965" t="s">
        <v>84</v>
      </c>
      <c r="AS609" s="965" t="s">
        <v>84</v>
      </c>
      <c r="AT609" s="975" t="s">
        <v>84</v>
      </c>
      <c r="AU609" s="189" t="s">
        <v>84</v>
      </c>
      <c r="AV609" s="189" t="s">
        <v>84</v>
      </c>
      <c r="AW609" s="189" t="s">
        <v>84</v>
      </c>
      <c r="AX609" s="506" t="s">
        <v>84</v>
      </c>
      <c r="AY609" s="189" t="s">
        <v>84</v>
      </c>
      <c r="AZ609" s="189"/>
      <c r="BA609" s="345">
        <v>1</v>
      </c>
      <c r="BB609" s="187">
        <v>1</v>
      </c>
      <c r="BC609" s="187">
        <v>1</v>
      </c>
      <c r="BD609" s="188">
        <v>1</v>
      </c>
      <c r="BE609" s="188" t="s">
        <v>84</v>
      </c>
      <c r="BF609" s="258"/>
    </row>
    <row r="610" spans="1:58" ht="35.25" customHeight="1" x14ac:dyDescent="0.25">
      <c r="A610" s="144"/>
      <c r="B610" s="144"/>
      <c r="C610" s="144"/>
      <c r="D610" s="1550"/>
      <c r="E610" s="234" t="s">
        <v>152</v>
      </c>
      <c r="F610" s="165"/>
      <c r="G610" s="1575"/>
      <c r="H610" s="492" t="s">
        <v>84</v>
      </c>
      <c r="I610" s="189" t="s">
        <v>84</v>
      </c>
      <c r="J610" s="189" t="s">
        <v>84</v>
      </c>
      <c r="K610" s="189" t="s">
        <v>84</v>
      </c>
      <c r="L610" s="189" t="s">
        <v>84</v>
      </c>
      <c r="M610" s="189" t="s">
        <v>84</v>
      </c>
      <c r="N610" s="189" t="s">
        <v>84</v>
      </c>
      <c r="O610" s="189" t="s">
        <v>84</v>
      </c>
      <c r="P610" s="189" t="s">
        <v>84</v>
      </c>
      <c r="Q610" s="189" t="s">
        <v>84</v>
      </c>
      <c r="R610" s="189" t="s">
        <v>84</v>
      </c>
      <c r="S610" s="189">
        <v>0.75</v>
      </c>
      <c r="T610" s="189" t="s">
        <v>84</v>
      </c>
      <c r="U610" s="189" t="s">
        <v>84</v>
      </c>
      <c r="V610" s="189">
        <v>1</v>
      </c>
      <c r="W610" s="189" t="s">
        <v>84</v>
      </c>
      <c r="X610" s="189" t="s">
        <v>84</v>
      </c>
      <c r="Y610" s="189" t="s">
        <v>84</v>
      </c>
      <c r="Z610" s="189" t="s">
        <v>84</v>
      </c>
      <c r="AA610" s="189" t="s">
        <v>84</v>
      </c>
      <c r="AB610" s="237" t="s">
        <v>84</v>
      </c>
      <c r="AC610" s="189" t="s">
        <v>84</v>
      </c>
      <c r="AD610" s="189" t="s">
        <v>84</v>
      </c>
      <c r="AE610" s="189" t="s">
        <v>84</v>
      </c>
      <c r="AF610" s="189" t="s">
        <v>84</v>
      </c>
      <c r="AG610" s="189" t="s">
        <v>84</v>
      </c>
      <c r="AH610" s="189">
        <v>1</v>
      </c>
      <c r="AI610" s="189" t="s">
        <v>84</v>
      </c>
      <c r="AJ610" s="189">
        <v>1</v>
      </c>
      <c r="AK610" s="189" t="s">
        <v>84</v>
      </c>
      <c r="AL610" s="189" t="s">
        <v>84</v>
      </c>
      <c r="AM610" s="237" t="s">
        <v>84</v>
      </c>
      <c r="AN610" s="189" t="s">
        <v>84</v>
      </c>
      <c r="AO610" s="189" t="s">
        <v>84</v>
      </c>
      <c r="AP610" s="189" t="s">
        <v>84</v>
      </c>
      <c r="AQ610" s="189" t="s">
        <v>84</v>
      </c>
      <c r="AR610" s="967">
        <v>1</v>
      </c>
      <c r="AS610" s="967" t="s">
        <v>84</v>
      </c>
      <c r="AT610" s="977" t="s">
        <v>84</v>
      </c>
      <c r="AU610" s="189" t="s">
        <v>84</v>
      </c>
      <c r="AV610" s="189" t="s">
        <v>84</v>
      </c>
      <c r="AW610" s="189" t="s">
        <v>84</v>
      </c>
      <c r="AX610" s="256" t="s">
        <v>84</v>
      </c>
      <c r="AY610" s="189" t="s">
        <v>84</v>
      </c>
      <c r="AZ610" s="189"/>
      <c r="BA610" s="493">
        <v>0.875</v>
      </c>
      <c r="BB610" s="239">
        <v>1</v>
      </c>
      <c r="BC610" s="239">
        <v>1</v>
      </c>
      <c r="BD610" s="240">
        <v>0.95833333333333337</v>
      </c>
      <c r="BE610" s="240" t="s">
        <v>84</v>
      </c>
      <c r="BF610" s="258"/>
    </row>
    <row r="611" spans="1:58" ht="35.25" customHeight="1" x14ac:dyDescent="0.25">
      <c r="A611" s="144"/>
      <c r="B611" s="144"/>
      <c r="C611" s="144"/>
      <c r="D611" s="1548">
        <v>2022</v>
      </c>
      <c r="E611" s="234" t="s">
        <v>153</v>
      </c>
      <c r="F611" s="165"/>
      <c r="G611" s="1573"/>
      <c r="H611" s="802">
        <v>1</v>
      </c>
      <c r="I611" s="183" t="s">
        <v>84</v>
      </c>
      <c r="J611" s="183" t="s">
        <v>84</v>
      </c>
      <c r="K611" s="183" t="s">
        <v>84</v>
      </c>
      <c r="L611" s="183" t="s">
        <v>84</v>
      </c>
      <c r="M611" s="183" t="s">
        <v>84</v>
      </c>
      <c r="N611" s="183" t="s">
        <v>84</v>
      </c>
      <c r="O611" s="183" t="s">
        <v>84</v>
      </c>
      <c r="P611" s="183" t="s">
        <v>84</v>
      </c>
      <c r="Q611" s="183" t="s">
        <v>84</v>
      </c>
      <c r="R611" s="183" t="s">
        <v>84</v>
      </c>
      <c r="S611" s="183" t="s">
        <v>84</v>
      </c>
      <c r="T611" s="183" t="s">
        <v>84</v>
      </c>
      <c r="U611" s="183" t="s">
        <v>84</v>
      </c>
      <c r="V611" s="183" t="s">
        <v>84</v>
      </c>
      <c r="W611" s="183" t="s">
        <v>84</v>
      </c>
      <c r="X611" s="183">
        <v>1</v>
      </c>
      <c r="Y611" s="183" t="s">
        <v>84</v>
      </c>
      <c r="Z611" s="183" t="s">
        <v>84</v>
      </c>
      <c r="AA611" s="183" t="s">
        <v>84</v>
      </c>
      <c r="AB611" s="185">
        <v>1</v>
      </c>
      <c r="AC611" s="183" t="s">
        <v>84</v>
      </c>
      <c r="AD611" s="183" t="s">
        <v>84</v>
      </c>
      <c r="AE611" s="183" t="s">
        <v>84</v>
      </c>
      <c r="AF611" s="183" t="s">
        <v>84</v>
      </c>
      <c r="AG611" s="183" t="s">
        <v>84</v>
      </c>
      <c r="AH611" s="183">
        <v>1</v>
      </c>
      <c r="AI611" s="183" t="s">
        <v>84</v>
      </c>
      <c r="AJ611" s="183" t="s">
        <v>84</v>
      </c>
      <c r="AK611" s="183" t="s">
        <v>84</v>
      </c>
      <c r="AL611" s="183" t="s">
        <v>84</v>
      </c>
      <c r="AM611" s="185" t="s">
        <v>84</v>
      </c>
      <c r="AN611" s="183" t="s">
        <v>84</v>
      </c>
      <c r="AO611" s="183">
        <v>1</v>
      </c>
      <c r="AP611" s="183" t="s">
        <v>84</v>
      </c>
      <c r="AQ611" s="183" t="s">
        <v>84</v>
      </c>
      <c r="AR611" s="965" t="s">
        <v>84</v>
      </c>
      <c r="AS611" s="965" t="s">
        <v>84</v>
      </c>
      <c r="AT611" s="975" t="s">
        <v>84</v>
      </c>
      <c r="AU611" s="189" t="s">
        <v>84</v>
      </c>
      <c r="AV611" s="189" t="s">
        <v>84</v>
      </c>
      <c r="AW611" s="189" t="s">
        <v>84</v>
      </c>
      <c r="AX611" s="506" t="s">
        <v>84</v>
      </c>
      <c r="AY611" s="189" t="s">
        <v>84</v>
      </c>
      <c r="AZ611" s="189"/>
      <c r="BA611" s="345">
        <v>1</v>
      </c>
      <c r="BB611" s="187">
        <v>1</v>
      </c>
      <c r="BC611" s="187">
        <v>1</v>
      </c>
      <c r="BD611" s="188">
        <v>1</v>
      </c>
      <c r="BE611" s="188" t="s">
        <v>84</v>
      </c>
      <c r="BF611" s="258"/>
    </row>
    <row r="612" spans="1:58" ht="35.25" customHeight="1" x14ac:dyDescent="0.25">
      <c r="A612" s="144"/>
      <c r="B612" s="144"/>
      <c r="C612" s="144"/>
      <c r="D612" s="1551"/>
      <c r="E612" s="234" t="s">
        <v>154</v>
      </c>
      <c r="F612" s="165"/>
      <c r="G612" s="1573"/>
      <c r="H612" s="801" t="s">
        <v>84</v>
      </c>
      <c r="I612" s="189" t="s">
        <v>84</v>
      </c>
      <c r="J612" s="189" t="s">
        <v>84</v>
      </c>
      <c r="K612" s="189" t="s">
        <v>84</v>
      </c>
      <c r="L612" s="189" t="s">
        <v>84</v>
      </c>
      <c r="M612" s="189" t="s">
        <v>84</v>
      </c>
      <c r="N612" s="189" t="s">
        <v>84</v>
      </c>
      <c r="O612" s="189">
        <v>1</v>
      </c>
      <c r="P612" s="189" t="s">
        <v>84</v>
      </c>
      <c r="Q612" s="189">
        <v>1</v>
      </c>
      <c r="R612" s="189" t="s">
        <v>84</v>
      </c>
      <c r="S612" s="189" t="s">
        <v>84</v>
      </c>
      <c r="T612" s="189" t="s">
        <v>84</v>
      </c>
      <c r="U612" s="189" t="s">
        <v>84</v>
      </c>
      <c r="V612" s="189" t="s">
        <v>84</v>
      </c>
      <c r="W612" s="189" t="s">
        <v>84</v>
      </c>
      <c r="X612" s="189" t="s">
        <v>84</v>
      </c>
      <c r="Y612" s="189" t="s">
        <v>84</v>
      </c>
      <c r="Z612" s="189" t="s">
        <v>84</v>
      </c>
      <c r="AA612" s="189" t="s">
        <v>84</v>
      </c>
      <c r="AB612" s="237" t="s">
        <v>84</v>
      </c>
      <c r="AC612" s="189">
        <v>1</v>
      </c>
      <c r="AD612" s="189" t="s">
        <v>84</v>
      </c>
      <c r="AE612" s="189" t="s">
        <v>84</v>
      </c>
      <c r="AF612" s="189" t="s">
        <v>84</v>
      </c>
      <c r="AG612" s="189" t="s">
        <v>84</v>
      </c>
      <c r="AH612" s="189" t="s">
        <v>84</v>
      </c>
      <c r="AI612" s="189">
        <v>1</v>
      </c>
      <c r="AJ612" s="189" t="s">
        <v>84</v>
      </c>
      <c r="AK612" s="189" t="s">
        <v>84</v>
      </c>
      <c r="AL612" s="189" t="s">
        <v>84</v>
      </c>
      <c r="AM612" s="237" t="s">
        <v>84</v>
      </c>
      <c r="AN612" s="189" t="s">
        <v>84</v>
      </c>
      <c r="AO612" s="189" t="s">
        <v>84</v>
      </c>
      <c r="AP612" s="189" t="s">
        <v>84</v>
      </c>
      <c r="AQ612" s="189" t="s">
        <v>84</v>
      </c>
      <c r="AR612" s="967">
        <v>0.75</v>
      </c>
      <c r="AS612" s="967" t="s">
        <v>84</v>
      </c>
      <c r="AT612" s="977" t="s">
        <v>84</v>
      </c>
      <c r="AU612" s="189" t="s">
        <v>84</v>
      </c>
      <c r="AV612" s="189" t="s">
        <v>84</v>
      </c>
      <c r="AW612" s="189" t="s">
        <v>84</v>
      </c>
      <c r="AX612" s="506" t="s">
        <v>84</v>
      </c>
      <c r="AY612" s="189" t="s">
        <v>84</v>
      </c>
      <c r="AZ612" s="189"/>
      <c r="BA612" s="323">
        <v>1</v>
      </c>
      <c r="BB612" s="239">
        <v>1</v>
      </c>
      <c r="BC612" s="239">
        <v>0.75</v>
      </c>
      <c r="BD612" s="240">
        <v>0.91666666666666663</v>
      </c>
      <c r="BE612" s="240" t="s">
        <v>84</v>
      </c>
      <c r="BF612" s="258"/>
    </row>
    <row r="613" spans="1:58" ht="35.25" customHeight="1" x14ac:dyDescent="0.25">
      <c r="A613" s="144"/>
      <c r="B613" s="144"/>
      <c r="C613" s="144"/>
      <c r="D613" s="1551"/>
      <c r="E613" s="234" t="s">
        <v>155</v>
      </c>
      <c r="F613" s="165"/>
      <c r="G613" s="1573"/>
      <c r="H613" s="802" t="s">
        <v>84</v>
      </c>
      <c r="I613" s="183" t="s">
        <v>84</v>
      </c>
      <c r="J613" s="183" t="s">
        <v>84</v>
      </c>
      <c r="K613" s="183" t="s">
        <v>84</v>
      </c>
      <c r="L613" s="183" t="s">
        <v>84</v>
      </c>
      <c r="M613" s="183" t="s">
        <v>84</v>
      </c>
      <c r="N613" s="183" t="s">
        <v>84</v>
      </c>
      <c r="O613" s="183" t="s">
        <v>84</v>
      </c>
      <c r="P613" s="183" t="s">
        <v>84</v>
      </c>
      <c r="Q613" s="183" t="s">
        <v>84</v>
      </c>
      <c r="R613" s="183">
        <v>1</v>
      </c>
      <c r="S613" s="183" t="s">
        <v>84</v>
      </c>
      <c r="T613" s="183" t="s">
        <v>84</v>
      </c>
      <c r="U613" s="183" t="s">
        <v>84</v>
      </c>
      <c r="V613" s="183" t="s">
        <v>84</v>
      </c>
      <c r="W613" s="183">
        <v>1</v>
      </c>
      <c r="X613" s="183" t="s">
        <v>84</v>
      </c>
      <c r="Y613" s="183" t="s">
        <v>84</v>
      </c>
      <c r="Z613" s="183" t="s">
        <v>84</v>
      </c>
      <c r="AA613" s="183" t="s">
        <v>84</v>
      </c>
      <c r="AB613" s="185">
        <v>1</v>
      </c>
      <c r="AC613" s="183" t="s">
        <v>84</v>
      </c>
      <c r="AD613" s="183" t="s">
        <v>84</v>
      </c>
      <c r="AE613" s="183" t="s">
        <v>84</v>
      </c>
      <c r="AF613" s="183" t="s">
        <v>84</v>
      </c>
      <c r="AG613" s="183" t="s">
        <v>84</v>
      </c>
      <c r="AH613" s="183">
        <v>1</v>
      </c>
      <c r="AI613" s="183" t="s">
        <v>84</v>
      </c>
      <c r="AJ613" s="183" t="s">
        <v>84</v>
      </c>
      <c r="AK613" s="183" t="s">
        <v>84</v>
      </c>
      <c r="AL613" s="183" t="s">
        <v>84</v>
      </c>
      <c r="AM613" s="185">
        <v>1</v>
      </c>
      <c r="AN613" s="183" t="s">
        <v>84</v>
      </c>
      <c r="AO613" s="183" t="s">
        <v>84</v>
      </c>
      <c r="AP613" s="183" t="s">
        <v>84</v>
      </c>
      <c r="AQ613" s="183" t="s">
        <v>84</v>
      </c>
      <c r="AR613" s="965" t="s">
        <v>84</v>
      </c>
      <c r="AS613" s="965" t="s">
        <v>84</v>
      </c>
      <c r="AT613" s="975" t="s">
        <v>84</v>
      </c>
      <c r="AU613" s="183" t="s">
        <v>84</v>
      </c>
      <c r="AV613" s="183" t="s">
        <v>84</v>
      </c>
      <c r="AW613" s="183" t="s">
        <v>84</v>
      </c>
      <c r="AX613" s="604" t="s">
        <v>84</v>
      </c>
      <c r="AY613" s="183" t="s">
        <v>84</v>
      </c>
      <c r="AZ613" s="189"/>
      <c r="BA613" s="272">
        <v>1</v>
      </c>
      <c r="BB613" s="187">
        <v>1</v>
      </c>
      <c r="BC613" s="187">
        <v>1</v>
      </c>
      <c r="BD613" s="188">
        <v>1</v>
      </c>
      <c r="BE613" s="188" t="s">
        <v>84</v>
      </c>
      <c r="BF613" s="258"/>
    </row>
    <row r="614" spans="1:58" ht="35.25" customHeight="1" x14ac:dyDescent="0.25">
      <c r="A614" s="144"/>
      <c r="B614" s="144"/>
      <c r="C614" s="144"/>
      <c r="D614" s="1551"/>
      <c r="E614" s="234" t="s">
        <v>303</v>
      </c>
      <c r="F614" s="165"/>
      <c r="G614" s="1573"/>
      <c r="H614" s="801" t="s">
        <v>84</v>
      </c>
      <c r="I614" s="189">
        <v>1</v>
      </c>
      <c r="J614" s="189" t="s">
        <v>84</v>
      </c>
      <c r="K614" s="189">
        <v>0.75</v>
      </c>
      <c r="L614" s="189" t="s">
        <v>84</v>
      </c>
      <c r="M614" s="189" t="s">
        <v>84</v>
      </c>
      <c r="N614" s="189" t="s">
        <v>84</v>
      </c>
      <c r="O614" s="189" t="s">
        <v>84</v>
      </c>
      <c r="P614" s="189" t="s">
        <v>84</v>
      </c>
      <c r="Q614" s="189" t="s">
        <v>84</v>
      </c>
      <c r="R614" s="189" t="s">
        <v>84</v>
      </c>
      <c r="S614" s="189" t="s">
        <v>84</v>
      </c>
      <c r="T614" s="189" t="s">
        <v>84</v>
      </c>
      <c r="U614" s="189" t="s">
        <v>84</v>
      </c>
      <c r="V614" s="189" t="s">
        <v>84</v>
      </c>
      <c r="W614" s="189" t="s">
        <v>84</v>
      </c>
      <c r="X614" s="189" t="s">
        <v>84</v>
      </c>
      <c r="Y614" s="189" t="s">
        <v>84</v>
      </c>
      <c r="Z614" s="189" t="s">
        <v>84</v>
      </c>
      <c r="AA614" s="189" t="s">
        <v>84</v>
      </c>
      <c r="AB614" s="237" t="s">
        <v>84</v>
      </c>
      <c r="AC614" s="189">
        <v>1</v>
      </c>
      <c r="AD614" s="189" t="s">
        <v>84</v>
      </c>
      <c r="AE614" s="189" t="s">
        <v>84</v>
      </c>
      <c r="AF614" s="189" t="s">
        <v>84</v>
      </c>
      <c r="AG614" s="189" t="s">
        <v>84</v>
      </c>
      <c r="AH614" s="189" t="s">
        <v>84</v>
      </c>
      <c r="AI614" s="189">
        <v>1</v>
      </c>
      <c r="AJ614" s="189" t="s">
        <v>84</v>
      </c>
      <c r="AK614" s="189" t="s">
        <v>84</v>
      </c>
      <c r="AL614" s="189" t="s">
        <v>84</v>
      </c>
      <c r="AM614" s="237" t="s">
        <v>84</v>
      </c>
      <c r="AN614" s="189" t="s">
        <v>84</v>
      </c>
      <c r="AO614" s="189">
        <v>1</v>
      </c>
      <c r="AP614" s="189" t="s">
        <v>84</v>
      </c>
      <c r="AQ614" s="189" t="s">
        <v>84</v>
      </c>
      <c r="AR614" s="967" t="s">
        <v>84</v>
      </c>
      <c r="AS614" s="967" t="s">
        <v>84</v>
      </c>
      <c r="AT614" s="977" t="s">
        <v>84</v>
      </c>
      <c r="AU614" s="189" t="s">
        <v>84</v>
      </c>
      <c r="AV614" s="189" t="s">
        <v>84</v>
      </c>
      <c r="AW614" s="189" t="s">
        <v>84</v>
      </c>
      <c r="AX614" s="506" t="s">
        <v>84</v>
      </c>
      <c r="AY614" s="189" t="s">
        <v>84</v>
      </c>
      <c r="AZ614" s="189"/>
      <c r="BA614" s="323">
        <v>0.875</v>
      </c>
      <c r="BB614" s="239">
        <v>1</v>
      </c>
      <c r="BC614" s="239">
        <v>1</v>
      </c>
      <c r="BD614" s="240">
        <v>0.95833333333333337</v>
      </c>
      <c r="BE614" s="240" t="s">
        <v>84</v>
      </c>
      <c r="BF614" s="258"/>
    </row>
    <row r="615" spans="1:58" ht="35.25" customHeight="1" x14ac:dyDescent="0.25">
      <c r="A615" s="144"/>
      <c r="B615" s="144"/>
      <c r="C615" s="144"/>
      <c r="D615" s="1551"/>
      <c r="E615" s="234" t="s">
        <v>167</v>
      </c>
      <c r="F615" s="165"/>
      <c r="G615" s="1573"/>
      <c r="H615" s="802" t="s">
        <v>84</v>
      </c>
      <c r="I615" s="183" t="s">
        <v>84</v>
      </c>
      <c r="J615" s="183" t="s">
        <v>84</v>
      </c>
      <c r="K615" s="183" t="s">
        <v>84</v>
      </c>
      <c r="L615" s="183" t="s">
        <v>84</v>
      </c>
      <c r="M615" s="183" t="s">
        <v>84</v>
      </c>
      <c r="N615" s="183" t="s">
        <v>84</v>
      </c>
      <c r="O615" s="183" t="s">
        <v>84</v>
      </c>
      <c r="P615" s="183" t="s">
        <v>84</v>
      </c>
      <c r="Q615" s="183" t="s">
        <v>84</v>
      </c>
      <c r="R615" s="183" t="s">
        <v>84</v>
      </c>
      <c r="S615" s="183">
        <v>1</v>
      </c>
      <c r="T615" s="183" t="s">
        <v>84</v>
      </c>
      <c r="U615" s="183" t="s">
        <v>84</v>
      </c>
      <c r="V615" s="183">
        <v>1</v>
      </c>
      <c r="W615" s="183" t="s">
        <v>84</v>
      </c>
      <c r="X615" s="183" t="s">
        <v>84</v>
      </c>
      <c r="Y615" s="183" t="s">
        <v>84</v>
      </c>
      <c r="Z615" s="183" t="s">
        <v>84</v>
      </c>
      <c r="AA615" s="183" t="s">
        <v>84</v>
      </c>
      <c r="AB615" s="185" t="s">
        <v>84</v>
      </c>
      <c r="AC615" s="183" t="s">
        <v>84</v>
      </c>
      <c r="AD615" s="183" t="s">
        <v>84</v>
      </c>
      <c r="AE615" s="183" t="s">
        <v>84</v>
      </c>
      <c r="AF615" s="183" t="s">
        <v>84</v>
      </c>
      <c r="AG615" s="183" t="s">
        <v>84</v>
      </c>
      <c r="AH615" s="183">
        <v>1</v>
      </c>
      <c r="AI615" s="183">
        <v>1</v>
      </c>
      <c r="AJ615" s="183" t="s">
        <v>84</v>
      </c>
      <c r="AK615" s="183" t="s">
        <v>84</v>
      </c>
      <c r="AL615" s="183" t="s">
        <v>84</v>
      </c>
      <c r="AM615" s="185">
        <v>0.75</v>
      </c>
      <c r="AN615" s="183" t="s">
        <v>84</v>
      </c>
      <c r="AO615" s="183" t="s">
        <v>84</v>
      </c>
      <c r="AP615" s="183" t="s">
        <v>84</v>
      </c>
      <c r="AQ615" s="183" t="s">
        <v>84</v>
      </c>
      <c r="AR615" s="965" t="s">
        <v>84</v>
      </c>
      <c r="AS615" s="965" t="s">
        <v>84</v>
      </c>
      <c r="AT615" s="975" t="s">
        <v>84</v>
      </c>
      <c r="AU615" s="183" t="s">
        <v>84</v>
      </c>
      <c r="AV615" s="183" t="s">
        <v>84</v>
      </c>
      <c r="AW615" s="183" t="s">
        <v>84</v>
      </c>
      <c r="AX615" s="604" t="s">
        <v>84</v>
      </c>
      <c r="AY615" s="183" t="s">
        <v>84</v>
      </c>
      <c r="AZ615" s="189"/>
      <c r="BA615" s="272">
        <v>1</v>
      </c>
      <c r="BB615" s="187">
        <v>1</v>
      </c>
      <c r="BC615" s="187">
        <v>0.75</v>
      </c>
      <c r="BD615" s="188">
        <v>0.91666666666666663</v>
      </c>
      <c r="BE615" s="188" t="s">
        <v>84</v>
      </c>
      <c r="BF615" s="258"/>
    </row>
    <row r="616" spans="1:58" ht="35.25" customHeight="1" x14ac:dyDescent="0.25">
      <c r="A616" s="144"/>
      <c r="B616" s="144"/>
      <c r="C616" s="144"/>
      <c r="D616" s="1551"/>
      <c r="E616" s="234" t="s">
        <v>168</v>
      </c>
      <c r="F616" s="165"/>
      <c r="G616" s="1573"/>
      <c r="H616" s="803">
        <v>1</v>
      </c>
      <c r="I616" s="186" t="s">
        <v>84</v>
      </c>
      <c r="J616" s="186" t="s">
        <v>84</v>
      </c>
      <c r="K616" s="186" t="s">
        <v>84</v>
      </c>
      <c r="L616" s="186" t="s">
        <v>84</v>
      </c>
      <c r="M616" s="186" t="s">
        <v>84</v>
      </c>
      <c r="N616" s="186" t="s">
        <v>84</v>
      </c>
      <c r="O616" s="186" t="s">
        <v>84</v>
      </c>
      <c r="P616" s="186" t="s">
        <v>84</v>
      </c>
      <c r="Q616" s="186" t="s">
        <v>84</v>
      </c>
      <c r="R616" s="186" t="s">
        <v>84</v>
      </c>
      <c r="S616" s="186" t="s">
        <v>84</v>
      </c>
      <c r="T616" s="186">
        <v>1</v>
      </c>
      <c r="U616" s="186" t="s">
        <v>84</v>
      </c>
      <c r="V616" s="186" t="s">
        <v>84</v>
      </c>
      <c r="W616" s="186" t="s">
        <v>84</v>
      </c>
      <c r="X616" s="186" t="s">
        <v>84</v>
      </c>
      <c r="Y616" s="186" t="s">
        <v>84</v>
      </c>
      <c r="Z616" s="186" t="s">
        <v>84</v>
      </c>
      <c r="AA616" s="186" t="s">
        <v>84</v>
      </c>
      <c r="AB616" s="206">
        <v>1</v>
      </c>
      <c r="AC616" s="186">
        <v>1</v>
      </c>
      <c r="AD616" s="186" t="s">
        <v>84</v>
      </c>
      <c r="AE616" s="186" t="s">
        <v>84</v>
      </c>
      <c r="AF616" s="186" t="s">
        <v>84</v>
      </c>
      <c r="AG616" s="186" t="s">
        <v>84</v>
      </c>
      <c r="AH616" s="186" t="s">
        <v>84</v>
      </c>
      <c r="AI616" s="186" t="s">
        <v>84</v>
      </c>
      <c r="AJ616" s="186" t="s">
        <v>84</v>
      </c>
      <c r="AK616" s="186" t="s">
        <v>84</v>
      </c>
      <c r="AL616" s="186" t="s">
        <v>84</v>
      </c>
      <c r="AM616" s="206" t="s">
        <v>84</v>
      </c>
      <c r="AN616" s="186" t="s">
        <v>84</v>
      </c>
      <c r="AO616" s="186">
        <v>1</v>
      </c>
      <c r="AP616" s="186" t="s">
        <v>84</v>
      </c>
      <c r="AQ616" s="186" t="s">
        <v>84</v>
      </c>
      <c r="AR616" s="966" t="s">
        <v>84</v>
      </c>
      <c r="AS616" s="966" t="s">
        <v>84</v>
      </c>
      <c r="AT616" s="976" t="s">
        <v>84</v>
      </c>
      <c r="AU616" s="186" t="s">
        <v>84</v>
      </c>
      <c r="AV616" s="186" t="s">
        <v>84</v>
      </c>
      <c r="AW616" s="186" t="s">
        <v>84</v>
      </c>
      <c r="AX616" s="605" t="s">
        <v>84</v>
      </c>
      <c r="AY616" s="186" t="s">
        <v>84</v>
      </c>
      <c r="AZ616" s="189"/>
      <c r="BA616" s="817">
        <v>1</v>
      </c>
      <c r="BB616" s="207">
        <v>1</v>
      </c>
      <c r="BC616" s="207">
        <v>1</v>
      </c>
      <c r="BD616" s="208">
        <v>1</v>
      </c>
      <c r="BE616" s="208" t="s">
        <v>84</v>
      </c>
      <c r="BF616" s="258"/>
    </row>
    <row r="617" spans="1:58" ht="35.25" customHeight="1" x14ac:dyDescent="0.25">
      <c r="A617" s="144"/>
      <c r="B617" s="144"/>
      <c r="C617" s="144"/>
      <c r="D617" s="1551"/>
      <c r="E617" s="234" t="s">
        <v>241</v>
      </c>
      <c r="F617" s="165"/>
      <c r="G617" s="1573"/>
      <c r="H617" s="802" t="s">
        <v>84</v>
      </c>
      <c r="I617" s="183" t="s">
        <v>84</v>
      </c>
      <c r="J617" s="183" t="s">
        <v>84</v>
      </c>
      <c r="K617" s="183" t="s">
        <v>84</v>
      </c>
      <c r="L617" s="183" t="s">
        <v>84</v>
      </c>
      <c r="M617" s="183" t="s">
        <v>84</v>
      </c>
      <c r="N617" s="183" t="s">
        <v>84</v>
      </c>
      <c r="O617" s="183">
        <v>1</v>
      </c>
      <c r="P617" s="183" t="s">
        <v>84</v>
      </c>
      <c r="Q617" s="183">
        <v>1</v>
      </c>
      <c r="R617" s="183" t="s">
        <v>84</v>
      </c>
      <c r="S617" s="183" t="s">
        <v>84</v>
      </c>
      <c r="T617" s="183" t="s">
        <v>84</v>
      </c>
      <c r="U617" s="183" t="s">
        <v>84</v>
      </c>
      <c r="V617" s="183" t="s">
        <v>84</v>
      </c>
      <c r="W617" s="183" t="s">
        <v>84</v>
      </c>
      <c r="X617" s="183" t="s">
        <v>84</v>
      </c>
      <c r="Y617" s="183" t="s">
        <v>84</v>
      </c>
      <c r="Z617" s="183" t="s">
        <v>84</v>
      </c>
      <c r="AA617" s="183" t="s">
        <v>84</v>
      </c>
      <c r="AB617" s="185" t="s">
        <v>84</v>
      </c>
      <c r="AC617" s="183" t="s">
        <v>84</v>
      </c>
      <c r="AD617" s="183" t="s">
        <v>84</v>
      </c>
      <c r="AE617" s="183" t="s">
        <v>84</v>
      </c>
      <c r="AF617" s="183" t="s">
        <v>84</v>
      </c>
      <c r="AG617" s="183" t="s">
        <v>84</v>
      </c>
      <c r="AH617" s="183">
        <v>1</v>
      </c>
      <c r="AI617" s="183">
        <v>1</v>
      </c>
      <c r="AJ617" s="183" t="s">
        <v>84</v>
      </c>
      <c r="AK617" s="183" t="s">
        <v>84</v>
      </c>
      <c r="AL617" s="183" t="s">
        <v>84</v>
      </c>
      <c r="AM617" s="185">
        <v>1</v>
      </c>
      <c r="AN617" s="183" t="s">
        <v>84</v>
      </c>
      <c r="AO617" s="183" t="s">
        <v>84</v>
      </c>
      <c r="AP617" s="183" t="s">
        <v>84</v>
      </c>
      <c r="AQ617" s="183" t="s">
        <v>84</v>
      </c>
      <c r="AR617" s="965" t="s">
        <v>84</v>
      </c>
      <c r="AS617" s="965" t="s">
        <v>84</v>
      </c>
      <c r="AT617" s="975" t="s">
        <v>84</v>
      </c>
      <c r="AU617" s="186" t="s">
        <v>84</v>
      </c>
      <c r="AV617" s="186" t="s">
        <v>84</v>
      </c>
      <c r="AW617" s="186" t="s">
        <v>84</v>
      </c>
      <c r="AX617" s="605" t="s">
        <v>84</v>
      </c>
      <c r="AY617" s="186" t="s">
        <v>84</v>
      </c>
      <c r="AZ617" s="189"/>
      <c r="BA617" s="272">
        <v>1</v>
      </c>
      <c r="BB617" s="187">
        <v>1</v>
      </c>
      <c r="BC617" s="187">
        <v>1</v>
      </c>
      <c r="BD617" s="188">
        <v>1</v>
      </c>
      <c r="BE617" s="188" t="s">
        <v>84</v>
      </c>
      <c r="BF617" s="258"/>
    </row>
    <row r="618" spans="1:58" ht="35.25" customHeight="1" x14ac:dyDescent="0.25">
      <c r="A618" s="144"/>
      <c r="B618" s="144"/>
      <c r="C618" s="144"/>
      <c r="D618" s="1551"/>
      <c r="E618" s="234" t="s">
        <v>246</v>
      </c>
      <c r="F618" s="165"/>
      <c r="G618" s="1573"/>
      <c r="H618" s="803" t="s">
        <v>84</v>
      </c>
      <c r="I618" s="186" t="s">
        <v>84</v>
      </c>
      <c r="J618" s="186" t="s">
        <v>84</v>
      </c>
      <c r="K618" s="186" t="s">
        <v>84</v>
      </c>
      <c r="L618" s="186" t="s">
        <v>84</v>
      </c>
      <c r="M618" s="186" t="s">
        <v>84</v>
      </c>
      <c r="N618" s="186" t="s">
        <v>84</v>
      </c>
      <c r="O618" s="186" t="s">
        <v>84</v>
      </c>
      <c r="P618" s="186" t="s">
        <v>84</v>
      </c>
      <c r="Q618" s="186" t="s">
        <v>84</v>
      </c>
      <c r="R618" s="186" t="s">
        <v>84</v>
      </c>
      <c r="S618" s="186" t="s">
        <v>84</v>
      </c>
      <c r="T618" s="186">
        <v>1</v>
      </c>
      <c r="U618" s="186" t="s">
        <v>84</v>
      </c>
      <c r="V618" s="186" t="s">
        <v>84</v>
      </c>
      <c r="W618" s="186" t="s">
        <v>84</v>
      </c>
      <c r="X618" s="186">
        <v>1</v>
      </c>
      <c r="Y618" s="186" t="s">
        <v>84</v>
      </c>
      <c r="Z618" s="186" t="s">
        <v>84</v>
      </c>
      <c r="AA618" s="186" t="s">
        <v>84</v>
      </c>
      <c r="AB618" s="206">
        <v>1</v>
      </c>
      <c r="AC618" s="186">
        <v>1</v>
      </c>
      <c r="AD618" s="186" t="s">
        <v>84</v>
      </c>
      <c r="AE618" s="186" t="s">
        <v>84</v>
      </c>
      <c r="AF618" s="186" t="s">
        <v>84</v>
      </c>
      <c r="AG618" s="186" t="s">
        <v>84</v>
      </c>
      <c r="AH618" s="186" t="s">
        <v>84</v>
      </c>
      <c r="AI618" s="186" t="s">
        <v>84</v>
      </c>
      <c r="AJ618" s="186" t="s">
        <v>84</v>
      </c>
      <c r="AK618" s="186" t="s">
        <v>84</v>
      </c>
      <c r="AL618" s="186" t="s">
        <v>84</v>
      </c>
      <c r="AM618" s="206" t="s">
        <v>84</v>
      </c>
      <c r="AN618" s="186" t="s">
        <v>84</v>
      </c>
      <c r="AO618" s="186">
        <v>1</v>
      </c>
      <c r="AP618" s="186" t="s">
        <v>84</v>
      </c>
      <c r="AQ618" s="186" t="s">
        <v>84</v>
      </c>
      <c r="AR618" s="966" t="s">
        <v>84</v>
      </c>
      <c r="AS618" s="966" t="s">
        <v>84</v>
      </c>
      <c r="AT618" s="976" t="s">
        <v>84</v>
      </c>
      <c r="AU618" s="186" t="s">
        <v>84</v>
      </c>
      <c r="AV618" s="186" t="s">
        <v>84</v>
      </c>
      <c r="AW618" s="186" t="s">
        <v>84</v>
      </c>
      <c r="AX618" s="605" t="s">
        <v>84</v>
      </c>
      <c r="AY618" s="186" t="s">
        <v>84</v>
      </c>
      <c r="AZ618" s="189"/>
      <c r="BA618" s="817">
        <v>1</v>
      </c>
      <c r="BB618" s="207">
        <v>1</v>
      </c>
      <c r="BC618" s="207">
        <v>1</v>
      </c>
      <c r="BD618" s="208">
        <v>1</v>
      </c>
      <c r="BE618" s="208" t="s">
        <v>84</v>
      </c>
      <c r="BF618" s="258"/>
    </row>
    <row r="619" spans="1:58" ht="35.25" customHeight="1" x14ac:dyDescent="0.25">
      <c r="A619" s="144"/>
      <c r="B619" s="144"/>
      <c r="C619" s="144"/>
      <c r="D619" s="1551"/>
      <c r="E619" s="234" t="s">
        <v>248</v>
      </c>
      <c r="F619" s="165"/>
      <c r="G619" s="1573"/>
      <c r="H619" s="802" t="s">
        <v>84</v>
      </c>
      <c r="I619" s="183" t="s">
        <v>84</v>
      </c>
      <c r="J619" s="183" t="s">
        <v>84</v>
      </c>
      <c r="K619" s="183" t="s">
        <v>84</v>
      </c>
      <c r="L619" s="183" t="s">
        <v>84</v>
      </c>
      <c r="M619" s="183" t="s">
        <v>84</v>
      </c>
      <c r="N619" s="183" t="s">
        <v>84</v>
      </c>
      <c r="O619" s="183" t="s">
        <v>84</v>
      </c>
      <c r="P619" s="183" t="s">
        <v>84</v>
      </c>
      <c r="Q619" s="183" t="s">
        <v>84</v>
      </c>
      <c r="R619" s="183">
        <v>1</v>
      </c>
      <c r="S619" s="183" t="s">
        <v>84</v>
      </c>
      <c r="T619" s="183" t="s">
        <v>84</v>
      </c>
      <c r="U619" s="183" t="s">
        <v>84</v>
      </c>
      <c r="V619" s="183" t="s">
        <v>84</v>
      </c>
      <c r="W619" s="183">
        <v>0.75</v>
      </c>
      <c r="X619" s="183" t="s">
        <v>84</v>
      </c>
      <c r="Y619" s="183" t="s">
        <v>84</v>
      </c>
      <c r="Z619" s="183" t="s">
        <v>84</v>
      </c>
      <c r="AA619" s="183" t="s">
        <v>84</v>
      </c>
      <c r="AB619" s="185" t="s">
        <v>84</v>
      </c>
      <c r="AC619" s="183" t="s">
        <v>84</v>
      </c>
      <c r="AD619" s="183" t="s">
        <v>84</v>
      </c>
      <c r="AE619" s="183" t="s">
        <v>84</v>
      </c>
      <c r="AF619" s="183" t="s">
        <v>84</v>
      </c>
      <c r="AG619" s="183" t="s">
        <v>84</v>
      </c>
      <c r="AH619" s="183">
        <v>1</v>
      </c>
      <c r="AI619" s="183">
        <v>1</v>
      </c>
      <c r="AJ619" s="183" t="s">
        <v>84</v>
      </c>
      <c r="AK619" s="183" t="s">
        <v>84</v>
      </c>
      <c r="AL619" s="183" t="s">
        <v>84</v>
      </c>
      <c r="AM619" s="185">
        <v>1</v>
      </c>
      <c r="AN619" s="183" t="s">
        <v>84</v>
      </c>
      <c r="AO619" s="183" t="s">
        <v>84</v>
      </c>
      <c r="AP619" s="183" t="s">
        <v>84</v>
      </c>
      <c r="AQ619" s="183" t="s">
        <v>84</v>
      </c>
      <c r="AR619" s="965" t="s">
        <v>84</v>
      </c>
      <c r="AS619" s="965" t="s">
        <v>84</v>
      </c>
      <c r="AT619" s="975" t="s">
        <v>84</v>
      </c>
      <c r="AU619" s="183" t="s">
        <v>84</v>
      </c>
      <c r="AV619" s="183" t="s">
        <v>84</v>
      </c>
      <c r="AW619" s="183" t="s">
        <v>84</v>
      </c>
      <c r="AX619" s="604" t="s">
        <v>84</v>
      </c>
      <c r="AY619" s="183" t="s">
        <v>84</v>
      </c>
      <c r="AZ619" s="189"/>
      <c r="BA619" s="272">
        <v>0.875</v>
      </c>
      <c r="BB619" s="187">
        <v>1</v>
      </c>
      <c r="BC619" s="187">
        <v>1</v>
      </c>
      <c r="BD619" s="188">
        <v>0.95833333333333337</v>
      </c>
      <c r="BE619" s="188" t="s">
        <v>84</v>
      </c>
      <c r="BF619" s="258"/>
    </row>
    <row r="620" spans="1:58" ht="35.25" customHeight="1" x14ac:dyDescent="0.25">
      <c r="A620" s="144"/>
      <c r="B620" s="144"/>
      <c r="C620" s="144"/>
      <c r="D620" s="1551"/>
      <c r="E620" s="234" t="s">
        <v>257</v>
      </c>
      <c r="F620" s="165"/>
      <c r="G620" s="1573"/>
      <c r="H620" s="801" t="s">
        <v>84</v>
      </c>
      <c r="I620" s="189">
        <v>1</v>
      </c>
      <c r="J620" s="189" t="s">
        <v>84</v>
      </c>
      <c r="K620" s="189">
        <v>1</v>
      </c>
      <c r="L620" s="189" t="s">
        <v>84</v>
      </c>
      <c r="M620" s="189" t="s">
        <v>84</v>
      </c>
      <c r="N620" s="189" t="s">
        <v>84</v>
      </c>
      <c r="O620" s="189" t="s">
        <v>84</v>
      </c>
      <c r="P620" s="189" t="s">
        <v>84</v>
      </c>
      <c r="Q620" s="189" t="s">
        <v>84</v>
      </c>
      <c r="R620" s="189" t="s">
        <v>84</v>
      </c>
      <c r="S620" s="189" t="s">
        <v>84</v>
      </c>
      <c r="T620" s="189" t="s">
        <v>84</v>
      </c>
      <c r="U620" s="189" t="s">
        <v>84</v>
      </c>
      <c r="V620" s="189" t="s">
        <v>84</v>
      </c>
      <c r="W620" s="189" t="s">
        <v>84</v>
      </c>
      <c r="X620" s="189" t="s">
        <v>84</v>
      </c>
      <c r="Y620" s="189" t="s">
        <v>84</v>
      </c>
      <c r="Z620" s="189" t="s">
        <v>84</v>
      </c>
      <c r="AA620" s="189" t="s">
        <v>84</v>
      </c>
      <c r="AB620" s="237">
        <v>1</v>
      </c>
      <c r="AC620" s="189">
        <v>1</v>
      </c>
      <c r="AD620" s="189" t="s">
        <v>84</v>
      </c>
      <c r="AE620" s="189" t="s">
        <v>84</v>
      </c>
      <c r="AF620" s="189" t="s">
        <v>84</v>
      </c>
      <c r="AG620" s="189" t="s">
        <v>84</v>
      </c>
      <c r="AH620" s="189" t="s">
        <v>84</v>
      </c>
      <c r="AI620" s="189" t="s">
        <v>84</v>
      </c>
      <c r="AJ620" s="189" t="s">
        <v>84</v>
      </c>
      <c r="AK620" s="189" t="s">
        <v>84</v>
      </c>
      <c r="AL620" s="189" t="s">
        <v>84</v>
      </c>
      <c r="AM620" s="237" t="s">
        <v>84</v>
      </c>
      <c r="AN620" s="189" t="s">
        <v>84</v>
      </c>
      <c r="AO620" s="189">
        <v>1</v>
      </c>
      <c r="AP620" s="189" t="s">
        <v>84</v>
      </c>
      <c r="AQ620" s="189" t="s">
        <v>84</v>
      </c>
      <c r="AR620" s="967" t="s">
        <v>84</v>
      </c>
      <c r="AS620" s="967" t="s">
        <v>84</v>
      </c>
      <c r="AT620" s="977" t="s">
        <v>84</v>
      </c>
      <c r="AU620" s="189" t="s">
        <v>84</v>
      </c>
      <c r="AV620" s="189" t="s">
        <v>84</v>
      </c>
      <c r="AW620" s="189" t="s">
        <v>84</v>
      </c>
      <c r="AX620" s="506" t="s">
        <v>84</v>
      </c>
      <c r="AY620" s="189" t="s">
        <v>84</v>
      </c>
      <c r="AZ620" s="189"/>
      <c r="BA620" s="323">
        <v>1</v>
      </c>
      <c r="BB620" s="239">
        <v>1</v>
      </c>
      <c r="BC620" s="239">
        <v>1</v>
      </c>
      <c r="BD620" s="240">
        <v>1</v>
      </c>
      <c r="BE620" s="240" t="s">
        <v>84</v>
      </c>
      <c r="BF620" s="258"/>
    </row>
    <row r="621" spans="1:58" ht="35.25" customHeight="1" x14ac:dyDescent="0.25">
      <c r="A621" s="144"/>
      <c r="B621" s="144"/>
      <c r="C621" s="144"/>
      <c r="D621" s="1551"/>
      <c r="E621" s="234" t="s">
        <v>267</v>
      </c>
      <c r="F621" s="165"/>
      <c r="G621" s="1573"/>
      <c r="H621" s="802" t="s">
        <v>84</v>
      </c>
      <c r="I621" s="183" t="s">
        <v>84</v>
      </c>
      <c r="J621" s="183" t="s">
        <v>84</v>
      </c>
      <c r="K621" s="183" t="s">
        <v>84</v>
      </c>
      <c r="L621" s="183" t="s">
        <v>84</v>
      </c>
      <c r="M621" s="183" t="s">
        <v>84</v>
      </c>
      <c r="N621" s="183" t="s">
        <v>84</v>
      </c>
      <c r="O621" s="183" t="s">
        <v>84</v>
      </c>
      <c r="P621" s="183" t="s">
        <v>84</v>
      </c>
      <c r="Q621" s="183" t="s">
        <v>84</v>
      </c>
      <c r="R621" s="183" t="s">
        <v>84</v>
      </c>
      <c r="S621" s="183" t="s">
        <v>84</v>
      </c>
      <c r="T621" s="183" t="s">
        <v>84</v>
      </c>
      <c r="U621" s="183" t="s">
        <v>84</v>
      </c>
      <c r="V621" s="183" t="s">
        <v>84</v>
      </c>
      <c r="W621" s="183" t="s">
        <v>84</v>
      </c>
      <c r="X621" s="183" t="s">
        <v>84</v>
      </c>
      <c r="Y621" s="183" t="s">
        <v>84</v>
      </c>
      <c r="Z621" s="183" t="s">
        <v>84</v>
      </c>
      <c r="AA621" s="183" t="s">
        <v>84</v>
      </c>
      <c r="AB621" s="185" t="s">
        <v>84</v>
      </c>
      <c r="AC621" s="183" t="s">
        <v>84</v>
      </c>
      <c r="AD621" s="183" t="s">
        <v>84</v>
      </c>
      <c r="AE621" s="183" t="s">
        <v>84</v>
      </c>
      <c r="AF621" s="183" t="s">
        <v>84</v>
      </c>
      <c r="AG621" s="183" t="s">
        <v>84</v>
      </c>
      <c r="AH621" s="183">
        <v>0.75</v>
      </c>
      <c r="AI621" s="183">
        <v>1</v>
      </c>
      <c r="AJ621" s="183" t="s">
        <v>84</v>
      </c>
      <c r="AK621" s="183" t="s">
        <v>84</v>
      </c>
      <c r="AL621" s="183" t="s">
        <v>84</v>
      </c>
      <c r="AM621" s="185" t="s">
        <v>84</v>
      </c>
      <c r="AN621" s="183" t="s">
        <v>84</v>
      </c>
      <c r="AO621" s="183" t="s">
        <v>84</v>
      </c>
      <c r="AP621" s="183">
        <v>1</v>
      </c>
      <c r="AQ621" s="183" t="s">
        <v>84</v>
      </c>
      <c r="AR621" s="965" t="s">
        <v>84</v>
      </c>
      <c r="AS621" s="965" t="s">
        <v>84</v>
      </c>
      <c r="AT621" s="975" t="s">
        <v>84</v>
      </c>
      <c r="AU621" s="183" t="s">
        <v>84</v>
      </c>
      <c r="AV621" s="183" t="s">
        <v>84</v>
      </c>
      <c r="AW621" s="183" t="s">
        <v>84</v>
      </c>
      <c r="AX621" s="604" t="s">
        <v>84</v>
      </c>
      <c r="AY621" s="183" t="s">
        <v>84</v>
      </c>
      <c r="AZ621" s="189"/>
      <c r="BA621" s="272" t="s">
        <v>84</v>
      </c>
      <c r="BB621" s="187">
        <v>0.875</v>
      </c>
      <c r="BC621" s="187">
        <v>1</v>
      </c>
      <c r="BD621" s="188">
        <v>0.9375</v>
      </c>
      <c r="BE621" s="188" t="s">
        <v>84</v>
      </c>
      <c r="BF621" s="258"/>
    </row>
    <row r="622" spans="1:58" ht="35.25" customHeight="1" x14ac:dyDescent="0.25">
      <c r="A622" s="144"/>
      <c r="B622" s="144"/>
      <c r="C622" s="144"/>
      <c r="D622" s="1550"/>
      <c r="E622" s="234" t="s">
        <v>152</v>
      </c>
      <c r="F622" s="165"/>
      <c r="G622" s="1573"/>
      <c r="H622" s="803">
        <v>1</v>
      </c>
      <c r="I622" s="186" t="s">
        <v>84</v>
      </c>
      <c r="J622" s="186" t="s">
        <v>84</v>
      </c>
      <c r="K622" s="186" t="s">
        <v>84</v>
      </c>
      <c r="L622" s="186" t="s">
        <v>84</v>
      </c>
      <c r="M622" s="186" t="s">
        <v>84</v>
      </c>
      <c r="N622" s="186" t="s">
        <v>84</v>
      </c>
      <c r="O622" s="186" t="s">
        <v>84</v>
      </c>
      <c r="P622" s="186" t="s">
        <v>84</v>
      </c>
      <c r="Q622" s="186" t="s">
        <v>84</v>
      </c>
      <c r="R622" s="186" t="s">
        <v>84</v>
      </c>
      <c r="S622" s="186" t="s">
        <v>84</v>
      </c>
      <c r="T622" s="186">
        <v>0</v>
      </c>
      <c r="U622" s="186" t="s">
        <v>84</v>
      </c>
      <c r="V622" s="186" t="s">
        <v>84</v>
      </c>
      <c r="W622" s="186" t="s">
        <v>84</v>
      </c>
      <c r="X622" s="186" t="s">
        <v>84</v>
      </c>
      <c r="Y622" s="186" t="s">
        <v>84</v>
      </c>
      <c r="Z622" s="186" t="s">
        <v>84</v>
      </c>
      <c r="AA622" s="186" t="s">
        <v>84</v>
      </c>
      <c r="AB622" s="206">
        <v>1</v>
      </c>
      <c r="AC622" s="186">
        <v>1</v>
      </c>
      <c r="AD622" s="186" t="s">
        <v>84</v>
      </c>
      <c r="AE622" s="186" t="s">
        <v>84</v>
      </c>
      <c r="AF622" s="186" t="s">
        <v>84</v>
      </c>
      <c r="AG622" s="186" t="s">
        <v>84</v>
      </c>
      <c r="AH622" s="186" t="s">
        <v>84</v>
      </c>
      <c r="AI622" s="186" t="s">
        <v>84</v>
      </c>
      <c r="AJ622" s="186" t="s">
        <v>84</v>
      </c>
      <c r="AK622" s="186" t="s">
        <v>84</v>
      </c>
      <c r="AL622" s="186" t="s">
        <v>84</v>
      </c>
      <c r="AM622" s="206">
        <v>1</v>
      </c>
      <c r="AN622" s="186" t="s">
        <v>84</v>
      </c>
      <c r="AO622" s="186" t="s">
        <v>84</v>
      </c>
      <c r="AP622" s="186" t="s">
        <v>84</v>
      </c>
      <c r="AQ622" s="186" t="s">
        <v>84</v>
      </c>
      <c r="AR622" s="966" t="s">
        <v>84</v>
      </c>
      <c r="AS622" s="966" t="s">
        <v>84</v>
      </c>
      <c r="AT622" s="976" t="s">
        <v>84</v>
      </c>
      <c r="AU622" s="186" t="s">
        <v>84</v>
      </c>
      <c r="AV622" s="186" t="s">
        <v>84</v>
      </c>
      <c r="AW622" s="186" t="s">
        <v>84</v>
      </c>
      <c r="AX622" s="605" t="s">
        <v>84</v>
      </c>
      <c r="AY622" s="186" t="s">
        <v>84</v>
      </c>
      <c r="AZ622" s="189"/>
      <c r="BA622" s="817">
        <v>0.5</v>
      </c>
      <c r="BB622" s="207">
        <v>1</v>
      </c>
      <c r="BC622" s="207">
        <v>1</v>
      </c>
      <c r="BD622" s="208">
        <v>0.83333333333333337</v>
      </c>
      <c r="BE622" s="208" t="s">
        <v>84</v>
      </c>
      <c r="BF622" s="258"/>
    </row>
    <row r="623" spans="1:58" ht="35.25" customHeight="1" x14ac:dyDescent="0.25">
      <c r="A623" s="144"/>
      <c r="B623" s="144"/>
      <c r="C623" s="144"/>
      <c r="D623" s="1548">
        <v>2023</v>
      </c>
      <c r="E623" s="234" t="s">
        <v>153</v>
      </c>
      <c r="F623" s="165"/>
      <c r="G623" s="1575"/>
      <c r="H623" s="495" t="s">
        <v>84</v>
      </c>
      <c r="I623" s="183" t="s">
        <v>84</v>
      </c>
      <c r="J623" s="183" t="s">
        <v>84</v>
      </c>
      <c r="K623" s="183" t="s">
        <v>84</v>
      </c>
      <c r="L623" s="183" t="s">
        <v>84</v>
      </c>
      <c r="M623" s="183" t="s">
        <v>84</v>
      </c>
      <c r="N623" s="183" t="s">
        <v>84</v>
      </c>
      <c r="O623" s="183">
        <v>1</v>
      </c>
      <c r="P623" s="183" t="s">
        <v>84</v>
      </c>
      <c r="Q623" s="183">
        <v>1</v>
      </c>
      <c r="R623" s="183" t="s">
        <v>84</v>
      </c>
      <c r="S623" s="183" t="s">
        <v>84</v>
      </c>
      <c r="T623" s="183" t="s">
        <v>84</v>
      </c>
      <c r="U623" s="183" t="s">
        <v>84</v>
      </c>
      <c r="V623" s="183" t="s">
        <v>84</v>
      </c>
      <c r="W623" s="183" t="s">
        <v>84</v>
      </c>
      <c r="X623" s="183" t="s">
        <v>84</v>
      </c>
      <c r="Y623" s="183" t="s">
        <v>84</v>
      </c>
      <c r="Z623" s="183" t="s">
        <v>84</v>
      </c>
      <c r="AA623" s="183" t="s">
        <v>84</v>
      </c>
      <c r="AB623" s="185" t="s">
        <v>84</v>
      </c>
      <c r="AC623" s="183" t="s">
        <v>84</v>
      </c>
      <c r="AD623" s="183" t="s">
        <v>84</v>
      </c>
      <c r="AE623" s="183" t="s">
        <v>84</v>
      </c>
      <c r="AF623" s="183" t="s">
        <v>84</v>
      </c>
      <c r="AG623" s="183" t="s">
        <v>84</v>
      </c>
      <c r="AH623" s="183">
        <v>1</v>
      </c>
      <c r="AI623" s="183">
        <v>1</v>
      </c>
      <c r="AJ623" s="183" t="s">
        <v>84</v>
      </c>
      <c r="AK623" s="183" t="s">
        <v>84</v>
      </c>
      <c r="AL623" s="183" t="s">
        <v>84</v>
      </c>
      <c r="AM623" s="185" t="s">
        <v>84</v>
      </c>
      <c r="AN623" s="183" t="s">
        <v>84</v>
      </c>
      <c r="AO623" s="183">
        <v>0.75</v>
      </c>
      <c r="AP623" s="183" t="s">
        <v>84</v>
      </c>
      <c r="AQ623" s="183" t="s">
        <v>84</v>
      </c>
      <c r="AR623" s="965" t="s">
        <v>84</v>
      </c>
      <c r="AS623" s="965" t="s">
        <v>84</v>
      </c>
      <c r="AT623" s="975" t="s">
        <v>84</v>
      </c>
      <c r="AU623" s="183" t="s">
        <v>84</v>
      </c>
      <c r="AV623" s="183" t="s">
        <v>84</v>
      </c>
      <c r="AW623" s="183" t="s">
        <v>84</v>
      </c>
      <c r="AX623" s="604" t="s">
        <v>84</v>
      </c>
      <c r="AY623" s="183" t="s">
        <v>84</v>
      </c>
      <c r="AZ623" s="189"/>
      <c r="BA623" s="494">
        <v>1</v>
      </c>
      <c r="BB623" s="187">
        <v>1</v>
      </c>
      <c r="BC623" s="187">
        <v>0.75</v>
      </c>
      <c r="BD623" s="188">
        <v>0.91666666666666663</v>
      </c>
      <c r="BE623" s="188" t="s">
        <v>84</v>
      </c>
      <c r="BF623" s="258"/>
    </row>
    <row r="624" spans="1:58" ht="35.25" customHeight="1" x14ac:dyDescent="0.25">
      <c r="A624" s="144"/>
      <c r="B624" s="144"/>
      <c r="C624" s="144"/>
      <c r="D624" s="1549"/>
      <c r="E624" s="234" t="s">
        <v>154</v>
      </c>
      <c r="F624" s="165"/>
      <c r="G624" s="1575"/>
      <c r="H624" s="638" t="s">
        <v>84</v>
      </c>
      <c r="I624" s="186" t="s">
        <v>84</v>
      </c>
      <c r="J624" s="186" t="s">
        <v>84</v>
      </c>
      <c r="K624" s="186" t="s">
        <v>84</v>
      </c>
      <c r="L624" s="186" t="s">
        <v>84</v>
      </c>
      <c r="M624" s="186" t="s">
        <v>84</v>
      </c>
      <c r="N624" s="186" t="s">
        <v>84</v>
      </c>
      <c r="O624" s="186" t="s">
        <v>84</v>
      </c>
      <c r="P624" s="186" t="s">
        <v>84</v>
      </c>
      <c r="Q624" s="186" t="s">
        <v>84</v>
      </c>
      <c r="R624" s="186" t="s">
        <v>84</v>
      </c>
      <c r="S624" s="186">
        <v>0.5</v>
      </c>
      <c r="T624" s="186" t="s">
        <v>84</v>
      </c>
      <c r="U624" s="186" t="s">
        <v>84</v>
      </c>
      <c r="V624" s="186">
        <v>1</v>
      </c>
      <c r="W624" s="186" t="s">
        <v>84</v>
      </c>
      <c r="X624" s="186" t="s">
        <v>84</v>
      </c>
      <c r="Y624" s="186" t="s">
        <v>84</v>
      </c>
      <c r="Z624" s="186" t="s">
        <v>84</v>
      </c>
      <c r="AA624" s="186" t="s">
        <v>84</v>
      </c>
      <c r="AB624" s="206" t="s">
        <v>84</v>
      </c>
      <c r="AC624" s="186">
        <v>1</v>
      </c>
      <c r="AD624" s="186" t="s">
        <v>84</v>
      </c>
      <c r="AE624" s="186" t="s">
        <v>84</v>
      </c>
      <c r="AF624" s="186" t="s">
        <v>84</v>
      </c>
      <c r="AG624" s="186" t="s">
        <v>84</v>
      </c>
      <c r="AH624" s="186" t="s">
        <v>84</v>
      </c>
      <c r="AI624" s="186" t="s">
        <v>84</v>
      </c>
      <c r="AJ624" s="186" t="s">
        <v>84</v>
      </c>
      <c r="AK624" s="186">
        <v>1</v>
      </c>
      <c r="AL624" s="186" t="s">
        <v>84</v>
      </c>
      <c r="AM624" s="206" t="s">
        <v>84</v>
      </c>
      <c r="AN624" s="186" t="s">
        <v>84</v>
      </c>
      <c r="AO624" s="186" t="s">
        <v>84</v>
      </c>
      <c r="AP624" s="186">
        <v>1</v>
      </c>
      <c r="AQ624" s="186" t="s">
        <v>84</v>
      </c>
      <c r="AR624" s="966" t="s">
        <v>84</v>
      </c>
      <c r="AS624" s="966" t="s">
        <v>84</v>
      </c>
      <c r="AT624" s="976" t="s">
        <v>84</v>
      </c>
      <c r="AU624" s="186" t="s">
        <v>84</v>
      </c>
      <c r="AV624" s="186" t="s">
        <v>84</v>
      </c>
      <c r="AW624" s="186" t="s">
        <v>84</v>
      </c>
      <c r="AX624" s="605" t="s">
        <v>84</v>
      </c>
      <c r="AY624" s="186" t="s">
        <v>84</v>
      </c>
      <c r="AZ624" s="189"/>
      <c r="BA624" s="639">
        <v>0.75</v>
      </c>
      <c r="BB624" s="207">
        <v>1</v>
      </c>
      <c r="BC624" s="207">
        <v>1</v>
      </c>
      <c r="BD624" s="208">
        <v>0.91666666666666663</v>
      </c>
      <c r="BE624" s="208" t="s">
        <v>84</v>
      </c>
      <c r="BF624" s="258"/>
    </row>
    <row r="625" spans="1:58" ht="35.25" customHeight="1" x14ac:dyDescent="0.25">
      <c r="A625" s="144"/>
      <c r="B625" s="144"/>
      <c r="C625" s="144"/>
      <c r="D625" s="1549"/>
      <c r="E625" s="234" t="s">
        <v>155</v>
      </c>
      <c r="F625" s="165"/>
      <c r="G625" s="1575"/>
      <c r="H625" s="495" t="s">
        <v>84</v>
      </c>
      <c r="I625" s="183" t="s">
        <v>84</v>
      </c>
      <c r="J625" s="183" t="s">
        <v>84</v>
      </c>
      <c r="K625" s="183" t="s">
        <v>84</v>
      </c>
      <c r="L625" s="183" t="s">
        <v>84</v>
      </c>
      <c r="M625" s="183" t="s">
        <v>84</v>
      </c>
      <c r="N625" s="183" t="s">
        <v>84</v>
      </c>
      <c r="O625" s="183" t="s">
        <v>84</v>
      </c>
      <c r="P625" s="183" t="s">
        <v>84</v>
      </c>
      <c r="Q625" s="183" t="s">
        <v>84</v>
      </c>
      <c r="R625" s="183" t="s">
        <v>84</v>
      </c>
      <c r="S625" s="183" t="s">
        <v>84</v>
      </c>
      <c r="T625" s="183">
        <v>0.75</v>
      </c>
      <c r="U625" s="183" t="s">
        <v>84</v>
      </c>
      <c r="V625" s="183" t="s">
        <v>84</v>
      </c>
      <c r="W625" s="183" t="s">
        <v>84</v>
      </c>
      <c r="X625" s="183">
        <v>0.75</v>
      </c>
      <c r="Y625" s="183" t="s">
        <v>84</v>
      </c>
      <c r="Z625" s="183" t="s">
        <v>84</v>
      </c>
      <c r="AA625" s="183" t="s">
        <v>84</v>
      </c>
      <c r="AB625" s="185">
        <v>1</v>
      </c>
      <c r="AC625" s="183" t="s">
        <v>84</v>
      </c>
      <c r="AD625" s="183" t="s">
        <v>84</v>
      </c>
      <c r="AE625" s="183" t="s">
        <v>84</v>
      </c>
      <c r="AF625" s="183" t="s">
        <v>84</v>
      </c>
      <c r="AG625" s="183" t="s">
        <v>84</v>
      </c>
      <c r="AH625" s="183" t="s">
        <v>84</v>
      </c>
      <c r="AI625" s="183">
        <v>1</v>
      </c>
      <c r="AJ625" s="183" t="s">
        <v>84</v>
      </c>
      <c r="AK625" s="183" t="s">
        <v>84</v>
      </c>
      <c r="AL625" s="183" t="s">
        <v>84</v>
      </c>
      <c r="AM625" s="185" t="s">
        <v>84</v>
      </c>
      <c r="AN625" s="183" t="s">
        <v>84</v>
      </c>
      <c r="AO625" s="183">
        <v>1</v>
      </c>
      <c r="AP625" s="183" t="s">
        <v>84</v>
      </c>
      <c r="AQ625" s="183" t="s">
        <v>84</v>
      </c>
      <c r="AR625" s="965" t="s">
        <v>84</v>
      </c>
      <c r="AS625" s="965" t="s">
        <v>84</v>
      </c>
      <c r="AT625" s="975" t="s">
        <v>84</v>
      </c>
      <c r="AU625" s="183" t="s">
        <v>84</v>
      </c>
      <c r="AV625" s="183" t="s">
        <v>84</v>
      </c>
      <c r="AW625" s="183" t="s">
        <v>84</v>
      </c>
      <c r="AX625" s="604" t="s">
        <v>84</v>
      </c>
      <c r="AY625" s="183" t="s">
        <v>84</v>
      </c>
      <c r="AZ625" s="189"/>
      <c r="BA625" s="494">
        <v>0.75</v>
      </c>
      <c r="BB625" s="187">
        <v>1</v>
      </c>
      <c r="BC625" s="187">
        <v>1</v>
      </c>
      <c r="BD625" s="188">
        <v>0.91666666666666663</v>
      </c>
      <c r="BE625" s="188" t="s">
        <v>84</v>
      </c>
      <c r="BF625" s="258"/>
    </row>
    <row r="626" spans="1:58" ht="35.25" customHeight="1" x14ac:dyDescent="0.25">
      <c r="A626" s="144"/>
      <c r="B626" s="144"/>
      <c r="C626" s="144"/>
      <c r="D626" s="1549"/>
      <c r="E626" s="234" t="s">
        <v>303</v>
      </c>
      <c r="F626" s="165"/>
      <c r="G626" s="1575"/>
      <c r="H626" s="638" t="s">
        <v>84</v>
      </c>
      <c r="I626" s="186" t="s">
        <v>84</v>
      </c>
      <c r="J626" s="186" t="s">
        <v>84</v>
      </c>
      <c r="K626" s="186">
        <v>1</v>
      </c>
      <c r="L626" s="186" t="s">
        <v>84</v>
      </c>
      <c r="M626" s="186" t="s">
        <v>84</v>
      </c>
      <c r="N626" s="186" t="s">
        <v>84</v>
      </c>
      <c r="O626" s="186" t="s">
        <v>84</v>
      </c>
      <c r="P626" s="186" t="s">
        <v>84</v>
      </c>
      <c r="Q626" s="186" t="s">
        <v>84</v>
      </c>
      <c r="R626" s="186">
        <v>1</v>
      </c>
      <c r="S626" s="186" t="s">
        <v>84</v>
      </c>
      <c r="T626" s="186" t="s">
        <v>84</v>
      </c>
      <c r="U626" s="186" t="s">
        <v>84</v>
      </c>
      <c r="V626" s="186" t="s">
        <v>84</v>
      </c>
      <c r="W626" s="186" t="s">
        <v>84</v>
      </c>
      <c r="X626" s="186" t="s">
        <v>84</v>
      </c>
      <c r="Y626" s="186" t="s">
        <v>84</v>
      </c>
      <c r="Z626" s="186" t="s">
        <v>84</v>
      </c>
      <c r="AA626" s="186" t="s">
        <v>84</v>
      </c>
      <c r="AB626" s="206" t="s">
        <v>84</v>
      </c>
      <c r="AC626" s="186">
        <v>1</v>
      </c>
      <c r="AD626" s="186" t="s">
        <v>84</v>
      </c>
      <c r="AE626" s="186" t="s">
        <v>84</v>
      </c>
      <c r="AF626" s="186" t="s">
        <v>84</v>
      </c>
      <c r="AG626" s="186" t="s">
        <v>84</v>
      </c>
      <c r="AH626" s="186">
        <v>0.75</v>
      </c>
      <c r="AI626" s="186" t="s">
        <v>84</v>
      </c>
      <c r="AJ626" s="186" t="s">
        <v>84</v>
      </c>
      <c r="AK626" s="186" t="s">
        <v>84</v>
      </c>
      <c r="AL626" s="186" t="s">
        <v>84</v>
      </c>
      <c r="AM626" s="206">
        <v>1</v>
      </c>
      <c r="AN626" s="186" t="s">
        <v>84</v>
      </c>
      <c r="AO626" s="186" t="s">
        <v>84</v>
      </c>
      <c r="AP626" s="186" t="s">
        <v>84</v>
      </c>
      <c r="AQ626" s="186" t="s">
        <v>84</v>
      </c>
      <c r="AR626" s="966" t="s">
        <v>84</v>
      </c>
      <c r="AS626" s="966" t="s">
        <v>84</v>
      </c>
      <c r="AT626" s="976" t="s">
        <v>84</v>
      </c>
      <c r="AU626" s="186" t="s">
        <v>84</v>
      </c>
      <c r="AV626" s="186" t="s">
        <v>84</v>
      </c>
      <c r="AW626" s="186" t="s">
        <v>84</v>
      </c>
      <c r="AX626" s="605" t="s">
        <v>84</v>
      </c>
      <c r="AY626" s="186" t="s">
        <v>84</v>
      </c>
      <c r="AZ626" s="189"/>
      <c r="BA626" s="639">
        <v>1</v>
      </c>
      <c r="BB626" s="207">
        <v>0.875</v>
      </c>
      <c r="BC626" s="207">
        <v>1</v>
      </c>
      <c r="BD626" s="208">
        <v>0.95833333333333337</v>
      </c>
      <c r="BE626" s="208" t="s">
        <v>84</v>
      </c>
      <c r="BF626" s="258"/>
    </row>
    <row r="627" spans="1:58" ht="35.25" customHeight="1" x14ac:dyDescent="0.25">
      <c r="A627" s="144"/>
      <c r="B627" s="144"/>
      <c r="C627" s="144"/>
      <c r="D627" s="1549"/>
      <c r="E627" s="234" t="s">
        <v>167</v>
      </c>
      <c r="F627" s="165"/>
      <c r="G627" s="1575"/>
      <c r="H627" s="495" t="s">
        <v>84</v>
      </c>
      <c r="I627" s="183" t="s">
        <v>84</v>
      </c>
      <c r="J627" s="183" t="s">
        <v>84</v>
      </c>
      <c r="K627" s="183" t="s">
        <v>84</v>
      </c>
      <c r="L627" s="183" t="s">
        <v>84</v>
      </c>
      <c r="M627" s="183" t="s">
        <v>84</v>
      </c>
      <c r="N627" s="183" t="s">
        <v>84</v>
      </c>
      <c r="O627" s="183" t="s">
        <v>84</v>
      </c>
      <c r="P627" s="183" t="s">
        <v>84</v>
      </c>
      <c r="Q627" s="183" t="s">
        <v>84</v>
      </c>
      <c r="R627" s="183" t="s">
        <v>84</v>
      </c>
      <c r="S627" s="183" t="s">
        <v>84</v>
      </c>
      <c r="T627" s="183" t="s">
        <v>84</v>
      </c>
      <c r="U627" s="183" t="s">
        <v>84</v>
      </c>
      <c r="V627" s="183" t="s">
        <v>84</v>
      </c>
      <c r="W627" s="183">
        <v>1</v>
      </c>
      <c r="X627" s="183" t="s">
        <v>84</v>
      </c>
      <c r="Y627" s="183">
        <v>1</v>
      </c>
      <c r="Z627" s="183" t="s">
        <v>84</v>
      </c>
      <c r="AA627" s="183" t="s">
        <v>84</v>
      </c>
      <c r="AB627" s="185" t="s">
        <v>84</v>
      </c>
      <c r="AC627" s="183" t="s">
        <v>84</v>
      </c>
      <c r="AD627" s="183" t="s">
        <v>84</v>
      </c>
      <c r="AE627" s="183" t="s">
        <v>84</v>
      </c>
      <c r="AF627" s="183" t="s">
        <v>84</v>
      </c>
      <c r="AG627" s="183" t="s">
        <v>84</v>
      </c>
      <c r="AH627" s="183" t="s">
        <v>84</v>
      </c>
      <c r="AI627" s="183" t="s">
        <v>84</v>
      </c>
      <c r="AJ627" s="183">
        <v>1</v>
      </c>
      <c r="AK627" s="183" t="s">
        <v>84</v>
      </c>
      <c r="AL627" s="183">
        <v>1</v>
      </c>
      <c r="AM627" s="185" t="s">
        <v>84</v>
      </c>
      <c r="AN627" s="183" t="s">
        <v>84</v>
      </c>
      <c r="AO627" s="183" t="s">
        <v>84</v>
      </c>
      <c r="AP627" s="183" t="s">
        <v>84</v>
      </c>
      <c r="AQ627" s="183" t="s">
        <v>84</v>
      </c>
      <c r="AR627" s="965">
        <v>1</v>
      </c>
      <c r="AS627" s="965" t="s">
        <v>84</v>
      </c>
      <c r="AT627" s="975" t="s">
        <v>84</v>
      </c>
      <c r="AU627" s="183" t="s">
        <v>84</v>
      </c>
      <c r="AV627" s="183" t="s">
        <v>84</v>
      </c>
      <c r="AW627" s="183" t="s">
        <v>84</v>
      </c>
      <c r="AX627" s="604" t="s">
        <v>84</v>
      </c>
      <c r="AY627" s="183" t="s">
        <v>84</v>
      </c>
      <c r="AZ627" s="189"/>
      <c r="BA627" s="494">
        <v>1</v>
      </c>
      <c r="BB627" s="187">
        <v>1</v>
      </c>
      <c r="BC627" s="187">
        <v>1</v>
      </c>
      <c r="BD627" s="188">
        <v>1</v>
      </c>
      <c r="BE627" s="188" t="s">
        <v>84</v>
      </c>
      <c r="BF627" s="258"/>
    </row>
    <row r="628" spans="1:58" ht="35.25" customHeight="1" x14ac:dyDescent="0.25">
      <c r="A628" s="144"/>
      <c r="B628" s="144"/>
      <c r="C628" s="144"/>
      <c r="D628" s="1549"/>
      <c r="E628" s="234" t="s">
        <v>168</v>
      </c>
      <c r="F628" s="165"/>
      <c r="G628" s="1575"/>
      <c r="H628" s="638">
        <v>1</v>
      </c>
      <c r="I628" s="186">
        <v>1</v>
      </c>
      <c r="J628" s="186" t="s">
        <v>84</v>
      </c>
      <c r="K628" s="186" t="s">
        <v>84</v>
      </c>
      <c r="L628" s="186" t="s">
        <v>84</v>
      </c>
      <c r="M628" s="186" t="s">
        <v>84</v>
      </c>
      <c r="N628" s="186" t="s">
        <v>84</v>
      </c>
      <c r="O628" s="186" t="s">
        <v>84</v>
      </c>
      <c r="P628" s="186" t="s">
        <v>84</v>
      </c>
      <c r="Q628" s="186" t="s">
        <v>84</v>
      </c>
      <c r="R628" s="186" t="s">
        <v>84</v>
      </c>
      <c r="S628" s="186" t="s">
        <v>84</v>
      </c>
      <c r="T628" s="186" t="s">
        <v>84</v>
      </c>
      <c r="U628" s="186" t="s">
        <v>84</v>
      </c>
      <c r="V628" s="186" t="s">
        <v>84</v>
      </c>
      <c r="W628" s="186" t="s">
        <v>84</v>
      </c>
      <c r="X628" s="186" t="s">
        <v>84</v>
      </c>
      <c r="Y628" s="186" t="s">
        <v>84</v>
      </c>
      <c r="Z628" s="186" t="s">
        <v>84</v>
      </c>
      <c r="AA628" s="186" t="s">
        <v>84</v>
      </c>
      <c r="AB628" s="206">
        <v>1</v>
      </c>
      <c r="AC628" s="186" t="s">
        <v>84</v>
      </c>
      <c r="AD628" s="186" t="s">
        <v>84</v>
      </c>
      <c r="AE628" s="186" t="s">
        <v>84</v>
      </c>
      <c r="AF628" s="186" t="s">
        <v>84</v>
      </c>
      <c r="AG628" s="186" t="s">
        <v>84</v>
      </c>
      <c r="AH628" s="186" t="s">
        <v>84</v>
      </c>
      <c r="AI628" s="186">
        <v>1</v>
      </c>
      <c r="AJ628" s="186" t="s">
        <v>84</v>
      </c>
      <c r="AK628" s="186" t="s">
        <v>84</v>
      </c>
      <c r="AL628" s="186" t="s">
        <v>84</v>
      </c>
      <c r="AM628" s="206" t="s">
        <v>84</v>
      </c>
      <c r="AN628" s="186" t="s">
        <v>84</v>
      </c>
      <c r="AO628" s="186" t="s">
        <v>84</v>
      </c>
      <c r="AP628" s="186">
        <v>1</v>
      </c>
      <c r="AQ628" s="186" t="s">
        <v>84</v>
      </c>
      <c r="AR628" s="966" t="s">
        <v>84</v>
      </c>
      <c r="AS628" s="966" t="s">
        <v>84</v>
      </c>
      <c r="AT628" s="976" t="s">
        <v>84</v>
      </c>
      <c r="AU628" s="186" t="s">
        <v>84</v>
      </c>
      <c r="AV628" s="186" t="s">
        <v>84</v>
      </c>
      <c r="AW628" s="186" t="s">
        <v>84</v>
      </c>
      <c r="AX628" s="605" t="s">
        <v>84</v>
      </c>
      <c r="AY628" s="186" t="s">
        <v>84</v>
      </c>
      <c r="AZ628" s="189"/>
      <c r="BA628" s="639">
        <v>1</v>
      </c>
      <c r="BB628" s="207">
        <v>1</v>
      </c>
      <c r="BC628" s="207">
        <v>1</v>
      </c>
      <c r="BD628" s="208">
        <v>1</v>
      </c>
      <c r="BE628" s="208" t="s">
        <v>84</v>
      </c>
      <c r="BF628" s="258"/>
    </row>
    <row r="629" spans="1:58" ht="35.25" customHeight="1" x14ac:dyDescent="0.25">
      <c r="A629" s="144"/>
      <c r="B629" s="144"/>
      <c r="C629" s="144"/>
      <c r="D629" s="1549"/>
      <c r="E629" s="234" t="s">
        <v>241</v>
      </c>
      <c r="F629" s="165"/>
      <c r="G629" s="1575"/>
      <c r="H629" s="495" t="s">
        <v>84</v>
      </c>
      <c r="I629" s="183" t="s">
        <v>84</v>
      </c>
      <c r="J629" s="183" t="s">
        <v>84</v>
      </c>
      <c r="K629" s="183" t="s">
        <v>84</v>
      </c>
      <c r="L629" s="183" t="s">
        <v>84</v>
      </c>
      <c r="M629" s="183" t="s">
        <v>84</v>
      </c>
      <c r="N629" s="183" t="s">
        <v>84</v>
      </c>
      <c r="O629" s="183">
        <v>1</v>
      </c>
      <c r="P629" s="183" t="s">
        <v>84</v>
      </c>
      <c r="Q629" s="183">
        <v>1</v>
      </c>
      <c r="R629" s="183" t="s">
        <v>84</v>
      </c>
      <c r="S629" s="183" t="s">
        <v>84</v>
      </c>
      <c r="T629" s="183" t="s">
        <v>84</v>
      </c>
      <c r="U629" s="183" t="s">
        <v>84</v>
      </c>
      <c r="V629" s="183" t="s">
        <v>84</v>
      </c>
      <c r="W629" s="183" t="s">
        <v>84</v>
      </c>
      <c r="X629" s="183" t="s">
        <v>84</v>
      </c>
      <c r="Y629" s="183" t="s">
        <v>84</v>
      </c>
      <c r="Z629" s="183" t="s">
        <v>84</v>
      </c>
      <c r="AA629" s="183" t="s">
        <v>84</v>
      </c>
      <c r="AB629" s="185" t="s">
        <v>84</v>
      </c>
      <c r="AC629" s="183">
        <v>1</v>
      </c>
      <c r="AD629" s="183" t="s">
        <v>84</v>
      </c>
      <c r="AE629" s="183" t="s">
        <v>84</v>
      </c>
      <c r="AF629" s="183" t="s">
        <v>84</v>
      </c>
      <c r="AG629" s="183" t="s">
        <v>84</v>
      </c>
      <c r="AH629" s="183">
        <v>0.75</v>
      </c>
      <c r="AI629" s="183" t="s">
        <v>84</v>
      </c>
      <c r="AJ629" s="183" t="s">
        <v>84</v>
      </c>
      <c r="AK629" s="183" t="s">
        <v>84</v>
      </c>
      <c r="AL629" s="183" t="s">
        <v>84</v>
      </c>
      <c r="AM629" s="185" t="s">
        <v>84</v>
      </c>
      <c r="AN629" s="183" t="s">
        <v>84</v>
      </c>
      <c r="AO629" s="183">
        <v>1</v>
      </c>
      <c r="AP629" s="183" t="s">
        <v>84</v>
      </c>
      <c r="AQ629" s="183" t="s">
        <v>84</v>
      </c>
      <c r="AR629" s="965" t="s">
        <v>84</v>
      </c>
      <c r="AS629" s="965" t="s">
        <v>84</v>
      </c>
      <c r="AT629" s="975" t="s">
        <v>84</v>
      </c>
      <c r="AU629" s="183" t="s">
        <v>84</v>
      </c>
      <c r="AV629" s="183" t="s">
        <v>84</v>
      </c>
      <c r="AW629" s="183" t="s">
        <v>84</v>
      </c>
      <c r="AX629" s="604" t="s">
        <v>84</v>
      </c>
      <c r="AY629" s="183" t="s">
        <v>84</v>
      </c>
      <c r="AZ629" s="189"/>
      <c r="BA629" s="494">
        <v>1</v>
      </c>
      <c r="BB629" s="187">
        <v>0.875</v>
      </c>
      <c r="BC629" s="187">
        <v>1</v>
      </c>
      <c r="BD629" s="188">
        <v>0.95833333333333337</v>
      </c>
      <c r="BE629" s="188" t="s">
        <v>84</v>
      </c>
      <c r="BF629" s="258"/>
    </row>
    <row r="630" spans="1:58" ht="35.25" customHeight="1" x14ac:dyDescent="0.25">
      <c r="A630" s="144"/>
      <c r="B630" s="144"/>
      <c r="C630" s="144"/>
      <c r="D630" s="1549"/>
      <c r="E630" s="234" t="s">
        <v>246</v>
      </c>
      <c r="F630" s="165"/>
      <c r="G630" s="1575"/>
      <c r="H630" s="638" t="s">
        <v>84</v>
      </c>
      <c r="I630" s="186" t="s">
        <v>84</v>
      </c>
      <c r="J630" s="186" t="s">
        <v>84</v>
      </c>
      <c r="K630" s="186" t="s">
        <v>84</v>
      </c>
      <c r="L630" s="186" t="s">
        <v>84</v>
      </c>
      <c r="M630" s="186" t="s">
        <v>84</v>
      </c>
      <c r="N630" s="186" t="s">
        <v>84</v>
      </c>
      <c r="O630" s="186" t="s">
        <v>84</v>
      </c>
      <c r="P630" s="186" t="s">
        <v>84</v>
      </c>
      <c r="Q630" s="186" t="s">
        <v>84</v>
      </c>
      <c r="R630" s="186" t="s">
        <v>84</v>
      </c>
      <c r="S630" s="186">
        <v>1</v>
      </c>
      <c r="T630" s="186" t="s">
        <v>84</v>
      </c>
      <c r="U630" s="186" t="s">
        <v>84</v>
      </c>
      <c r="V630" s="186">
        <v>1</v>
      </c>
      <c r="W630" s="186" t="s">
        <v>84</v>
      </c>
      <c r="X630" s="186" t="s">
        <v>84</v>
      </c>
      <c r="Y630" s="186" t="s">
        <v>84</v>
      </c>
      <c r="Z630" s="186" t="s">
        <v>84</v>
      </c>
      <c r="AA630" s="186" t="s">
        <v>84</v>
      </c>
      <c r="AB630" s="206">
        <v>1</v>
      </c>
      <c r="AC630" s="186" t="s">
        <v>84</v>
      </c>
      <c r="AD630" s="186" t="s">
        <v>84</v>
      </c>
      <c r="AE630" s="186" t="s">
        <v>84</v>
      </c>
      <c r="AF630" s="186" t="s">
        <v>84</v>
      </c>
      <c r="AG630" s="186" t="s">
        <v>84</v>
      </c>
      <c r="AH630" s="186" t="s">
        <v>84</v>
      </c>
      <c r="AI630" s="186">
        <v>1</v>
      </c>
      <c r="AJ630" s="186" t="s">
        <v>84</v>
      </c>
      <c r="AK630" s="186" t="s">
        <v>84</v>
      </c>
      <c r="AL630" s="186" t="s">
        <v>84</v>
      </c>
      <c r="AM630" s="206" t="s">
        <v>84</v>
      </c>
      <c r="AN630" s="186" t="s">
        <v>84</v>
      </c>
      <c r="AO630" s="186" t="s">
        <v>84</v>
      </c>
      <c r="AP630" s="186">
        <v>1</v>
      </c>
      <c r="AQ630" s="186" t="s">
        <v>84</v>
      </c>
      <c r="AR630" s="966" t="s">
        <v>84</v>
      </c>
      <c r="AS630" s="966" t="s">
        <v>84</v>
      </c>
      <c r="AT630" s="976" t="s">
        <v>84</v>
      </c>
      <c r="AU630" s="186" t="s">
        <v>84</v>
      </c>
      <c r="AV630" s="186" t="s">
        <v>84</v>
      </c>
      <c r="AW630" s="186" t="s">
        <v>84</v>
      </c>
      <c r="AX630" s="605" t="s">
        <v>84</v>
      </c>
      <c r="AY630" s="186" t="s">
        <v>84</v>
      </c>
      <c r="AZ630" s="189"/>
      <c r="BA630" s="639">
        <v>1</v>
      </c>
      <c r="BB630" s="207">
        <v>1</v>
      </c>
      <c r="BC630" s="207">
        <v>1</v>
      </c>
      <c r="BD630" s="208">
        <v>1</v>
      </c>
      <c r="BE630" s="208" t="s">
        <v>84</v>
      </c>
      <c r="BF630" s="258"/>
    </row>
    <row r="631" spans="1:58" ht="35.25" customHeight="1" x14ac:dyDescent="0.25">
      <c r="A631" s="144"/>
      <c r="B631" s="144"/>
      <c r="C631" s="144"/>
      <c r="D631" s="1549"/>
      <c r="E631" s="234" t="s">
        <v>248</v>
      </c>
      <c r="F631" s="165"/>
      <c r="G631" s="1573"/>
      <c r="H631" s="802" t="s">
        <v>84</v>
      </c>
      <c r="I631" s="183" t="s">
        <v>84</v>
      </c>
      <c r="J631" s="183" t="s">
        <v>84</v>
      </c>
      <c r="K631" s="183" t="s">
        <v>84</v>
      </c>
      <c r="L631" s="183" t="s">
        <v>84</v>
      </c>
      <c r="M631" s="183" t="s">
        <v>84</v>
      </c>
      <c r="N631" s="183" t="s">
        <v>84</v>
      </c>
      <c r="O631" s="183" t="s">
        <v>84</v>
      </c>
      <c r="P631" s="183" t="s">
        <v>84</v>
      </c>
      <c r="Q631" s="183" t="s">
        <v>84</v>
      </c>
      <c r="R631" s="183" t="s">
        <v>84</v>
      </c>
      <c r="S631" s="183" t="s">
        <v>84</v>
      </c>
      <c r="T631" s="183">
        <v>1</v>
      </c>
      <c r="U631" s="183" t="s">
        <v>84</v>
      </c>
      <c r="V631" s="183" t="s">
        <v>84</v>
      </c>
      <c r="W631" s="183" t="s">
        <v>84</v>
      </c>
      <c r="X631" s="183">
        <v>1</v>
      </c>
      <c r="Y631" s="183" t="s">
        <v>84</v>
      </c>
      <c r="Z631" s="183" t="s">
        <v>84</v>
      </c>
      <c r="AA631" s="183" t="s">
        <v>84</v>
      </c>
      <c r="AB631" s="185" t="s">
        <v>84</v>
      </c>
      <c r="AC631" s="183">
        <v>1</v>
      </c>
      <c r="AD631" s="183" t="s">
        <v>84</v>
      </c>
      <c r="AE631" s="183" t="s">
        <v>84</v>
      </c>
      <c r="AF631" s="183" t="s">
        <v>84</v>
      </c>
      <c r="AG631" s="183" t="s">
        <v>84</v>
      </c>
      <c r="AH631" s="183">
        <v>1</v>
      </c>
      <c r="AI631" s="183" t="s">
        <v>84</v>
      </c>
      <c r="AJ631" s="183" t="s">
        <v>84</v>
      </c>
      <c r="AK631" s="183" t="s">
        <v>84</v>
      </c>
      <c r="AL631" s="183" t="s">
        <v>84</v>
      </c>
      <c r="AM631" s="185" t="s">
        <v>84</v>
      </c>
      <c r="AN631" s="183" t="s">
        <v>84</v>
      </c>
      <c r="AO631" s="183">
        <v>1</v>
      </c>
      <c r="AP631" s="183" t="s">
        <v>84</v>
      </c>
      <c r="AQ631" s="183" t="s">
        <v>84</v>
      </c>
      <c r="AR631" s="965" t="s">
        <v>84</v>
      </c>
      <c r="AS631" s="965" t="s">
        <v>84</v>
      </c>
      <c r="AT631" s="975" t="s">
        <v>84</v>
      </c>
      <c r="AU631" s="183" t="s">
        <v>84</v>
      </c>
      <c r="AV631" s="183" t="s">
        <v>84</v>
      </c>
      <c r="AW631" s="183" t="s">
        <v>84</v>
      </c>
      <c r="AX631" s="604" t="s">
        <v>84</v>
      </c>
      <c r="AY631" s="183" t="s">
        <v>84</v>
      </c>
      <c r="AZ631" s="189"/>
      <c r="BA631" s="272">
        <v>1</v>
      </c>
      <c r="BB631" s="187">
        <v>1</v>
      </c>
      <c r="BC631" s="187">
        <v>1</v>
      </c>
      <c r="BD631" s="188">
        <v>1</v>
      </c>
      <c r="BE631" s="188" t="s">
        <v>84</v>
      </c>
      <c r="BF631" s="258"/>
    </row>
    <row r="632" spans="1:58" ht="35.25" customHeight="1" x14ac:dyDescent="0.25">
      <c r="A632" s="144"/>
      <c r="B632" s="144"/>
      <c r="C632" s="144"/>
      <c r="D632" s="1549"/>
      <c r="E632" s="234" t="s">
        <v>257</v>
      </c>
      <c r="F632" s="165"/>
      <c r="G632" s="1575"/>
      <c r="H632" s="638" t="s">
        <v>84</v>
      </c>
      <c r="I632" s="186" t="s">
        <v>84</v>
      </c>
      <c r="J632" s="186" t="s">
        <v>84</v>
      </c>
      <c r="K632" s="186">
        <v>1</v>
      </c>
      <c r="L632" s="186" t="s">
        <v>84</v>
      </c>
      <c r="M632" s="186" t="s">
        <v>84</v>
      </c>
      <c r="N632" s="186" t="s">
        <v>84</v>
      </c>
      <c r="O632" s="186" t="s">
        <v>84</v>
      </c>
      <c r="P632" s="186" t="s">
        <v>84</v>
      </c>
      <c r="Q632" s="186" t="s">
        <v>84</v>
      </c>
      <c r="R632" s="186" t="s">
        <v>84</v>
      </c>
      <c r="S632" s="186" t="s">
        <v>84</v>
      </c>
      <c r="T632" s="186" t="s">
        <v>84</v>
      </c>
      <c r="U632" s="186" t="s">
        <v>84</v>
      </c>
      <c r="V632" s="186" t="s">
        <v>84</v>
      </c>
      <c r="W632" s="186" t="s">
        <v>84</v>
      </c>
      <c r="X632" s="186" t="s">
        <v>84</v>
      </c>
      <c r="Y632" s="186" t="s">
        <v>84</v>
      </c>
      <c r="Z632" s="186">
        <v>1</v>
      </c>
      <c r="AA632" s="186" t="s">
        <v>84</v>
      </c>
      <c r="AB632" s="206">
        <v>1</v>
      </c>
      <c r="AC632" s="186" t="s">
        <v>84</v>
      </c>
      <c r="AD632" s="186" t="s">
        <v>84</v>
      </c>
      <c r="AE632" s="186" t="s">
        <v>84</v>
      </c>
      <c r="AF632" s="186" t="s">
        <v>84</v>
      </c>
      <c r="AG632" s="186" t="s">
        <v>84</v>
      </c>
      <c r="AH632" s="186" t="s">
        <v>84</v>
      </c>
      <c r="AI632" s="186">
        <v>1</v>
      </c>
      <c r="AJ632" s="186" t="s">
        <v>84</v>
      </c>
      <c r="AK632" s="186" t="s">
        <v>84</v>
      </c>
      <c r="AL632" s="186" t="s">
        <v>84</v>
      </c>
      <c r="AM632" s="206" t="s">
        <v>84</v>
      </c>
      <c r="AN632" s="186" t="s">
        <v>84</v>
      </c>
      <c r="AO632" s="186" t="s">
        <v>84</v>
      </c>
      <c r="AP632" s="186">
        <v>1</v>
      </c>
      <c r="AQ632" s="186" t="s">
        <v>84</v>
      </c>
      <c r="AR632" s="966" t="s">
        <v>84</v>
      </c>
      <c r="AS632" s="966" t="s">
        <v>84</v>
      </c>
      <c r="AT632" s="976" t="s">
        <v>84</v>
      </c>
      <c r="AU632" s="186" t="s">
        <v>84</v>
      </c>
      <c r="AV632" s="186" t="s">
        <v>84</v>
      </c>
      <c r="AW632" s="186" t="s">
        <v>84</v>
      </c>
      <c r="AX632" s="605" t="s">
        <v>84</v>
      </c>
      <c r="AY632" s="186" t="s">
        <v>84</v>
      </c>
      <c r="AZ632" s="189"/>
      <c r="BA632" s="639">
        <v>1</v>
      </c>
      <c r="BB632" s="207">
        <v>1</v>
      </c>
      <c r="BC632" s="207">
        <v>1</v>
      </c>
      <c r="BD632" s="208">
        <v>1</v>
      </c>
      <c r="BE632" s="208" t="s">
        <v>84</v>
      </c>
      <c r="BF632" s="258"/>
    </row>
    <row r="633" spans="1:58" ht="35.25" customHeight="1" x14ac:dyDescent="0.25">
      <c r="A633" s="144"/>
      <c r="B633" s="144"/>
      <c r="C633" s="144"/>
      <c r="D633" s="1549"/>
      <c r="E633" s="234" t="s">
        <v>267</v>
      </c>
      <c r="F633" s="165"/>
      <c r="G633" s="1575"/>
      <c r="H633" s="495">
        <v>1</v>
      </c>
      <c r="I633" s="183" t="s">
        <v>84</v>
      </c>
      <c r="J633" s="183" t="s">
        <v>84</v>
      </c>
      <c r="K633" s="183" t="s">
        <v>84</v>
      </c>
      <c r="L633" s="183" t="s">
        <v>84</v>
      </c>
      <c r="M633" s="183" t="s">
        <v>84</v>
      </c>
      <c r="N633" s="183" t="s">
        <v>84</v>
      </c>
      <c r="O633" s="183" t="s">
        <v>84</v>
      </c>
      <c r="P633" s="183" t="s">
        <v>84</v>
      </c>
      <c r="Q633" s="183" t="s">
        <v>84</v>
      </c>
      <c r="R633" s="183" t="s">
        <v>84</v>
      </c>
      <c r="S633" s="183" t="s">
        <v>84</v>
      </c>
      <c r="T633" s="183" t="s">
        <v>84</v>
      </c>
      <c r="U633" s="183" t="s">
        <v>84</v>
      </c>
      <c r="V633" s="183" t="s">
        <v>84</v>
      </c>
      <c r="W633" s="183">
        <v>1</v>
      </c>
      <c r="X633" s="183" t="s">
        <v>84</v>
      </c>
      <c r="Y633" s="183" t="s">
        <v>84</v>
      </c>
      <c r="Z633" s="183" t="s">
        <v>84</v>
      </c>
      <c r="AA633" s="183" t="s">
        <v>84</v>
      </c>
      <c r="AB633" s="185" t="s">
        <v>84</v>
      </c>
      <c r="AC633" s="183">
        <v>1</v>
      </c>
      <c r="AD633" s="183">
        <v>0.75</v>
      </c>
      <c r="AE633" s="183" t="s">
        <v>84</v>
      </c>
      <c r="AF633" s="183" t="s">
        <v>84</v>
      </c>
      <c r="AG633" s="183" t="s">
        <v>84</v>
      </c>
      <c r="AH633" s="183" t="s">
        <v>84</v>
      </c>
      <c r="AI633" s="183" t="s">
        <v>84</v>
      </c>
      <c r="AJ633" s="183" t="s">
        <v>84</v>
      </c>
      <c r="AK633" s="183" t="s">
        <v>84</v>
      </c>
      <c r="AL633" s="183" t="s">
        <v>84</v>
      </c>
      <c r="AM633" s="185" t="s">
        <v>84</v>
      </c>
      <c r="AN633" s="183" t="s">
        <v>84</v>
      </c>
      <c r="AO633" s="183" t="s">
        <v>84</v>
      </c>
      <c r="AP633" s="183" t="s">
        <v>84</v>
      </c>
      <c r="AQ633" s="183" t="s">
        <v>84</v>
      </c>
      <c r="AR633" s="965">
        <v>1</v>
      </c>
      <c r="AS633" s="965" t="s">
        <v>84</v>
      </c>
      <c r="AT633" s="975" t="s">
        <v>84</v>
      </c>
      <c r="AU633" s="183" t="s">
        <v>84</v>
      </c>
      <c r="AV633" s="183" t="s">
        <v>84</v>
      </c>
      <c r="AW633" s="183" t="s">
        <v>84</v>
      </c>
      <c r="AX633" s="604" t="s">
        <v>84</v>
      </c>
      <c r="AY633" s="183" t="s">
        <v>84</v>
      </c>
      <c r="AZ633" s="189"/>
      <c r="BA633" s="494">
        <v>1</v>
      </c>
      <c r="BB633" s="187">
        <v>0.875</v>
      </c>
      <c r="BC633" s="187">
        <v>1</v>
      </c>
      <c r="BD633" s="188">
        <v>0.95833333333333337</v>
      </c>
      <c r="BE633" s="188" t="s">
        <v>84</v>
      </c>
      <c r="BF633" s="258"/>
    </row>
    <row r="634" spans="1:58" ht="35.25" customHeight="1" x14ac:dyDescent="0.25">
      <c r="A634" s="144"/>
      <c r="B634" s="144"/>
      <c r="C634" s="144"/>
      <c r="D634" s="1549"/>
      <c r="E634" s="234" t="s">
        <v>152</v>
      </c>
      <c r="F634" s="165"/>
      <c r="G634" s="1575"/>
      <c r="H634" s="492" t="s">
        <v>84</v>
      </c>
      <c r="I634" s="189" t="s">
        <v>84</v>
      </c>
      <c r="J634" s="189" t="s">
        <v>84</v>
      </c>
      <c r="K634" s="189" t="s">
        <v>84</v>
      </c>
      <c r="L634" s="189" t="s">
        <v>84</v>
      </c>
      <c r="M634" s="189" t="s">
        <v>84</v>
      </c>
      <c r="N634" s="189" t="s">
        <v>84</v>
      </c>
      <c r="O634" s="189" t="s">
        <v>84</v>
      </c>
      <c r="P634" s="189" t="s">
        <v>84</v>
      </c>
      <c r="Q634" s="189" t="s">
        <v>84</v>
      </c>
      <c r="R634" s="189">
        <v>0.66666666666666663</v>
      </c>
      <c r="S634" s="189" t="s">
        <v>84</v>
      </c>
      <c r="T634" s="189" t="s">
        <v>84</v>
      </c>
      <c r="U634" s="189" t="s">
        <v>84</v>
      </c>
      <c r="V634" s="189" t="s">
        <v>84</v>
      </c>
      <c r="W634" s="189" t="s">
        <v>84</v>
      </c>
      <c r="X634" s="189" t="s">
        <v>84</v>
      </c>
      <c r="Y634" s="189">
        <v>1</v>
      </c>
      <c r="Z634" s="189" t="s">
        <v>84</v>
      </c>
      <c r="AA634" s="189" t="s">
        <v>84</v>
      </c>
      <c r="AB634" s="237" t="s">
        <v>84</v>
      </c>
      <c r="AC634" s="189" t="s">
        <v>84</v>
      </c>
      <c r="AD634" s="189" t="s">
        <v>84</v>
      </c>
      <c r="AE634" s="189" t="s">
        <v>84</v>
      </c>
      <c r="AF634" s="189" t="s">
        <v>84</v>
      </c>
      <c r="AG634" s="189" t="s">
        <v>84</v>
      </c>
      <c r="AH634" s="189" t="s">
        <v>84</v>
      </c>
      <c r="AI634" s="189" t="s">
        <v>84</v>
      </c>
      <c r="AJ634" s="189">
        <v>1</v>
      </c>
      <c r="AK634" s="189">
        <v>1</v>
      </c>
      <c r="AL634" s="189" t="s">
        <v>84</v>
      </c>
      <c r="AM634" s="237" t="s">
        <v>84</v>
      </c>
      <c r="AN634" s="189" t="s">
        <v>84</v>
      </c>
      <c r="AO634" s="189">
        <v>1</v>
      </c>
      <c r="AP634" s="189" t="s">
        <v>84</v>
      </c>
      <c r="AQ634" s="189" t="s">
        <v>84</v>
      </c>
      <c r="AR634" s="967" t="s">
        <v>84</v>
      </c>
      <c r="AS634" s="967" t="s">
        <v>84</v>
      </c>
      <c r="AT634" s="977" t="s">
        <v>84</v>
      </c>
      <c r="AU634" s="189" t="s">
        <v>84</v>
      </c>
      <c r="AV634" s="189" t="s">
        <v>84</v>
      </c>
      <c r="AW634" s="189" t="s">
        <v>84</v>
      </c>
      <c r="AX634" s="506" t="s">
        <v>84</v>
      </c>
      <c r="AY634" s="189" t="s">
        <v>84</v>
      </c>
      <c r="AZ634" s="189"/>
      <c r="BA634" s="493">
        <v>0.83333333333333326</v>
      </c>
      <c r="BB634" s="239">
        <v>1</v>
      </c>
      <c r="BC634" s="239">
        <v>1</v>
      </c>
      <c r="BD634" s="240">
        <v>0.94444444444444431</v>
      </c>
      <c r="BE634" s="240" t="s">
        <v>84</v>
      </c>
      <c r="BF634" s="258"/>
    </row>
    <row r="635" spans="1:58" ht="35.25" customHeight="1" x14ac:dyDescent="0.25">
      <c r="A635" s="144"/>
      <c r="B635" s="144"/>
      <c r="C635" s="144"/>
      <c r="D635" s="1548">
        <v>2024</v>
      </c>
      <c r="E635" s="234" t="s">
        <v>153</v>
      </c>
      <c r="F635" s="165"/>
      <c r="G635" s="1576"/>
      <c r="H635" s="802" t="s">
        <v>84</v>
      </c>
      <c r="I635" s="183" t="s">
        <v>84</v>
      </c>
      <c r="J635" s="183" t="s">
        <v>84</v>
      </c>
      <c r="K635" s="183" t="s">
        <v>84</v>
      </c>
      <c r="L635" s="183" t="s">
        <v>84</v>
      </c>
      <c r="M635" s="183" t="s">
        <v>84</v>
      </c>
      <c r="N635" s="183" t="s">
        <v>84</v>
      </c>
      <c r="O635" s="183">
        <v>1</v>
      </c>
      <c r="P635" s="183" t="s">
        <v>84</v>
      </c>
      <c r="Q635" s="183">
        <v>1</v>
      </c>
      <c r="R635" s="183" t="s">
        <v>84</v>
      </c>
      <c r="S635" s="183" t="s">
        <v>84</v>
      </c>
      <c r="T635" s="183" t="s">
        <v>84</v>
      </c>
      <c r="U635" s="183" t="s">
        <v>84</v>
      </c>
      <c r="V635" s="183" t="s">
        <v>84</v>
      </c>
      <c r="W635" s="183" t="s">
        <v>84</v>
      </c>
      <c r="X635" s="183" t="s">
        <v>84</v>
      </c>
      <c r="Y635" s="183" t="s">
        <v>84</v>
      </c>
      <c r="Z635" s="183" t="s">
        <v>84</v>
      </c>
      <c r="AA635" s="183" t="s">
        <v>84</v>
      </c>
      <c r="AB635" s="185" t="s">
        <v>84</v>
      </c>
      <c r="AC635" s="183" t="s">
        <v>84</v>
      </c>
      <c r="AD635" s="183" t="s">
        <v>84</v>
      </c>
      <c r="AE635" s="183" t="s">
        <v>84</v>
      </c>
      <c r="AF635" s="183" t="s">
        <v>84</v>
      </c>
      <c r="AG635" s="183" t="s">
        <v>84</v>
      </c>
      <c r="AH635" s="183">
        <v>0.75</v>
      </c>
      <c r="AI635" s="183">
        <v>0.75</v>
      </c>
      <c r="AJ635" s="183" t="s">
        <v>84</v>
      </c>
      <c r="AK635" s="183" t="s">
        <v>84</v>
      </c>
      <c r="AL635" s="183" t="s">
        <v>84</v>
      </c>
      <c r="AM635" s="185" t="s">
        <v>84</v>
      </c>
      <c r="AN635" s="183" t="s">
        <v>84</v>
      </c>
      <c r="AO635" s="183" t="s">
        <v>84</v>
      </c>
      <c r="AP635" s="183">
        <v>1</v>
      </c>
      <c r="AQ635" s="183" t="s">
        <v>84</v>
      </c>
      <c r="AR635" s="965" t="s">
        <v>84</v>
      </c>
      <c r="AS635" s="965" t="s">
        <v>84</v>
      </c>
      <c r="AT635" s="975" t="s">
        <v>84</v>
      </c>
      <c r="AU635" s="183" t="s">
        <v>84</v>
      </c>
      <c r="AV635" s="183" t="s">
        <v>84</v>
      </c>
      <c r="AW635" s="183" t="s">
        <v>84</v>
      </c>
      <c r="AX635" s="604" t="s">
        <v>84</v>
      </c>
      <c r="AY635" s="183" t="s">
        <v>84</v>
      </c>
      <c r="AZ635" s="189"/>
      <c r="BA635" s="272">
        <v>1</v>
      </c>
      <c r="BB635" s="187">
        <v>0.75</v>
      </c>
      <c r="BC635" s="187">
        <v>1</v>
      </c>
      <c r="BD635" s="188">
        <v>0.91666666666666663</v>
      </c>
      <c r="BE635" s="188" t="s">
        <v>84</v>
      </c>
      <c r="BF635" s="258"/>
    </row>
    <row r="636" spans="1:58" ht="35.25" customHeight="1" x14ac:dyDescent="0.25">
      <c r="A636" s="144"/>
      <c r="B636" s="144"/>
      <c r="C636" s="144"/>
      <c r="D636" s="1556"/>
      <c r="E636" s="234" t="s">
        <v>154</v>
      </c>
      <c r="F636" s="165"/>
      <c r="G636" s="1576"/>
      <c r="H636" s="638" t="s">
        <v>84</v>
      </c>
      <c r="I636" s="186" t="s">
        <v>84</v>
      </c>
      <c r="J636" s="186" t="s">
        <v>84</v>
      </c>
      <c r="K636" s="186" t="s">
        <v>84</v>
      </c>
      <c r="L636" s="186" t="s">
        <v>84</v>
      </c>
      <c r="M636" s="186" t="s">
        <v>84</v>
      </c>
      <c r="N636" s="186" t="s">
        <v>84</v>
      </c>
      <c r="O636" s="186" t="s">
        <v>84</v>
      </c>
      <c r="P636" s="186" t="s">
        <v>84</v>
      </c>
      <c r="Q636" s="186" t="s">
        <v>84</v>
      </c>
      <c r="R636" s="186" t="s">
        <v>84</v>
      </c>
      <c r="S636" s="186">
        <v>1</v>
      </c>
      <c r="T636" s="186" t="s">
        <v>84</v>
      </c>
      <c r="U636" s="186" t="s">
        <v>84</v>
      </c>
      <c r="V636" s="186">
        <v>1</v>
      </c>
      <c r="W636" s="186" t="s">
        <v>84</v>
      </c>
      <c r="X636" s="186" t="s">
        <v>84</v>
      </c>
      <c r="Y636" s="186" t="s">
        <v>84</v>
      </c>
      <c r="Z636" s="186" t="s">
        <v>84</v>
      </c>
      <c r="AA636" s="186" t="s">
        <v>84</v>
      </c>
      <c r="AB636" s="206">
        <v>1</v>
      </c>
      <c r="AC636" s="186" t="s">
        <v>84</v>
      </c>
      <c r="AD636" s="186">
        <v>1</v>
      </c>
      <c r="AE636" s="186" t="s">
        <v>84</v>
      </c>
      <c r="AF636" s="186" t="s">
        <v>84</v>
      </c>
      <c r="AG636" s="186" t="s">
        <v>84</v>
      </c>
      <c r="AH636" s="186" t="s">
        <v>84</v>
      </c>
      <c r="AI636" s="186" t="s">
        <v>84</v>
      </c>
      <c r="AJ636" s="186" t="s">
        <v>84</v>
      </c>
      <c r="AK636" s="186" t="s">
        <v>84</v>
      </c>
      <c r="AL636" s="186" t="s">
        <v>84</v>
      </c>
      <c r="AM636" s="206" t="s">
        <v>84</v>
      </c>
      <c r="AN636" s="186" t="s">
        <v>84</v>
      </c>
      <c r="AO636" s="186">
        <v>1</v>
      </c>
      <c r="AP636" s="186" t="s">
        <v>84</v>
      </c>
      <c r="AQ636" s="186" t="s">
        <v>84</v>
      </c>
      <c r="AR636" s="966" t="s">
        <v>84</v>
      </c>
      <c r="AS636" s="966" t="s">
        <v>84</v>
      </c>
      <c r="AT636" s="976" t="s">
        <v>84</v>
      </c>
      <c r="AU636" s="186" t="s">
        <v>84</v>
      </c>
      <c r="AV636" s="186" t="s">
        <v>84</v>
      </c>
      <c r="AW636" s="186" t="s">
        <v>84</v>
      </c>
      <c r="AX636" s="605" t="s">
        <v>84</v>
      </c>
      <c r="AY636" s="186" t="s">
        <v>84</v>
      </c>
      <c r="AZ636" s="189"/>
      <c r="BA636" s="639">
        <v>1</v>
      </c>
      <c r="BB636" s="207">
        <v>1</v>
      </c>
      <c r="BC636" s="207">
        <v>1</v>
      </c>
      <c r="BD636" s="208">
        <v>1</v>
      </c>
      <c r="BE636" s="208" t="s">
        <v>84</v>
      </c>
      <c r="BF636" s="258"/>
    </row>
    <row r="637" spans="1:58" ht="35.25" customHeight="1" x14ac:dyDescent="0.25">
      <c r="A637" s="144"/>
      <c r="B637" s="144"/>
      <c r="C637" s="144"/>
      <c r="D637" s="1556"/>
      <c r="E637" s="234" t="s">
        <v>155</v>
      </c>
      <c r="F637" s="165"/>
      <c r="G637" s="1575"/>
      <c r="H637" s="495" t="s">
        <v>84</v>
      </c>
      <c r="I637" s="183" t="s">
        <v>84</v>
      </c>
      <c r="J637" s="183" t="s">
        <v>84</v>
      </c>
      <c r="K637" s="183" t="s">
        <v>84</v>
      </c>
      <c r="L637" s="183" t="s">
        <v>84</v>
      </c>
      <c r="M637" s="183" t="s">
        <v>84</v>
      </c>
      <c r="N637" s="183" t="s">
        <v>84</v>
      </c>
      <c r="O637" s="183" t="s">
        <v>84</v>
      </c>
      <c r="P637" s="183" t="s">
        <v>84</v>
      </c>
      <c r="Q637" s="183">
        <v>1</v>
      </c>
      <c r="R637" s="183" t="s">
        <v>84</v>
      </c>
      <c r="S637" s="183" t="s">
        <v>84</v>
      </c>
      <c r="T637" s="183">
        <v>1</v>
      </c>
      <c r="U637" s="183" t="s">
        <v>84</v>
      </c>
      <c r="V637" s="183" t="s">
        <v>84</v>
      </c>
      <c r="W637" s="183" t="s">
        <v>84</v>
      </c>
      <c r="X637" s="183" t="s">
        <v>84</v>
      </c>
      <c r="Y637" s="183" t="s">
        <v>84</v>
      </c>
      <c r="Z637" s="183" t="s">
        <v>84</v>
      </c>
      <c r="AA637" s="183" t="s">
        <v>84</v>
      </c>
      <c r="AB637" s="185" t="s">
        <v>84</v>
      </c>
      <c r="AC637" s="183">
        <v>1</v>
      </c>
      <c r="AD637" s="183" t="s">
        <v>84</v>
      </c>
      <c r="AE637" s="183" t="s">
        <v>84</v>
      </c>
      <c r="AF637" s="183" t="s">
        <v>84</v>
      </c>
      <c r="AG637" s="183" t="s">
        <v>84</v>
      </c>
      <c r="AH637" s="183" t="s">
        <v>84</v>
      </c>
      <c r="AI637" s="183" t="s">
        <v>84</v>
      </c>
      <c r="AJ637" s="183" t="s">
        <v>84</v>
      </c>
      <c r="AK637" s="183" t="s">
        <v>84</v>
      </c>
      <c r="AL637" s="183">
        <v>1</v>
      </c>
      <c r="AM637" s="185" t="s">
        <v>84</v>
      </c>
      <c r="AN637" s="183" t="s">
        <v>84</v>
      </c>
      <c r="AO637" s="183" t="s">
        <v>84</v>
      </c>
      <c r="AP637" s="183">
        <v>1</v>
      </c>
      <c r="AQ637" s="183" t="s">
        <v>84</v>
      </c>
      <c r="AR637" s="965" t="s">
        <v>84</v>
      </c>
      <c r="AS637" s="965" t="s">
        <v>84</v>
      </c>
      <c r="AT637" s="975" t="s">
        <v>84</v>
      </c>
      <c r="AU637" s="183" t="s">
        <v>84</v>
      </c>
      <c r="AV637" s="183" t="s">
        <v>84</v>
      </c>
      <c r="AW637" s="183" t="s">
        <v>84</v>
      </c>
      <c r="AX637" s="604" t="s">
        <v>84</v>
      </c>
      <c r="AY637" s="183" t="s">
        <v>84</v>
      </c>
      <c r="AZ637" s="189"/>
      <c r="BA637" s="494">
        <v>1</v>
      </c>
      <c r="BB637" s="187">
        <v>1</v>
      </c>
      <c r="BC637" s="187">
        <v>1</v>
      </c>
      <c r="BD637" s="188">
        <v>1</v>
      </c>
      <c r="BE637" s="188" t="s">
        <v>84</v>
      </c>
      <c r="BF637" s="258"/>
    </row>
    <row r="638" spans="1:58" ht="35.25" customHeight="1" x14ac:dyDescent="0.25">
      <c r="A638" s="144"/>
      <c r="B638" s="144"/>
      <c r="C638" s="144"/>
      <c r="D638" s="1556"/>
      <c r="E638" s="234" t="s">
        <v>303</v>
      </c>
      <c r="F638" s="165"/>
      <c r="G638" s="1575"/>
      <c r="H638" s="492">
        <v>1</v>
      </c>
      <c r="I638" s="189" t="s">
        <v>84</v>
      </c>
      <c r="J638" s="189" t="s">
        <v>84</v>
      </c>
      <c r="K638" s="189" t="s">
        <v>84</v>
      </c>
      <c r="L638" s="189" t="s">
        <v>84</v>
      </c>
      <c r="M638" s="189" t="s">
        <v>84</v>
      </c>
      <c r="N638" s="189" t="s">
        <v>84</v>
      </c>
      <c r="O638" s="189" t="s">
        <v>84</v>
      </c>
      <c r="P638" s="189" t="s">
        <v>84</v>
      </c>
      <c r="Q638" s="189" t="s">
        <v>84</v>
      </c>
      <c r="R638" s="189" t="s">
        <v>84</v>
      </c>
      <c r="S638" s="189" t="s">
        <v>84</v>
      </c>
      <c r="T638" s="189" t="s">
        <v>84</v>
      </c>
      <c r="U638" s="189" t="s">
        <v>84</v>
      </c>
      <c r="V638" s="189" t="s">
        <v>84</v>
      </c>
      <c r="W638" s="189" t="s">
        <v>84</v>
      </c>
      <c r="X638" s="189">
        <v>0.75</v>
      </c>
      <c r="Y638" s="189" t="s">
        <v>84</v>
      </c>
      <c r="Z638" s="189" t="s">
        <v>84</v>
      </c>
      <c r="AA638" s="189" t="s">
        <v>84</v>
      </c>
      <c r="AB638" s="237" t="s">
        <v>84</v>
      </c>
      <c r="AC638" s="189" t="s">
        <v>84</v>
      </c>
      <c r="AD638" s="189">
        <v>1</v>
      </c>
      <c r="AE638" s="189" t="s">
        <v>84</v>
      </c>
      <c r="AF638" s="189" t="s">
        <v>84</v>
      </c>
      <c r="AG638" s="189" t="s">
        <v>84</v>
      </c>
      <c r="AH638" s="189">
        <v>1</v>
      </c>
      <c r="AI638" s="189" t="s">
        <v>84</v>
      </c>
      <c r="AJ638" s="189" t="s">
        <v>84</v>
      </c>
      <c r="AK638" s="189" t="s">
        <v>84</v>
      </c>
      <c r="AL638" s="189" t="s">
        <v>84</v>
      </c>
      <c r="AM638" s="237" t="s">
        <v>84</v>
      </c>
      <c r="AN638" s="189" t="s">
        <v>84</v>
      </c>
      <c r="AO638" s="189">
        <v>1</v>
      </c>
      <c r="AP638" s="189" t="s">
        <v>84</v>
      </c>
      <c r="AQ638" s="189" t="s">
        <v>84</v>
      </c>
      <c r="AR638" s="967" t="s">
        <v>84</v>
      </c>
      <c r="AS638" s="967" t="s">
        <v>84</v>
      </c>
      <c r="AT638" s="977" t="s">
        <v>84</v>
      </c>
      <c r="AU638" s="189" t="s">
        <v>84</v>
      </c>
      <c r="AV638" s="189" t="s">
        <v>84</v>
      </c>
      <c r="AW638" s="189" t="s">
        <v>84</v>
      </c>
      <c r="AX638" s="506" t="s">
        <v>84</v>
      </c>
      <c r="AY638" s="189" t="s">
        <v>84</v>
      </c>
      <c r="AZ638" s="189"/>
      <c r="BA638" s="493">
        <v>0.875</v>
      </c>
      <c r="BB638" s="239">
        <v>1</v>
      </c>
      <c r="BC638" s="239">
        <v>1</v>
      </c>
      <c r="BD638" s="240">
        <v>0.95833333333333337</v>
      </c>
      <c r="BE638" s="240" t="s">
        <v>84</v>
      </c>
      <c r="BF638" s="258"/>
    </row>
    <row r="639" spans="1:58" ht="35.25" customHeight="1" x14ac:dyDescent="0.25">
      <c r="A639" s="144"/>
      <c r="B639" s="144"/>
      <c r="C639" s="144"/>
      <c r="D639" s="1556"/>
      <c r="E639" s="234" t="s">
        <v>167</v>
      </c>
      <c r="F639" s="165"/>
      <c r="G639" s="1575"/>
      <c r="H639" s="495" t="s">
        <v>84</v>
      </c>
      <c r="I639" s="183" t="s">
        <v>84</v>
      </c>
      <c r="J639" s="183" t="s">
        <v>84</v>
      </c>
      <c r="K639" s="183" t="s">
        <v>84</v>
      </c>
      <c r="L639" s="183" t="s">
        <v>84</v>
      </c>
      <c r="M639" s="183" t="s">
        <v>84</v>
      </c>
      <c r="N639" s="183" t="s">
        <v>84</v>
      </c>
      <c r="O639" s="183">
        <v>1</v>
      </c>
      <c r="P639" s="183" t="s">
        <v>84</v>
      </c>
      <c r="Q639" s="183" t="s">
        <v>84</v>
      </c>
      <c r="R639" s="183" t="s">
        <v>84</v>
      </c>
      <c r="S639" s="183">
        <v>1</v>
      </c>
      <c r="T639" s="183" t="s">
        <v>84</v>
      </c>
      <c r="U639" s="183" t="s">
        <v>84</v>
      </c>
      <c r="V639" s="183" t="s">
        <v>84</v>
      </c>
      <c r="W639" s="183" t="s">
        <v>84</v>
      </c>
      <c r="X639" s="183" t="s">
        <v>84</v>
      </c>
      <c r="Y639" s="183" t="s">
        <v>84</v>
      </c>
      <c r="Z639" s="183" t="s">
        <v>84</v>
      </c>
      <c r="AA639" s="183" t="s">
        <v>84</v>
      </c>
      <c r="AB639" s="185">
        <v>0.25</v>
      </c>
      <c r="AC639" s="183">
        <v>1</v>
      </c>
      <c r="AD639" s="183" t="s">
        <v>84</v>
      </c>
      <c r="AE639" s="183" t="s">
        <v>84</v>
      </c>
      <c r="AF639" s="183" t="s">
        <v>84</v>
      </c>
      <c r="AG639" s="183" t="s">
        <v>84</v>
      </c>
      <c r="AH639" s="183" t="s">
        <v>84</v>
      </c>
      <c r="AI639" s="183" t="s">
        <v>84</v>
      </c>
      <c r="AJ639" s="183" t="s">
        <v>84</v>
      </c>
      <c r="AK639" s="183" t="s">
        <v>84</v>
      </c>
      <c r="AL639" s="183" t="s">
        <v>84</v>
      </c>
      <c r="AM639" s="185" t="s">
        <v>84</v>
      </c>
      <c r="AN639" s="183" t="s">
        <v>84</v>
      </c>
      <c r="AO639" s="183" t="s">
        <v>84</v>
      </c>
      <c r="AP639" s="183">
        <v>1</v>
      </c>
      <c r="AQ639" s="183" t="s">
        <v>84</v>
      </c>
      <c r="AR639" s="965" t="s">
        <v>84</v>
      </c>
      <c r="AS639" s="965" t="s">
        <v>84</v>
      </c>
      <c r="AT639" s="975" t="s">
        <v>84</v>
      </c>
      <c r="AU639" s="183" t="s">
        <v>84</v>
      </c>
      <c r="AV639" s="183" t="s">
        <v>84</v>
      </c>
      <c r="AW639" s="183" t="s">
        <v>84</v>
      </c>
      <c r="AX639" s="604" t="s">
        <v>84</v>
      </c>
      <c r="AY639" s="183" t="s">
        <v>84</v>
      </c>
      <c r="AZ639" s="189"/>
      <c r="BA639" s="494">
        <v>1</v>
      </c>
      <c r="BB639" s="187">
        <v>0.625</v>
      </c>
      <c r="BC639" s="187">
        <v>1</v>
      </c>
      <c r="BD639" s="188">
        <v>0.875</v>
      </c>
      <c r="BE639" s="188" t="s">
        <v>84</v>
      </c>
      <c r="BF639" s="258"/>
    </row>
    <row r="640" spans="1:58" ht="35.25" customHeight="1" x14ac:dyDescent="0.25">
      <c r="A640" s="144"/>
      <c r="B640" s="144"/>
      <c r="C640" s="144"/>
      <c r="D640" s="1556"/>
      <c r="E640" s="234" t="s">
        <v>168</v>
      </c>
      <c r="F640" s="165"/>
      <c r="G640" s="1576"/>
      <c r="H640" s="801" t="s">
        <v>84</v>
      </c>
      <c r="I640" s="189">
        <v>1</v>
      </c>
      <c r="J640" s="189" t="s">
        <v>84</v>
      </c>
      <c r="K640" s="189" t="s">
        <v>84</v>
      </c>
      <c r="L640" s="189" t="s">
        <v>84</v>
      </c>
      <c r="M640" s="189" t="s">
        <v>84</v>
      </c>
      <c r="N640" s="189" t="s">
        <v>84</v>
      </c>
      <c r="O640" s="189" t="s">
        <v>84</v>
      </c>
      <c r="P640" s="189" t="s">
        <v>84</v>
      </c>
      <c r="Q640" s="189" t="s">
        <v>84</v>
      </c>
      <c r="R640" s="189" t="s">
        <v>84</v>
      </c>
      <c r="S640" s="189" t="s">
        <v>84</v>
      </c>
      <c r="T640" s="189" t="s">
        <v>84</v>
      </c>
      <c r="U640" s="189" t="s">
        <v>84</v>
      </c>
      <c r="V640" s="189">
        <v>1</v>
      </c>
      <c r="W640" s="189" t="s">
        <v>84</v>
      </c>
      <c r="X640" s="189" t="s">
        <v>84</v>
      </c>
      <c r="Y640" s="189" t="s">
        <v>84</v>
      </c>
      <c r="Z640" s="189" t="s">
        <v>84</v>
      </c>
      <c r="AA640" s="189" t="s">
        <v>84</v>
      </c>
      <c r="AB640" s="237" t="s">
        <v>84</v>
      </c>
      <c r="AC640" s="189" t="s">
        <v>84</v>
      </c>
      <c r="AD640" s="189" t="s">
        <v>84</v>
      </c>
      <c r="AE640" s="189" t="s">
        <v>84</v>
      </c>
      <c r="AF640" s="189" t="s">
        <v>84</v>
      </c>
      <c r="AG640" s="189" t="s">
        <v>84</v>
      </c>
      <c r="AH640" s="189">
        <v>1</v>
      </c>
      <c r="AI640" s="189" t="s">
        <v>84</v>
      </c>
      <c r="AJ640" s="189" t="s">
        <v>84</v>
      </c>
      <c r="AK640" s="189" t="s">
        <v>84</v>
      </c>
      <c r="AL640" s="189">
        <v>1</v>
      </c>
      <c r="AM640" s="237" t="s">
        <v>84</v>
      </c>
      <c r="AN640" s="189" t="s">
        <v>84</v>
      </c>
      <c r="AO640" s="189" t="s">
        <v>84</v>
      </c>
      <c r="AP640" s="189" t="s">
        <v>84</v>
      </c>
      <c r="AQ640" s="189" t="s">
        <v>84</v>
      </c>
      <c r="AR640" s="967">
        <v>1</v>
      </c>
      <c r="AS640" s="967" t="s">
        <v>84</v>
      </c>
      <c r="AT640" s="977" t="s">
        <v>84</v>
      </c>
      <c r="AU640" s="189" t="s">
        <v>84</v>
      </c>
      <c r="AV640" s="189" t="s">
        <v>84</v>
      </c>
      <c r="AW640" s="189" t="s">
        <v>84</v>
      </c>
      <c r="AX640" s="506" t="s">
        <v>84</v>
      </c>
      <c r="AY640" s="189" t="s">
        <v>84</v>
      </c>
      <c r="AZ640" s="189"/>
      <c r="BA640" s="1067">
        <v>1</v>
      </c>
      <c r="BB640" s="239">
        <v>1</v>
      </c>
      <c r="BC640" s="239">
        <v>1</v>
      </c>
      <c r="BD640" s="240">
        <v>1</v>
      </c>
      <c r="BE640" s="240" t="s">
        <v>84</v>
      </c>
      <c r="BF640" s="258"/>
    </row>
    <row r="641" spans="1:58" ht="35.25" customHeight="1" x14ac:dyDescent="0.25">
      <c r="A641" s="144"/>
      <c r="B641" s="144"/>
      <c r="C641" s="144"/>
      <c r="D641" s="1556"/>
      <c r="E641" s="234" t="s">
        <v>241</v>
      </c>
      <c r="F641" s="165"/>
      <c r="G641" s="1575"/>
      <c r="H641" s="495" t="s">
        <v>84</v>
      </c>
      <c r="I641" s="183" t="s">
        <v>84</v>
      </c>
      <c r="J641" s="183" t="s">
        <v>84</v>
      </c>
      <c r="K641" s="183" t="s">
        <v>84</v>
      </c>
      <c r="L641" s="183" t="s">
        <v>84</v>
      </c>
      <c r="M641" s="183" t="s">
        <v>84</v>
      </c>
      <c r="N641" s="183" t="s">
        <v>84</v>
      </c>
      <c r="O641" s="183" t="s">
        <v>84</v>
      </c>
      <c r="P641" s="183" t="s">
        <v>84</v>
      </c>
      <c r="Q641" s="183">
        <v>1</v>
      </c>
      <c r="R641" s="183" t="s">
        <v>84</v>
      </c>
      <c r="S641" s="183" t="s">
        <v>84</v>
      </c>
      <c r="T641" s="183">
        <v>1</v>
      </c>
      <c r="U641" s="183" t="s">
        <v>84</v>
      </c>
      <c r="V641" s="183" t="s">
        <v>84</v>
      </c>
      <c r="W641" s="183" t="s">
        <v>84</v>
      </c>
      <c r="X641" s="183" t="s">
        <v>84</v>
      </c>
      <c r="Y641" s="183" t="s">
        <v>84</v>
      </c>
      <c r="Z641" s="183" t="s">
        <v>84</v>
      </c>
      <c r="AA641" s="183" t="s">
        <v>84</v>
      </c>
      <c r="AB641" s="185">
        <v>1</v>
      </c>
      <c r="AC641" s="183">
        <v>0.75</v>
      </c>
      <c r="AD641" s="183" t="s">
        <v>84</v>
      </c>
      <c r="AE641" s="183" t="s">
        <v>84</v>
      </c>
      <c r="AF641" s="183" t="s">
        <v>84</v>
      </c>
      <c r="AG641" s="183" t="s">
        <v>84</v>
      </c>
      <c r="AH641" s="183" t="s">
        <v>84</v>
      </c>
      <c r="AI641" s="183" t="s">
        <v>84</v>
      </c>
      <c r="AJ641" s="183" t="s">
        <v>84</v>
      </c>
      <c r="AK641" s="183" t="s">
        <v>84</v>
      </c>
      <c r="AL641" s="183" t="s">
        <v>84</v>
      </c>
      <c r="AM641" s="185" t="s">
        <v>84</v>
      </c>
      <c r="AN641" s="183" t="s">
        <v>84</v>
      </c>
      <c r="AO641" s="183">
        <v>1</v>
      </c>
      <c r="AP641" s="183" t="s">
        <v>84</v>
      </c>
      <c r="AQ641" s="183" t="s">
        <v>84</v>
      </c>
      <c r="AR641" s="965" t="s">
        <v>84</v>
      </c>
      <c r="AS641" s="965" t="s">
        <v>84</v>
      </c>
      <c r="AT641" s="975" t="s">
        <v>84</v>
      </c>
      <c r="AU641" s="183" t="s">
        <v>84</v>
      </c>
      <c r="AV641" s="183" t="s">
        <v>84</v>
      </c>
      <c r="AW641" s="183" t="s">
        <v>84</v>
      </c>
      <c r="AX641" s="604" t="s">
        <v>84</v>
      </c>
      <c r="AY641" s="183" t="s">
        <v>84</v>
      </c>
      <c r="AZ641" s="189"/>
      <c r="BA641" s="494">
        <v>1</v>
      </c>
      <c r="BB641" s="187">
        <v>0.875</v>
      </c>
      <c r="BC641" s="187">
        <v>1</v>
      </c>
      <c r="BD641" s="188">
        <v>0.95833333333333337</v>
      </c>
      <c r="BE641" s="188" t="s">
        <v>84</v>
      </c>
      <c r="BF641" s="258"/>
    </row>
    <row r="642" spans="1:58" ht="35.25" customHeight="1" x14ac:dyDescent="0.25">
      <c r="A642" s="144"/>
      <c r="B642" s="144"/>
      <c r="C642" s="144"/>
      <c r="D642" s="1556"/>
      <c r="E642" s="234" t="s">
        <v>246</v>
      </c>
      <c r="F642" s="165"/>
      <c r="G642" s="1575"/>
      <c r="H642" s="492" t="s">
        <v>84</v>
      </c>
      <c r="I642" s="189">
        <v>1</v>
      </c>
      <c r="J642" s="189" t="s">
        <v>84</v>
      </c>
      <c r="K642" s="189" t="s">
        <v>84</v>
      </c>
      <c r="L642" s="189" t="s">
        <v>84</v>
      </c>
      <c r="M642" s="189" t="s">
        <v>84</v>
      </c>
      <c r="N642" s="189" t="s">
        <v>84</v>
      </c>
      <c r="O642" s="189" t="s">
        <v>84</v>
      </c>
      <c r="P642" s="189" t="s">
        <v>84</v>
      </c>
      <c r="Q642" s="189" t="s">
        <v>84</v>
      </c>
      <c r="R642" s="189" t="s">
        <v>84</v>
      </c>
      <c r="S642" s="189" t="s">
        <v>84</v>
      </c>
      <c r="T642" s="189" t="s">
        <v>84</v>
      </c>
      <c r="U642" s="189" t="s">
        <v>84</v>
      </c>
      <c r="V642" s="189">
        <v>1</v>
      </c>
      <c r="W642" s="189" t="s">
        <v>84</v>
      </c>
      <c r="X642" s="189" t="s">
        <v>84</v>
      </c>
      <c r="Y642" s="189" t="s">
        <v>84</v>
      </c>
      <c r="Z642" s="189" t="s">
        <v>84</v>
      </c>
      <c r="AA642" s="189" t="s">
        <v>84</v>
      </c>
      <c r="AB642" s="237">
        <v>1</v>
      </c>
      <c r="AC642" s="189" t="s">
        <v>84</v>
      </c>
      <c r="AD642" s="189" t="s">
        <v>84</v>
      </c>
      <c r="AE642" s="189" t="s">
        <v>84</v>
      </c>
      <c r="AF642" s="189" t="s">
        <v>84</v>
      </c>
      <c r="AG642" s="189" t="s">
        <v>84</v>
      </c>
      <c r="AH642" s="189">
        <v>1</v>
      </c>
      <c r="AI642" s="189" t="s">
        <v>84</v>
      </c>
      <c r="AJ642" s="189" t="s">
        <v>84</v>
      </c>
      <c r="AK642" s="189" t="s">
        <v>84</v>
      </c>
      <c r="AL642" s="189" t="s">
        <v>84</v>
      </c>
      <c r="AM642" s="237" t="s">
        <v>84</v>
      </c>
      <c r="AN642" s="189" t="s">
        <v>84</v>
      </c>
      <c r="AO642" s="189">
        <v>1</v>
      </c>
      <c r="AP642" s="189" t="s">
        <v>84</v>
      </c>
      <c r="AQ642" s="189" t="s">
        <v>84</v>
      </c>
      <c r="AR642" s="967" t="s">
        <v>84</v>
      </c>
      <c r="AS642" s="967" t="s">
        <v>84</v>
      </c>
      <c r="AT642" s="977" t="s">
        <v>84</v>
      </c>
      <c r="AU642" s="189" t="s">
        <v>84</v>
      </c>
      <c r="AV642" s="189" t="s">
        <v>84</v>
      </c>
      <c r="AW642" s="189" t="s">
        <v>84</v>
      </c>
      <c r="AX642" s="506" t="s">
        <v>84</v>
      </c>
      <c r="AY642" s="189" t="s">
        <v>84</v>
      </c>
      <c r="AZ642" s="189"/>
      <c r="BA642" s="493">
        <v>1</v>
      </c>
      <c r="BB642" s="239">
        <v>1</v>
      </c>
      <c r="BC642" s="239">
        <v>1</v>
      </c>
      <c r="BD642" s="240">
        <v>1</v>
      </c>
      <c r="BE642" s="240" t="s">
        <v>84</v>
      </c>
      <c r="BF642" s="258"/>
    </row>
    <row r="643" spans="1:58" ht="35.25" customHeight="1" x14ac:dyDescent="0.25">
      <c r="A643" s="144"/>
      <c r="B643" s="144"/>
      <c r="C643" s="144"/>
      <c r="D643" s="1556"/>
      <c r="E643" s="234" t="s">
        <v>248</v>
      </c>
      <c r="F643" s="165"/>
      <c r="G643" s="1575"/>
      <c r="H643" s="495" t="s">
        <v>84</v>
      </c>
      <c r="I643" s="183" t="s">
        <v>84</v>
      </c>
      <c r="J643" s="183" t="s">
        <v>84</v>
      </c>
      <c r="K643" s="183">
        <v>1</v>
      </c>
      <c r="L643" s="183" t="s">
        <v>84</v>
      </c>
      <c r="M643" s="183" t="s">
        <v>84</v>
      </c>
      <c r="N643" s="183" t="s">
        <v>84</v>
      </c>
      <c r="O643" s="183" t="s">
        <v>84</v>
      </c>
      <c r="P643" s="183" t="s">
        <v>84</v>
      </c>
      <c r="Q643" s="183" t="s">
        <v>84</v>
      </c>
      <c r="R643" s="183" t="s">
        <v>84</v>
      </c>
      <c r="S643" s="183" t="s">
        <v>84</v>
      </c>
      <c r="T643" s="183" t="s">
        <v>84</v>
      </c>
      <c r="U643" s="183" t="s">
        <v>84</v>
      </c>
      <c r="V643" s="183" t="s">
        <v>84</v>
      </c>
      <c r="W643" s="183">
        <v>1</v>
      </c>
      <c r="X643" s="183" t="s">
        <v>84</v>
      </c>
      <c r="Y643" s="183" t="s">
        <v>84</v>
      </c>
      <c r="Z643" s="183" t="s">
        <v>84</v>
      </c>
      <c r="AA643" s="183" t="s">
        <v>84</v>
      </c>
      <c r="AB643" s="185" t="s">
        <v>84</v>
      </c>
      <c r="AC643" s="183">
        <v>1</v>
      </c>
      <c r="AD643" s="183" t="s">
        <v>84</v>
      </c>
      <c r="AE643" s="183" t="s">
        <v>84</v>
      </c>
      <c r="AF643" s="183" t="s">
        <v>84</v>
      </c>
      <c r="AG643" s="183" t="s">
        <v>84</v>
      </c>
      <c r="AH643" s="183">
        <v>0.75</v>
      </c>
      <c r="AI643" s="183" t="s">
        <v>84</v>
      </c>
      <c r="AJ643" s="183" t="s">
        <v>84</v>
      </c>
      <c r="AK643" s="183" t="s">
        <v>84</v>
      </c>
      <c r="AL643" s="183" t="s">
        <v>84</v>
      </c>
      <c r="AM643" s="185" t="s">
        <v>84</v>
      </c>
      <c r="AN643" s="183" t="s">
        <v>84</v>
      </c>
      <c r="AO643" s="183" t="s">
        <v>84</v>
      </c>
      <c r="AP643" s="183">
        <v>1</v>
      </c>
      <c r="AQ643" s="183" t="s">
        <v>84</v>
      </c>
      <c r="AR643" s="965" t="s">
        <v>84</v>
      </c>
      <c r="AS643" s="965" t="s">
        <v>84</v>
      </c>
      <c r="AT643" s="975" t="s">
        <v>84</v>
      </c>
      <c r="AU643" s="183" t="s">
        <v>84</v>
      </c>
      <c r="AV643" s="183" t="s">
        <v>84</v>
      </c>
      <c r="AW643" s="183" t="s">
        <v>84</v>
      </c>
      <c r="AX643" s="604" t="s">
        <v>84</v>
      </c>
      <c r="AY643" s="183" t="s">
        <v>84</v>
      </c>
      <c r="AZ643" s="189"/>
      <c r="BA643" s="494">
        <v>1</v>
      </c>
      <c r="BB643" s="187">
        <v>0.875</v>
      </c>
      <c r="BC643" s="187">
        <v>1</v>
      </c>
      <c r="BD643" s="188">
        <v>0.95833333333333337</v>
      </c>
      <c r="BE643" s="188" t="s">
        <v>84</v>
      </c>
      <c r="BF643" s="258"/>
    </row>
    <row r="644" spans="1:58" ht="35.25" customHeight="1" x14ac:dyDescent="0.25">
      <c r="A644" s="144"/>
      <c r="B644" s="144"/>
      <c r="C644" s="144"/>
      <c r="D644" s="1556"/>
      <c r="E644" s="234" t="s">
        <v>257</v>
      </c>
      <c r="F644" s="165"/>
      <c r="G644" s="1576"/>
      <c r="H644" s="801" t="s">
        <v>84</v>
      </c>
      <c r="I644" s="189" t="s">
        <v>84</v>
      </c>
      <c r="J644" s="189" t="s">
        <v>84</v>
      </c>
      <c r="K644" s="189" t="s">
        <v>84</v>
      </c>
      <c r="L644" s="189" t="s">
        <v>84</v>
      </c>
      <c r="M644" s="189" t="s">
        <v>84</v>
      </c>
      <c r="N644" s="189" t="s">
        <v>84</v>
      </c>
      <c r="O644" s="189">
        <v>1</v>
      </c>
      <c r="P644" s="189" t="s">
        <v>84</v>
      </c>
      <c r="Q644" s="189" t="s">
        <v>84</v>
      </c>
      <c r="R644" s="189" t="s">
        <v>84</v>
      </c>
      <c r="S644" s="189">
        <v>1</v>
      </c>
      <c r="T644" s="189" t="s">
        <v>84</v>
      </c>
      <c r="U644" s="189" t="s">
        <v>84</v>
      </c>
      <c r="V644" s="189" t="s">
        <v>84</v>
      </c>
      <c r="W644" s="189" t="s">
        <v>84</v>
      </c>
      <c r="X644" s="189" t="s">
        <v>84</v>
      </c>
      <c r="Y644" s="189" t="s">
        <v>84</v>
      </c>
      <c r="Z644" s="189" t="s">
        <v>84</v>
      </c>
      <c r="AA644" s="189" t="s">
        <v>84</v>
      </c>
      <c r="AB644" s="237" t="s">
        <v>84</v>
      </c>
      <c r="AC644" s="189" t="s">
        <v>84</v>
      </c>
      <c r="AD644" s="189" t="s">
        <v>84</v>
      </c>
      <c r="AE644" s="189" t="s">
        <v>84</v>
      </c>
      <c r="AF644" s="189" t="s">
        <v>84</v>
      </c>
      <c r="AG644" s="189" t="s">
        <v>84</v>
      </c>
      <c r="AH644" s="189" t="s">
        <v>84</v>
      </c>
      <c r="AI644" s="189" t="s">
        <v>84</v>
      </c>
      <c r="AJ644" s="189" t="s">
        <v>84</v>
      </c>
      <c r="AK644" s="189">
        <v>1</v>
      </c>
      <c r="AL644" s="189">
        <v>0.75</v>
      </c>
      <c r="AM644" s="237" t="s">
        <v>84</v>
      </c>
      <c r="AN644" s="189" t="s">
        <v>84</v>
      </c>
      <c r="AO644" s="189">
        <v>1</v>
      </c>
      <c r="AP644" s="189" t="s">
        <v>84</v>
      </c>
      <c r="AQ644" s="189" t="s">
        <v>84</v>
      </c>
      <c r="AR644" s="967" t="s">
        <v>84</v>
      </c>
      <c r="AS644" s="967" t="s">
        <v>84</v>
      </c>
      <c r="AT644" s="977" t="s">
        <v>84</v>
      </c>
      <c r="AU644" s="189" t="s">
        <v>84</v>
      </c>
      <c r="AV644" s="189" t="s">
        <v>84</v>
      </c>
      <c r="AW644" s="189" t="s">
        <v>84</v>
      </c>
      <c r="AX644" s="506" t="s">
        <v>84</v>
      </c>
      <c r="AY644" s="189" t="s">
        <v>84</v>
      </c>
      <c r="AZ644" s="189"/>
      <c r="BA644" s="1067">
        <v>1</v>
      </c>
      <c r="BB644" s="239">
        <v>0.875</v>
      </c>
      <c r="BC644" s="239">
        <v>1</v>
      </c>
      <c r="BD644" s="240">
        <v>0.95833333333333337</v>
      </c>
      <c r="BE644" s="240" t="s">
        <v>84</v>
      </c>
      <c r="BF644" s="258"/>
    </row>
    <row r="645" spans="1:58" ht="35.25" customHeight="1" x14ac:dyDescent="0.25">
      <c r="A645" s="144"/>
      <c r="B645" s="144"/>
      <c r="C645" s="144"/>
      <c r="D645" s="1556"/>
      <c r="E645" s="234" t="s">
        <v>267</v>
      </c>
      <c r="F645" s="165"/>
      <c r="G645" s="1577"/>
      <c r="H645" s="1199">
        <v>1</v>
      </c>
      <c r="I645" s="183" t="s">
        <v>84</v>
      </c>
      <c r="J645" s="183" t="s">
        <v>84</v>
      </c>
      <c r="K645" s="183" t="s">
        <v>84</v>
      </c>
      <c r="L645" s="183" t="s">
        <v>84</v>
      </c>
      <c r="M645" s="183" t="s">
        <v>84</v>
      </c>
      <c r="N645" s="183" t="s">
        <v>84</v>
      </c>
      <c r="O645" s="183" t="s">
        <v>84</v>
      </c>
      <c r="P645" s="183" t="s">
        <v>84</v>
      </c>
      <c r="Q645" s="183" t="s">
        <v>84</v>
      </c>
      <c r="R645" s="183" t="s">
        <v>84</v>
      </c>
      <c r="S645" s="183" t="s">
        <v>84</v>
      </c>
      <c r="T645" s="183" t="s">
        <v>84</v>
      </c>
      <c r="U645" s="183" t="s">
        <v>84</v>
      </c>
      <c r="V645" s="183" t="s">
        <v>84</v>
      </c>
      <c r="W645" s="183" t="s">
        <v>84</v>
      </c>
      <c r="X645" s="183">
        <v>1</v>
      </c>
      <c r="Y645" s="183" t="s">
        <v>84</v>
      </c>
      <c r="Z645" s="183" t="s">
        <v>84</v>
      </c>
      <c r="AA645" s="183" t="s">
        <v>84</v>
      </c>
      <c r="AB645" s="185">
        <v>1</v>
      </c>
      <c r="AC645" s="183" t="s">
        <v>84</v>
      </c>
      <c r="AD645" s="183" t="s">
        <v>84</v>
      </c>
      <c r="AE645" s="183" t="s">
        <v>84</v>
      </c>
      <c r="AF645" s="183" t="s">
        <v>84</v>
      </c>
      <c r="AG645" s="183" t="s">
        <v>84</v>
      </c>
      <c r="AH645" s="183">
        <v>1</v>
      </c>
      <c r="AI645" s="183" t="s">
        <v>84</v>
      </c>
      <c r="AJ645" s="183" t="s">
        <v>84</v>
      </c>
      <c r="AK645" s="183" t="s">
        <v>84</v>
      </c>
      <c r="AL645" s="183" t="s">
        <v>84</v>
      </c>
      <c r="AM645" s="185" t="s">
        <v>84</v>
      </c>
      <c r="AN645" s="183" t="s">
        <v>84</v>
      </c>
      <c r="AO645" s="183" t="s">
        <v>84</v>
      </c>
      <c r="AP645" s="183" t="s">
        <v>84</v>
      </c>
      <c r="AQ645" s="183" t="s">
        <v>84</v>
      </c>
      <c r="AR645" s="965">
        <v>0</v>
      </c>
      <c r="AS645" s="965" t="s">
        <v>84</v>
      </c>
      <c r="AT645" s="975" t="s">
        <v>84</v>
      </c>
      <c r="AU645" s="183" t="s">
        <v>84</v>
      </c>
      <c r="AV645" s="183" t="s">
        <v>84</v>
      </c>
      <c r="AW645" s="183" t="s">
        <v>84</v>
      </c>
      <c r="AX645" s="604" t="s">
        <v>84</v>
      </c>
      <c r="AY645" s="183" t="s">
        <v>84</v>
      </c>
      <c r="AZ645" s="189"/>
      <c r="BA645" s="1197">
        <v>1</v>
      </c>
      <c r="BB645" s="187">
        <v>1</v>
      </c>
      <c r="BC645" s="187">
        <v>0</v>
      </c>
      <c r="BD645" s="188">
        <v>0.66666666666666663</v>
      </c>
      <c r="BE645" s="188" t="s">
        <v>84</v>
      </c>
      <c r="BF645" s="258"/>
    </row>
    <row r="646" spans="1:58" ht="35.25" customHeight="1" x14ac:dyDescent="0.25">
      <c r="A646" s="144"/>
      <c r="B646" s="144"/>
      <c r="C646" s="144"/>
      <c r="D646" s="1550"/>
      <c r="E646" s="234" t="s">
        <v>152</v>
      </c>
      <c r="F646" s="165"/>
      <c r="G646" s="1577"/>
      <c r="H646" s="1205" t="s">
        <v>84</v>
      </c>
      <c r="I646" s="189" t="s">
        <v>84</v>
      </c>
      <c r="J646" s="189" t="s">
        <v>84</v>
      </c>
      <c r="K646" s="189" t="s">
        <v>84</v>
      </c>
      <c r="L646" s="189" t="s">
        <v>84</v>
      </c>
      <c r="M646" s="189" t="s">
        <v>84</v>
      </c>
      <c r="N646" s="189" t="s">
        <v>84</v>
      </c>
      <c r="O646" s="189" t="s">
        <v>84</v>
      </c>
      <c r="P646" s="189" t="s">
        <v>84</v>
      </c>
      <c r="Q646" s="189" t="s">
        <v>84</v>
      </c>
      <c r="R646" s="189" t="s">
        <v>84</v>
      </c>
      <c r="S646" s="189" t="s">
        <v>84</v>
      </c>
      <c r="T646" s="189">
        <v>1</v>
      </c>
      <c r="U646" s="189" t="s">
        <v>84</v>
      </c>
      <c r="V646" s="189" t="s">
        <v>84</v>
      </c>
      <c r="W646" s="189" t="s">
        <v>84</v>
      </c>
      <c r="X646" s="189" t="s">
        <v>84</v>
      </c>
      <c r="Y646" s="189">
        <v>1</v>
      </c>
      <c r="Z646" s="189" t="s">
        <v>84</v>
      </c>
      <c r="AA646" s="189" t="s">
        <v>84</v>
      </c>
      <c r="AB646" s="237" t="s">
        <v>84</v>
      </c>
      <c r="AC646" s="189">
        <v>1</v>
      </c>
      <c r="AD646" s="189" t="s">
        <v>84</v>
      </c>
      <c r="AE646" s="189" t="s">
        <v>84</v>
      </c>
      <c r="AF646" s="189" t="s">
        <v>84</v>
      </c>
      <c r="AG646" s="189" t="s">
        <v>84</v>
      </c>
      <c r="AH646" s="189">
        <v>1</v>
      </c>
      <c r="AI646" s="189" t="s">
        <v>84</v>
      </c>
      <c r="AJ646" s="189" t="s">
        <v>84</v>
      </c>
      <c r="AK646" s="189" t="s">
        <v>84</v>
      </c>
      <c r="AL646" s="189" t="s">
        <v>84</v>
      </c>
      <c r="AM646" s="237" t="s">
        <v>84</v>
      </c>
      <c r="AN646" s="189" t="s">
        <v>84</v>
      </c>
      <c r="AO646" s="189" t="s">
        <v>84</v>
      </c>
      <c r="AP646" s="189">
        <v>1</v>
      </c>
      <c r="AQ646" s="189" t="s">
        <v>84</v>
      </c>
      <c r="AR646" s="967" t="s">
        <v>84</v>
      </c>
      <c r="AS646" s="967" t="s">
        <v>84</v>
      </c>
      <c r="AT646" s="977" t="s">
        <v>84</v>
      </c>
      <c r="AU646" s="189" t="s">
        <v>84</v>
      </c>
      <c r="AV646" s="189" t="s">
        <v>84</v>
      </c>
      <c r="AW646" s="189" t="s">
        <v>84</v>
      </c>
      <c r="AX646" s="506" t="s">
        <v>84</v>
      </c>
      <c r="AY646" s="189" t="s">
        <v>84</v>
      </c>
      <c r="AZ646" s="189"/>
      <c r="BA646" s="1198">
        <v>1</v>
      </c>
      <c r="BB646" s="239">
        <v>1</v>
      </c>
      <c r="BC646" s="239">
        <v>1</v>
      </c>
      <c r="BD646" s="240">
        <v>1</v>
      </c>
      <c r="BE646" s="240" t="s">
        <v>84</v>
      </c>
      <c r="BF646" s="258"/>
    </row>
    <row r="647" spans="1:58" ht="35.25" customHeight="1" x14ac:dyDescent="0.25">
      <c r="A647" s="144"/>
      <c r="B647" s="144"/>
      <c r="C647" s="144"/>
      <c r="D647" s="1548">
        <v>2025</v>
      </c>
      <c r="E647" s="234" t="s">
        <v>153</v>
      </c>
      <c r="F647" s="165"/>
      <c r="G647" s="1576"/>
      <c r="H647" s="802" t="s">
        <v>84</v>
      </c>
      <c r="I647" s="183">
        <v>1</v>
      </c>
      <c r="J647" s="183" t="s">
        <v>84</v>
      </c>
      <c r="K647" s="183" t="s">
        <v>84</v>
      </c>
      <c r="L647" s="183" t="s">
        <v>84</v>
      </c>
      <c r="M647" s="183" t="s">
        <v>84</v>
      </c>
      <c r="N647" s="183" t="s">
        <v>84</v>
      </c>
      <c r="O647" s="183" t="s">
        <v>84</v>
      </c>
      <c r="P647" s="183" t="s">
        <v>84</v>
      </c>
      <c r="Q647" s="183" t="s">
        <v>84</v>
      </c>
      <c r="R647" s="183" t="s">
        <v>84</v>
      </c>
      <c r="S647" s="183" t="s">
        <v>84</v>
      </c>
      <c r="T647" s="183" t="s">
        <v>84</v>
      </c>
      <c r="U647" s="183" t="s">
        <v>84</v>
      </c>
      <c r="V647" s="183" t="s">
        <v>84</v>
      </c>
      <c r="W647" s="183">
        <v>1</v>
      </c>
      <c r="X647" s="183" t="s">
        <v>84</v>
      </c>
      <c r="Y647" s="183" t="s">
        <v>84</v>
      </c>
      <c r="Z647" s="183" t="s">
        <v>84</v>
      </c>
      <c r="AA647" s="183" t="s">
        <v>84</v>
      </c>
      <c r="AB647" s="185">
        <v>1</v>
      </c>
      <c r="AC647" s="183" t="s">
        <v>84</v>
      </c>
      <c r="AD647" s="183" t="s">
        <v>84</v>
      </c>
      <c r="AE647" s="183" t="s">
        <v>84</v>
      </c>
      <c r="AF647" s="183" t="s">
        <v>84</v>
      </c>
      <c r="AG647" s="183" t="s">
        <v>84</v>
      </c>
      <c r="AH647" s="183" t="s">
        <v>84</v>
      </c>
      <c r="AI647" s="183" t="s">
        <v>84</v>
      </c>
      <c r="AJ647" s="183" t="s">
        <v>84</v>
      </c>
      <c r="AK647" s="183" t="s">
        <v>84</v>
      </c>
      <c r="AL647" s="183" t="s">
        <v>84</v>
      </c>
      <c r="AM647" s="185" t="s">
        <v>84</v>
      </c>
      <c r="AN647" s="183" t="s">
        <v>84</v>
      </c>
      <c r="AO647" s="183">
        <v>1</v>
      </c>
      <c r="AP647" s="183" t="s">
        <v>84</v>
      </c>
      <c r="AQ647" s="183" t="s">
        <v>84</v>
      </c>
      <c r="AR647" s="965" t="s">
        <v>84</v>
      </c>
      <c r="AS647" s="965" t="s">
        <v>84</v>
      </c>
      <c r="AT647" s="975" t="s">
        <v>84</v>
      </c>
      <c r="AU647" s="183" t="s">
        <v>84</v>
      </c>
      <c r="AV647" s="183" t="s">
        <v>84</v>
      </c>
      <c r="AW647" s="183" t="s">
        <v>84</v>
      </c>
      <c r="AX647" s="604" t="s">
        <v>84</v>
      </c>
      <c r="AY647" s="183" t="s">
        <v>84</v>
      </c>
      <c r="AZ647" s="189"/>
      <c r="BA647" s="1074">
        <v>1</v>
      </c>
      <c r="BB647" s="187">
        <v>1</v>
      </c>
      <c r="BC647" s="187">
        <v>1</v>
      </c>
      <c r="BD647" s="188">
        <v>1</v>
      </c>
      <c r="BE647" s="188" t="s">
        <v>84</v>
      </c>
      <c r="BF647" s="258"/>
    </row>
    <row r="648" spans="1:58" ht="35.25" customHeight="1" x14ac:dyDescent="0.25">
      <c r="A648" s="144"/>
      <c r="B648" s="144"/>
      <c r="C648" s="144"/>
      <c r="D648" s="1557"/>
      <c r="E648" s="234" t="s">
        <v>154</v>
      </c>
      <c r="F648" s="165"/>
      <c r="G648" s="1577"/>
      <c r="H648" s="1205" t="s">
        <v>84</v>
      </c>
      <c r="I648" s="189" t="s">
        <v>84</v>
      </c>
      <c r="J648" s="189" t="s">
        <v>84</v>
      </c>
      <c r="K648" s="189" t="s">
        <v>84</v>
      </c>
      <c r="L648" s="189" t="s">
        <v>84</v>
      </c>
      <c r="M648" s="189" t="s">
        <v>84</v>
      </c>
      <c r="N648" s="189" t="s">
        <v>84</v>
      </c>
      <c r="O648" s="189" t="s">
        <v>84</v>
      </c>
      <c r="P648" s="189" t="s">
        <v>84</v>
      </c>
      <c r="Q648" s="189">
        <v>1</v>
      </c>
      <c r="R648" s="189" t="s">
        <v>84</v>
      </c>
      <c r="S648" s="189" t="s">
        <v>84</v>
      </c>
      <c r="T648" s="189" t="s">
        <v>84</v>
      </c>
      <c r="U648" s="189" t="s">
        <v>84</v>
      </c>
      <c r="V648" s="189">
        <v>1</v>
      </c>
      <c r="W648" s="189" t="s">
        <v>84</v>
      </c>
      <c r="X648" s="189" t="s">
        <v>84</v>
      </c>
      <c r="Y648" s="189" t="s">
        <v>84</v>
      </c>
      <c r="Z648" s="189" t="s">
        <v>84</v>
      </c>
      <c r="AA648" s="189" t="s">
        <v>84</v>
      </c>
      <c r="AB648" s="237" t="s">
        <v>84</v>
      </c>
      <c r="AC648" s="189" t="s">
        <v>84</v>
      </c>
      <c r="AD648" s="189" t="s">
        <v>84</v>
      </c>
      <c r="AE648" s="189" t="s">
        <v>84</v>
      </c>
      <c r="AF648" s="189" t="s">
        <v>84</v>
      </c>
      <c r="AG648" s="189" t="s">
        <v>84</v>
      </c>
      <c r="AH648" s="189" t="s">
        <v>84</v>
      </c>
      <c r="AI648" s="189" t="s">
        <v>84</v>
      </c>
      <c r="AJ648" s="189" t="s">
        <v>84</v>
      </c>
      <c r="AK648" s="189">
        <v>1</v>
      </c>
      <c r="AL648" s="189">
        <v>1</v>
      </c>
      <c r="AM648" s="237" t="s">
        <v>84</v>
      </c>
      <c r="AN648" s="189" t="s">
        <v>84</v>
      </c>
      <c r="AO648" s="189" t="s">
        <v>84</v>
      </c>
      <c r="AP648" s="189">
        <v>1</v>
      </c>
      <c r="AQ648" s="189" t="s">
        <v>84</v>
      </c>
      <c r="AR648" s="967" t="s">
        <v>84</v>
      </c>
      <c r="AS648" s="967" t="s">
        <v>84</v>
      </c>
      <c r="AT648" s="977" t="s">
        <v>84</v>
      </c>
      <c r="AU648" s="189" t="s">
        <v>84</v>
      </c>
      <c r="AV648" s="189" t="s">
        <v>84</v>
      </c>
      <c r="AW648" s="189" t="s">
        <v>84</v>
      </c>
      <c r="AX648" s="506" t="s">
        <v>84</v>
      </c>
      <c r="AY648" s="189" t="s">
        <v>84</v>
      </c>
      <c r="AZ648" s="189"/>
      <c r="BA648" s="1198">
        <v>1</v>
      </c>
      <c r="BB648" s="239">
        <v>1</v>
      </c>
      <c r="BC648" s="239">
        <v>1</v>
      </c>
      <c r="BD648" s="240">
        <v>1</v>
      </c>
      <c r="BE648" s="240" t="s">
        <v>84</v>
      </c>
      <c r="BF648" s="258"/>
    </row>
    <row r="649" spans="1:58" ht="35.25" customHeight="1" x14ac:dyDescent="0.25">
      <c r="A649" s="144"/>
      <c r="B649" s="144"/>
      <c r="C649" s="144"/>
      <c r="D649" s="1557"/>
      <c r="E649" s="234" t="s">
        <v>155</v>
      </c>
      <c r="F649" s="165"/>
      <c r="G649" s="1577"/>
      <c r="H649" s="1199" t="s">
        <v>84</v>
      </c>
      <c r="I649" s="183" t="s">
        <v>84</v>
      </c>
      <c r="J649" s="183" t="s">
        <v>84</v>
      </c>
      <c r="K649" s="183" t="s">
        <v>84</v>
      </c>
      <c r="L649" s="183" t="s">
        <v>84</v>
      </c>
      <c r="M649" s="183" t="s">
        <v>84</v>
      </c>
      <c r="N649" s="183" t="s">
        <v>84</v>
      </c>
      <c r="O649" s="183" t="s">
        <v>84</v>
      </c>
      <c r="P649" s="183" t="s">
        <v>84</v>
      </c>
      <c r="Q649" s="183" t="s">
        <v>84</v>
      </c>
      <c r="R649" s="183" t="s">
        <v>84</v>
      </c>
      <c r="S649" s="183" t="s">
        <v>84</v>
      </c>
      <c r="T649" s="183">
        <v>1</v>
      </c>
      <c r="U649" s="183" t="s">
        <v>84</v>
      </c>
      <c r="V649" s="183" t="s">
        <v>84</v>
      </c>
      <c r="W649" s="183" t="s">
        <v>84</v>
      </c>
      <c r="X649" s="183" t="s">
        <v>84</v>
      </c>
      <c r="Y649" s="183">
        <v>1</v>
      </c>
      <c r="Z649" s="183" t="s">
        <v>84</v>
      </c>
      <c r="AA649" s="183" t="s">
        <v>84</v>
      </c>
      <c r="AB649" s="185" t="s">
        <v>84</v>
      </c>
      <c r="AC649" s="183">
        <v>1</v>
      </c>
      <c r="AD649" s="183" t="s">
        <v>84</v>
      </c>
      <c r="AE649" s="183" t="s">
        <v>84</v>
      </c>
      <c r="AF649" s="183" t="s">
        <v>84</v>
      </c>
      <c r="AG649" s="183" t="s">
        <v>84</v>
      </c>
      <c r="AH649" s="183">
        <v>1</v>
      </c>
      <c r="AI649" s="183" t="s">
        <v>84</v>
      </c>
      <c r="AJ649" s="183" t="s">
        <v>84</v>
      </c>
      <c r="AK649" s="183" t="s">
        <v>84</v>
      </c>
      <c r="AL649" s="183" t="s">
        <v>84</v>
      </c>
      <c r="AM649" s="185" t="s">
        <v>84</v>
      </c>
      <c r="AN649" s="183" t="s">
        <v>84</v>
      </c>
      <c r="AO649" s="183">
        <v>1</v>
      </c>
      <c r="AP649" s="183" t="s">
        <v>84</v>
      </c>
      <c r="AQ649" s="183" t="s">
        <v>84</v>
      </c>
      <c r="AR649" s="965" t="s">
        <v>84</v>
      </c>
      <c r="AS649" s="965" t="s">
        <v>84</v>
      </c>
      <c r="AT649" s="975" t="s">
        <v>84</v>
      </c>
      <c r="AU649" s="183" t="s">
        <v>84</v>
      </c>
      <c r="AV649" s="183" t="s">
        <v>84</v>
      </c>
      <c r="AW649" s="183" t="s">
        <v>84</v>
      </c>
      <c r="AX649" s="604" t="s">
        <v>84</v>
      </c>
      <c r="AY649" s="183" t="s">
        <v>84</v>
      </c>
      <c r="AZ649" s="189"/>
      <c r="BA649" s="1197">
        <v>1</v>
      </c>
      <c r="BB649" s="187">
        <v>1</v>
      </c>
      <c r="BC649" s="187">
        <v>1</v>
      </c>
      <c r="BD649" s="188">
        <v>1</v>
      </c>
      <c r="BE649" s="188" t="s">
        <v>84</v>
      </c>
      <c r="BF649" s="258"/>
    </row>
    <row r="650" spans="1:58" ht="35.25" customHeight="1" x14ac:dyDescent="0.25">
      <c r="A650" s="144"/>
      <c r="B650" s="144"/>
      <c r="C650" s="144"/>
      <c r="D650" s="1557"/>
      <c r="E650" s="234" t="s">
        <v>303</v>
      </c>
      <c r="F650" s="165"/>
      <c r="G650" s="1577"/>
      <c r="H650" s="1201" t="s">
        <v>84</v>
      </c>
      <c r="I650" s="186" t="s">
        <v>84</v>
      </c>
      <c r="J650" s="186" t="s">
        <v>84</v>
      </c>
      <c r="K650" s="186">
        <v>1</v>
      </c>
      <c r="L650" s="186" t="s">
        <v>84</v>
      </c>
      <c r="M650" s="186" t="s">
        <v>84</v>
      </c>
      <c r="N650" s="186" t="s">
        <v>84</v>
      </c>
      <c r="O650" s="186" t="s">
        <v>84</v>
      </c>
      <c r="P650" s="186" t="s">
        <v>84</v>
      </c>
      <c r="Q650" s="186" t="s">
        <v>84</v>
      </c>
      <c r="R650" s="186" t="s">
        <v>84</v>
      </c>
      <c r="S650" s="186" t="s">
        <v>84</v>
      </c>
      <c r="T650" s="186" t="s">
        <v>84</v>
      </c>
      <c r="U650" s="186" t="s">
        <v>84</v>
      </c>
      <c r="V650" s="186" t="s">
        <v>84</v>
      </c>
      <c r="W650" s="186">
        <v>1</v>
      </c>
      <c r="X650" s="186" t="s">
        <v>84</v>
      </c>
      <c r="Y650" s="186" t="s">
        <v>84</v>
      </c>
      <c r="Z650" s="186" t="s">
        <v>84</v>
      </c>
      <c r="AA650" s="186" t="s">
        <v>84</v>
      </c>
      <c r="AB650" s="206">
        <v>1</v>
      </c>
      <c r="AC650" s="186" t="s">
        <v>84</v>
      </c>
      <c r="AD650" s="186" t="s">
        <v>84</v>
      </c>
      <c r="AE650" s="186" t="s">
        <v>84</v>
      </c>
      <c r="AF650" s="186" t="s">
        <v>84</v>
      </c>
      <c r="AG650" s="186" t="s">
        <v>84</v>
      </c>
      <c r="AH650" s="186">
        <v>1</v>
      </c>
      <c r="AI650" s="186" t="s">
        <v>84</v>
      </c>
      <c r="AJ650" s="186" t="s">
        <v>84</v>
      </c>
      <c r="AK650" s="186" t="s">
        <v>84</v>
      </c>
      <c r="AL650" s="186" t="s">
        <v>84</v>
      </c>
      <c r="AM650" s="206" t="s">
        <v>84</v>
      </c>
      <c r="AN650" s="186" t="s">
        <v>84</v>
      </c>
      <c r="AO650" s="186" t="s">
        <v>84</v>
      </c>
      <c r="AP650" s="186">
        <v>1</v>
      </c>
      <c r="AQ650" s="186" t="s">
        <v>84</v>
      </c>
      <c r="AR650" s="966" t="s">
        <v>84</v>
      </c>
      <c r="AS650" s="966" t="s">
        <v>84</v>
      </c>
      <c r="AT650" s="976" t="s">
        <v>84</v>
      </c>
      <c r="AU650" s="186" t="s">
        <v>84</v>
      </c>
      <c r="AV650" s="186" t="s">
        <v>84</v>
      </c>
      <c r="AW650" s="186" t="s">
        <v>84</v>
      </c>
      <c r="AX650" s="605" t="s">
        <v>84</v>
      </c>
      <c r="AY650" s="186" t="s">
        <v>84</v>
      </c>
      <c r="AZ650" s="189"/>
      <c r="BA650" s="1202">
        <v>1</v>
      </c>
      <c r="BB650" s="207">
        <v>1</v>
      </c>
      <c r="BC650" s="207">
        <v>1</v>
      </c>
      <c r="BD650" s="208">
        <v>1</v>
      </c>
      <c r="BE650" s="208" t="s">
        <v>84</v>
      </c>
      <c r="BF650" s="258"/>
    </row>
    <row r="651" spans="1:58" ht="35.25" customHeight="1" x14ac:dyDescent="0.25">
      <c r="A651" s="144"/>
      <c r="B651" s="144"/>
      <c r="C651" s="144"/>
      <c r="D651" s="1557"/>
      <c r="E651" s="234" t="s">
        <v>167</v>
      </c>
      <c r="F651" s="165"/>
      <c r="G651" s="1576"/>
      <c r="H651" s="802" t="s">
        <v>84</v>
      </c>
      <c r="I651" s="183">
        <v>1</v>
      </c>
      <c r="J651" s="183" t="s">
        <v>84</v>
      </c>
      <c r="K651" s="183" t="s">
        <v>84</v>
      </c>
      <c r="L651" s="183" t="s">
        <v>84</v>
      </c>
      <c r="M651" s="183" t="s">
        <v>84</v>
      </c>
      <c r="N651" s="183" t="s">
        <v>84</v>
      </c>
      <c r="O651" s="183" t="s">
        <v>84</v>
      </c>
      <c r="P651" s="183" t="s">
        <v>84</v>
      </c>
      <c r="Q651" s="183" t="s">
        <v>84</v>
      </c>
      <c r="R651" s="183" t="s">
        <v>84</v>
      </c>
      <c r="S651" s="183" t="s">
        <v>84</v>
      </c>
      <c r="T651" s="183" t="s">
        <v>84</v>
      </c>
      <c r="U651" s="183" t="s">
        <v>84</v>
      </c>
      <c r="V651" s="183" t="s">
        <v>84</v>
      </c>
      <c r="W651" s="183" t="s">
        <v>84</v>
      </c>
      <c r="X651" s="183">
        <v>1</v>
      </c>
      <c r="Y651" s="183" t="s">
        <v>84</v>
      </c>
      <c r="Z651" s="183" t="s">
        <v>84</v>
      </c>
      <c r="AA651" s="183" t="s">
        <v>84</v>
      </c>
      <c r="AB651" s="185" t="s">
        <v>84</v>
      </c>
      <c r="AC651" s="183">
        <v>1</v>
      </c>
      <c r="AD651" s="183" t="s">
        <v>84</v>
      </c>
      <c r="AE651" s="183" t="s">
        <v>84</v>
      </c>
      <c r="AF651" s="183" t="s">
        <v>84</v>
      </c>
      <c r="AG651" s="183" t="s">
        <v>84</v>
      </c>
      <c r="AH651" s="183" t="s">
        <v>84</v>
      </c>
      <c r="AI651" s="183" t="s">
        <v>84</v>
      </c>
      <c r="AJ651" s="183">
        <v>1</v>
      </c>
      <c r="AK651" s="183" t="s">
        <v>84</v>
      </c>
      <c r="AL651" s="183" t="s">
        <v>84</v>
      </c>
      <c r="AM651" s="185" t="s">
        <v>84</v>
      </c>
      <c r="AN651" s="183" t="s">
        <v>84</v>
      </c>
      <c r="AO651" s="183">
        <v>1</v>
      </c>
      <c r="AP651" s="183" t="s">
        <v>84</v>
      </c>
      <c r="AQ651" s="183" t="s">
        <v>84</v>
      </c>
      <c r="AR651" s="965" t="s">
        <v>84</v>
      </c>
      <c r="AS651" s="965" t="s">
        <v>84</v>
      </c>
      <c r="AT651" s="975" t="s">
        <v>84</v>
      </c>
      <c r="AU651" s="183" t="s">
        <v>84</v>
      </c>
      <c r="AV651" s="183" t="s">
        <v>84</v>
      </c>
      <c r="AW651" s="183" t="s">
        <v>84</v>
      </c>
      <c r="AX651" s="604" t="s">
        <v>84</v>
      </c>
      <c r="AY651" s="183" t="s">
        <v>84</v>
      </c>
      <c r="AZ651" s="189"/>
      <c r="BA651" s="1074">
        <v>1</v>
      </c>
      <c r="BB651" s="187">
        <v>1</v>
      </c>
      <c r="BC651" s="187">
        <v>1</v>
      </c>
      <c r="BD651" s="188">
        <v>1</v>
      </c>
      <c r="BE651" s="188" t="s">
        <v>84</v>
      </c>
      <c r="BF651" s="258"/>
    </row>
    <row r="652" spans="1:58" ht="35.25" customHeight="1" x14ac:dyDescent="0.25">
      <c r="A652" s="144"/>
      <c r="B652" s="144"/>
      <c r="C652" s="144"/>
      <c r="D652" s="1557"/>
      <c r="E652" s="234" t="s">
        <v>168</v>
      </c>
      <c r="F652" s="165"/>
      <c r="G652" s="1576"/>
      <c r="H652" s="803" t="s">
        <v>84</v>
      </c>
      <c r="I652" s="186" t="s">
        <v>84</v>
      </c>
      <c r="J652" s="186" t="s">
        <v>84</v>
      </c>
      <c r="K652" s="186" t="s">
        <v>84</v>
      </c>
      <c r="L652" s="186" t="s">
        <v>84</v>
      </c>
      <c r="M652" s="186" t="s">
        <v>84</v>
      </c>
      <c r="N652" s="186" t="s">
        <v>84</v>
      </c>
      <c r="O652" s="186">
        <v>1</v>
      </c>
      <c r="P652" s="186" t="s">
        <v>84</v>
      </c>
      <c r="Q652" s="186" t="s">
        <v>84</v>
      </c>
      <c r="R652" s="186" t="s">
        <v>84</v>
      </c>
      <c r="S652" s="186">
        <v>1</v>
      </c>
      <c r="T652" s="186" t="s">
        <v>84</v>
      </c>
      <c r="U652" s="186" t="s">
        <v>84</v>
      </c>
      <c r="V652" s="186" t="s">
        <v>84</v>
      </c>
      <c r="W652" s="186" t="s">
        <v>84</v>
      </c>
      <c r="X652" s="186" t="s">
        <v>84</v>
      </c>
      <c r="Y652" s="186" t="s">
        <v>84</v>
      </c>
      <c r="Z652" s="186" t="s">
        <v>84</v>
      </c>
      <c r="AA652" s="186" t="s">
        <v>84</v>
      </c>
      <c r="AB652" s="206">
        <v>1</v>
      </c>
      <c r="AC652" s="186" t="s">
        <v>84</v>
      </c>
      <c r="AD652" s="186" t="s">
        <v>84</v>
      </c>
      <c r="AE652" s="186" t="s">
        <v>84</v>
      </c>
      <c r="AF652" s="186" t="s">
        <v>84</v>
      </c>
      <c r="AG652" s="186" t="s">
        <v>84</v>
      </c>
      <c r="AH652" s="186">
        <v>1</v>
      </c>
      <c r="AI652" s="186" t="s">
        <v>84</v>
      </c>
      <c r="AJ652" s="186" t="s">
        <v>84</v>
      </c>
      <c r="AK652" s="186" t="s">
        <v>84</v>
      </c>
      <c r="AL652" s="186" t="s">
        <v>84</v>
      </c>
      <c r="AM652" s="206" t="s">
        <v>84</v>
      </c>
      <c r="AN652" s="186" t="s">
        <v>84</v>
      </c>
      <c r="AO652" s="186" t="s">
        <v>84</v>
      </c>
      <c r="AP652" s="186">
        <v>0.75</v>
      </c>
      <c r="AQ652" s="186" t="s">
        <v>84</v>
      </c>
      <c r="AR652" s="966" t="s">
        <v>84</v>
      </c>
      <c r="AS652" s="966" t="s">
        <v>84</v>
      </c>
      <c r="AT652" s="976" t="s">
        <v>84</v>
      </c>
      <c r="AU652" s="186" t="s">
        <v>84</v>
      </c>
      <c r="AV652" s="186" t="s">
        <v>84</v>
      </c>
      <c r="AW652" s="186" t="s">
        <v>84</v>
      </c>
      <c r="AX652" s="605" t="s">
        <v>84</v>
      </c>
      <c r="AY652" s="186" t="s">
        <v>84</v>
      </c>
      <c r="AZ652" s="189"/>
      <c r="BA652" s="1066">
        <v>1</v>
      </c>
      <c r="BB652" s="207">
        <v>1</v>
      </c>
      <c r="BC652" s="207">
        <v>0.75</v>
      </c>
      <c r="BD652" s="208">
        <v>0.91666666666666663</v>
      </c>
      <c r="BE652" s="208" t="s">
        <v>84</v>
      </c>
      <c r="BF652" s="258"/>
    </row>
    <row r="653" spans="1:58" ht="35.25" customHeight="1" x14ac:dyDescent="0.25">
      <c r="A653" s="144"/>
      <c r="B653" s="144"/>
      <c r="C653" s="144"/>
      <c r="D653" s="1557"/>
      <c r="E653" s="234" t="s">
        <v>241</v>
      </c>
      <c r="F653" s="165"/>
      <c r="G653" s="1577"/>
      <c r="H653" s="1199">
        <v>1</v>
      </c>
      <c r="I653" s="183" t="s">
        <v>84</v>
      </c>
      <c r="J653" s="183" t="s">
        <v>84</v>
      </c>
      <c r="K653" s="183" t="s">
        <v>84</v>
      </c>
      <c r="L653" s="183" t="s">
        <v>84</v>
      </c>
      <c r="M653" s="183" t="s">
        <v>84</v>
      </c>
      <c r="N653" s="183" t="s">
        <v>84</v>
      </c>
      <c r="O653" s="183" t="s">
        <v>84</v>
      </c>
      <c r="P653" s="183" t="s">
        <v>84</v>
      </c>
      <c r="Q653" s="183" t="s">
        <v>84</v>
      </c>
      <c r="R653" s="183" t="s">
        <v>84</v>
      </c>
      <c r="S653" s="183" t="s">
        <v>84</v>
      </c>
      <c r="T653" s="183">
        <v>1</v>
      </c>
      <c r="U653" s="183" t="s">
        <v>84</v>
      </c>
      <c r="V653" s="183" t="s">
        <v>84</v>
      </c>
      <c r="W653" s="183" t="s">
        <v>84</v>
      </c>
      <c r="X653" s="183" t="s">
        <v>84</v>
      </c>
      <c r="Y653" s="183" t="s">
        <v>84</v>
      </c>
      <c r="Z653" s="183" t="s">
        <v>84</v>
      </c>
      <c r="AA653" s="183" t="s">
        <v>84</v>
      </c>
      <c r="AB653" s="185" t="s">
        <v>84</v>
      </c>
      <c r="AC653" s="183">
        <v>1</v>
      </c>
      <c r="AD653" s="183" t="s">
        <v>84</v>
      </c>
      <c r="AE653" s="183" t="s">
        <v>84</v>
      </c>
      <c r="AF653" s="183" t="s">
        <v>84</v>
      </c>
      <c r="AG653" s="183" t="s">
        <v>84</v>
      </c>
      <c r="AH653" s="183" t="s">
        <v>84</v>
      </c>
      <c r="AI653" s="183" t="s">
        <v>84</v>
      </c>
      <c r="AJ653" s="183" t="s">
        <v>84</v>
      </c>
      <c r="AK653" s="183">
        <v>1</v>
      </c>
      <c r="AL653" s="183" t="s">
        <v>84</v>
      </c>
      <c r="AM653" s="185" t="s">
        <v>84</v>
      </c>
      <c r="AN653" s="183" t="s">
        <v>84</v>
      </c>
      <c r="AO653" s="183">
        <v>1</v>
      </c>
      <c r="AP653" s="183" t="s">
        <v>84</v>
      </c>
      <c r="AQ653" s="183" t="s">
        <v>84</v>
      </c>
      <c r="AR653" s="965" t="s">
        <v>84</v>
      </c>
      <c r="AS653" s="965" t="s">
        <v>84</v>
      </c>
      <c r="AT653" s="975" t="s">
        <v>84</v>
      </c>
      <c r="AU653" s="183" t="s">
        <v>84</v>
      </c>
      <c r="AV653" s="183" t="s">
        <v>84</v>
      </c>
      <c r="AW653" s="183" t="s">
        <v>84</v>
      </c>
      <c r="AX653" s="604" t="s">
        <v>84</v>
      </c>
      <c r="AY653" s="183" t="s">
        <v>84</v>
      </c>
      <c r="AZ653" s="189"/>
      <c r="BA653" s="1197">
        <v>1</v>
      </c>
      <c r="BB653" s="187">
        <v>1</v>
      </c>
      <c r="BC653" s="187">
        <v>1</v>
      </c>
      <c r="BD653" s="188">
        <v>1</v>
      </c>
      <c r="BE653" s="188" t="s">
        <v>84</v>
      </c>
      <c r="BF653" s="258"/>
    </row>
    <row r="654" spans="1:58" ht="35.25" customHeight="1" x14ac:dyDescent="0.25">
      <c r="A654" s="144"/>
      <c r="B654" s="144"/>
      <c r="C654" s="144"/>
      <c r="D654" s="1557"/>
      <c r="E654" s="234" t="s">
        <v>246</v>
      </c>
      <c r="F654" s="165"/>
      <c r="G654" s="1577"/>
      <c r="H654" s="1201" t="s">
        <v>84</v>
      </c>
      <c r="I654" s="186" t="s">
        <v>84</v>
      </c>
      <c r="J654" s="186" t="s">
        <v>84</v>
      </c>
      <c r="K654" s="186">
        <v>1</v>
      </c>
      <c r="L654" s="186" t="s">
        <v>84</v>
      </c>
      <c r="M654" s="186" t="s">
        <v>84</v>
      </c>
      <c r="N654" s="186" t="s">
        <v>84</v>
      </c>
      <c r="O654" s="186" t="s">
        <v>84</v>
      </c>
      <c r="P654" s="186" t="s">
        <v>84</v>
      </c>
      <c r="Q654" s="186" t="s">
        <v>84</v>
      </c>
      <c r="R654" s="186" t="s">
        <v>84</v>
      </c>
      <c r="S654" s="186" t="s">
        <v>84</v>
      </c>
      <c r="T654" s="186" t="s">
        <v>84</v>
      </c>
      <c r="U654" s="186" t="s">
        <v>84</v>
      </c>
      <c r="V654" s="186" t="s">
        <v>84</v>
      </c>
      <c r="W654" s="186">
        <v>1</v>
      </c>
      <c r="X654" s="186" t="s">
        <v>84</v>
      </c>
      <c r="Y654" s="186" t="s">
        <v>84</v>
      </c>
      <c r="Z654" s="186" t="s">
        <v>84</v>
      </c>
      <c r="AA654" s="186" t="s">
        <v>84</v>
      </c>
      <c r="AB654" s="206">
        <v>1</v>
      </c>
      <c r="AC654" s="186" t="s">
        <v>84</v>
      </c>
      <c r="AD654" s="186" t="s">
        <v>84</v>
      </c>
      <c r="AE654" s="186" t="s">
        <v>84</v>
      </c>
      <c r="AF654" s="186" t="s">
        <v>84</v>
      </c>
      <c r="AG654" s="186" t="s">
        <v>84</v>
      </c>
      <c r="AH654" s="186">
        <v>1</v>
      </c>
      <c r="AI654" s="186" t="s">
        <v>84</v>
      </c>
      <c r="AJ654" s="186" t="s">
        <v>84</v>
      </c>
      <c r="AK654" s="186" t="s">
        <v>84</v>
      </c>
      <c r="AL654" s="186" t="s">
        <v>84</v>
      </c>
      <c r="AM654" s="206" t="s">
        <v>84</v>
      </c>
      <c r="AN654" s="186" t="s">
        <v>84</v>
      </c>
      <c r="AO654" s="186" t="s">
        <v>84</v>
      </c>
      <c r="AP654" s="186">
        <v>1</v>
      </c>
      <c r="AQ654" s="186" t="s">
        <v>84</v>
      </c>
      <c r="AR654" s="966" t="s">
        <v>84</v>
      </c>
      <c r="AS654" s="966" t="s">
        <v>84</v>
      </c>
      <c r="AT654" s="976" t="s">
        <v>84</v>
      </c>
      <c r="AU654" s="186" t="s">
        <v>84</v>
      </c>
      <c r="AV654" s="186" t="s">
        <v>84</v>
      </c>
      <c r="AW654" s="186" t="s">
        <v>84</v>
      </c>
      <c r="AX654" s="605" t="s">
        <v>84</v>
      </c>
      <c r="AY654" s="186" t="s">
        <v>84</v>
      </c>
      <c r="AZ654" s="186"/>
      <c r="BA654" s="1202">
        <v>1</v>
      </c>
      <c r="BB654" s="207">
        <v>1</v>
      </c>
      <c r="BC654" s="207">
        <v>1</v>
      </c>
      <c r="BD654" s="208">
        <v>1</v>
      </c>
      <c r="BE654" s="208" t="s">
        <v>84</v>
      </c>
      <c r="BF654" s="258"/>
    </row>
    <row r="655" spans="1:58" ht="35.25" customHeight="1" x14ac:dyDescent="0.25">
      <c r="A655" s="144"/>
      <c r="B655" s="144"/>
      <c r="C655" s="144"/>
      <c r="D655" s="1557"/>
      <c r="E655" s="234" t="s">
        <v>248</v>
      </c>
      <c r="F655" s="165"/>
      <c r="G655" s="1577"/>
      <c r="H655" s="1199">
        <v>1</v>
      </c>
      <c r="I655" s="183" t="s">
        <v>84</v>
      </c>
      <c r="J655" s="183" t="s">
        <v>84</v>
      </c>
      <c r="K655" s="183" t="s">
        <v>84</v>
      </c>
      <c r="L655" s="183" t="s">
        <v>84</v>
      </c>
      <c r="M655" s="183" t="s">
        <v>84</v>
      </c>
      <c r="N655" s="183" t="s">
        <v>84</v>
      </c>
      <c r="O655" s="183" t="s">
        <v>84</v>
      </c>
      <c r="P655" s="183" t="s">
        <v>84</v>
      </c>
      <c r="Q655" s="183" t="s">
        <v>84</v>
      </c>
      <c r="R655" s="183" t="s">
        <v>84</v>
      </c>
      <c r="S655" s="183" t="s">
        <v>84</v>
      </c>
      <c r="T655" s="183" t="s">
        <v>84</v>
      </c>
      <c r="U655" s="183" t="s">
        <v>84</v>
      </c>
      <c r="V655" s="183" t="s">
        <v>84</v>
      </c>
      <c r="W655" s="183" t="s">
        <v>84</v>
      </c>
      <c r="X655" s="183">
        <v>1</v>
      </c>
      <c r="Y655" s="183" t="s">
        <v>84</v>
      </c>
      <c r="Z655" s="183" t="s">
        <v>84</v>
      </c>
      <c r="AA655" s="183" t="s">
        <v>84</v>
      </c>
      <c r="AB655" s="185" t="s">
        <v>84</v>
      </c>
      <c r="AC655" s="183">
        <v>1</v>
      </c>
      <c r="AD655" s="183">
        <v>1</v>
      </c>
      <c r="AE655" s="183" t="s">
        <v>84</v>
      </c>
      <c r="AF655" s="183" t="s">
        <v>84</v>
      </c>
      <c r="AG655" s="183" t="s">
        <v>84</v>
      </c>
      <c r="AH655" s="183" t="s">
        <v>84</v>
      </c>
      <c r="AI655" s="183" t="s">
        <v>84</v>
      </c>
      <c r="AJ655" s="183" t="s">
        <v>84</v>
      </c>
      <c r="AK655" s="183" t="s">
        <v>84</v>
      </c>
      <c r="AL655" s="183" t="s">
        <v>84</v>
      </c>
      <c r="AM655" s="185" t="s">
        <v>84</v>
      </c>
      <c r="AN655" s="183" t="s">
        <v>84</v>
      </c>
      <c r="AO655" s="183">
        <v>0.75</v>
      </c>
      <c r="AP655" s="183" t="s">
        <v>84</v>
      </c>
      <c r="AQ655" s="183" t="s">
        <v>84</v>
      </c>
      <c r="AR655" s="965" t="s">
        <v>84</v>
      </c>
      <c r="AS655" s="965" t="s">
        <v>84</v>
      </c>
      <c r="AT655" s="975" t="s">
        <v>84</v>
      </c>
      <c r="AU655" s="183" t="s">
        <v>84</v>
      </c>
      <c r="AV655" s="183" t="s">
        <v>84</v>
      </c>
      <c r="AW655" s="183" t="s">
        <v>84</v>
      </c>
      <c r="AX655" s="604" t="s">
        <v>84</v>
      </c>
      <c r="AY655" s="183" t="s">
        <v>84</v>
      </c>
      <c r="AZ655" s="189"/>
      <c r="BA655" s="1197">
        <v>1</v>
      </c>
      <c r="BB655" s="187">
        <v>1</v>
      </c>
      <c r="BC655" s="187">
        <v>0.75</v>
      </c>
      <c r="BD655" s="188">
        <v>0.91666666666666663</v>
      </c>
      <c r="BE655" s="188" t="s">
        <v>84</v>
      </c>
      <c r="BF655" s="258"/>
    </row>
    <row r="656" spans="1:58" ht="35.25" customHeight="1" x14ac:dyDescent="0.25">
      <c r="A656" s="144"/>
      <c r="B656" s="144"/>
      <c r="C656" s="144"/>
      <c r="D656" s="1557"/>
      <c r="E656" s="234" t="s">
        <v>257</v>
      </c>
      <c r="F656" s="165"/>
      <c r="G656" s="1576"/>
      <c r="H656" s="801" t="s">
        <v>84</v>
      </c>
      <c r="I656" s="189" t="s">
        <v>84</v>
      </c>
      <c r="J656" s="189" t="s">
        <v>84</v>
      </c>
      <c r="K656" s="189" t="s">
        <v>84</v>
      </c>
      <c r="L656" s="189" t="s">
        <v>84</v>
      </c>
      <c r="M656" s="189" t="s">
        <v>84</v>
      </c>
      <c r="N656" s="189" t="s">
        <v>84</v>
      </c>
      <c r="O656" s="189">
        <v>1</v>
      </c>
      <c r="P656" s="189" t="s">
        <v>84</v>
      </c>
      <c r="Q656" s="189" t="s">
        <v>84</v>
      </c>
      <c r="R656" s="189" t="s">
        <v>84</v>
      </c>
      <c r="S656" s="189">
        <v>1</v>
      </c>
      <c r="T656" s="189" t="s">
        <v>84</v>
      </c>
      <c r="U656" s="189" t="s">
        <v>84</v>
      </c>
      <c r="V656" s="189" t="s">
        <v>84</v>
      </c>
      <c r="W656" s="189" t="s">
        <v>84</v>
      </c>
      <c r="X656" s="189" t="s">
        <v>84</v>
      </c>
      <c r="Y656" s="189" t="s">
        <v>84</v>
      </c>
      <c r="Z656" s="189" t="s">
        <v>84</v>
      </c>
      <c r="AA656" s="189" t="s">
        <v>84</v>
      </c>
      <c r="AB656" s="237">
        <v>1</v>
      </c>
      <c r="AC656" s="189" t="s">
        <v>84</v>
      </c>
      <c r="AD656" s="189" t="s">
        <v>84</v>
      </c>
      <c r="AE656" s="189" t="s">
        <v>84</v>
      </c>
      <c r="AF656" s="189" t="s">
        <v>84</v>
      </c>
      <c r="AG656" s="189" t="s">
        <v>84</v>
      </c>
      <c r="AH656" s="189">
        <v>1</v>
      </c>
      <c r="AI656" s="189" t="s">
        <v>84</v>
      </c>
      <c r="AJ656" s="189" t="s">
        <v>84</v>
      </c>
      <c r="AK656" s="189" t="s">
        <v>84</v>
      </c>
      <c r="AL656" s="189" t="s">
        <v>84</v>
      </c>
      <c r="AM656" s="237" t="s">
        <v>84</v>
      </c>
      <c r="AN656" s="189" t="s">
        <v>84</v>
      </c>
      <c r="AO656" s="189" t="s">
        <v>84</v>
      </c>
      <c r="AP656" s="189">
        <v>0</v>
      </c>
      <c r="AQ656" s="189" t="s">
        <v>84</v>
      </c>
      <c r="AR656" s="967" t="s">
        <v>84</v>
      </c>
      <c r="AS656" s="967" t="s">
        <v>84</v>
      </c>
      <c r="AT656" s="977" t="s">
        <v>84</v>
      </c>
      <c r="AU656" s="189" t="s">
        <v>84</v>
      </c>
      <c r="AV656" s="189" t="s">
        <v>84</v>
      </c>
      <c r="AW656" s="189" t="s">
        <v>84</v>
      </c>
      <c r="AX656" s="506" t="s">
        <v>84</v>
      </c>
      <c r="AY656" s="189" t="s">
        <v>84</v>
      </c>
      <c r="AZ656" s="189"/>
      <c r="BA656" s="1067">
        <v>1</v>
      </c>
      <c r="BB656" s="239">
        <v>1</v>
      </c>
      <c r="BC656" s="239">
        <v>0</v>
      </c>
      <c r="BD656" s="240">
        <v>0.66666666666666663</v>
      </c>
      <c r="BE656" s="240" t="s">
        <v>84</v>
      </c>
      <c r="BF656" s="258"/>
    </row>
    <row r="657" spans="1:58" ht="35.25" customHeight="1" x14ac:dyDescent="0.25">
      <c r="A657" s="144"/>
      <c r="B657" s="144"/>
      <c r="C657" s="144"/>
      <c r="D657" s="1557"/>
      <c r="E657" s="234" t="s">
        <v>267</v>
      </c>
      <c r="F657" s="165"/>
      <c r="G657" s="1577"/>
      <c r="H657" s="1291" t="s">
        <v>84</v>
      </c>
      <c r="I657" s="183">
        <v>1</v>
      </c>
      <c r="J657" s="183" t="s">
        <v>84</v>
      </c>
      <c r="K657" s="183" t="s">
        <v>84</v>
      </c>
      <c r="L657" s="183" t="s">
        <v>84</v>
      </c>
      <c r="M657" s="183" t="s">
        <v>84</v>
      </c>
      <c r="N657" s="183" t="s">
        <v>84</v>
      </c>
      <c r="O657" s="183" t="s">
        <v>84</v>
      </c>
      <c r="P657" s="183" t="s">
        <v>84</v>
      </c>
      <c r="Q657" s="183" t="s">
        <v>84</v>
      </c>
      <c r="R657" s="183" t="s">
        <v>84</v>
      </c>
      <c r="S657" s="183" t="s">
        <v>84</v>
      </c>
      <c r="T657" s="183">
        <v>0.75</v>
      </c>
      <c r="U657" s="183" t="s">
        <v>84</v>
      </c>
      <c r="V657" s="183" t="s">
        <v>84</v>
      </c>
      <c r="W657" s="183" t="s">
        <v>84</v>
      </c>
      <c r="X657" s="183" t="s">
        <v>84</v>
      </c>
      <c r="Y657" s="183" t="s">
        <v>84</v>
      </c>
      <c r="Z657" s="183" t="s">
        <v>84</v>
      </c>
      <c r="AA657" s="183" t="s">
        <v>84</v>
      </c>
      <c r="AB657" s="185" t="s">
        <v>84</v>
      </c>
      <c r="AC657" s="183" t="s">
        <v>84</v>
      </c>
      <c r="AD657" s="183">
        <v>1</v>
      </c>
      <c r="AE657" s="183" t="s">
        <v>84</v>
      </c>
      <c r="AF657" s="183" t="s">
        <v>84</v>
      </c>
      <c r="AG657" s="183" t="s">
        <v>84</v>
      </c>
      <c r="AH657" s="183" t="s">
        <v>84</v>
      </c>
      <c r="AI657" s="183" t="s">
        <v>84</v>
      </c>
      <c r="AJ657" s="183">
        <v>1</v>
      </c>
      <c r="AK657" s="183" t="s">
        <v>84</v>
      </c>
      <c r="AL657" s="183" t="s">
        <v>84</v>
      </c>
      <c r="AM657" s="185" t="s">
        <v>84</v>
      </c>
      <c r="AN657" s="183" t="s">
        <v>84</v>
      </c>
      <c r="AO657" s="183">
        <v>1</v>
      </c>
      <c r="AP657" s="183" t="s">
        <v>84</v>
      </c>
      <c r="AQ657" s="183" t="s">
        <v>84</v>
      </c>
      <c r="AR657" s="965" t="s">
        <v>84</v>
      </c>
      <c r="AS657" s="965" t="s">
        <v>84</v>
      </c>
      <c r="AT657" s="975" t="s">
        <v>84</v>
      </c>
      <c r="AU657" s="183" t="s">
        <v>84</v>
      </c>
      <c r="AV657" s="183" t="s">
        <v>84</v>
      </c>
      <c r="AW657" s="183" t="s">
        <v>84</v>
      </c>
      <c r="AX657" s="604" t="s">
        <v>84</v>
      </c>
      <c r="AY657" s="183" t="s">
        <v>84</v>
      </c>
      <c r="AZ657" s="183"/>
      <c r="BA657" s="1197">
        <v>0.875</v>
      </c>
      <c r="BB657" s="187">
        <v>1</v>
      </c>
      <c r="BC657" s="187">
        <v>1</v>
      </c>
      <c r="BD657" s="188">
        <v>0.95833333333333337</v>
      </c>
      <c r="BE657" s="188" t="s">
        <v>84</v>
      </c>
      <c r="BF657" s="258"/>
    </row>
    <row r="658" spans="1:58" ht="35.25" customHeight="1" x14ac:dyDescent="0.25">
      <c r="A658" s="144"/>
      <c r="B658" s="144"/>
      <c r="C658" s="144"/>
      <c r="D658" s="1550"/>
      <c r="E658" s="234" t="s">
        <v>152</v>
      </c>
      <c r="F658" s="165"/>
      <c r="G658" s="1588"/>
      <c r="H658" s="1370" t="s">
        <v>84</v>
      </c>
      <c r="I658" s="189" t="s">
        <v>84</v>
      </c>
      <c r="J658" s="189" t="s">
        <v>84</v>
      </c>
      <c r="K658" s="189">
        <v>1</v>
      </c>
      <c r="L658" s="189" t="s">
        <v>84</v>
      </c>
      <c r="M658" s="189" t="s">
        <v>84</v>
      </c>
      <c r="N658" s="189" t="s">
        <v>84</v>
      </c>
      <c r="O658" s="189" t="s">
        <v>84</v>
      </c>
      <c r="P658" s="189" t="s">
        <v>84</v>
      </c>
      <c r="Q658" s="189" t="s">
        <v>84</v>
      </c>
      <c r="R658" s="189" t="s">
        <v>84</v>
      </c>
      <c r="S658" s="189" t="s">
        <v>84</v>
      </c>
      <c r="T658" s="189" t="s">
        <v>84</v>
      </c>
      <c r="U658" s="189" t="s">
        <v>84</v>
      </c>
      <c r="V658" s="189" t="s">
        <v>84</v>
      </c>
      <c r="W658" s="189">
        <v>1</v>
      </c>
      <c r="X658" s="189" t="s">
        <v>84</v>
      </c>
      <c r="Y658" s="189" t="s">
        <v>84</v>
      </c>
      <c r="Z658" s="189" t="s">
        <v>84</v>
      </c>
      <c r="AA658" s="189" t="s">
        <v>84</v>
      </c>
      <c r="AB658" s="237" t="s">
        <v>84</v>
      </c>
      <c r="AC658" s="189">
        <v>0.5</v>
      </c>
      <c r="AD658" s="189" t="s">
        <v>84</v>
      </c>
      <c r="AE658" s="189" t="s">
        <v>84</v>
      </c>
      <c r="AF658" s="189" t="s">
        <v>84</v>
      </c>
      <c r="AG658" s="189" t="s">
        <v>84</v>
      </c>
      <c r="AH658" s="189">
        <v>1</v>
      </c>
      <c r="AI658" s="189" t="s">
        <v>84</v>
      </c>
      <c r="AJ658" s="189" t="s">
        <v>84</v>
      </c>
      <c r="AK658" s="189" t="s">
        <v>84</v>
      </c>
      <c r="AL658" s="189" t="s">
        <v>84</v>
      </c>
      <c r="AM658" s="237" t="s">
        <v>84</v>
      </c>
      <c r="AN658" s="189" t="s">
        <v>84</v>
      </c>
      <c r="AO658" s="189" t="s">
        <v>84</v>
      </c>
      <c r="AP658" s="189" t="s">
        <v>84</v>
      </c>
      <c r="AQ658" s="189" t="s">
        <v>84</v>
      </c>
      <c r="AR658" s="967">
        <v>1</v>
      </c>
      <c r="AS658" s="967" t="s">
        <v>84</v>
      </c>
      <c r="AT658" s="977" t="s">
        <v>84</v>
      </c>
      <c r="AU658" s="189" t="s">
        <v>84</v>
      </c>
      <c r="AV658" s="189" t="s">
        <v>84</v>
      </c>
      <c r="AW658" s="189" t="s">
        <v>84</v>
      </c>
      <c r="AX658" s="256" t="s">
        <v>84</v>
      </c>
      <c r="AY658" s="189" t="s">
        <v>84</v>
      </c>
      <c r="AZ658" s="189"/>
      <c r="BA658" s="1371">
        <v>1</v>
      </c>
      <c r="BB658" s="239">
        <v>0.75</v>
      </c>
      <c r="BC658" s="239">
        <v>1</v>
      </c>
      <c r="BD658" s="240">
        <v>0.91666666666666663</v>
      </c>
      <c r="BE658" s="240" t="s">
        <v>84</v>
      </c>
      <c r="BF658" s="258"/>
    </row>
    <row r="659" spans="1:58" ht="35.25" customHeight="1" x14ac:dyDescent="0.25">
      <c r="A659" s="144"/>
      <c r="B659" s="144"/>
      <c r="C659" s="144"/>
      <c r="D659" s="1305">
        <v>2026</v>
      </c>
      <c r="E659" s="234" t="s">
        <v>154</v>
      </c>
      <c r="F659" s="165"/>
      <c r="G659" s="1579"/>
      <c r="H659" s="640">
        <f>'Indices Generales'!AF96</f>
        <v>1</v>
      </c>
      <c r="I659" s="641" t="str">
        <f>'Indices Generales'!AG96</f>
        <v>n/a</v>
      </c>
      <c r="J659" s="641" t="str">
        <f>'Indices Generales'!AH96</f>
        <v>n/a</v>
      </c>
      <c r="K659" s="641" t="str">
        <f>'Indices Generales'!AI96</f>
        <v>n/a</v>
      </c>
      <c r="L659" s="641" t="s">
        <v>84</v>
      </c>
      <c r="M659" s="641" t="str">
        <f>'Indices Generales'!AK96</f>
        <v>n/a</v>
      </c>
      <c r="N659" s="641" t="str">
        <f>'Indices Generales'!AL96</f>
        <v>n/a</v>
      </c>
      <c r="O659" s="641" t="str">
        <f>'Indices Generales'!AM96</f>
        <v>n/a</v>
      </c>
      <c r="P659" s="641" t="str">
        <f>'Indices Generales'!AN96</f>
        <v>n/a</v>
      </c>
      <c r="Q659" s="641" t="str">
        <f>'Indices Generales'!AO96</f>
        <v>n/a</v>
      </c>
      <c r="R659" s="641" t="str">
        <f>'Indices Generales'!AP96</f>
        <v>n/a</v>
      </c>
      <c r="S659" s="641" t="str">
        <f>'Indices Generales'!AQ96</f>
        <v>n/a</v>
      </c>
      <c r="T659" s="641" t="str">
        <f>'Indices Generales'!AR96</f>
        <v>n/a</v>
      </c>
      <c r="U659" s="641" t="s">
        <v>84</v>
      </c>
      <c r="V659" s="641" t="str">
        <f>'Indices Generales'!AS96</f>
        <v>n/a</v>
      </c>
      <c r="W659" s="641" t="str">
        <f>'Indices Generales'!AT96</f>
        <v>n/a</v>
      </c>
      <c r="X659" s="641">
        <f>'Indices Generales'!AU96</f>
        <v>1</v>
      </c>
      <c r="Y659" s="641" t="str">
        <f>'Indices Generales'!AV96</f>
        <v>n/a</v>
      </c>
      <c r="Z659" s="641" t="str">
        <f>'Indices Generales'!AW96</f>
        <v>n/a</v>
      </c>
      <c r="AA659" s="1082" t="str">
        <f>'Indices Generales'!AX96</f>
        <v>n/a</v>
      </c>
      <c r="AB659" s="643">
        <f>'Indices Generales'!AY96</f>
        <v>1</v>
      </c>
      <c r="AC659" s="641" t="str">
        <f>'Indices Generales'!AZ96</f>
        <v>n/a</v>
      </c>
      <c r="AD659" s="641">
        <f>'Indices Generales'!BA96</f>
        <v>1</v>
      </c>
      <c r="AE659" s="641" t="s">
        <v>84</v>
      </c>
      <c r="AF659" s="641" t="str">
        <f>'Indices Generales'!BC96</f>
        <v>n/a</v>
      </c>
      <c r="AG659" s="641" t="s">
        <v>84</v>
      </c>
      <c r="AH659" s="642" t="str">
        <f>'Indices Generales'!BE96</f>
        <v>n/a</v>
      </c>
      <c r="AI659" s="642" t="str">
        <f>'Indices Generales'!BF96</f>
        <v>n/a</v>
      </c>
      <c r="AJ659" s="642" t="str">
        <f>'Indices Generales'!BG96</f>
        <v>n/a</v>
      </c>
      <c r="AK659" s="813" t="str">
        <f>'Indices Generales'!BH96</f>
        <v>n/a</v>
      </c>
      <c r="AL659" s="813" t="str">
        <f>'Indices Generales'!BI96</f>
        <v>n/a</v>
      </c>
      <c r="AM659" s="1042" t="str">
        <f>'Indices Generales'!BJ96</f>
        <v>n/a</v>
      </c>
      <c r="AN659" s="641" t="str">
        <f>'Indices Generales'!BK96</f>
        <v>n/a</v>
      </c>
      <c r="AO659" s="641" t="str">
        <f>'Indices Generales'!BL96</f>
        <v>n/a</v>
      </c>
      <c r="AP659" s="641">
        <f>'Indices Generales'!BM96</f>
        <v>1</v>
      </c>
      <c r="AQ659" s="642" t="s">
        <v>84</v>
      </c>
      <c r="AR659" s="1043" t="str">
        <f>'Indices Generales'!BN96</f>
        <v>n/a</v>
      </c>
      <c r="AS659" s="1043" t="str">
        <f>'Indices Generales'!BO96</f>
        <v>n/a</v>
      </c>
      <c r="AT659" s="1039" t="str">
        <f>'Indices Generales'!BP96</f>
        <v>n/a</v>
      </c>
      <c r="AU659" s="642" t="s">
        <v>84</v>
      </c>
      <c r="AV659" s="1044" t="s">
        <v>84</v>
      </c>
      <c r="AW659" s="642" t="s">
        <v>84</v>
      </c>
      <c r="AX659" s="660" t="s">
        <v>84</v>
      </c>
      <c r="AY659" s="642" t="s">
        <v>84</v>
      </c>
      <c r="AZ659" s="183"/>
      <c r="BA659" s="645">
        <f>'Indices Generales'!BW96</f>
        <v>1</v>
      </c>
      <c r="BB659" s="646">
        <f>'Indices Generales'!BX96</f>
        <v>1</v>
      </c>
      <c r="BC659" s="646">
        <f>'Indices Generales'!BY96</f>
        <v>1</v>
      </c>
      <c r="BD659" s="644">
        <f>'Indices Generales'!BZ96</f>
        <v>1</v>
      </c>
      <c r="BE659" s="644" t="s">
        <v>84</v>
      </c>
      <c r="BF659" s="161"/>
    </row>
    <row r="660" spans="1:58" s="72" customFormat="1" ht="6" customHeight="1" x14ac:dyDescent="0.25">
      <c r="A660" s="155"/>
      <c r="B660" s="155"/>
      <c r="C660" s="155"/>
      <c r="D660" s="190"/>
      <c r="E660" s="191"/>
      <c r="F660" s="192"/>
      <c r="G660" s="193"/>
      <c r="H660" s="186"/>
      <c r="I660" s="186"/>
      <c r="J660" s="186"/>
      <c r="K660" s="186"/>
      <c r="L660" s="186"/>
      <c r="M660" s="186"/>
      <c r="N660" s="194"/>
      <c r="O660" s="186"/>
      <c r="P660" s="186"/>
      <c r="Q660" s="186"/>
      <c r="R660" s="186"/>
      <c r="S660" s="186"/>
      <c r="T660" s="186"/>
      <c r="U660" s="189"/>
      <c r="V660" s="189"/>
      <c r="W660" s="189"/>
      <c r="X660" s="189"/>
      <c r="Y660" s="189"/>
      <c r="Z660" s="189"/>
      <c r="AA660" s="189"/>
      <c r="AB660" s="186"/>
      <c r="AC660" s="186"/>
      <c r="AD660" s="186"/>
      <c r="AE660" s="186"/>
      <c r="AF660" s="186"/>
      <c r="AG660" s="186"/>
      <c r="AH660" s="186"/>
      <c r="AI660" s="186"/>
      <c r="AJ660" s="186"/>
      <c r="AK660" s="186"/>
      <c r="AL660" s="186"/>
      <c r="AM660" s="206"/>
      <c r="AN660" s="186"/>
      <c r="AO660" s="186"/>
      <c r="AP660" s="186"/>
      <c r="AQ660" s="186"/>
      <c r="AR660" s="966"/>
      <c r="AS660" s="966"/>
      <c r="AT660" s="186"/>
      <c r="AU660" s="186"/>
      <c r="AV660" s="186"/>
      <c r="AW660" s="186"/>
      <c r="AX660" s="186"/>
      <c r="AY660" s="186"/>
      <c r="AZ660" s="189"/>
      <c r="BA660" s="186"/>
      <c r="BB660" s="186"/>
      <c r="BC660" s="186"/>
      <c r="BD660" s="186"/>
      <c r="BE660" s="186"/>
    </row>
    <row r="661" spans="1:58" ht="50.15" customHeight="1" x14ac:dyDescent="0.25">
      <c r="A661" s="144"/>
      <c r="B661" s="144"/>
      <c r="C661" s="144"/>
      <c r="D661" s="1564" t="s">
        <v>858</v>
      </c>
      <c r="E661" s="1565"/>
      <c r="F661" s="1565"/>
      <c r="G661" s="1566"/>
      <c r="H661" s="195" t="str">
        <f>+IFERROR(H659-H658,"n/a")</f>
        <v>n/a</v>
      </c>
      <c r="I661" s="196" t="str">
        <f t="shared" ref="I661:BE661" si="5">+IFERROR(I659-I658,"n/a")</f>
        <v>n/a</v>
      </c>
      <c r="J661" s="196" t="str">
        <f t="shared" si="5"/>
        <v>n/a</v>
      </c>
      <c r="K661" s="196" t="str">
        <f t="shared" si="5"/>
        <v>n/a</v>
      </c>
      <c r="L661" s="196" t="str">
        <f t="shared" si="5"/>
        <v>n/a</v>
      </c>
      <c r="M661" s="196" t="str">
        <f t="shared" si="5"/>
        <v>n/a</v>
      </c>
      <c r="N661" s="196" t="str">
        <f t="shared" si="5"/>
        <v>n/a</v>
      </c>
      <c r="O661" s="196" t="str">
        <f t="shared" si="5"/>
        <v>n/a</v>
      </c>
      <c r="P661" s="196" t="str">
        <f t="shared" si="5"/>
        <v>n/a</v>
      </c>
      <c r="Q661" s="196" t="str">
        <f t="shared" si="5"/>
        <v>n/a</v>
      </c>
      <c r="R661" s="196" t="str">
        <f t="shared" si="5"/>
        <v>n/a</v>
      </c>
      <c r="S661" s="196" t="str">
        <f t="shared" si="5"/>
        <v>n/a</v>
      </c>
      <c r="T661" s="251" t="str">
        <f t="shared" si="5"/>
        <v>n/a</v>
      </c>
      <c r="U661" s="251" t="str">
        <f t="shared" si="5"/>
        <v>n/a</v>
      </c>
      <c r="V661" s="251" t="str">
        <f t="shared" si="5"/>
        <v>n/a</v>
      </c>
      <c r="W661" s="251" t="str">
        <f t="shared" si="5"/>
        <v>n/a</v>
      </c>
      <c r="X661" s="251" t="str">
        <f t="shared" si="5"/>
        <v>n/a</v>
      </c>
      <c r="Y661" s="251" t="str">
        <f t="shared" si="5"/>
        <v>n/a</v>
      </c>
      <c r="Z661" s="251" t="str">
        <f t="shared" si="5"/>
        <v>n/a</v>
      </c>
      <c r="AA661" s="996" t="str">
        <f>+IFERROR(AA659-AA658,"n/a")</f>
        <v>n/a</v>
      </c>
      <c r="AB661" s="196" t="str">
        <f t="shared" si="5"/>
        <v>n/a</v>
      </c>
      <c r="AC661" s="196" t="str">
        <f t="shared" si="5"/>
        <v>n/a</v>
      </c>
      <c r="AD661" s="196" t="str">
        <f t="shared" si="5"/>
        <v>n/a</v>
      </c>
      <c r="AE661" s="196" t="str">
        <f t="shared" si="5"/>
        <v>n/a</v>
      </c>
      <c r="AF661" s="196" t="str">
        <f t="shared" si="5"/>
        <v>n/a</v>
      </c>
      <c r="AG661" s="196" t="str">
        <f t="shared" si="5"/>
        <v>n/a</v>
      </c>
      <c r="AH661" s="251" t="str">
        <f t="shared" si="5"/>
        <v>n/a</v>
      </c>
      <c r="AI661" s="251" t="str">
        <f t="shared" si="5"/>
        <v>n/a</v>
      </c>
      <c r="AJ661" s="251" t="str">
        <f t="shared" si="5"/>
        <v>n/a</v>
      </c>
      <c r="AK661" s="717" t="str">
        <f t="shared" si="5"/>
        <v>n/a</v>
      </c>
      <c r="AL661" s="717" t="str">
        <f t="shared" si="5"/>
        <v>n/a</v>
      </c>
      <c r="AM661" s="254" t="str">
        <f t="shared" si="5"/>
        <v>n/a</v>
      </c>
      <c r="AN661" s="196" t="str">
        <f t="shared" si="5"/>
        <v>n/a</v>
      </c>
      <c r="AO661" s="196" t="str">
        <f t="shared" si="5"/>
        <v>n/a</v>
      </c>
      <c r="AP661" s="196" t="str">
        <f t="shared" si="5"/>
        <v>n/a</v>
      </c>
      <c r="AQ661" s="456" t="str">
        <f t="shared" si="5"/>
        <v>n/a</v>
      </c>
      <c r="AR661" s="970" t="str">
        <f t="shared" si="5"/>
        <v>n/a</v>
      </c>
      <c r="AS661" s="970" t="str">
        <f t="shared" si="5"/>
        <v>n/a</v>
      </c>
      <c r="AT661" s="980" t="str">
        <f t="shared" si="5"/>
        <v>n/a</v>
      </c>
      <c r="AU661" s="456" t="str">
        <f t="shared" si="5"/>
        <v>n/a</v>
      </c>
      <c r="AV661" s="602" t="str">
        <f t="shared" si="5"/>
        <v>n/a</v>
      </c>
      <c r="AW661" s="456" t="str">
        <f t="shared" si="5"/>
        <v>n/a</v>
      </c>
      <c r="AX661" s="615" t="str">
        <f t="shared" si="5"/>
        <v>n/a</v>
      </c>
      <c r="AY661" s="606" t="str">
        <f t="shared" si="5"/>
        <v>n/a</v>
      </c>
      <c r="AZ661" s="189">
        <f t="shared" si="5"/>
        <v>0</v>
      </c>
      <c r="BA661" s="195">
        <f t="shared" si="5"/>
        <v>0</v>
      </c>
      <c r="BB661" s="196">
        <f t="shared" si="5"/>
        <v>0.25</v>
      </c>
      <c r="BC661" s="196">
        <f t="shared" si="5"/>
        <v>0</v>
      </c>
      <c r="BD661" s="197">
        <f t="shared" si="5"/>
        <v>8.333333333333337E-2</v>
      </c>
      <c r="BE661" s="197" t="str">
        <f t="shared" si="5"/>
        <v>n/a</v>
      </c>
    </row>
    <row r="662" spans="1:58" s="72" customFormat="1" ht="6" customHeight="1" x14ac:dyDescent="0.25">
      <c r="A662" s="155"/>
      <c r="B662" s="155"/>
      <c r="C662" s="155"/>
      <c r="D662" s="190"/>
      <c r="E662" s="191"/>
      <c r="F662" s="192"/>
      <c r="G662" s="193"/>
      <c r="H662" s="186"/>
      <c r="I662" s="186"/>
      <c r="J662" s="186"/>
      <c r="K662" s="186"/>
      <c r="L662" s="186"/>
      <c r="M662" s="186"/>
      <c r="N662" s="186"/>
      <c r="O662" s="186"/>
      <c r="P662" s="186"/>
      <c r="Q662" s="186"/>
      <c r="R662" s="186"/>
      <c r="S662" s="186"/>
      <c r="T662" s="186"/>
      <c r="U662" s="186"/>
      <c r="V662" s="186"/>
      <c r="W662" s="186"/>
      <c r="X662" s="186"/>
      <c r="Y662" s="186"/>
      <c r="Z662" s="186"/>
      <c r="AA662" s="186"/>
      <c r="AB662" s="186"/>
      <c r="AC662" s="186"/>
      <c r="AD662" s="186"/>
      <c r="AE662" s="186"/>
      <c r="AF662" s="186"/>
      <c r="AG662" s="186"/>
      <c r="AH662" s="186"/>
      <c r="AI662" s="186"/>
      <c r="AJ662" s="186"/>
      <c r="AK662" s="186"/>
      <c r="AL662" s="186"/>
      <c r="AM662" s="206"/>
      <c r="AN662" s="186"/>
      <c r="AO662" s="186"/>
      <c r="AP662" s="186"/>
      <c r="AQ662" s="186"/>
      <c r="AR662" s="966"/>
      <c r="AS662" s="966"/>
      <c r="AT662" s="186"/>
      <c r="AU662" s="186"/>
      <c r="AV662" s="186"/>
      <c r="AW662" s="186"/>
      <c r="AX662" s="186"/>
      <c r="AY662" s="186"/>
      <c r="AZ662" s="189"/>
      <c r="BA662" s="186"/>
      <c r="BB662" s="186"/>
      <c r="BC662" s="186"/>
      <c r="BD662" s="186"/>
      <c r="BE662" s="186"/>
    </row>
    <row r="663" spans="1:58" ht="35.25" customHeight="1" x14ac:dyDescent="0.25">
      <c r="A663" s="147"/>
      <c r="B663" s="147"/>
      <c r="C663" s="147"/>
      <c r="D663" s="178">
        <v>2016</v>
      </c>
      <c r="E663" s="179" t="s">
        <v>152</v>
      </c>
      <c r="F663" s="165"/>
      <c r="G663" s="1570" t="s">
        <v>161</v>
      </c>
      <c r="H663" s="180" t="s">
        <v>84</v>
      </c>
      <c r="I663" s="181">
        <v>0.2</v>
      </c>
      <c r="J663" s="181" t="s">
        <v>84</v>
      </c>
      <c r="K663" s="181" t="s">
        <v>84</v>
      </c>
      <c r="L663" s="181">
        <v>0.4</v>
      </c>
      <c r="M663" s="181">
        <v>0.4</v>
      </c>
      <c r="N663" s="181" t="s">
        <v>84</v>
      </c>
      <c r="O663" s="181" t="s">
        <v>84</v>
      </c>
      <c r="P663" s="181">
        <v>0.6</v>
      </c>
      <c r="Q663" s="181">
        <v>0.4</v>
      </c>
      <c r="R663" s="181" t="s">
        <v>84</v>
      </c>
      <c r="S663" s="181" t="s">
        <v>84</v>
      </c>
      <c r="T663" s="181" t="s">
        <v>84</v>
      </c>
      <c r="U663" s="182" t="s">
        <v>84</v>
      </c>
      <c r="V663" s="181" t="s">
        <v>84</v>
      </c>
      <c r="W663" s="181" t="s">
        <v>84</v>
      </c>
      <c r="X663" s="716" t="s">
        <v>84</v>
      </c>
      <c r="Y663" s="870" t="s">
        <v>84</v>
      </c>
      <c r="Z663" s="870" t="s">
        <v>84</v>
      </c>
      <c r="AA663" s="870" t="s">
        <v>84</v>
      </c>
      <c r="AB663" s="226">
        <v>0.8</v>
      </c>
      <c r="AC663" s="181" t="s">
        <v>84</v>
      </c>
      <c r="AD663" s="181">
        <v>0.8</v>
      </c>
      <c r="AE663" s="181">
        <v>0.8</v>
      </c>
      <c r="AF663" s="181" t="s">
        <v>84</v>
      </c>
      <c r="AG663" s="181">
        <v>0</v>
      </c>
      <c r="AH663" s="181" t="s">
        <v>84</v>
      </c>
      <c r="AI663" s="181" t="s">
        <v>84</v>
      </c>
      <c r="AJ663" s="716" t="s">
        <v>84</v>
      </c>
      <c r="AK663" s="716" t="s">
        <v>84</v>
      </c>
      <c r="AL663" s="870" t="s">
        <v>84</v>
      </c>
      <c r="AM663" s="253">
        <v>0.6</v>
      </c>
      <c r="AN663" s="181" t="s">
        <v>84</v>
      </c>
      <c r="AO663" s="181" t="s">
        <v>84</v>
      </c>
      <c r="AP663" s="181" t="s">
        <v>84</v>
      </c>
      <c r="AQ663" s="181" t="s">
        <v>84</v>
      </c>
      <c r="AR663" s="964" t="s">
        <v>84</v>
      </c>
      <c r="AS663" s="964" t="s">
        <v>84</v>
      </c>
      <c r="AT663" s="974" t="s">
        <v>84</v>
      </c>
      <c r="AU663" s="181" t="s">
        <v>84</v>
      </c>
      <c r="AV663" s="601" t="s">
        <v>84</v>
      </c>
      <c r="AW663" s="181" t="s">
        <v>84</v>
      </c>
      <c r="AX663" s="603" t="s">
        <v>84</v>
      </c>
      <c r="AY663" s="603" t="s">
        <v>84</v>
      </c>
      <c r="BA663" s="223">
        <v>0.4</v>
      </c>
      <c r="BB663" s="224">
        <v>0.60000000000000009</v>
      </c>
      <c r="BC663" s="224">
        <v>0.6</v>
      </c>
      <c r="BD663" s="225">
        <v>0.53333333333333333</v>
      </c>
      <c r="BE663" s="225" t="s">
        <v>84</v>
      </c>
    </row>
    <row r="664" spans="1:58" ht="35.25" customHeight="1" x14ac:dyDescent="0.25">
      <c r="A664" s="144"/>
      <c r="B664" s="144"/>
      <c r="C664" s="144"/>
      <c r="D664" s="1548">
        <v>2017</v>
      </c>
      <c r="E664" s="202" t="s">
        <v>153</v>
      </c>
      <c r="F664" s="165"/>
      <c r="G664" s="1571"/>
      <c r="H664" s="219">
        <v>0.8</v>
      </c>
      <c r="I664" s="183" t="s">
        <v>84</v>
      </c>
      <c r="J664" s="183" t="s">
        <v>84</v>
      </c>
      <c r="K664" s="183">
        <v>0</v>
      </c>
      <c r="L664" s="183" t="s">
        <v>84</v>
      </c>
      <c r="M664" s="183" t="s">
        <v>84</v>
      </c>
      <c r="N664" s="183">
        <v>1</v>
      </c>
      <c r="O664" s="183" t="s">
        <v>84</v>
      </c>
      <c r="P664" s="183" t="s">
        <v>84</v>
      </c>
      <c r="Q664" s="183" t="s">
        <v>84</v>
      </c>
      <c r="R664" s="183">
        <v>0.6</v>
      </c>
      <c r="S664" s="183" t="s">
        <v>84</v>
      </c>
      <c r="T664" s="183" t="s">
        <v>84</v>
      </c>
      <c r="U664" s="184">
        <v>1</v>
      </c>
      <c r="V664" s="183" t="s">
        <v>84</v>
      </c>
      <c r="W664" s="183" t="s">
        <v>84</v>
      </c>
      <c r="X664" s="183" t="s">
        <v>84</v>
      </c>
      <c r="Y664" s="183" t="s">
        <v>84</v>
      </c>
      <c r="Z664" s="183" t="s">
        <v>84</v>
      </c>
      <c r="AA664" s="183" t="s">
        <v>84</v>
      </c>
      <c r="AB664" s="185" t="s">
        <v>84</v>
      </c>
      <c r="AC664" s="183">
        <v>1</v>
      </c>
      <c r="AD664" s="183">
        <v>1</v>
      </c>
      <c r="AE664" s="183" t="s">
        <v>84</v>
      </c>
      <c r="AF664" s="183">
        <v>1</v>
      </c>
      <c r="AG664" s="183">
        <v>1</v>
      </c>
      <c r="AH664" s="183" t="s">
        <v>84</v>
      </c>
      <c r="AI664" s="183" t="s">
        <v>84</v>
      </c>
      <c r="AJ664" s="183" t="s">
        <v>84</v>
      </c>
      <c r="AK664" s="183" t="s">
        <v>84</v>
      </c>
      <c r="AL664" s="183" t="s">
        <v>84</v>
      </c>
      <c r="AM664" s="185" t="s">
        <v>84</v>
      </c>
      <c r="AN664" s="183">
        <v>0.8</v>
      </c>
      <c r="AO664" s="183" t="s">
        <v>84</v>
      </c>
      <c r="AP664" s="183" t="s">
        <v>84</v>
      </c>
      <c r="AQ664" s="183">
        <v>0.8</v>
      </c>
      <c r="AR664" s="965" t="s">
        <v>84</v>
      </c>
      <c r="AS664" s="965" t="s">
        <v>84</v>
      </c>
      <c r="AT664" s="975" t="s">
        <v>84</v>
      </c>
      <c r="AU664" s="183" t="s">
        <v>84</v>
      </c>
      <c r="AV664" s="183" t="s">
        <v>84</v>
      </c>
      <c r="AW664" s="183" t="s">
        <v>84</v>
      </c>
      <c r="AX664" s="604" t="s">
        <v>84</v>
      </c>
      <c r="AY664" s="604" t="s">
        <v>84</v>
      </c>
      <c r="AZ664" s="189"/>
      <c r="BA664" s="220">
        <v>0.67999999999999994</v>
      </c>
      <c r="BB664" s="187">
        <v>1</v>
      </c>
      <c r="BC664" s="187">
        <v>0.8</v>
      </c>
      <c r="BD664" s="188">
        <v>0.82666666666666666</v>
      </c>
      <c r="BE664" s="188" t="s">
        <v>84</v>
      </c>
    </row>
    <row r="665" spans="1:58" ht="35.25" customHeight="1" x14ac:dyDescent="0.25">
      <c r="A665" s="144"/>
      <c r="B665" s="144"/>
      <c r="C665" s="144"/>
      <c r="D665" s="1551"/>
      <c r="E665" s="202" t="s">
        <v>154</v>
      </c>
      <c r="F665" s="165"/>
      <c r="G665" s="1571"/>
      <c r="H665" s="221" t="s">
        <v>84</v>
      </c>
      <c r="I665" s="186" t="s">
        <v>84</v>
      </c>
      <c r="J665" s="186">
        <v>1</v>
      </c>
      <c r="K665" s="186">
        <v>0.6</v>
      </c>
      <c r="L665" s="186" t="s">
        <v>84</v>
      </c>
      <c r="M665" s="186" t="s">
        <v>84</v>
      </c>
      <c r="N665" s="186" t="s">
        <v>84</v>
      </c>
      <c r="O665" s="186">
        <v>0</v>
      </c>
      <c r="P665" s="186" t="s">
        <v>84</v>
      </c>
      <c r="Q665" s="186" t="s">
        <v>84</v>
      </c>
      <c r="R665" s="186">
        <v>1</v>
      </c>
      <c r="S665" s="186">
        <v>0.4</v>
      </c>
      <c r="T665" s="186" t="s">
        <v>84</v>
      </c>
      <c r="U665" s="205" t="s">
        <v>84</v>
      </c>
      <c r="V665" s="186" t="s">
        <v>84</v>
      </c>
      <c r="W665" s="186" t="s">
        <v>84</v>
      </c>
      <c r="X665" s="186" t="s">
        <v>84</v>
      </c>
      <c r="Y665" s="186" t="s">
        <v>84</v>
      </c>
      <c r="Z665" s="186" t="s">
        <v>84</v>
      </c>
      <c r="AA665" s="186" t="s">
        <v>84</v>
      </c>
      <c r="AB665" s="206">
        <v>1</v>
      </c>
      <c r="AC665" s="186" t="s">
        <v>84</v>
      </c>
      <c r="AD665" s="186">
        <v>0.8</v>
      </c>
      <c r="AE665" s="186">
        <v>1</v>
      </c>
      <c r="AF665" s="186" t="s">
        <v>84</v>
      </c>
      <c r="AG665" s="186">
        <v>1</v>
      </c>
      <c r="AH665" s="186" t="s">
        <v>84</v>
      </c>
      <c r="AI665" s="186" t="s">
        <v>84</v>
      </c>
      <c r="AJ665" s="186" t="s">
        <v>84</v>
      </c>
      <c r="AK665" s="186" t="s">
        <v>84</v>
      </c>
      <c r="AL665" s="186" t="s">
        <v>84</v>
      </c>
      <c r="AM665" s="206">
        <v>0.8</v>
      </c>
      <c r="AN665" s="186" t="s">
        <v>84</v>
      </c>
      <c r="AO665" s="186" t="s">
        <v>84</v>
      </c>
      <c r="AP665" s="186" t="s">
        <v>84</v>
      </c>
      <c r="AQ665" s="186">
        <v>1</v>
      </c>
      <c r="AR665" s="966" t="s">
        <v>84</v>
      </c>
      <c r="AS665" s="966" t="s">
        <v>84</v>
      </c>
      <c r="AT665" s="976" t="s">
        <v>84</v>
      </c>
      <c r="AU665" s="186" t="s">
        <v>84</v>
      </c>
      <c r="AV665" s="186" t="s">
        <v>84</v>
      </c>
      <c r="AW665" s="186" t="s">
        <v>84</v>
      </c>
      <c r="AX665" s="605" t="s">
        <v>84</v>
      </c>
      <c r="AY665" s="605" t="s">
        <v>84</v>
      </c>
      <c r="BA665" s="222">
        <v>0.6</v>
      </c>
      <c r="BB665" s="207">
        <v>0.95</v>
      </c>
      <c r="BC665" s="207">
        <v>0.9</v>
      </c>
      <c r="BD665" s="208">
        <v>0.81666666666666654</v>
      </c>
      <c r="BE665" s="208" t="s">
        <v>84</v>
      </c>
    </row>
    <row r="666" spans="1:58" ht="35.25" customHeight="1" x14ac:dyDescent="0.25">
      <c r="A666" s="144"/>
      <c r="B666" s="144"/>
      <c r="C666" s="144"/>
      <c r="D666" s="1551"/>
      <c r="E666" s="202" t="s">
        <v>155</v>
      </c>
      <c r="F666" s="165"/>
      <c r="G666" s="1571"/>
      <c r="H666" s="219" t="s">
        <v>84</v>
      </c>
      <c r="I666" s="183">
        <v>0.6</v>
      </c>
      <c r="J666" s="183" t="s">
        <v>84</v>
      </c>
      <c r="K666" s="183" t="s">
        <v>84</v>
      </c>
      <c r="L666" s="183" t="s">
        <v>84</v>
      </c>
      <c r="M666" s="183">
        <v>1</v>
      </c>
      <c r="N666" s="183">
        <v>1</v>
      </c>
      <c r="O666" s="183" t="s">
        <v>84</v>
      </c>
      <c r="P666" s="183">
        <v>0.6</v>
      </c>
      <c r="Q666" s="183">
        <v>0.8</v>
      </c>
      <c r="R666" s="183" t="s">
        <v>84</v>
      </c>
      <c r="S666" s="183" t="s">
        <v>84</v>
      </c>
      <c r="T666" s="183" t="s">
        <v>84</v>
      </c>
      <c r="U666" s="184" t="s">
        <v>84</v>
      </c>
      <c r="V666" s="183" t="s">
        <v>84</v>
      </c>
      <c r="W666" s="183" t="s">
        <v>84</v>
      </c>
      <c r="X666" s="183" t="s">
        <v>84</v>
      </c>
      <c r="Y666" s="183" t="s">
        <v>84</v>
      </c>
      <c r="Z666" s="183" t="s">
        <v>84</v>
      </c>
      <c r="AA666" s="183" t="s">
        <v>84</v>
      </c>
      <c r="AB666" s="185" t="s">
        <v>84</v>
      </c>
      <c r="AC666" s="183">
        <v>1</v>
      </c>
      <c r="AD666" s="183" t="s">
        <v>84</v>
      </c>
      <c r="AE666" s="183">
        <v>0</v>
      </c>
      <c r="AF666" s="183">
        <v>1</v>
      </c>
      <c r="AG666" s="183">
        <v>1</v>
      </c>
      <c r="AH666" s="183" t="s">
        <v>84</v>
      </c>
      <c r="AI666" s="183" t="s">
        <v>84</v>
      </c>
      <c r="AJ666" s="183" t="s">
        <v>84</v>
      </c>
      <c r="AK666" s="183" t="s">
        <v>84</v>
      </c>
      <c r="AL666" s="183" t="s">
        <v>84</v>
      </c>
      <c r="AM666" s="185" t="s">
        <v>84</v>
      </c>
      <c r="AN666" s="183">
        <v>0.4</v>
      </c>
      <c r="AO666" s="183" t="s">
        <v>84</v>
      </c>
      <c r="AP666" s="183" t="s">
        <v>84</v>
      </c>
      <c r="AQ666" s="183">
        <v>0.8</v>
      </c>
      <c r="AR666" s="965" t="s">
        <v>84</v>
      </c>
      <c r="AS666" s="965" t="s">
        <v>84</v>
      </c>
      <c r="AT666" s="975" t="s">
        <v>84</v>
      </c>
      <c r="AU666" s="183" t="s">
        <v>84</v>
      </c>
      <c r="AV666" s="183" t="s">
        <v>84</v>
      </c>
      <c r="AW666" s="183" t="s">
        <v>84</v>
      </c>
      <c r="AX666" s="604" t="s">
        <v>84</v>
      </c>
      <c r="AY666" s="604" t="s">
        <v>84</v>
      </c>
      <c r="AZ666" s="189"/>
      <c r="BA666" s="220">
        <v>0.8</v>
      </c>
      <c r="BB666" s="187">
        <v>0.75</v>
      </c>
      <c r="BC666" s="187">
        <v>0.60000000000000009</v>
      </c>
      <c r="BD666" s="188">
        <v>0.71666666666666679</v>
      </c>
      <c r="BE666" s="188" t="s">
        <v>84</v>
      </c>
    </row>
    <row r="667" spans="1:58" ht="35.25" customHeight="1" x14ac:dyDescent="0.25">
      <c r="A667" s="144"/>
      <c r="B667" s="144"/>
      <c r="C667" s="144"/>
      <c r="D667" s="1551"/>
      <c r="E667" s="202" t="s">
        <v>167</v>
      </c>
      <c r="F667" s="165"/>
      <c r="G667" s="1571"/>
      <c r="H667" s="221">
        <v>0.8</v>
      </c>
      <c r="I667" s="186">
        <v>1</v>
      </c>
      <c r="J667" s="186">
        <v>1</v>
      </c>
      <c r="K667" s="186" t="s">
        <v>84</v>
      </c>
      <c r="L667" s="186">
        <v>0.8</v>
      </c>
      <c r="M667" s="186">
        <v>1</v>
      </c>
      <c r="N667" s="186">
        <v>1</v>
      </c>
      <c r="O667" s="186">
        <v>1</v>
      </c>
      <c r="P667" s="186">
        <v>0.8</v>
      </c>
      <c r="Q667" s="186">
        <v>0.8</v>
      </c>
      <c r="R667" s="186">
        <v>0.8</v>
      </c>
      <c r="S667" s="186">
        <v>1</v>
      </c>
      <c r="T667" s="186" t="s">
        <v>84</v>
      </c>
      <c r="U667" s="205" t="s">
        <v>84</v>
      </c>
      <c r="V667" s="186" t="s">
        <v>84</v>
      </c>
      <c r="W667" s="186" t="s">
        <v>84</v>
      </c>
      <c r="X667" s="186" t="s">
        <v>84</v>
      </c>
      <c r="Y667" s="186" t="s">
        <v>84</v>
      </c>
      <c r="Z667" s="186" t="s">
        <v>84</v>
      </c>
      <c r="AA667" s="186" t="s">
        <v>84</v>
      </c>
      <c r="AB667" s="206">
        <v>1</v>
      </c>
      <c r="AC667" s="186">
        <v>0</v>
      </c>
      <c r="AD667" s="186">
        <v>1</v>
      </c>
      <c r="AE667" s="186">
        <v>1</v>
      </c>
      <c r="AF667" s="186">
        <v>0.8</v>
      </c>
      <c r="AG667" s="186">
        <v>1</v>
      </c>
      <c r="AH667" s="186">
        <v>1</v>
      </c>
      <c r="AI667" s="186" t="s">
        <v>84</v>
      </c>
      <c r="AJ667" s="186" t="s">
        <v>84</v>
      </c>
      <c r="AK667" s="186" t="s">
        <v>84</v>
      </c>
      <c r="AL667" s="186" t="s">
        <v>84</v>
      </c>
      <c r="AM667" s="206">
        <v>0</v>
      </c>
      <c r="AN667" s="186">
        <v>1</v>
      </c>
      <c r="AO667" s="186" t="s">
        <v>84</v>
      </c>
      <c r="AP667" s="186" t="s">
        <v>84</v>
      </c>
      <c r="AQ667" s="186" t="s">
        <v>84</v>
      </c>
      <c r="AR667" s="966" t="s">
        <v>84</v>
      </c>
      <c r="AS667" s="966" t="s">
        <v>84</v>
      </c>
      <c r="AT667" s="976" t="s">
        <v>84</v>
      </c>
      <c r="AU667" s="186" t="s">
        <v>84</v>
      </c>
      <c r="AV667" s="186" t="s">
        <v>84</v>
      </c>
      <c r="AW667" s="186" t="s">
        <v>84</v>
      </c>
      <c r="AX667" s="605" t="s">
        <v>84</v>
      </c>
      <c r="AY667" s="605" t="s">
        <v>84</v>
      </c>
      <c r="BA667" s="222">
        <v>0.90909090909090906</v>
      </c>
      <c r="BB667" s="207">
        <v>0.79999999999999993</v>
      </c>
      <c r="BC667" s="207">
        <v>0.66666666666666663</v>
      </c>
      <c r="BD667" s="208">
        <v>0.7919191919191918</v>
      </c>
      <c r="BE667" s="208" t="s">
        <v>84</v>
      </c>
    </row>
    <row r="668" spans="1:58" ht="35.25" customHeight="1" x14ac:dyDescent="0.25">
      <c r="A668" s="144"/>
      <c r="B668" s="144"/>
      <c r="C668" s="144"/>
      <c r="D668" s="1551"/>
      <c r="E668" s="202" t="s">
        <v>168</v>
      </c>
      <c r="F668" s="165"/>
      <c r="G668" s="1571"/>
      <c r="H668" s="219">
        <v>1</v>
      </c>
      <c r="I668" s="183">
        <v>1</v>
      </c>
      <c r="J668" s="183" t="s">
        <v>84</v>
      </c>
      <c r="K668" s="183">
        <v>1</v>
      </c>
      <c r="L668" s="183">
        <v>1</v>
      </c>
      <c r="M668" s="183">
        <v>0.8</v>
      </c>
      <c r="N668" s="183">
        <v>1</v>
      </c>
      <c r="O668" s="183">
        <v>1</v>
      </c>
      <c r="P668" s="183">
        <v>1</v>
      </c>
      <c r="Q668" s="183">
        <v>1</v>
      </c>
      <c r="R668" s="183">
        <v>0.8</v>
      </c>
      <c r="S668" s="183">
        <v>0.8</v>
      </c>
      <c r="T668" s="183" t="s">
        <v>84</v>
      </c>
      <c r="U668" s="184" t="s">
        <v>84</v>
      </c>
      <c r="V668" s="183" t="s">
        <v>84</v>
      </c>
      <c r="W668" s="183" t="s">
        <v>84</v>
      </c>
      <c r="X668" s="183" t="s">
        <v>84</v>
      </c>
      <c r="Y668" s="183" t="s">
        <v>84</v>
      </c>
      <c r="Z668" s="183" t="s">
        <v>84</v>
      </c>
      <c r="AA668" s="183" t="s">
        <v>84</v>
      </c>
      <c r="AB668" s="185">
        <v>0.8</v>
      </c>
      <c r="AC668" s="183">
        <v>1</v>
      </c>
      <c r="AD668" s="183">
        <v>1</v>
      </c>
      <c r="AE668" s="183">
        <v>1</v>
      </c>
      <c r="AF668" s="183">
        <v>1</v>
      </c>
      <c r="AG668" s="183">
        <v>1</v>
      </c>
      <c r="AH668" s="183" t="s">
        <v>84</v>
      </c>
      <c r="AI668" s="183" t="s">
        <v>84</v>
      </c>
      <c r="AJ668" s="183" t="s">
        <v>84</v>
      </c>
      <c r="AK668" s="183" t="s">
        <v>84</v>
      </c>
      <c r="AL668" s="183" t="s">
        <v>84</v>
      </c>
      <c r="AM668" s="185">
        <v>0.75</v>
      </c>
      <c r="AN668" s="183">
        <v>0.25</v>
      </c>
      <c r="AO668" s="183" t="s">
        <v>84</v>
      </c>
      <c r="AP668" s="183" t="s">
        <v>84</v>
      </c>
      <c r="AQ668" s="183" t="s">
        <v>84</v>
      </c>
      <c r="AR668" s="965" t="s">
        <v>84</v>
      </c>
      <c r="AS668" s="965" t="s">
        <v>84</v>
      </c>
      <c r="AT668" s="975" t="s">
        <v>84</v>
      </c>
      <c r="AU668" s="183" t="s">
        <v>84</v>
      </c>
      <c r="AV668" s="183" t="s">
        <v>84</v>
      </c>
      <c r="AW668" s="183" t="s">
        <v>84</v>
      </c>
      <c r="AX668" s="604" t="s">
        <v>84</v>
      </c>
      <c r="AY668" s="604" t="s">
        <v>84</v>
      </c>
      <c r="AZ668" s="189"/>
      <c r="BA668" s="220">
        <v>0.94545454545454566</v>
      </c>
      <c r="BB668" s="187">
        <v>0.96666666666666667</v>
      </c>
      <c r="BC668" s="187">
        <v>0.5</v>
      </c>
      <c r="BD668" s="188">
        <v>0.804040404040404</v>
      </c>
      <c r="BE668" s="188" t="s">
        <v>84</v>
      </c>
    </row>
    <row r="669" spans="1:58" ht="35.25" customHeight="1" x14ac:dyDescent="0.25">
      <c r="A669" s="144"/>
      <c r="B669" s="144"/>
      <c r="C669" s="144"/>
      <c r="D669" s="1551"/>
      <c r="E669" s="234" t="s">
        <v>241</v>
      </c>
      <c r="F669" s="165"/>
      <c r="G669" s="1571"/>
      <c r="H669" s="235">
        <v>1</v>
      </c>
      <c r="I669" s="189">
        <v>1</v>
      </c>
      <c r="J669" s="189">
        <v>1</v>
      </c>
      <c r="K669" s="189">
        <v>1</v>
      </c>
      <c r="L669" s="189">
        <v>1</v>
      </c>
      <c r="M669" s="189">
        <v>1</v>
      </c>
      <c r="N669" s="189">
        <v>1</v>
      </c>
      <c r="O669" s="189">
        <v>1</v>
      </c>
      <c r="P669" s="189">
        <v>1</v>
      </c>
      <c r="Q669" s="189">
        <v>1</v>
      </c>
      <c r="R669" s="189">
        <v>1</v>
      </c>
      <c r="S669" s="189">
        <v>1</v>
      </c>
      <c r="T669" s="189" t="s">
        <v>84</v>
      </c>
      <c r="U669" s="236" t="s">
        <v>84</v>
      </c>
      <c r="V669" s="189" t="s">
        <v>84</v>
      </c>
      <c r="W669" s="189" t="s">
        <v>84</v>
      </c>
      <c r="X669" s="189" t="s">
        <v>84</v>
      </c>
      <c r="Y669" s="189" t="s">
        <v>84</v>
      </c>
      <c r="Z669" s="189" t="s">
        <v>84</v>
      </c>
      <c r="AA669" s="189" t="s">
        <v>84</v>
      </c>
      <c r="AB669" s="237">
        <v>1</v>
      </c>
      <c r="AC669" s="189">
        <v>1</v>
      </c>
      <c r="AD669" s="189" t="s">
        <v>84</v>
      </c>
      <c r="AE669" s="189">
        <v>1</v>
      </c>
      <c r="AF669" s="189">
        <v>1</v>
      </c>
      <c r="AG669" s="189">
        <v>1</v>
      </c>
      <c r="AH669" s="189">
        <v>0.8</v>
      </c>
      <c r="AI669" s="189" t="s">
        <v>84</v>
      </c>
      <c r="AJ669" s="189" t="s">
        <v>84</v>
      </c>
      <c r="AK669" s="189" t="s">
        <v>84</v>
      </c>
      <c r="AL669" s="189" t="s">
        <v>84</v>
      </c>
      <c r="AM669" s="237">
        <v>0.8</v>
      </c>
      <c r="AN669" s="189">
        <v>1</v>
      </c>
      <c r="AO669" s="189" t="s">
        <v>84</v>
      </c>
      <c r="AP669" s="189" t="s">
        <v>84</v>
      </c>
      <c r="AQ669" s="189" t="s">
        <v>84</v>
      </c>
      <c r="AR669" s="967" t="s">
        <v>84</v>
      </c>
      <c r="AS669" s="967" t="s">
        <v>84</v>
      </c>
      <c r="AT669" s="977" t="s">
        <v>84</v>
      </c>
      <c r="AU669" s="189" t="s">
        <v>84</v>
      </c>
      <c r="AV669" s="189" t="s">
        <v>84</v>
      </c>
      <c r="AW669" s="189" t="s">
        <v>84</v>
      </c>
      <c r="AX669" s="506" t="s">
        <v>84</v>
      </c>
      <c r="AY669" s="506" t="s">
        <v>84</v>
      </c>
      <c r="AZ669" s="189"/>
      <c r="BA669" s="238">
        <v>1</v>
      </c>
      <c r="BB669" s="239">
        <v>0.96666666666666667</v>
      </c>
      <c r="BC669" s="239">
        <v>0.9</v>
      </c>
      <c r="BD669" s="240">
        <v>0.9555555555555556</v>
      </c>
      <c r="BE669" s="240" t="s">
        <v>84</v>
      </c>
    </row>
    <row r="670" spans="1:58" ht="35.25" customHeight="1" x14ac:dyDescent="0.25">
      <c r="A670" s="144"/>
      <c r="B670" s="144"/>
      <c r="C670" s="144"/>
      <c r="D670" s="1551"/>
      <c r="E670" s="234" t="s">
        <v>246</v>
      </c>
      <c r="F670" s="165"/>
      <c r="G670" s="1571"/>
      <c r="H670" s="219">
        <v>1</v>
      </c>
      <c r="I670" s="183">
        <v>0.8</v>
      </c>
      <c r="J670" s="183">
        <v>0</v>
      </c>
      <c r="K670" s="183">
        <v>1</v>
      </c>
      <c r="L670" s="183">
        <v>1</v>
      </c>
      <c r="M670" s="183">
        <v>1</v>
      </c>
      <c r="N670" s="183">
        <v>1</v>
      </c>
      <c r="O670" s="183">
        <v>0.8</v>
      </c>
      <c r="P670" s="183">
        <v>1</v>
      </c>
      <c r="Q670" s="183">
        <v>1</v>
      </c>
      <c r="R670" s="183">
        <v>0.8</v>
      </c>
      <c r="S670" s="183">
        <v>0.6</v>
      </c>
      <c r="T670" s="183" t="s">
        <v>84</v>
      </c>
      <c r="U670" s="184" t="s">
        <v>84</v>
      </c>
      <c r="V670" s="183" t="s">
        <v>84</v>
      </c>
      <c r="W670" s="183" t="s">
        <v>84</v>
      </c>
      <c r="X670" s="183" t="s">
        <v>84</v>
      </c>
      <c r="Y670" s="183" t="s">
        <v>84</v>
      </c>
      <c r="Z670" s="183" t="s">
        <v>84</v>
      </c>
      <c r="AA670" s="183" t="s">
        <v>84</v>
      </c>
      <c r="AB670" s="185">
        <v>1</v>
      </c>
      <c r="AC670" s="183">
        <v>1</v>
      </c>
      <c r="AD670" s="183">
        <v>1</v>
      </c>
      <c r="AE670" s="183">
        <v>1</v>
      </c>
      <c r="AF670" s="183">
        <v>1</v>
      </c>
      <c r="AG670" s="183">
        <v>0.8</v>
      </c>
      <c r="AH670" s="183">
        <v>0.6</v>
      </c>
      <c r="AI670" s="183" t="s">
        <v>84</v>
      </c>
      <c r="AJ670" s="183" t="s">
        <v>84</v>
      </c>
      <c r="AK670" s="183" t="s">
        <v>84</v>
      </c>
      <c r="AL670" s="183" t="s">
        <v>84</v>
      </c>
      <c r="AM670" s="185">
        <v>1</v>
      </c>
      <c r="AN670" s="183">
        <v>0.4</v>
      </c>
      <c r="AO670" s="183" t="s">
        <v>84</v>
      </c>
      <c r="AP670" s="183" t="s">
        <v>84</v>
      </c>
      <c r="AQ670" s="183" t="s">
        <v>84</v>
      </c>
      <c r="AR670" s="965" t="s">
        <v>84</v>
      </c>
      <c r="AS670" s="965" t="s">
        <v>84</v>
      </c>
      <c r="AT670" s="975" t="s">
        <v>84</v>
      </c>
      <c r="AU670" s="183" t="s">
        <v>84</v>
      </c>
      <c r="AV670" s="183" t="s">
        <v>84</v>
      </c>
      <c r="AW670" s="183" t="s">
        <v>84</v>
      </c>
      <c r="AX670" s="604" t="s">
        <v>84</v>
      </c>
      <c r="AY670" s="604" t="s">
        <v>84</v>
      </c>
      <c r="AZ670" s="189"/>
      <c r="BA670" s="220">
        <v>0.83333333333333337</v>
      </c>
      <c r="BB670" s="187">
        <v>0.91428571428571426</v>
      </c>
      <c r="BC670" s="187">
        <v>0.7</v>
      </c>
      <c r="BD670" s="188">
        <v>0.81587301587301597</v>
      </c>
      <c r="BE670" s="188" t="s">
        <v>84</v>
      </c>
    </row>
    <row r="671" spans="1:58" ht="35.25" customHeight="1" x14ac:dyDescent="0.25">
      <c r="A671" s="144"/>
      <c r="B671" s="144"/>
      <c r="C671" s="144"/>
      <c r="D671" s="1551"/>
      <c r="E671" s="234" t="s">
        <v>248</v>
      </c>
      <c r="F671" s="165"/>
      <c r="G671" s="1571"/>
      <c r="H671" s="255">
        <v>1</v>
      </c>
      <c r="I671" s="189">
        <v>0.4</v>
      </c>
      <c r="J671" s="189">
        <v>0.8</v>
      </c>
      <c r="K671" s="189">
        <v>1</v>
      </c>
      <c r="L671" s="189">
        <v>1</v>
      </c>
      <c r="M671" s="189">
        <v>1</v>
      </c>
      <c r="N671" s="189">
        <v>1</v>
      </c>
      <c r="O671" s="189">
        <v>1</v>
      </c>
      <c r="P671" s="189">
        <v>1</v>
      </c>
      <c r="Q671" s="189">
        <v>1</v>
      </c>
      <c r="R671" s="189">
        <v>1</v>
      </c>
      <c r="S671" s="189">
        <v>1</v>
      </c>
      <c r="T671" s="189" t="s">
        <v>84</v>
      </c>
      <c r="U671" s="236" t="s">
        <v>84</v>
      </c>
      <c r="V671" s="189" t="s">
        <v>84</v>
      </c>
      <c r="W671" s="189" t="s">
        <v>84</v>
      </c>
      <c r="X671" s="189" t="s">
        <v>84</v>
      </c>
      <c r="Y671" s="189" t="s">
        <v>84</v>
      </c>
      <c r="Z671" s="189" t="s">
        <v>84</v>
      </c>
      <c r="AA671" s="189" t="s">
        <v>84</v>
      </c>
      <c r="AB671" s="237">
        <v>0</v>
      </c>
      <c r="AC671" s="189">
        <v>1</v>
      </c>
      <c r="AD671" s="189">
        <v>1</v>
      </c>
      <c r="AE671" s="189">
        <v>1</v>
      </c>
      <c r="AF671" s="189">
        <v>0.8</v>
      </c>
      <c r="AG671" s="189">
        <v>1</v>
      </c>
      <c r="AH671" s="189">
        <v>1</v>
      </c>
      <c r="AI671" s="189" t="s">
        <v>84</v>
      </c>
      <c r="AJ671" s="189" t="s">
        <v>84</v>
      </c>
      <c r="AK671" s="189" t="s">
        <v>84</v>
      </c>
      <c r="AL671" s="189" t="s">
        <v>84</v>
      </c>
      <c r="AM671" s="237">
        <v>0.8</v>
      </c>
      <c r="AN671" s="189">
        <v>0.8</v>
      </c>
      <c r="AO671" s="189" t="s">
        <v>84</v>
      </c>
      <c r="AP671" s="189" t="s">
        <v>84</v>
      </c>
      <c r="AQ671" s="189" t="s">
        <v>84</v>
      </c>
      <c r="AR671" s="967" t="s">
        <v>84</v>
      </c>
      <c r="AS671" s="967" t="s">
        <v>84</v>
      </c>
      <c r="AT671" s="977" t="s">
        <v>84</v>
      </c>
      <c r="AU671" s="189" t="s">
        <v>84</v>
      </c>
      <c r="AV671" s="189" t="s">
        <v>84</v>
      </c>
      <c r="AW671" s="189" t="s">
        <v>84</v>
      </c>
      <c r="AX671" s="506" t="s">
        <v>84</v>
      </c>
      <c r="AY671" s="506" t="s">
        <v>84</v>
      </c>
      <c r="AZ671" s="189"/>
      <c r="BA671" s="238">
        <v>0.93333333333333324</v>
      </c>
      <c r="BB671" s="239">
        <v>0.82857142857142851</v>
      </c>
      <c r="BC671" s="239">
        <v>0.8</v>
      </c>
      <c r="BD671" s="240">
        <v>0.85396825396825393</v>
      </c>
      <c r="BE671" s="240" t="s">
        <v>84</v>
      </c>
    </row>
    <row r="672" spans="1:58" ht="35.25" customHeight="1" x14ac:dyDescent="0.25">
      <c r="A672" s="144"/>
      <c r="B672" s="144"/>
      <c r="C672" s="144"/>
      <c r="D672" s="1551"/>
      <c r="E672" s="234" t="s">
        <v>257</v>
      </c>
      <c r="F672" s="165"/>
      <c r="G672" s="1572"/>
      <c r="H672" s="264">
        <v>0.8</v>
      </c>
      <c r="I672" s="183">
        <v>1</v>
      </c>
      <c r="J672" s="183">
        <v>0.2</v>
      </c>
      <c r="K672" s="183">
        <v>0.8</v>
      </c>
      <c r="L672" s="183">
        <v>1</v>
      </c>
      <c r="M672" s="183">
        <v>1</v>
      </c>
      <c r="N672" s="183">
        <v>1</v>
      </c>
      <c r="O672" s="183">
        <v>1</v>
      </c>
      <c r="P672" s="183">
        <v>1</v>
      </c>
      <c r="Q672" s="183">
        <v>1</v>
      </c>
      <c r="R672" s="183">
        <v>1</v>
      </c>
      <c r="S672" s="183">
        <v>1</v>
      </c>
      <c r="T672" s="183" t="s">
        <v>84</v>
      </c>
      <c r="U672" s="184" t="s">
        <v>84</v>
      </c>
      <c r="V672" s="183" t="s">
        <v>84</v>
      </c>
      <c r="W672" s="183" t="s">
        <v>84</v>
      </c>
      <c r="X672" s="183" t="s">
        <v>84</v>
      </c>
      <c r="Y672" s="183" t="s">
        <v>84</v>
      </c>
      <c r="Z672" s="183" t="s">
        <v>84</v>
      </c>
      <c r="AA672" s="183" t="s">
        <v>84</v>
      </c>
      <c r="AB672" s="185">
        <v>1</v>
      </c>
      <c r="AC672" s="183">
        <v>1</v>
      </c>
      <c r="AD672" s="183">
        <v>1</v>
      </c>
      <c r="AE672" s="183">
        <v>0.8</v>
      </c>
      <c r="AF672" s="183">
        <v>1</v>
      </c>
      <c r="AG672" s="183">
        <v>1</v>
      </c>
      <c r="AH672" s="183">
        <v>1</v>
      </c>
      <c r="AI672" s="183" t="s">
        <v>84</v>
      </c>
      <c r="AJ672" s="183" t="s">
        <v>84</v>
      </c>
      <c r="AK672" s="183" t="s">
        <v>84</v>
      </c>
      <c r="AL672" s="183" t="s">
        <v>84</v>
      </c>
      <c r="AM672" s="185">
        <v>1</v>
      </c>
      <c r="AN672" s="183">
        <v>0.8</v>
      </c>
      <c r="AO672" s="183" t="s">
        <v>84</v>
      </c>
      <c r="AP672" s="183" t="s">
        <v>84</v>
      </c>
      <c r="AQ672" s="183" t="s">
        <v>84</v>
      </c>
      <c r="AR672" s="965" t="s">
        <v>84</v>
      </c>
      <c r="AS672" s="965" t="s">
        <v>84</v>
      </c>
      <c r="AT672" s="975" t="s">
        <v>84</v>
      </c>
      <c r="AU672" s="183" t="s">
        <v>84</v>
      </c>
      <c r="AV672" s="183" t="s">
        <v>84</v>
      </c>
      <c r="AW672" s="183" t="s">
        <v>84</v>
      </c>
      <c r="AX672" s="604" t="s">
        <v>84</v>
      </c>
      <c r="AY672" s="604" t="s">
        <v>84</v>
      </c>
      <c r="AZ672" s="189"/>
      <c r="BA672" s="266">
        <v>0.9</v>
      </c>
      <c r="BB672" s="187">
        <v>0.97142857142857142</v>
      </c>
      <c r="BC672" s="187">
        <v>0.9</v>
      </c>
      <c r="BD672" s="188">
        <v>0.92380952380952375</v>
      </c>
      <c r="BE672" s="188" t="s">
        <v>84</v>
      </c>
    </row>
    <row r="673" spans="1:57" ht="35.25" customHeight="1" x14ac:dyDescent="0.25">
      <c r="A673" s="144"/>
      <c r="B673" s="144"/>
      <c r="C673" s="144"/>
      <c r="D673" s="1551"/>
      <c r="E673" s="234" t="s">
        <v>267</v>
      </c>
      <c r="F673" s="165"/>
      <c r="G673" s="1572"/>
      <c r="H673" s="268">
        <v>1</v>
      </c>
      <c r="I673" s="186">
        <v>1</v>
      </c>
      <c r="J673" s="186">
        <v>0.6</v>
      </c>
      <c r="K673" s="186">
        <v>0.6</v>
      </c>
      <c r="L673" s="186">
        <v>1</v>
      </c>
      <c r="M673" s="186">
        <v>1</v>
      </c>
      <c r="N673" s="186">
        <v>1</v>
      </c>
      <c r="O673" s="186">
        <v>1</v>
      </c>
      <c r="P673" s="186">
        <v>1</v>
      </c>
      <c r="Q673" s="186">
        <v>1</v>
      </c>
      <c r="R673" s="186">
        <v>1</v>
      </c>
      <c r="S673" s="186">
        <v>1</v>
      </c>
      <c r="T673" s="186">
        <v>1</v>
      </c>
      <c r="U673" s="205" t="s">
        <v>84</v>
      </c>
      <c r="V673" s="186" t="s">
        <v>84</v>
      </c>
      <c r="W673" s="186" t="s">
        <v>84</v>
      </c>
      <c r="X673" s="186" t="s">
        <v>84</v>
      </c>
      <c r="Y673" s="186" t="s">
        <v>84</v>
      </c>
      <c r="Z673" s="186" t="s">
        <v>84</v>
      </c>
      <c r="AA673" s="186" t="s">
        <v>84</v>
      </c>
      <c r="AB673" s="206" t="s">
        <v>84</v>
      </c>
      <c r="AC673" s="186">
        <v>1</v>
      </c>
      <c r="AD673" s="186">
        <v>1</v>
      </c>
      <c r="AE673" s="186">
        <v>1</v>
      </c>
      <c r="AF673" s="186">
        <v>1</v>
      </c>
      <c r="AG673" s="186">
        <v>1</v>
      </c>
      <c r="AH673" s="186" t="s">
        <v>84</v>
      </c>
      <c r="AI673" s="186" t="s">
        <v>84</v>
      </c>
      <c r="AJ673" s="186" t="s">
        <v>84</v>
      </c>
      <c r="AK673" s="186" t="s">
        <v>84</v>
      </c>
      <c r="AL673" s="186" t="s">
        <v>84</v>
      </c>
      <c r="AM673" s="206">
        <v>1</v>
      </c>
      <c r="AN673" s="186">
        <v>1</v>
      </c>
      <c r="AO673" s="186" t="s">
        <v>84</v>
      </c>
      <c r="AP673" s="186" t="s">
        <v>84</v>
      </c>
      <c r="AQ673" s="186" t="s">
        <v>84</v>
      </c>
      <c r="AR673" s="966" t="s">
        <v>84</v>
      </c>
      <c r="AS673" s="966" t="s">
        <v>84</v>
      </c>
      <c r="AT673" s="976" t="s">
        <v>84</v>
      </c>
      <c r="AU673" s="186" t="s">
        <v>84</v>
      </c>
      <c r="AV673" s="186" t="s">
        <v>84</v>
      </c>
      <c r="AW673" s="186" t="s">
        <v>84</v>
      </c>
      <c r="AX673" s="605" t="s">
        <v>84</v>
      </c>
      <c r="AY673" s="605" t="s">
        <v>84</v>
      </c>
      <c r="AZ673" s="189"/>
      <c r="BA673" s="270">
        <v>0.93846153846153846</v>
      </c>
      <c r="BB673" s="207">
        <v>1</v>
      </c>
      <c r="BC673" s="207">
        <v>1</v>
      </c>
      <c r="BD673" s="208">
        <v>0.97948717948717956</v>
      </c>
      <c r="BE673" s="208" t="s">
        <v>84</v>
      </c>
    </row>
    <row r="674" spans="1:57" ht="35.25" customHeight="1" x14ac:dyDescent="0.25">
      <c r="A674" s="144"/>
      <c r="B674" s="144"/>
      <c r="C674" s="144"/>
      <c r="D674" s="1550"/>
      <c r="E674" s="234" t="s">
        <v>152</v>
      </c>
      <c r="F674" s="165"/>
      <c r="G674" s="1573"/>
      <c r="H674" s="271">
        <v>1</v>
      </c>
      <c r="I674" s="183">
        <v>1</v>
      </c>
      <c r="J674" s="183">
        <v>0.8</v>
      </c>
      <c r="K674" s="183">
        <v>1</v>
      </c>
      <c r="L674" s="183">
        <v>1</v>
      </c>
      <c r="M674" s="183">
        <v>1</v>
      </c>
      <c r="N674" s="183">
        <v>1</v>
      </c>
      <c r="O674" s="183">
        <v>0.8</v>
      </c>
      <c r="P674" s="183">
        <v>0.8</v>
      </c>
      <c r="Q674" s="183">
        <v>0.8</v>
      </c>
      <c r="R674" s="183">
        <v>0.8</v>
      </c>
      <c r="S674" s="183">
        <v>1</v>
      </c>
      <c r="T674" s="183">
        <v>1</v>
      </c>
      <c r="U674" s="184" t="s">
        <v>84</v>
      </c>
      <c r="V674" s="183" t="s">
        <v>84</v>
      </c>
      <c r="W674" s="183" t="s">
        <v>84</v>
      </c>
      <c r="X674" s="183" t="s">
        <v>84</v>
      </c>
      <c r="Y674" s="183" t="s">
        <v>84</v>
      </c>
      <c r="Z674" s="183" t="s">
        <v>84</v>
      </c>
      <c r="AA674" s="183" t="s">
        <v>84</v>
      </c>
      <c r="AB674" s="185">
        <v>1</v>
      </c>
      <c r="AC674" s="183">
        <v>1</v>
      </c>
      <c r="AD674" s="183">
        <v>1</v>
      </c>
      <c r="AE674" s="183">
        <v>1</v>
      </c>
      <c r="AF674" s="183" t="s">
        <v>84</v>
      </c>
      <c r="AG674" s="183">
        <v>1</v>
      </c>
      <c r="AH674" s="183">
        <v>1</v>
      </c>
      <c r="AI674" s="183" t="s">
        <v>84</v>
      </c>
      <c r="AJ674" s="183" t="s">
        <v>84</v>
      </c>
      <c r="AK674" s="183" t="s">
        <v>84</v>
      </c>
      <c r="AL674" s="183" t="s">
        <v>84</v>
      </c>
      <c r="AM674" s="185">
        <v>0.6</v>
      </c>
      <c r="AN674" s="183">
        <v>1</v>
      </c>
      <c r="AO674" s="183" t="s">
        <v>84</v>
      </c>
      <c r="AP674" s="183" t="s">
        <v>84</v>
      </c>
      <c r="AQ674" s="183" t="s">
        <v>84</v>
      </c>
      <c r="AR674" s="965" t="s">
        <v>84</v>
      </c>
      <c r="AS674" s="965" t="s">
        <v>84</v>
      </c>
      <c r="AT674" s="975" t="s">
        <v>84</v>
      </c>
      <c r="AU674" s="183" t="s">
        <v>84</v>
      </c>
      <c r="AV674" s="183" t="s">
        <v>84</v>
      </c>
      <c r="AW674" s="183" t="s">
        <v>84</v>
      </c>
      <c r="AX674" s="604" t="s">
        <v>84</v>
      </c>
      <c r="AY674" s="604" t="s">
        <v>84</v>
      </c>
      <c r="AZ674" s="189"/>
      <c r="BA674" s="272">
        <v>0.92307692307692324</v>
      </c>
      <c r="BB674" s="187">
        <v>1</v>
      </c>
      <c r="BC674" s="187">
        <v>0.8</v>
      </c>
      <c r="BD674" s="188">
        <v>0.90769230769230769</v>
      </c>
      <c r="BE674" s="188" t="s">
        <v>84</v>
      </c>
    </row>
    <row r="675" spans="1:57" ht="35.25" customHeight="1" x14ac:dyDescent="0.25">
      <c r="A675" s="144"/>
      <c r="B675" s="144"/>
      <c r="C675" s="144"/>
      <c r="D675" s="1548">
        <v>2018</v>
      </c>
      <c r="E675" s="234" t="s">
        <v>153</v>
      </c>
      <c r="F675" s="165"/>
      <c r="G675" s="1572"/>
      <c r="H675" s="268">
        <v>0.8</v>
      </c>
      <c r="I675" s="186">
        <v>1</v>
      </c>
      <c r="J675" s="186">
        <v>0.6</v>
      </c>
      <c r="K675" s="186" t="s">
        <v>84</v>
      </c>
      <c r="L675" s="186">
        <v>0.6</v>
      </c>
      <c r="M675" s="186">
        <v>1</v>
      </c>
      <c r="N675" s="186">
        <v>0.4</v>
      </c>
      <c r="O675" s="186">
        <v>1</v>
      </c>
      <c r="P675" s="186">
        <v>1</v>
      </c>
      <c r="Q675" s="186">
        <v>1</v>
      </c>
      <c r="R675" s="186">
        <v>1</v>
      </c>
      <c r="S675" s="186">
        <v>1</v>
      </c>
      <c r="T675" s="186">
        <v>1</v>
      </c>
      <c r="U675" s="205" t="s">
        <v>84</v>
      </c>
      <c r="V675" s="186" t="s">
        <v>84</v>
      </c>
      <c r="W675" s="186" t="s">
        <v>84</v>
      </c>
      <c r="X675" s="186" t="s">
        <v>84</v>
      </c>
      <c r="Y675" s="186" t="s">
        <v>84</v>
      </c>
      <c r="Z675" s="186" t="s">
        <v>84</v>
      </c>
      <c r="AA675" s="186" t="s">
        <v>84</v>
      </c>
      <c r="AB675" s="206">
        <v>1</v>
      </c>
      <c r="AC675" s="186">
        <v>1</v>
      </c>
      <c r="AD675" s="186">
        <v>0.8</v>
      </c>
      <c r="AE675" s="186">
        <v>1</v>
      </c>
      <c r="AF675" s="186">
        <v>1</v>
      </c>
      <c r="AG675" s="186">
        <v>1</v>
      </c>
      <c r="AH675" s="186">
        <v>1</v>
      </c>
      <c r="AI675" s="186" t="s">
        <v>84</v>
      </c>
      <c r="AJ675" s="186" t="s">
        <v>84</v>
      </c>
      <c r="AK675" s="186" t="s">
        <v>84</v>
      </c>
      <c r="AL675" s="186" t="s">
        <v>84</v>
      </c>
      <c r="AM675" s="206">
        <v>1</v>
      </c>
      <c r="AN675" s="186">
        <v>1</v>
      </c>
      <c r="AO675" s="186" t="s">
        <v>84</v>
      </c>
      <c r="AP675" s="186" t="s">
        <v>84</v>
      </c>
      <c r="AQ675" s="186" t="s">
        <v>84</v>
      </c>
      <c r="AR675" s="966" t="s">
        <v>84</v>
      </c>
      <c r="AS675" s="966" t="s">
        <v>84</v>
      </c>
      <c r="AT675" s="976" t="s">
        <v>84</v>
      </c>
      <c r="AU675" s="186" t="s">
        <v>84</v>
      </c>
      <c r="AV675" s="186" t="s">
        <v>84</v>
      </c>
      <c r="AW675" s="186" t="s">
        <v>84</v>
      </c>
      <c r="AX675" s="605" t="s">
        <v>84</v>
      </c>
      <c r="AY675" s="605" t="s">
        <v>84</v>
      </c>
      <c r="AZ675" s="189"/>
      <c r="BA675" s="270">
        <v>0.8666666666666667</v>
      </c>
      <c r="BB675" s="207">
        <v>0.97142857142857142</v>
      </c>
      <c r="BC675" s="207">
        <v>1</v>
      </c>
      <c r="BD675" s="208">
        <v>0.94603174603174611</v>
      </c>
      <c r="BE675" s="208" t="s">
        <v>84</v>
      </c>
    </row>
    <row r="676" spans="1:57" ht="35.25" customHeight="1" x14ac:dyDescent="0.25">
      <c r="A676" s="144"/>
      <c r="B676" s="144"/>
      <c r="C676" s="144"/>
      <c r="D676" s="1552"/>
      <c r="E676" s="234" t="s">
        <v>154</v>
      </c>
      <c r="F676" s="165"/>
      <c r="G676" s="1573"/>
      <c r="H676" s="271">
        <v>1</v>
      </c>
      <c r="I676" s="183">
        <v>0.8</v>
      </c>
      <c r="J676" s="183">
        <v>0.8</v>
      </c>
      <c r="K676" s="183">
        <v>0.8</v>
      </c>
      <c r="L676" s="183">
        <v>0.8</v>
      </c>
      <c r="M676" s="183">
        <v>0.8</v>
      </c>
      <c r="N676" s="183">
        <v>1</v>
      </c>
      <c r="O676" s="183">
        <v>0.6</v>
      </c>
      <c r="P676" s="183">
        <v>1</v>
      </c>
      <c r="Q676" s="183">
        <v>1</v>
      </c>
      <c r="R676" s="183">
        <v>0.6</v>
      </c>
      <c r="S676" s="183">
        <v>0.8</v>
      </c>
      <c r="T676" s="183">
        <v>0.8</v>
      </c>
      <c r="U676" s="184" t="s">
        <v>84</v>
      </c>
      <c r="V676" s="183" t="s">
        <v>84</v>
      </c>
      <c r="W676" s="183" t="s">
        <v>84</v>
      </c>
      <c r="X676" s="183" t="s">
        <v>84</v>
      </c>
      <c r="Y676" s="183" t="s">
        <v>84</v>
      </c>
      <c r="Z676" s="183" t="s">
        <v>84</v>
      </c>
      <c r="AA676" s="183" t="s">
        <v>84</v>
      </c>
      <c r="AB676" s="185">
        <v>1</v>
      </c>
      <c r="AC676" s="183">
        <v>1</v>
      </c>
      <c r="AD676" s="183">
        <v>1</v>
      </c>
      <c r="AE676" s="183">
        <v>1</v>
      </c>
      <c r="AF676" s="183">
        <v>0.8</v>
      </c>
      <c r="AG676" s="183">
        <v>0.8</v>
      </c>
      <c r="AH676" s="183">
        <v>0.8</v>
      </c>
      <c r="AI676" s="183" t="s">
        <v>84</v>
      </c>
      <c r="AJ676" s="183" t="s">
        <v>84</v>
      </c>
      <c r="AK676" s="183" t="s">
        <v>84</v>
      </c>
      <c r="AL676" s="183" t="s">
        <v>84</v>
      </c>
      <c r="AM676" s="185">
        <v>1</v>
      </c>
      <c r="AN676" s="183">
        <v>1</v>
      </c>
      <c r="AO676" s="183" t="s">
        <v>84</v>
      </c>
      <c r="AP676" s="183" t="s">
        <v>84</v>
      </c>
      <c r="AQ676" s="183" t="s">
        <v>84</v>
      </c>
      <c r="AR676" s="965" t="s">
        <v>84</v>
      </c>
      <c r="AS676" s="965" t="s">
        <v>84</v>
      </c>
      <c r="AT676" s="975" t="s">
        <v>84</v>
      </c>
      <c r="AU676" s="183" t="s">
        <v>84</v>
      </c>
      <c r="AV676" s="183" t="s">
        <v>84</v>
      </c>
      <c r="AW676" s="183" t="s">
        <v>84</v>
      </c>
      <c r="AX676" s="604" t="s">
        <v>84</v>
      </c>
      <c r="AY676" s="604" t="s">
        <v>84</v>
      </c>
      <c r="AZ676" s="189"/>
      <c r="BA676" s="272">
        <v>0.83076923076923082</v>
      </c>
      <c r="BB676" s="187">
        <v>0.91428571428571426</v>
      </c>
      <c r="BC676" s="187">
        <v>1</v>
      </c>
      <c r="BD676" s="188">
        <v>0.91501831501831499</v>
      </c>
      <c r="BE676" s="188" t="s">
        <v>84</v>
      </c>
    </row>
    <row r="677" spans="1:57" ht="35.25" customHeight="1" x14ac:dyDescent="0.25">
      <c r="A677" s="144"/>
      <c r="B677" s="144"/>
      <c r="C677" s="144"/>
      <c r="D677" s="1552"/>
      <c r="E677" s="234" t="s">
        <v>155</v>
      </c>
      <c r="F677" s="165"/>
      <c r="G677" s="1572"/>
      <c r="H677" s="268">
        <v>0.8</v>
      </c>
      <c r="I677" s="186">
        <v>1</v>
      </c>
      <c r="J677" s="186">
        <v>1</v>
      </c>
      <c r="K677" s="186">
        <v>1</v>
      </c>
      <c r="L677" s="186">
        <v>1</v>
      </c>
      <c r="M677" s="186">
        <v>1</v>
      </c>
      <c r="N677" s="186">
        <v>0.8</v>
      </c>
      <c r="O677" s="186">
        <v>1</v>
      </c>
      <c r="P677" s="186">
        <v>1</v>
      </c>
      <c r="Q677" s="186">
        <v>1</v>
      </c>
      <c r="R677" s="186">
        <v>1</v>
      </c>
      <c r="S677" s="186">
        <v>0.8</v>
      </c>
      <c r="T677" s="186">
        <v>1</v>
      </c>
      <c r="U677" s="205" t="s">
        <v>84</v>
      </c>
      <c r="V677" s="186" t="s">
        <v>84</v>
      </c>
      <c r="W677" s="186" t="s">
        <v>84</v>
      </c>
      <c r="X677" s="186" t="s">
        <v>84</v>
      </c>
      <c r="Y677" s="186" t="s">
        <v>84</v>
      </c>
      <c r="Z677" s="186" t="s">
        <v>84</v>
      </c>
      <c r="AA677" s="186" t="s">
        <v>84</v>
      </c>
      <c r="AB677" s="206">
        <v>1</v>
      </c>
      <c r="AC677" s="186">
        <v>1</v>
      </c>
      <c r="AD677" s="186">
        <v>1</v>
      </c>
      <c r="AE677" s="186">
        <v>1</v>
      </c>
      <c r="AF677" s="186">
        <v>1</v>
      </c>
      <c r="AG677" s="186">
        <v>1</v>
      </c>
      <c r="AH677" s="186">
        <v>0.8</v>
      </c>
      <c r="AI677" s="186" t="s">
        <v>84</v>
      </c>
      <c r="AJ677" s="186" t="s">
        <v>84</v>
      </c>
      <c r="AK677" s="186" t="s">
        <v>84</v>
      </c>
      <c r="AL677" s="186" t="s">
        <v>84</v>
      </c>
      <c r="AM677" s="206">
        <v>1</v>
      </c>
      <c r="AN677" s="186">
        <v>1</v>
      </c>
      <c r="AO677" s="186" t="s">
        <v>84</v>
      </c>
      <c r="AP677" s="186" t="s">
        <v>84</v>
      </c>
      <c r="AQ677" s="186" t="s">
        <v>84</v>
      </c>
      <c r="AR677" s="966" t="s">
        <v>84</v>
      </c>
      <c r="AS677" s="966" t="s">
        <v>84</v>
      </c>
      <c r="AT677" s="976" t="s">
        <v>84</v>
      </c>
      <c r="AU677" s="186" t="s">
        <v>84</v>
      </c>
      <c r="AV677" s="186" t="s">
        <v>84</v>
      </c>
      <c r="AW677" s="186" t="s">
        <v>84</v>
      </c>
      <c r="AX677" s="605" t="s">
        <v>84</v>
      </c>
      <c r="AY677" s="605" t="s">
        <v>84</v>
      </c>
      <c r="AZ677" s="189"/>
      <c r="BA677" s="270">
        <v>0.9538461538461539</v>
      </c>
      <c r="BB677" s="207">
        <v>0.97142857142857142</v>
      </c>
      <c r="BC677" s="207">
        <v>1</v>
      </c>
      <c r="BD677" s="208">
        <v>0.97509157509157518</v>
      </c>
      <c r="BE677" s="208" t="s">
        <v>84</v>
      </c>
    </row>
    <row r="678" spans="1:57" ht="35.25" customHeight="1" x14ac:dyDescent="0.25">
      <c r="A678" s="144"/>
      <c r="B678" s="144"/>
      <c r="C678" s="144"/>
      <c r="D678" s="1552"/>
      <c r="E678" s="234" t="s">
        <v>303</v>
      </c>
      <c r="F678" s="165"/>
      <c r="G678" s="1573"/>
      <c r="H678" s="271">
        <v>1</v>
      </c>
      <c r="I678" s="183">
        <v>1</v>
      </c>
      <c r="J678" s="183">
        <v>1</v>
      </c>
      <c r="K678" s="183">
        <v>0.8</v>
      </c>
      <c r="L678" s="183">
        <v>1</v>
      </c>
      <c r="M678" s="183">
        <v>1</v>
      </c>
      <c r="N678" s="183">
        <v>1</v>
      </c>
      <c r="O678" s="183">
        <v>0.8</v>
      </c>
      <c r="P678" s="183">
        <v>1</v>
      </c>
      <c r="Q678" s="183">
        <v>0.8</v>
      </c>
      <c r="R678" s="183">
        <v>1</v>
      </c>
      <c r="S678" s="183">
        <v>1</v>
      </c>
      <c r="T678" s="183">
        <v>1</v>
      </c>
      <c r="U678" s="184" t="s">
        <v>84</v>
      </c>
      <c r="V678" s="183" t="s">
        <v>84</v>
      </c>
      <c r="W678" s="183" t="s">
        <v>84</v>
      </c>
      <c r="X678" s="183" t="s">
        <v>84</v>
      </c>
      <c r="Y678" s="183" t="s">
        <v>84</v>
      </c>
      <c r="Z678" s="183" t="s">
        <v>84</v>
      </c>
      <c r="AA678" s="183" t="s">
        <v>84</v>
      </c>
      <c r="AB678" s="185">
        <v>1</v>
      </c>
      <c r="AC678" s="183">
        <v>0.8</v>
      </c>
      <c r="AD678" s="183" t="s">
        <v>84</v>
      </c>
      <c r="AE678" s="183">
        <v>0.6</v>
      </c>
      <c r="AF678" s="183">
        <v>1</v>
      </c>
      <c r="AG678" s="183">
        <v>1</v>
      </c>
      <c r="AH678" s="183">
        <v>0.8</v>
      </c>
      <c r="AI678" s="183" t="s">
        <v>84</v>
      </c>
      <c r="AJ678" s="183" t="s">
        <v>84</v>
      </c>
      <c r="AK678" s="183" t="s">
        <v>84</v>
      </c>
      <c r="AL678" s="183" t="s">
        <v>84</v>
      </c>
      <c r="AM678" s="185">
        <v>1</v>
      </c>
      <c r="AN678" s="183">
        <v>0.8</v>
      </c>
      <c r="AO678" s="183" t="s">
        <v>84</v>
      </c>
      <c r="AP678" s="183" t="s">
        <v>84</v>
      </c>
      <c r="AQ678" s="183" t="s">
        <v>84</v>
      </c>
      <c r="AR678" s="965" t="s">
        <v>84</v>
      </c>
      <c r="AS678" s="965" t="s">
        <v>84</v>
      </c>
      <c r="AT678" s="975" t="s">
        <v>84</v>
      </c>
      <c r="AU678" s="183" t="s">
        <v>84</v>
      </c>
      <c r="AV678" s="183" t="s">
        <v>84</v>
      </c>
      <c r="AW678" s="183" t="s">
        <v>84</v>
      </c>
      <c r="AX678" s="604" t="s">
        <v>84</v>
      </c>
      <c r="AY678" s="604" t="s">
        <v>84</v>
      </c>
      <c r="AZ678" s="189"/>
      <c r="BA678" s="272">
        <v>0.9538461538461539</v>
      </c>
      <c r="BB678" s="187">
        <v>0.8666666666666667</v>
      </c>
      <c r="BC678" s="187">
        <v>0.9</v>
      </c>
      <c r="BD678" s="188">
        <v>0.90683760683760684</v>
      </c>
      <c r="BE678" s="188" t="s">
        <v>84</v>
      </c>
    </row>
    <row r="679" spans="1:57" ht="35.25" customHeight="1" x14ac:dyDescent="0.25">
      <c r="A679" s="144"/>
      <c r="B679" s="144"/>
      <c r="C679" s="144"/>
      <c r="D679" s="1552"/>
      <c r="E679" s="234" t="s">
        <v>167</v>
      </c>
      <c r="F679" s="165"/>
      <c r="G679" s="1573"/>
      <c r="H679" s="268">
        <v>1</v>
      </c>
      <c r="I679" s="186">
        <v>1</v>
      </c>
      <c r="J679" s="186">
        <v>1</v>
      </c>
      <c r="K679" s="186">
        <v>1</v>
      </c>
      <c r="L679" s="186">
        <v>1</v>
      </c>
      <c r="M679" s="186">
        <v>1</v>
      </c>
      <c r="N679" s="186">
        <v>1</v>
      </c>
      <c r="O679" s="186">
        <v>0.8</v>
      </c>
      <c r="P679" s="186">
        <v>0.8</v>
      </c>
      <c r="Q679" s="186">
        <v>0.8</v>
      </c>
      <c r="R679" s="186">
        <v>0.8</v>
      </c>
      <c r="S679" s="186">
        <v>1</v>
      </c>
      <c r="T679" s="186">
        <v>1</v>
      </c>
      <c r="U679" s="205" t="s">
        <v>84</v>
      </c>
      <c r="V679" s="186" t="s">
        <v>84</v>
      </c>
      <c r="W679" s="186" t="s">
        <v>84</v>
      </c>
      <c r="X679" s="186" t="s">
        <v>84</v>
      </c>
      <c r="Y679" s="186" t="s">
        <v>84</v>
      </c>
      <c r="Z679" s="186" t="s">
        <v>84</v>
      </c>
      <c r="AA679" s="186" t="s">
        <v>84</v>
      </c>
      <c r="AB679" s="206">
        <v>1</v>
      </c>
      <c r="AC679" s="186">
        <v>1</v>
      </c>
      <c r="AD679" s="186">
        <v>1</v>
      </c>
      <c r="AE679" s="186" t="s">
        <v>84</v>
      </c>
      <c r="AF679" s="186">
        <v>1</v>
      </c>
      <c r="AG679" s="186">
        <v>0.8</v>
      </c>
      <c r="AH679" s="186">
        <v>1</v>
      </c>
      <c r="AI679" s="186" t="s">
        <v>84</v>
      </c>
      <c r="AJ679" s="186" t="s">
        <v>84</v>
      </c>
      <c r="AK679" s="186" t="s">
        <v>84</v>
      </c>
      <c r="AL679" s="186" t="s">
        <v>84</v>
      </c>
      <c r="AM679" s="206">
        <v>1</v>
      </c>
      <c r="AN679" s="186">
        <v>1</v>
      </c>
      <c r="AO679" s="186" t="s">
        <v>84</v>
      </c>
      <c r="AP679" s="186" t="s">
        <v>84</v>
      </c>
      <c r="AQ679" s="186" t="s">
        <v>84</v>
      </c>
      <c r="AR679" s="966" t="s">
        <v>84</v>
      </c>
      <c r="AS679" s="966" t="s">
        <v>84</v>
      </c>
      <c r="AT679" s="976" t="s">
        <v>84</v>
      </c>
      <c r="AU679" s="186" t="s">
        <v>84</v>
      </c>
      <c r="AV679" s="186" t="s">
        <v>84</v>
      </c>
      <c r="AW679" s="186" t="s">
        <v>84</v>
      </c>
      <c r="AX679" s="605" t="s">
        <v>84</v>
      </c>
      <c r="AY679" s="605" t="s">
        <v>84</v>
      </c>
      <c r="AZ679" s="189"/>
      <c r="BA679" s="270">
        <v>0.93846153846153857</v>
      </c>
      <c r="BB679" s="207">
        <v>0.96666666666666667</v>
      </c>
      <c r="BC679" s="207">
        <v>1</v>
      </c>
      <c r="BD679" s="208">
        <v>0.96837606837606849</v>
      </c>
      <c r="BE679" s="208" t="s">
        <v>84</v>
      </c>
    </row>
    <row r="680" spans="1:57" ht="35.25" customHeight="1" x14ac:dyDescent="0.25">
      <c r="A680" s="144"/>
      <c r="B680" s="144"/>
      <c r="C680" s="144"/>
      <c r="D680" s="1552"/>
      <c r="E680" s="234" t="s">
        <v>168</v>
      </c>
      <c r="F680" s="165"/>
      <c r="G680" s="1572"/>
      <c r="H680" s="271">
        <v>1</v>
      </c>
      <c r="I680" s="183">
        <v>1</v>
      </c>
      <c r="J680" s="183">
        <v>1</v>
      </c>
      <c r="K680" s="183">
        <v>1</v>
      </c>
      <c r="L680" s="183">
        <v>1</v>
      </c>
      <c r="M680" s="183">
        <v>1</v>
      </c>
      <c r="N680" s="183">
        <v>1</v>
      </c>
      <c r="O680" s="183">
        <v>1</v>
      </c>
      <c r="P680" s="183">
        <v>1</v>
      </c>
      <c r="Q680" s="183">
        <v>1</v>
      </c>
      <c r="R680" s="183">
        <v>1</v>
      </c>
      <c r="S680" s="183">
        <v>1</v>
      </c>
      <c r="T680" s="183">
        <v>1</v>
      </c>
      <c r="U680" s="184" t="s">
        <v>84</v>
      </c>
      <c r="V680" s="183">
        <v>1</v>
      </c>
      <c r="W680" s="183" t="s">
        <v>84</v>
      </c>
      <c r="X680" s="183" t="s">
        <v>84</v>
      </c>
      <c r="Y680" s="183" t="s">
        <v>84</v>
      </c>
      <c r="Z680" s="183" t="s">
        <v>84</v>
      </c>
      <c r="AA680" s="183" t="s">
        <v>84</v>
      </c>
      <c r="AB680" s="185">
        <v>1</v>
      </c>
      <c r="AC680" s="183">
        <v>1</v>
      </c>
      <c r="AD680" s="183">
        <v>1</v>
      </c>
      <c r="AE680" s="183">
        <v>1</v>
      </c>
      <c r="AF680" s="183">
        <v>0.8</v>
      </c>
      <c r="AG680" s="183">
        <v>1</v>
      </c>
      <c r="AH680" s="183">
        <v>1</v>
      </c>
      <c r="AI680" s="183" t="s">
        <v>84</v>
      </c>
      <c r="AJ680" s="183" t="s">
        <v>84</v>
      </c>
      <c r="AK680" s="183" t="s">
        <v>84</v>
      </c>
      <c r="AL680" s="183" t="s">
        <v>84</v>
      </c>
      <c r="AM680" s="185">
        <v>1</v>
      </c>
      <c r="AN680" s="183">
        <v>1</v>
      </c>
      <c r="AO680" s="183" t="s">
        <v>84</v>
      </c>
      <c r="AP680" s="183" t="s">
        <v>84</v>
      </c>
      <c r="AQ680" s="183" t="s">
        <v>84</v>
      </c>
      <c r="AR680" s="965" t="s">
        <v>84</v>
      </c>
      <c r="AS680" s="965" t="s">
        <v>84</v>
      </c>
      <c r="AT680" s="975" t="s">
        <v>84</v>
      </c>
      <c r="AU680" s="183" t="s">
        <v>84</v>
      </c>
      <c r="AV680" s="183" t="s">
        <v>84</v>
      </c>
      <c r="AW680" s="183" t="s">
        <v>84</v>
      </c>
      <c r="AX680" s="604" t="s">
        <v>84</v>
      </c>
      <c r="AY680" s="604" t="s">
        <v>84</v>
      </c>
      <c r="AZ680" s="189"/>
      <c r="BA680" s="272">
        <v>1</v>
      </c>
      <c r="BB680" s="187">
        <v>0.97142857142857142</v>
      </c>
      <c r="BC680" s="187">
        <v>1</v>
      </c>
      <c r="BD680" s="188">
        <v>0.99047619047619051</v>
      </c>
      <c r="BE680" s="188" t="s">
        <v>84</v>
      </c>
    </row>
    <row r="681" spans="1:57" ht="35.25" customHeight="1" x14ac:dyDescent="0.25">
      <c r="A681" s="144"/>
      <c r="B681" s="144"/>
      <c r="C681" s="144"/>
      <c r="D681" s="1552"/>
      <c r="E681" s="234" t="s">
        <v>241</v>
      </c>
      <c r="F681" s="165"/>
      <c r="G681" s="1572"/>
      <c r="H681" s="268">
        <v>0.4</v>
      </c>
      <c r="I681" s="186">
        <v>0.8</v>
      </c>
      <c r="J681" s="186">
        <v>0.8</v>
      </c>
      <c r="K681" s="186">
        <v>1</v>
      </c>
      <c r="L681" s="186">
        <v>1</v>
      </c>
      <c r="M681" s="186">
        <v>1</v>
      </c>
      <c r="N681" s="186">
        <v>1</v>
      </c>
      <c r="O681" s="186">
        <v>1</v>
      </c>
      <c r="P681" s="186">
        <v>1</v>
      </c>
      <c r="Q681" s="186">
        <v>0.4</v>
      </c>
      <c r="R681" s="186">
        <v>0.8</v>
      </c>
      <c r="S681" s="186">
        <v>1</v>
      </c>
      <c r="T681" s="186">
        <v>1</v>
      </c>
      <c r="U681" s="186" t="s">
        <v>84</v>
      </c>
      <c r="V681" s="186">
        <v>1</v>
      </c>
      <c r="W681" s="186" t="s">
        <v>84</v>
      </c>
      <c r="X681" s="186" t="s">
        <v>84</v>
      </c>
      <c r="Y681" s="186" t="s">
        <v>84</v>
      </c>
      <c r="Z681" s="186" t="s">
        <v>84</v>
      </c>
      <c r="AA681" s="186" t="s">
        <v>84</v>
      </c>
      <c r="AB681" s="206">
        <v>1</v>
      </c>
      <c r="AC681" s="186">
        <v>1</v>
      </c>
      <c r="AD681" s="186">
        <v>1</v>
      </c>
      <c r="AE681" s="186">
        <v>1</v>
      </c>
      <c r="AF681" s="186">
        <v>1</v>
      </c>
      <c r="AG681" s="186">
        <v>1</v>
      </c>
      <c r="AH681" s="186">
        <v>1</v>
      </c>
      <c r="AI681" s="186" t="s">
        <v>84</v>
      </c>
      <c r="AJ681" s="186" t="s">
        <v>84</v>
      </c>
      <c r="AK681" s="186" t="s">
        <v>84</v>
      </c>
      <c r="AL681" s="186" t="s">
        <v>84</v>
      </c>
      <c r="AM681" s="206">
        <v>1</v>
      </c>
      <c r="AN681" s="186">
        <v>1</v>
      </c>
      <c r="AO681" s="186" t="s">
        <v>84</v>
      </c>
      <c r="AP681" s="186" t="s">
        <v>84</v>
      </c>
      <c r="AQ681" s="186" t="s">
        <v>84</v>
      </c>
      <c r="AR681" s="966" t="s">
        <v>84</v>
      </c>
      <c r="AS681" s="966" t="s">
        <v>84</v>
      </c>
      <c r="AT681" s="976" t="s">
        <v>84</v>
      </c>
      <c r="AU681" s="186" t="s">
        <v>84</v>
      </c>
      <c r="AV681" s="186" t="s">
        <v>84</v>
      </c>
      <c r="AW681" s="186" t="s">
        <v>84</v>
      </c>
      <c r="AX681" s="605" t="s">
        <v>84</v>
      </c>
      <c r="AY681" s="605" t="s">
        <v>84</v>
      </c>
      <c r="AZ681" s="189"/>
      <c r="BA681" s="270">
        <v>0.87142857142857155</v>
      </c>
      <c r="BB681" s="207">
        <v>1</v>
      </c>
      <c r="BC681" s="207">
        <v>1</v>
      </c>
      <c r="BD681" s="208">
        <v>0.95714285714285718</v>
      </c>
      <c r="BE681" s="208" t="s">
        <v>84</v>
      </c>
    </row>
    <row r="682" spans="1:57" ht="35.25" customHeight="1" x14ac:dyDescent="0.25">
      <c r="A682" s="144"/>
      <c r="B682" s="144"/>
      <c r="C682" s="144"/>
      <c r="D682" s="1552"/>
      <c r="E682" s="234" t="s">
        <v>246</v>
      </c>
      <c r="F682" s="165"/>
      <c r="G682" s="1573"/>
      <c r="H682" s="271">
        <v>1</v>
      </c>
      <c r="I682" s="183">
        <v>1</v>
      </c>
      <c r="J682" s="183">
        <v>1</v>
      </c>
      <c r="K682" s="183">
        <v>1</v>
      </c>
      <c r="L682" s="183">
        <v>0.6</v>
      </c>
      <c r="M682" s="183">
        <v>1</v>
      </c>
      <c r="N682" s="183">
        <v>1</v>
      </c>
      <c r="O682" s="183">
        <v>0.8</v>
      </c>
      <c r="P682" s="183">
        <v>1</v>
      </c>
      <c r="Q682" s="183">
        <v>1</v>
      </c>
      <c r="R682" s="183">
        <v>0.8</v>
      </c>
      <c r="S682" s="183">
        <v>1</v>
      </c>
      <c r="T682" s="183">
        <v>0.6</v>
      </c>
      <c r="U682" s="183" t="s">
        <v>84</v>
      </c>
      <c r="V682" s="183">
        <v>1</v>
      </c>
      <c r="W682" s="183" t="s">
        <v>84</v>
      </c>
      <c r="X682" s="183" t="s">
        <v>84</v>
      </c>
      <c r="Y682" s="183" t="s">
        <v>84</v>
      </c>
      <c r="Z682" s="183" t="s">
        <v>84</v>
      </c>
      <c r="AA682" s="183" t="s">
        <v>84</v>
      </c>
      <c r="AB682" s="185">
        <v>1</v>
      </c>
      <c r="AC682" s="183">
        <v>1</v>
      </c>
      <c r="AD682" s="183">
        <v>0.8</v>
      </c>
      <c r="AE682" s="183">
        <v>1</v>
      </c>
      <c r="AF682" s="183">
        <v>1</v>
      </c>
      <c r="AG682" s="183">
        <v>0.8</v>
      </c>
      <c r="AH682" s="183">
        <v>1</v>
      </c>
      <c r="AI682" s="183" t="s">
        <v>84</v>
      </c>
      <c r="AJ682" s="183" t="s">
        <v>84</v>
      </c>
      <c r="AK682" s="183" t="s">
        <v>84</v>
      </c>
      <c r="AL682" s="183" t="s">
        <v>84</v>
      </c>
      <c r="AM682" s="185">
        <v>1</v>
      </c>
      <c r="AN682" s="183">
        <v>1</v>
      </c>
      <c r="AO682" s="183">
        <v>1</v>
      </c>
      <c r="AP682" s="183" t="s">
        <v>84</v>
      </c>
      <c r="AQ682" s="183" t="s">
        <v>84</v>
      </c>
      <c r="AR682" s="965" t="s">
        <v>84</v>
      </c>
      <c r="AS682" s="965" t="s">
        <v>84</v>
      </c>
      <c r="AT682" s="975" t="s">
        <v>84</v>
      </c>
      <c r="AU682" s="183" t="s">
        <v>84</v>
      </c>
      <c r="AV682" s="183" t="s">
        <v>84</v>
      </c>
      <c r="AW682" s="183" t="s">
        <v>84</v>
      </c>
      <c r="AX682" s="604" t="s">
        <v>84</v>
      </c>
      <c r="AY682" s="604" t="s">
        <v>84</v>
      </c>
      <c r="AZ682" s="189"/>
      <c r="BA682" s="272">
        <v>0.91428571428571426</v>
      </c>
      <c r="BB682" s="187">
        <v>0.94285714285714284</v>
      </c>
      <c r="BC682" s="187">
        <v>1</v>
      </c>
      <c r="BD682" s="188">
        <v>0.95238095238095244</v>
      </c>
      <c r="BE682" s="188" t="s">
        <v>84</v>
      </c>
    </row>
    <row r="683" spans="1:57" ht="35.25" customHeight="1" x14ac:dyDescent="0.25">
      <c r="A683" s="144"/>
      <c r="B683" s="144"/>
      <c r="C683" s="144"/>
      <c r="D683" s="1552"/>
      <c r="E683" s="234" t="s">
        <v>248</v>
      </c>
      <c r="F683" s="165"/>
      <c r="G683" s="1574"/>
      <c r="H683" s="340">
        <v>0.8</v>
      </c>
      <c r="I683" s="186">
        <v>1</v>
      </c>
      <c r="J683" s="186">
        <v>1</v>
      </c>
      <c r="K683" s="186">
        <v>0.8</v>
      </c>
      <c r="L683" s="186" t="s">
        <v>84</v>
      </c>
      <c r="M683" s="186">
        <v>1</v>
      </c>
      <c r="N683" s="186">
        <v>1</v>
      </c>
      <c r="O683" s="186">
        <v>0.8</v>
      </c>
      <c r="P683" s="186">
        <v>0.8</v>
      </c>
      <c r="Q683" s="186">
        <v>1</v>
      </c>
      <c r="R683" s="186">
        <v>1</v>
      </c>
      <c r="S683" s="186">
        <v>1</v>
      </c>
      <c r="T683" s="186">
        <v>1</v>
      </c>
      <c r="U683" s="186" t="s">
        <v>84</v>
      </c>
      <c r="V683" s="186">
        <v>1</v>
      </c>
      <c r="W683" s="186" t="s">
        <v>84</v>
      </c>
      <c r="X683" s="186" t="s">
        <v>84</v>
      </c>
      <c r="Y683" s="186" t="s">
        <v>84</v>
      </c>
      <c r="Z683" s="186" t="s">
        <v>84</v>
      </c>
      <c r="AA683" s="186" t="s">
        <v>84</v>
      </c>
      <c r="AB683" s="206">
        <v>1</v>
      </c>
      <c r="AC683" s="186">
        <v>0.8</v>
      </c>
      <c r="AD683" s="186">
        <v>1</v>
      </c>
      <c r="AE683" s="186" t="s">
        <v>84</v>
      </c>
      <c r="AF683" s="186">
        <v>1</v>
      </c>
      <c r="AG683" s="186" t="s">
        <v>84</v>
      </c>
      <c r="AH683" s="186">
        <v>1</v>
      </c>
      <c r="AI683" s="186" t="s">
        <v>84</v>
      </c>
      <c r="AJ683" s="186" t="s">
        <v>84</v>
      </c>
      <c r="AK683" s="186" t="s">
        <v>84</v>
      </c>
      <c r="AL683" s="186" t="s">
        <v>84</v>
      </c>
      <c r="AM683" s="206">
        <v>1</v>
      </c>
      <c r="AN683" s="186">
        <v>1</v>
      </c>
      <c r="AO683" s="186">
        <v>0.8</v>
      </c>
      <c r="AP683" s="186" t="s">
        <v>84</v>
      </c>
      <c r="AQ683" s="186" t="s">
        <v>84</v>
      </c>
      <c r="AR683" s="966" t="s">
        <v>84</v>
      </c>
      <c r="AS683" s="966" t="s">
        <v>84</v>
      </c>
      <c r="AT683" s="976" t="s">
        <v>84</v>
      </c>
      <c r="AU683" s="186" t="s">
        <v>84</v>
      </c>
      <c r="AV683" s="186" t="s">
        <v>84</v>
      </c>
      <c r="AW683" s="186" t="s">
        <v>84</v>
      </c>
      <c r="AX683" s="605" t="s">
        <v>84</v>
      </c>
      <c r="AY683" s="605" t="s">
        <v>84</v>
      </c>
      <c r="AZ683" s="189"/>
      <c r="BA683" s="341">
        <v>0.93846153846153846</v>
      </c>
      <c r="BB683" s="207">
        <v>0.96</v>
      </c>
      <c r="BC683" s="207">
        <v>0.93333333333333324</v>
      </c>
      <c r="BD683" s="208">
        <v>0.94393162393162389</v>
      </c>
      <c r="BE683" s="208" t="s">
        <v>84</v>
      </c>
    </row>
    <row r="684" spans="1:57" ht="35.25" customHeight="1" x14ac:dyDescent="0.25">
      <c r="A684" s="144"/>
      <c r="B684" s="144"/>
      <c r="C684" s="144"/>
      <c r="D684" s="1552"/>
      <c r="E684" s="234" t="s">
        <v>257</v>
      </c>
      <c r="F684" s="165"/>
      <c r="G684" s="1574"/>
      <c r="H684" s="344">
        <v>1</v>
      </c>
      <c r="I684" s="183">
        <v>0.8</v>
      </c>
      <c r="J684" s="183">
        <v>0.6</v>
      </c>
      <c r="K684" s="183">
        <v>1</v>
      </c>
      <c r="L684" s="183" t="s">
        <v>84</v>
      </c>
      <c r="M684" s="183">
        <v>1</v>
      </c>
      <c r="N684" s="183">
        <v>1</v>
      </c>
      <c r="O684" s="183">
        <v>1</v>
      </c>
      <c r="P684" s="183">
        <v>1</v>
      </c>
      <c r="Q684" s="183">
        <v>1</v>
      </c>
      <c r="R684" s="183">
        <v>1</v>
      </c>
      <c r="S684" s="183">
        <v>0.8</v>
      </c>
      <c r="T684" s="183">
        <v>1</v>
      </c>
      <c r="U684" s="183" t="s">
        <v>84</v>
      </c>
      <c r="V684" s="183">
        <v>1</v>
      </c>
      <c r="W684" s="183" t="s">
        <v>84</v>
      </c>
      <c r="X684" s="183" t="s">
        <v>84</v>
      </c>
      <c r="Y684" s="183" t="s">
        <v>84</v>
      </c>
      <c r="Z684" s="183" t="s">
        <v>84</v>
      </c>
      <c r="AA684" s="183" t="s">
        <v>84</v>
      </c>
      <c r="AB684" s="185">
        <v>1</v>
      </c>
      <c r="AC684" s="183">
        <v>1</v>
      </c>
      <c r="AD684" s="183">
        <v>1</v>
      </c>
      <c r="AE684" s="183" t="s">
        <v>84</v>
      </c>
      <c r="AF684" s="183" t="s">
        <v>84</v>
      </c>
      <c r="AG684" s="183" t="s">
        <v>84</v>
      </c>
      <c r="AH684" s="183">
        <v>1</v>
      </c>
      <c r="AI684" s="183" t="s">
        <v>84</v>
      </c>
      <c r="AJ684" s="183" t="s">
        <v>84</v>
      </c>
      <c r="AK684" s="183" t="s">
        <v>84</v>
      </c>
      <c r="AL684" s="183" t="s">
        <v>84</v>
      </c>
      <c r="AM684" s="185">
        <v>0.6</v>
      </c>
      <c r="AN684" s="183">
        <v>1</v>
      </c>
      <c r="AO684" s="183">
        <v>1</v>
      </c>
      <c r="AP684" s="183" t="s">
        <v>84</v>
      </c>
      <c r="AQ684" s="183" t="s">
        <v>84</v>
      </c>
      <c r="AR684" s="965" t="s">
        <v>84</v>
      </c>
      <c r="AS684" s="965" t="s">
        <v>84</v>
      </c>
      <c r="AT684" s="975" t="s">
        <v>84</v>
      </c>
      <c r="AU684" s="183" t="s">
        <v>84</v>
      </c>
      <c r="AV684" s="183" t="s">
        <v>84</v>
      </c>
      <c r="AW684" s="183" t="s">
        <v>84</v>
      </c>
      <c r="AX684" s="604" t="s">
        <v>84</v>
      </c>
      <c r="AY684" s="604" t="s">
        <v>84</v>
      </c>
      <c r="AZ684" s="189"/>
      <c r="BA684" s="345">
        <v>0.93846153846153857</v>
      </c>
      <c r="BB684" s="187">
        <v>1</v>
      </c>
      <c r="BC684" s="187">
        <v>0.8666666666666667</v>
      </c>
      <c r="BD684" s="188">
        <v>0.93504273504273516</v>
      </c>
      <c r="BE684" s="188" t="s">
        <v>84</v>
      </c>
    </row>
    <row r="685" spans="1:57" ht="35.25" customHeight="1" x14ac:dyDescent="0.25">
      <c r="A685" s="144"/>
      <c r="B685" s="144"/>
      <c r="C685" s="144"/>
      <c r="D685" s="1552"/>
      <c r="E685" s="234" t="s">
        <v>267</v>
      </c>
      <c r="F685" s="165"/>
      <c r="G685" s="1574"/>
      <c r="H685" s="340">
        <v>1</v>
      </c>
      <c r="I685" s="186">
        <v>1</v>
      </c>
      <c r="J685" s="186">
        <v>1</v>
      </c>
      <c r="K685" s="186">
        <v>0.6</v>
      </c>
      <c r="L685" s="186" t="s">
        <v>84</v>
      </c>
      <c r="M685" s="186">
        <v>1</v>
      </c>
      <c r="N685" s="186">
        <v>1</v>
      </c>
      <c r="O685" s="186">
        <v>0.8</v>
      </c>
      <c r="P685" s="186">
        <v>0.8</v>
      </c>
      <c r="Q685" s="186">
        <v>1</v>
      </c>
      <c r="R685" s="186">
        <v>1</v>
      </c>
      <c r="S685" s="186">
        <v>1</v>
      </c>
      <c r="T685" s="186">
        <v>1</v>
      </c>
      <c r="U685" s="186" t="s">
        <v>84</v>
      </c>
      <c r="V685" s="186">
        <v>1</v>
      </c>
      <c r="W685" s="186" t="s">
        <v>84</v>
      </c>
      <c r="X685" s="186" t="s">
        <v>84</v>
      </c>
      <c r="Y685" s="186" t="s">
        <v>84</v>
      </c>
      <c r="Z685" s="186" t="s">
        <v>84</v>
      </c>
      <c r="AA685" s="186" t="s">
        <v>84</v>
      </c>
      <c r="AB685" s="206">
        <v>1</v>
      </c>
      <c r="AC685" s="186">
        <v>1</v>
      </c>
      <c r="AD685" s="186">
        <v>1</v>
      </c>
      <c r="AE685" s="186" t="s">
        <v>84</v>
      </c>
      <c r="AF685" s="186" t="s">
        <v>84</v>
      </c>
      <c r="AG685" s="186" t="s">
        <v>84</v>
      </c>
      <c r="AH685" s="186">
        <v>0.8</v>
      </c>
      <c r="AI685" s="186" t="s">
        <v>84</v>
      </c>
      <c r="AJ685" s="186" t="s">
        <v>84</v>
      </c>
      <c r="AK685" s="186" t="s">
        <v>84</v>
      </c>
      <c r="AL685" s="186" t="s">
        <v>84</v>
      </c>
      <c r="AM685" s="206">
        <v>1</v>
      </c>
      <c r="AN685" s="186">
        <v>1</v>
      </c>
      <c r="AO685" s="186">
        <v>1</v>
      </c>
      <c r="AP685" s="186" t="s">
        <v>84</v>
      </c>
      <c r="AQ685" s="186" t="s">
        <v>84</v>
      </c>
      <c r="AR685" s="966" t="s">
        <v>84</v>
      </c>
      <c r="AS685" s="966" t="s">
        <v>84</v>
      </c>
      <c r="AT685" s="976" t="s">
        <v>84</v>
      </c>
      <c r="AU685" s="186" t="s">
        <v>84</v>
      </c>
      <c r="AV685" s="186" t="s">
        <v>84</v>
      </c>
      <c r="AW685" s="186" t="s">
        <v>84</v>
      </c>
      <c r="AX685" s="605" t="s">
        <v>84</v>
      </c>
      <c r="AY685" s="605" t="s">
        <v>84</v>
      </c>
      <c r="AZ685" s="189"/>
      <c r="BA685" s="341">
        <v>0.93846153846153846</v>
      </c>
      <c r="BB685" s="207">
        <v>0.95</v>
      </c>
      <c r="BC685" s="207">
        <v>1</v>
      </c>
      <c r="BD685" s="208">
        <v>0.96282051282051284</v>
      </c>
      <c r="BE685" s="208" t="s">
        <v>84</v>
      </c>
    </row>
    <row r="686" spans="1:57" ht="35.25" customHeight="1" x14ac:dyDescent="0.25">
      <c r="A686" s="144"/>
      <c r="B686" s="144"/>
      <c r="C686" s="144"/>
      <c r="D686" s="1550"/>
      <c r="E686" s="234" t="s">
        <v>152</v>
      </c>
      <c r="F686" s="165"/>
      <c r="G686" s="1574"/>
      <c r="H686" s="344">
        <v>1</v>
      </c>
      <c r="I686" s="183">
        <v>1</v>
      </c>
      <c r="J686" s="183">
        <v>0.8</v>
      </c>
      <c r="K686" s="183">
        <v>1</v>
      </c>
      <c r="L686" s="183" t="s">
        <v>84</v>
      </c>
      <c r="M686" s="183">
        <v>1</v>
      </c>
      <c r="N686" s="183">
        <v>1</v>
      </c>
      <c r="O686" s="183">
        <v>1</v>
      </c>
      <c r="P686" s="183" t="s">
        <v>84</v>
      </c>
      <c r="Q686" s="183">
        <v>1</v>
      </c>
      <c r="R686" s="183">
        <v>1</v>
      </c>
      <c r="S686" s="183">
        <v>1</v>
      </c>
      <c r="T686" s="183">
        <v>1</v>
      </c>
      <c r="U686" s="183" t="s">
        <v>84</v>
      </c>
      <c r="V686" s="183">
        <v>1</v>
      </c>
      <c r="W686" s="183" t="s">
        <v>84</v>
      </c>
      <c r="X686" s="183" t="s">
        <v>84</v>
      </c>
      <c r="Y686" s="183" t="s">
        <v>84</v>
      </c>
      <c r="Z686" s="183" t="s">
        <v>84</v>
      </c>
      <c r="AA686" s="183" t="s">
        <v>84</v>
      </c>
      <c r="AB686" s="185">
        <v>1</v>
      </c>
      <c r="AC686" s="183">
        <v>1</v>
      </c>
      <c r="AD686" s="183">
        <v>0.6</v>
      </c>
      <c r="AE686" s="183" t="s">
        <v>84</v>
      </c>
      <c r="AF686" s="183" t="s">
        <v>84</v>
      </c>
      <c r="AG686" s="183" t="s">
        <v>84</v>
      </c>
      <c r="AH686" s="183">
        <v>1</v>
      </c>
      <c r="AI686" s="183" t="s">
        <v>84</v>
      </c>
      <c r="AJ686" s="183" t="s">
        <v>84</v>
      </c>
      <c r="AK686" s="183" t="s">
        <v>84</v>
      </c>
      <c r="AL686" s="183" t="s">
        <v>84</v>
      </c>
      <c r="AM686" s="185">
        <v>1</v>
      </c>
      <c r="AN686" s="183">
        <v>1</v>
      </c>
      <c r="AO686" s="183">
        <v>0.8</v>
      </c>
      <c r="AP686" s="183" t="s">
        <v>84</v>
      </c>
      <c r="AQ686" s="183" t="s">
        <v>84</v>
      </c>
      <c r="AR686" s="965" t="s">
        <v>84</v>
      </c>
      <c r="AS686" s="965" t="s">
        <v>84</v>
      </c>
      <c r="AT686" s="975" t="s">
        <v>84</v>
      </c>
      <c r="AU686" s="183" t="s">
        <v>84</v>
      </c>
      <c r="AV686" s="183" t="s">
        <v>84</v>
      </c>
      <c r="AW686" s="183" t="s">
        <v>84</v>
      </c>
      <c r="AX686" s="604" t="s">
        <v>84</v>
      </c>
      <c r="AY686" s="604" t="s">
        <v>84</v>
      </c>
      <c r="AZ686" s="189"/>
      <c r="BA686" s="345">
        <v>0.98333333333333339</v>
      </c>
      <c r="BB686" s="187">
        <v>0.9</v>
      </c>
      <c r="BC686" s="187">
        <v>0.93333333333333324</v>
      </c>
      <c r="BD686" s="188">
        <v>0.93888888888888877</v>
      </c>
      <c r="BE686" s="188" t="s">
        <v>84</v>
      </c>
    </row>
    <row r="687" spans="1:57" ht="35.25" customHeight="1" x14ac:dyDescent="0.25">
      <c r="A687" s="144"/>
      <c r="B687" s="144"/>
      <c r="C687" s="144"/>
      <c r="D687" s="1548">
        <v>2019</v>
      </c>
      <c r="E687" s="234" t="s">
        <v>153</v>
      </c>
      <c r="F687" s="165"/>
      <c r="G687" s="1574"/>
      <c r="H687" s="340">
        <v>1</v>
      </c>
      <c r="I687" s="186">
        <v>1</v>
      </c>
      <c r="J687" s="186">
        <v>1</v>
      </c>
      <c r="K687" s="186">
        <v>1</v>
      </c>
      <c r="L687" s="186" t="s">
        <v>84</v>
      </c>
      <c r="M687" s="186">
        <v>1</v>
      </c>
      <c r="N687" s="186">
        <v>1</v>
      </c>
      <c r="O687" s="186">
        <v>1</v>
      </c>
      <c r="P687" s="186">
        <v>1</v>
      </c>
      <c r="Q687" s="186">
        <v>1</v>
      </c>
      <c r="R687" s="186">
        <v>1</v>
      </c>
      <c r="S687" s="186">
        <v>1</v>
      </c>
      <c r="T687" s="186">
        <v>1</v>
      </c>
      <c r="U687" s="186" t="s">
        <v>84</v>
      </c>
      <c r="V687" s="186">
        <v>1</v>
      </c>
      <c r="W687" s="186">
        <v>1</v>
      </c>
      <c r="X687" s="186" t="s">
        <v>84</v>
      </c>
      <c r="Y687" s="186" t="s">
        <v>84</v>
      </c>
      <c r="Z687" s="186" t="s">
        <v>84</v>
      </c>
      <c r="AA687" s="186" t="s">
        <v>84</v>
      </c>
      <c r="AB687" s="206">
        <v>1</v>
      </c>
      <c r="AC687" s="186">
        <v>1</v>
      </c>
      <c r="AD687" s="186">
        <v>1</v>
      </c>
      <c r="AE687" s="186" t="s">
        <v>84</v>
      </c>
      <c r="AF687" s="186" t="s">
        <v>84</v>
      </c>
      <c r="AG687" s="186" t="s">
        <v>84</v>
      </c>
      <c r="AH687" s="186">
        <v>0.83333333333333337</v>
      </c>
      <c r="AI687" s="186">
        <v>1</v>
      </c>
      <c r="AJ687" s="186" t="s">
        <v>84</v>
      </c>
      <c r="AK687" s="186" t="s">
        <v>84</v>
      </c>
      <c r="AL687" s="186" t="s">
        <v>84</v>
      </c>
      <c r="AM687" s="206">
        <v>1</v>
      </c>
      <c r="AN687" s="186">
        <v>1</v>
      </c>
      <c r="AO687" s="186">
        <v>1</v>
      </c>
      <c r="AP687" s="186" t="s">
        <v>84</v>
      </c>
      <c r="AQ687" s="186" t="s">
        <v>84</v>
      </c>
      <c r="AR687" s="966" t="s">
        <v>84</v>
      </c>
      <c r="AS687" s="966" t="s">
        <v>84</v>
      </c>
      <c r="AT687" s="976" t="s">
        <v>84</v>
      </c>
      <c r="AU687" s="186" t="s">
        <v>84</v>
      </c>
      <c r="AV687" s="186" t="s">
        <v>84</v>
      </c>
      <c r="AW687" s="186" t="s">
        <v>84</v>
      </c>
      <c r="AX687" s="605" t="s">
        <v>84</v>
      </c>
      <c r="AY687" s="605" t="s">
        <v>84</v>
      </c>
      <c r="AZ687" s="189"/>
      <c r="BA687" s="341">
        <v>1</v>
      </c>
      <c r="BB687" s="207">
        <v>0.96666666666666679</v>
      </c>
      <c r="BC687" s="207">
        <v>1</v>
      </c>
      <c r="BD687" s="208">
        <v>0.98888888888888893</v>
      </c>
      <c r="BE687" s="208" t="s">
        <v>84</v>
      </c>
    </row>
    <row r="688" spans="1:57" ht="35.25" customHeight="1" x14ac:dyDescent="0.25">
      <c r="A688" s="144"/>
      <c r="B688" s="144"/>
      <c r="C688" s="144"/>
      <c r="D688" s="1549"/>
      <c r="E688" s="234" t="s">
        <v>154</v>
      </c>
      <c r="F688" s="165"/>
      <c r="G688" s="1574"/>
      <c r="H688" s="344">
        <v>0.5</v>
      </c>
      <c r="I688" s="183">
        <v>0.83333333333333337</v>
      </c>
      <c r="J688" s="183">
        <v>1</v>
      </c>
      <c r="K688" s="183">
        <v>1</v>
      </c>
      <c r="L688" s="183" t="s">
        <v>84</v>
      </c>
      <c r="M688" s="183">
        <v>1</v>
      </c>
      <c r="N688" s="183">
        <v>1</v>
      </c>
      <c r="O688" s="183">
        <v>1</v>
      </c>
      <c r="P688" s="183">
        <v>0.83333333333333337</v>
      </c>
      <c r="Q688" s="183">
        <v>1</v>
      </c>
      <c r="R688" s="183">
        <v>1</v>
      </c>
      <c r="S688" s="183">
        <v>0.83333333333333337</v>
      </c>
      <c r="T688" s="183">
        <v>0.66666666666666663</v>
      </c>
      <c r="U688" s="183" t="s">
        <v>84</v>
      </c>
      <c r="V688" s="183">
        <v>1</v>
      </c>
      <c r="W688" s="183">
        <v>1</v>
      </c>
      <c r="X688" s="183" t="s">
        <v>84</v>
      </c>
      <c r="Y688" s="183" t="s">
        <v>84</v>
      </c>
      <c r="Z688" s="183" t="s">
        <v>84</v>
      </c>
      <c r="AA688" s="183" t="s">
        <v>84</v>
      </c>
      <c r="AB688" s="185">
        <v>1</v>
      </c>
      <c r="AC688" s="183">
        <v>1</v>
      </c>
      <c r="AD688" s="183" t="s">
        <v>84</v>
      </c>
      <c r="AE688" s="183" t="s">
        <v>84</v>
      </c>
      <c r="AF688" s="183" t="s">
        <v>84</v>
      </c>
      <c r="AG688" s="183" t="s">
        <v>84</v>
      </c>
      <c r="AH688" s="183">
        <v>1</v>
      </c>
      <c r="AI688" s="183">
        <v>0.83333333333333337</v>
      </c>
      <c r="AJ688" s="183" t="s">
        <v>84</v>
      </c>
      <c r="AK688" s="183" t="s">
        <v>84</v>
      </c>
      <c r="AL688" s="183" t="s">
        <v>84</v>
      </c>
      <c r="AM688" s="185">
        <v>1</v>
      </c>
      <c r="AN688" s="183">
        <v>1</v>
      </c>
      <c r="AO688" s="183">
        <v>1</v>
      </c>
      <c r="AP688" s="183" t="s">
        <v>84</v>
      </c>
      <c r="AQ688" s="183" t="s">
        <v>84</v>
      </c>
      <c r="AR688" s="965" t="s">
        <v>84</v>
      </c>
      <c r="AS688" s="965" t="s">
        <v>84</v>
      </c>
      <c r="AT688" s="975" t="s">
        <v>84</v>
      </c>
      <c r="AU688" s="183" t="s">
        <v>84</v>
      </c>
      <c r="AV688" s="183" t="s">
        <v>84</v>
      </c>
      <c r="AW688" s="183" t="s">
        <v>84</v>
      </c>
      <c r="AX688" s="604" t="s">
        <v>84</v>
      </c>
      <c r="AY688" s="604" t="s">
        <v>84</v>
      </c>
      <c r="AZ688" s="189"/>
      <c r="BA688" s="345">
        <v>0.90476190476190488</v>
      </c>
      <c r="BB688" s="187">
        <v>0.95833333333333337</v>
      </c>
      <c r="BC688" s="187">
        <v>1</v>
      </c>
      <c r="BD688" s="188">
        <v>0.95436507936507942</v>
      </c>
      <c r="BE688" s="188" t="s">
        <v>84</v>
      </c>
    </row>
    <row r="689" spans="1:57" ht="35.25" customHeight="1" x14ac:dyDescent="0.25">
      <c r="A689" s="144"/>
      <c r="B689" s="144"/>
      <c r="C689" s="144"/>
      <c r="D689" s="1549"/>
      <c r="E689" s="234" t="s">
        <v>155</v>
      </c>
      <c r="F689" s="165"/>
      <c r="G689" s="1574"/>
      <c r="H689" s="342">
        <v>1</v>
      </c>
      <c r="I689" s="189">
        <v>1</v>
      </c>
      <c r="J689" s="189">
        <v>1</v>
      </c>
      <c r="K689" s="189">
        <v>0.83333333333333337</v>
      </c>
      <c r="L689" s="189" t="s">
        <v>84</v>
      </c>
      <c r="M689" s="189">
        <v>1</v>
      </c>
      <c r="N689" s="189">
        <v>1</v>
      </c>
      <c r="O689" s="189">
        <v>1</v>
      </c>
      <c r="P689" s="189">
        <v>1</v>
      </c>
      <c r="Q689" s="189">
        <v>0.66666666666666663</v>
      </c>
      <c r="R689" s="189">
        <v>0.8</v>
      </c>
      <c r="S689" s="189">
        <v>0.83333333333333337</v>
      </c>
      <c r="T689" s="189">
        <v>1</v>
      </c>
      <c r="U689" s="189" t="s">
        <v>84</v>
      </c>
      <c r="V689" s="189">
        <v>1</v>
      </c>
      <c r="W689" s="189">
        <v>1</v>
      </c>
      <c r="X689" s="189" t="s">
        <v>84</v>
      </c>
      <c r="Y689" s="189" t="s">
        <v>84</v>
      </c>
      <c r="Z689" s="189" t="s">
        <v>84</v>
      </c>
      <c r="AA689" s="189" t="s">
        <v>84</v>
      </c>
      <c r="AB689" s="237">
        <v>0.8</v>
      </c>
      <c r="AC689" s="189">
        <v>1</v>
      </c>
      <c r="AD689" s="189">
        <v>0.83333333333333337</v>
      </c>
      <c r="AE689" s="189" t="s">
        <v>84</v>
      </c>
      <c r="AF689" s="189" t="s">
        <v>84</v>
      </c>
      <c r="AG689" s="189" t="s">
        <v>84</v>
      </c>
      <c r="AH689" s="189" t="s">
        <v>84</v>
      </c>
      <c r="AI689" s="189">
        <v>1</v>
      </c>
      <c r="AJ689" s="189" t="s">
        <v>84</v>
      </c>
      <c r="AK689" s="189" t="s">
        <v>84</v>
      </c>
      <c r="AL689" s="189" t="s">
        <v>84</v>
      </c>
      <c r="AM689" s="237">
        <v>1</v>
      </c>
      <c r="AN689" s="189">
        <v>1</v>
      </c>
      <c r="AO689" s="189">
        <v>1</v>
      </c>
      <c r="AP689" s="189" t="s">
        <v>84</v>
      </c>
      <c r="AQ689" s="189" t="s">
        <v>84</v>
      </c>
      <c r="AR689" s="967" t="s">
        <v>84</v>
      </c>
      <c r="AS689" s="967" t="s">
        <v>84</v>
      </c>
      <c r="AT689" s="977" t="s">
        <v>84</v>
      </c>
      <c r="AU689" s="189" t="s">
        <v>84</v>
      </c>
      <c r="AV689" s="189" t="s">
        <v>84</v>
      </c>
      <c r="AW689" s="189" t="s">
        <v>84</v>
      </c>
      <c r="AX689" s="506" t="s">
        <v>84</v>
      </c>
      <c r="AY689" s="506" t="s">
        <v>84</v>
      </c>
      <c r="AZ689" s="189"/>
      <c r="BA689" s="343">
        <v>0.9380952380952382</v>
      </c>
      <c r="BB689" s="239">
        <v>0.90833333333333333</v>
      </c>
      <c r="BC689" s="239">
        <v>1</v>
      </c>
      <c r="BD689" s="240">
        <v>0.94880952380952388</v>
      </c>
      <c r="BE689" s="240" t="s">
        <v>84</v>
      </c>
    </row>
    <row r="690" spans="1:57" ht="35.25" customHeight="1" x14ac:dyDescent="0.25">
      <c r="A690" s="144"/>
      <c r="B690" s="144"/>
      <c r="C690" s="144"/>
      <c r="D690" s="1549"/>
      <c r="E690" s="234" t="s">
        <v>303</v>
      </c>
      <c r="F690" s="165"/>
      <c r="G690" s="1574"/>
      <c r="H690" s="344">
        <v>1</v>
      </c>
      <c r="I690" s="183">
        <v>1</v>
      </c>
      <c r="J690" s="183">
        <v>0.83333333333333337</v>
      </c>
      <c r="K690" s="183">
        <v>1</v>
      </c>
      <c r="L690" s="183" t="s">
        <v>84</v>
      </c>
      <c r="M690" s="183">
        <v>1</v>
      </c>
      <c r="N690" s="183">
        <v>1</v>
      </c>
      <c r="O690" s="183">
        <v>1</v>
      </c>
      <c r="P690" s="183">
        <v>1</v>
      </c>
      <c r="Q690" s="183">
        <v>1</v>
      </c>
      <c r="R690" s="183">
        <v>1</v>
      </c>
      <c r="S690" s="183">
        <v>1</v>
      </c>
      <c r="T690" s="183">
        <v>1</v>
      </c>
      <c r="U690" s="183" t="s">
        <v>84</v>
      </c>
      <c r="V690" s="183">
        <v>1</v>
      </c>
      <c r="W690" s="183">
        <v>1</v>
      </c>
      <c r="X690" s="183" t="s">
        <v>84</v>
      </c>
      <c r="Y690" s="183" t="s">
        <v>84</v>
      </c>
      <c r="Z690" s="183" t="s">
        <v>84</v>
      </c>
      <c r="AA690" s="183" t="s">
        <v>84</v>
      </c>
      <c r="AB690" s="185">
        <v>1</v>
      </c>
      <c r="AC690" s="183">
        <v>0.83333333333333337</v>
      </c>
      <c r="AD690" s="183">
        <v>1</v>
      </c>
      <c r="AE690" s="183" t="s">
        <v>84</v>
      </c>
      <c r="AF690" s="183" t="s">
        <v>84</v>
      </c>
      <c r="AG690" s="183" t="s">
        <v>84</v>
      </c>
      <c r="AH690" s="183">
        <v>0.8</v>
      </c>
      <c r="AI690" s="183">
        <v>0.83333333333333337</v>
      </c>
      <c r="AJ690" s="183" t="s">
        <v>84</v>
      </c>
      <c r="AK690" s="183" t="s">
        <v>84</v>
      </c>
      <c r="AL690" s="183" t="s">
        <v>84</v>
      </c>
      <c r="AM690" s="185">
        <v>1</v>
      </c>
      <c r="AN690" s="183">
        <v>1</v>
      </c>
      <c r="AO690" s="183">
        <v>1</v>
      </c>
      <c r="AP690" s="183" t="s">
        <v>84</v>
      </c>
      <c r="AQ690" s="183" t="s">
        <v>84</v>
      </c>
      <c r="AR690" s="965" t="s">
        <v>84</v>
      </c>
      <c r="AS690" s="965" t="s">
        <v>84</v>
      </c>
      <c r="AT690" s="975" t="s">
        <v>84</v>
      </c>
      <c r="AU690" s="183" t="s">
        <v>84</v>
      </c>
      <c r="AV690" s="183" t="s">
        <v>84</v>
      </c>
      <c r="AW690" s="183" t="s">
        <v>84</v>
      </c>
      <c r="AX690" s="604" t="s">
        <v>84</v>
      </c>
      <c r="AY690" s="604" t="s">
        <v>84</v>
      </c>
      <c r="AZ690" s="189"/>
      <c r="BA690" s="345">
        <v>0.98809523809523814</v>
      </c>
      <c r="BB690" s="187">
        <v>0.89333333333333331</v>
      </c>
      <c r="BC690" s="187">
        <v>1</v>
      </c>
      <c r="BD690" s="188">
        <v>0.96047619047619059</v>
      </c>
      <c r="BE690" s="188" t="s">
        <v>84</v>
      </c>
    </row>
    <row r="691" spans="1:57" ht="35.25" customHeight="1" x14ac:dyDescent="0.25">
      <c r="A691" s="144"/>
      <c r="B691" s="144"/>
      <c r="C691" s="144"/>
      <c r="D691" s="1549"/>
      <c r="E691" s="234" t="s">
        <v>167</v>
      </c>
      <c r="F691" s="165"/>
      <c r="G691" s="1574"/>
      <c r="H691" s="342">
        <v>1</v>
      </c>
      <c r="I691" s="189">
        <v>1</v>
      </c>
      <c r="J691" s="189">
        <v>1</v>
      </c>
      <c r="K691" s="189">
        <v>1</v>
      </c>
      <c r="L691" s="189" t="s">
        <v>84</v>
      </c>
      <c r="M691" s="189">
        <v>1</v>
      </c>
      <c r="N691" s="189">
        <v>1</v>
      </c>
      <c r="O691" s="189">
        <v>1</v>
      </c>
      <c r="P691" s="189">
        <v>1</v>
      </c>
      <c r="Q691" s="189">
        <v>1</v>
      </c>
      <c r="R691" s="189">
        <v>1</v>
      </c>
      <c r="S691" s="189">
        <v>1</v>
      </c>
      <c r="T691" s="189">
        <v>0.8</v>
      </c>
      <c r="U691" s="189" t="s">
        <v>84</v>
      </c>
      <c r="V691" s="189">
        <v>0.83333333333333337</v>
      </c>
      <c r="W691" s="189">
        <v>0.8</v>
      </c>
      <c r="X691" s="189" t="s">
        <v>84</v>
      </c>
      <c r="Y691" s="189" t="s">
        <v>84</v>
      </c>
      <c r="Z691" s="189" t="s">
        <v>84</v>
      </c>
      <c r="AA691" s="189" t="s">
        <v>84</v>
      </c>
      <c r="AB691" s="237">
        <v>1</v>
      </c>
      <c r="AC691" s="189" t="s">
        <v>84</v>
      </c>
      <c r="AD691" s="189">
        <v>1</v>
      </c>
      <c r="AE691" s="189" t="s">
        <v>84</v>
      </c>
      <c r="AF691" s="189" t="s">
        <v>84</v>
      </c>
      <c r="AG691" s="189" t="s">
        <v>84</v>
      </c>
      <c r="AH691" s="189">
        <v>1</v>
      </c>
      <c r="AI691" s="189">
        <v>1</v>
      </c>
      <c r="AJ691" s="189" t="s">
        <v>84</v>
      </c>
      <c r="AK691" s="189" t="s">
        <v>84</v>
      </c>
      <c r="AL691" s="189" t="s">
        <v>84</v>
      </c>
      <c r="AM691" s="237">
        <v>1</v>
      </c>
      <c r="AN691" s="189">
        <v>0.8</v>
      </c>
      <c r="AO691" s="189">
        <v>1</v>
      </c>
      <c r="AP691" s="189" t="s">
        <v>84</v>
      </c>
      <c r="AQ691" s="189" t="s">
        <v>84</v>
      </c>
      <c r="AR691" s="967" t="s">
        <v>84</v>
      </c>
      <c r="AS691" s="967" t="s">
        <v>84</v>
      </c>
      <c r="AT691" s="977" t="s">
        <v>84</v>
      </c>
      <c r="AU691" s="189" t="s">
        <v>84</v>
      </c>
      <c r="AV691" s="189" t="s">
        <v>84</v>
      </c>
      <c r="AW691" s="189" t="s">
        <v>84</v>
      </c>
      <c r="AX691" s="506" t="s">
        <v>84</v>
      </c>
      <c r="AY691" s="506" t="s">
        <v>84</v>
      </c>
      <c r="AZ691" s="189"/>
      <c r="BA691" s="343">
        <v>0.95952380952380967</v>
      </c>
      <c r="BB691" s="239">
        <v>1</v>
      </c>
      <c r="BC691" s="239">
        <v>0.93333333333333324</v>
      </c>
      <c r="BD691" s="240">
        <v>0.9642857142857143</v>
      </c>
      <c r="BE691" s="240" t="s">
        <v>84</v>
      </c>
    </row>
    <row r="692" spans="1:57" ht="35.25" customHeight="1" x14ac:dyDescent="0.25">
      <c r="A692" s="144"/>
      <c r="B692" s="144"/>
      <c r="C692" s="144"/>
      <c r="D692" s="1549"/>
      <c r="E692" s="234" t="s">
        <v>168</v>
      </c>
      <c r="F692" s="165"/>
      <c r="G692" s="1574"/>
      <c r="H692" s="344">
        <v>1</v>
      </c>
      <c r="I692" s="183">
        <v>1</v>
      </c>
      <c r="J692" s="183">
        <v>1</v>
      </c>
      <c r="K692" s="183">
        <v>0.83333333333333337</v>
      </c>
      <c r="L692" s="183" t="s">
        <v>84</v>
      </c>
      <c r="M692" s="183">
        <v>1</v>
      </c>
      <c r="N692" s="183">
        <v>0.8</v>
      </c>
      <c r="O692" s="183">
        <v>1</v>
      </c>
      <c r="P692" s="183">
        <v>1</v>
      </c>
      <c r="Q692" s="183">
        <v>1</v>
      </c>
      <c r="R692" s="183">
        <v>1</v>
      </c>
      <c r="S692" s="183">
        <v>1</v>
      </c>
      <c r="T692" s="183">
        <v>1</v>
      </c>
      <c r="U692" s="183" t="s">
        <v>84</v>
      </c>
      <c r="V692" s="183">
        <v>1</v>
      </c>
      <c r="W692" s="183">
        <v>1</v>
      </c>
      <c r="X692" s="183" t="s">
        <v>84</v>
      </c>
      <c r="Y692" s="183" t="s">
        <v>84</v>
      </c>
      <c r="Z692" s="183" t="s">
        <v>84</v>
      </c>
      <c r="AA692" s="183" t="s">
        <v>84</v>
      </c>
      <c r="AB692" s="185">
        <v>1</v>
      </c>
      <c r="AC692" s="183">
        <v>0.6</v>
      </c>
      <c r="AD692" s="183">
        <v>1</v>
      </c>
      <c r="AE692" s="183" t="s">
        <v>84</v>
      </c>
      <c r="AF692" s="183" t="s">
        <v>84</v>
      </c>
      <c r="AG692" s="183" t="s">
        <v>84</v>
      </c>
      <c r="AH692" s="183">
        <v>0.83333333333333337</v>
      </c>
      <c r="AI692" s="183">
        <v>0.8</v>
      </c>
      <c r="AJ692" s="183" t="s">
        <v>84</v>
      </c>
      <c r="AK692" s="183" t="s">
        <v>84</v>
      </c>
      <c r="AL692" s="183" t="s">
        <v>84</v>
      </c>
      <c r="AM692" s="185">
        <v>1</v>
      </c>
      <c r="AN692" s="183">
        <v>1</v>
      </c>
      <c r="AO692" s="183">
        <v>1</v>
      </c>
      <c r="AP692" s="183" t="s">
        <v>84</v>
      </c>
      <c r="AQ692" s="183" t="s">
        <v>84</v>
      </c>
      <c r="AR692" s="965" t="s">
        <v>84</v>
      </c>
      <c r="AS692" s="965" t="s">
        <v>84</v>
      </c>
      <c r="AT692" s="975" t="s">
        <v>84</v>
      </c>
      <c r="AU692" s="183" t="s">
        <v>84</v>
      </c>
      <c r="AV692" s="183" t="s">
        <v>84</v>
      </c>
      <c r="AW692" s="183" t="s">
        <v>84</v>
      </c>
      <c r="AX692" s="604" t="s">
        <v>84</v>
      </c>
      <c r="AY692" s="604" t="s">
        <v>84</v>
      </c>
      <c r="AZ692" s="189"/>
      <c r="BA692" s="345">
        <v>0.97380952380952379</v>
      </c>
      <c r="BB692" s="187">
        <v>0.84666666666666668</v>
      </c>
      <c r="BC692" s="187">
        <v>1</v>
      </c>
      <c r="BD692" s="188">
        <v>0.94015873015873019</v>
      </c>
      <c r="BE692" s="188" t="s">
        <v>84</v>
      </c>
    </row>
    <row r="693" spans="1:57" ht="35.25" customHeight="1" x14ac:dyDescent="0.25">
      <c r="A693" s="144"/>
      <c r="B693" s="144"/>
      <c r="C693" s="144"/>
      <c r="D693" s="1549"/>
      <c r="E693" s="234" t="s">
        <v>241</v>
      </c>
      <c r="F693" s="165"/>
      <c r="G693" s="1574"/>
      <c r="H693" s="342">
        <v>1</v>
      </c>
      <c r="I693" s="189">
        <v>1</v>
      </c>
      <c r="J693" s="189">
        <v>1</v>
      </c>
      <c r="K693" s="189">
        <v>1</v>
      </c>
      <c r="L693" s="189" t="s">
        <v>84</v>
      </c>
      <c r="M693" s="189">
        <v>0.83333333333333337</v>
      </c>
      <c r="N693" s="189">
        <v>1</v>
      </c>
      <c r="O693" s="189">
        <v>0.83333333333333337</v>
      </c>
      <c r="P693" s="189">
        <v>1</v>
      </c>
      <c r="Q693" s="189">
        <v>1</v>
      </c>
      <c r="R693" s="189">
        <v>1</v>
      </c>
      <c r="S693" s="189">
        <v>1</v>
      </c>
      <c r="T693" s="189">
        <v>1</v>
      </c>
      <c r="U693" s="189" t="s">
        <v>84</v>
      </c>
      <c r="V693" s="189">
        <v>1</v>
      </c>
      <c r="W693" s="189">
        <v>1</v>
      </c>
      <c r="X693" s="189" t="s">
        <v>84</v>
      </c>
      <c r="Y693" s="189" t="s">
        <v>84</v>
      </c>
      <c r="Z693" s="189" t="s">
        <v>84</v>
      </c>
      <c r="AA693" s="189" t="s">
        <v>84</v>
      </c>
      <c r="AB693" s="237">
        <v>0.83333333333333337</v>
      </c>
      <c r="AC693" s="189">
        <v>1</v>
      </c>
      <c r="AD693" s="189">
        <v>1</v>
      </c>
      <c r="AE693" s="189" t="s">
        <v>84</v>
      </c>
      <c r="AF693" s="189" t="s">
        <v>84</v>
      </c>
      <c r="AG693" s="189" t="s">
        <v>84</v>
      </c>
      <c r="AH693" s="189">
        <v>1</v>
      </c>
      <c r="AI693" s="189">
        <v>0.8</v>
      </c>
      <c r="AJ693" s="189" t="s">
        <v>84</v>
      </c>
      <c r="AK693" s="189" t="s">
        <v>84</v>
      </c>
      <c r="AL693" s="189" t="s">
        <v>84</v>
      </c>
      <c r="AM693" s="237">
        <v>1</v>
      </c>
      <c r="AN693" s="189">
        <v>1</v>
      </c>
      <c r="AO693" s="189">
        <v>1</v>
      </c>
      <c r="AP693" s="189" t="s">
        <v>84</v>
      </c>
      <c r="AQ693" s="189" t="s">
        <v>84</v>
      </c>
      <c r="AR693" s="967" t="s">
        <v>84</v>
      </c>
      <c r="AS693" s="967" t="s">
        <v>84</v>
      </c>
      <c r="AT693" s="977" t="s">
        <v>84</v>
      </c>
      <c r="AU693" s="189" t="s">
        <v>84</v>
      </c>
      <c r="AV693" s="189" t="s">
        <v>84</v>
      </c>
      <c r="AW693" s="189" t="s">
        <v>84</v>
      </c>
      <c r="AX693" s="506" t="s">
        <v>84</v>
      </c>
      <c r="AY693" s="506" t="s">
        <v>84</v>
      </c>
      <c r="AZ693" s="189"/>
      <c r="BA693" s="343">
        <v>0.97619047619047616</v>
      </c>
      <c r="BB693" s="239">
        <v>0.92666666666666675</v>
      </c>
      <c r="BC693" s="239">
        <v>1</v>
      </c>
      <c r="BD693" s="240">
        <v>0.96761904761904771</v>
      </c>
      <c r="BE693" s="240" t="s">
        <v>84</v>
      </c>
    </row>
    <row r="694" spans="1:57" ht="35.25" customHeight="1" x14ac:dyDescent="0.25">
      <c r="A694" s="144"/>
      <c r="B694" s="144"/>
      <c r="C694" s="144"/>
      <c r="D694" s="1549"/>
      <c r="E694" s="234" t="s">
        <v>246</v>
      </c>
      <c r="F694" s="165"/>
      <c r="G694" s="1574"/>
      <c r="H694" s="344">
        <v>1</v>
      </c>
      <c r="I694" s="183">
        <v>1</v>
      </c>
      <c r="J694" s="183">
        <v>0.83333333333333337</v>
      </c>
      <c r="K694" s="183">
        <v>1</v>
      </c>
      <c r="L694" s="183" t="s">
        <v>84</v>
      </c>
      <c r="M694" s="183">
        <v>1</v>
      </c>
      <c r="N694" s="183">
        <v>0.8</v>
      </c>
      <c r="O694" s="183">
        <v>1</v>
      </c>
      <c r="P694" s="183">
        <v>1</v>
      </c>
      <c r="Q694" s="183">
        <v>1</v>
      </c>
      <c r="R694" s="183">
        <v>1</v>
      </c>
      <c r="S694" s="183">
        <v>1</v>
      </c>
      <c r="T694" s="183">
        <v>1</v>
      </c>
      <c r="U694" s="183" t="s">
        <v>84</v>
      </c>
      <c r="V694" s="183">
        <v>1</v>
      </c>
      <c r="W694" s="183">
        <v>1</v>
      </c>
      <c r="X694" s="183" t="s">
        <v>84</v>
      </c>
      <c r="Y694" s="183" t="s">
        <v>84</v>
      </c>
      <c r="Z694" s="183" t="s">
        <v>84</v>
      </c>
      <c r="AA694" s="183" t="s">
        <v>84</v>
      </c>
      <c r="AB694" s="185">
        <v>1</v>
      </c>
      <c r="AC694" s="183">
        <v>1</v>
      </c>
      <c r="AD694" s="183">
        <v>1</v>
      </c>
      <c r="AE694" s="183" t="s">
        <v>84</v>
      </c>
      <c r="AF694" s="183" t="s">
        <v>84</v>
      </c>
      <c r="AG694" s="183" t="s">
        <v>84</v>
      </c>
      <c r="AH694" s="183">
        <v>0.83333333333333337</v>
      </c>
      <c r="AI694" s="183">
        <v>1</v>
      </c>
      <c r="AJ694" s="183" t="s">
        <v>84</v>
      </c>
      <c r="AK694" s="183" t="s">
        <v>84</v>
      </c>
      <c r="AL694" s="183" t="s">
        <v>84</v>
      </c>
      <c r="AM694" s="185">
        <v>1</v>
      </c>
      <c r="AN694" s="183">
        <v>0.8</v>
      </c>
      <c r="AO694" s="183">
        <v>1</v>
      </c>
      <c r="AP694" s="183" t="s">
        <v>84</v>
      </c>
      <c r="AQ694" s="183" t="s">
        <v>84</v>
      </c>
      <c r="AR694" s="965">
        <v>1</v>
      </c>
      <c r="AS694" s="965" t="s">
        <v>84</v>
      </c>
      <c r="AT694" s="975" t="s">
        <v>84</v>
      </c>
      <c r="AU694" s="183" t="s">
        <v>84</v>
      </c>
      <c r="AV694" s="183" t="s">
        <v>84</v>
      </c>
      <c r="AW694" s="183" t="s">
        <v>84</v>
      </c>
      <c r="AX694" s="604" t="s">
        <v>84</v>
      </c>
      <c r="AY694" s="604" t="s">
        <v>84</v>
      </c>
      <c r="AZ694" s="189"/>
      <c r="BA694" s="345">
        <v>0.97380952380952379</v>
      </c>
      <c r="BB694" s="187">
        <v>0.96666666666666679</v>
      </c>
      <c r="BC694" s="187">
        <v>0.95</v>
      </c>
      <c r="BD694" s="188">
        <v>0.96349206349206362</v>
      </c>
      <c r="BE694" s="188" t="s">
        <v>84</v>
      </c>
    </row>
    <row r="695" spans="1:57" ht="35.25" customHeight="1" x14ac:dyDescent="0.25">
      <c r="A695" s="144"/>
      <c r="B695" s="144"/>
      <c r="C695" s="144"/>
      <c r="D695" s="1549"/>
      <c r="E695" s="234" t="s">
        <v>248</v>
      </c>
      <c r="F695" s="165"/>
      <c r="G695" s="1574"/>
      <c r="H695" s="342">
        <v>1</v>
      </c>
      <c r="I695" s="189">
        <v>1</v>
      </c>
      <c r="J695" s="189">
        <v>1</v>
      </c>
      <c r="K695" s="189">
        <v>1</v>
      </c>
      <c r="L695" s="189" t="s">
        <v>84</v>
      </c>
      <c r="M695" s="189">
        <v>1</v>
      </c>
      <c r="N695" s="189">
        <v>1</v>
      </c>
      <c r="O695" s="189">
        <v>0.83333333333333337</v>
      </c>
      <c r="P695" s="189">
        <v>1</v>
      </c>
      <c r="Q695" s="189">
        <v>1</v>
      </c>
      <c r="R695" s="189">
        <v>1</v>
      </c>
      <c r="S695" s="189">
        <v>0.83333333333333337</v>
      </c>
      <c r="T695" s="189">
        <v>1</v>
      </c>
      <c r="U695" s="189" t="s">
        <v>84</v>
      </c>
      <c r="V695" s="189">
        <v>1</v>
      </c>
      <c r="W695" s="189">
        <v>1</v>
      </c>
      <c r="X695" s="189" t="s">
        <v>84</v>
      </c>
      <c r="Y695" s="189" t="s">
        <v>84</v>
      </c>
      <c r="Z695" s="189" t="s">
        <v>84</v>
      </c>
      <c r="AA695" s="189" t="s">
        <v>84</v>
      </c>
      <c r="AB695" s="237">
        <v>1</v>
      </c>
      <c r="AC695" s="189">
        <v>1</v>
      </c>
      <c r="AD695" s="189">
        <v>1</v>
      </c>
      <c r="AE695" s="189" t="s">
        <v>84</v>
      </c>
      <c r="AF695" s="189" t="s">
        <v>84</v>
      </c>
      <c r="AG695" s="189" t="s">
        <v>84</v>
      </c>
      <c r="AH695" s="189">
        <v>1</v>
      </c>
      <c r="AI695" s="189">
        <v>1</v>
      </c>
      <c r="AJ695" s="189" t="s">
        <v>84</v>
      </c>
      <c r="AK695" s="189" t="s">
        <v>84</v>
      </c>
      <c r="AL695" s="189" t="s">
        <v>84</v>
      </c>
      <c r="AM695" s="237">
        <v>1</v>
      </c>
      <c r="AN695" s="189">
        <v>1</v>
      </c>
      <c r="AO695" s="189">
        <v>1</v>
      </c>
      <c r="AP695" s="189" t="s">
        <v>84</v>
      </c>
      <c r="AQ695" s="189" t="s">
        <v>84</v>
      </c>
      <c r="AR695" s="967">
        <v>1</v>
      </c>
      <c r="AS695" s="967" t="s">
        <v>84</v>
      </c>
      <c r="AT695" s="977" t="s">
        <v>84</v>
      </c>
      <c r="AU695" s="189" t="s">
        <v>84</v>
      </c>
      <c r="AV695" s="189" t="s">
        <v>84</v>
      </c>
      <c r="AW695" s="189" t="s">
        <v>84</v>
      </c>
      <c r="AX695" s="506" t="s">
        <v>84</v>
      </c>
      <c r="AY695" s="506" t="s">
        <v>84</v>
      </c>
      <c r="AZ695" s="189"/>
      <c r="BA695" s="343">
        <v>0.97619047619047616</v>
      </c>
      <c r="BB695" s="239">
        <v>1</v>
      </c>
      <c r="BC695" s="239">
        <v>1</v>
      </c>
      <c r="BD695" s="240">
        <v>0.99206349206349209</v>
      </c>
      <c r="BE695" s="240" t="s">
        <v>84</v>
      </c>
    </row>
    <row r="696" spans="1:57" ht="35.25" customHeight="1" x14ac:dyDescent="0.25">
      <c r="A696" s="144"/>
      <c r="B696" s="144"/>
      <c r="C696" s="144"/>
      <c r="D696" s="1549"/>
      <c r="E696" s="234" t="s">
        <v>257</v>
      </c>
      <c r="F696" s="165"/>
      <c r="G696" s="1574"/>
      <c r="H696" s="344">
        <v>1</v>
      </c>
      <c r="I696" s="183">
        <v>1</v>
      </c>
      <c r="J696" s="183">
        <v>1</v>
      </c>
      <c r="K696" s="183">
        <v>1</v>
      </c>
      <c r="L696" s="183" t="s">
        <v>84</v>
      </c>
      <c r="M696" s="183">
        <v>1</v>
      </c>
      <c r="N696" s="183">
        <v>1</v>
      </c>
      <c r="O696" s="183">
        <v>1</v>
      </c>
      <c r="P696" s="183">
        <v>1</v>
      </c>
      <c r="Q696" s="183">
        <v>1</v>
      </c>
      <c r="R696" s="183">
        <v>1</v>
      </c>
      <c r="S696" s="183">
        <v>1</v>
      </c>
      <c r="T696" s="183">
        <v>1</v>
      </c>
      <c r="U696" s="183" t="s">
        <v>84</v>
      </c>
      <c r="V696" s="183">
        <v>1</v>
      </c>
      <c r="W696" s="183">
        <v>1</v>
      </c>
      <c r="X696" s="183" t="s">
        <v>84</v>
      </c>
      <c r="Y696" s="183" t="s">
        <v>84</v>
      </c>
      <c r="Z696" s="183" t="s">
        <v>84</v>
      </c>
      <c r="AA696" s="183" t="s">
        <v>84</v>
      </c>
      <c r="AB696" s="185">
        <v>0.83333333333333337</v>
      </c>
      <c r="AC696" s="183">
        <v>1</v>
      </c>
      <c r="AD696" s="183">
        <v>0.8</v>
      </c>
      <c r="AE696" s="183" t="s">
        <v>84</v>
      </c>
      <c r="AF696" s="183" t="s">
        <v>84</v>
      </c>
      <c r="AG696" s="183" t="s">
        <v>84</v>
      </c>
      <c r="AH696" s="183">
        <v>1</v>
      </c>
      <c r="AI696" s="183">
        <v>1</v>
      </c>
      <c r="AJ696" s="183" t="s">
        <v>84</v>
      </c>
      <c r="AK696" s="183" t="s">
        <v>84</v>
      </c>
      <c r="AL696" s="183" t="s">
        <v>84</v>
      </c>
      <c r="AM696" s="185">
        <v>1</v>
      </c>
      <c r="AN696" s="183">
        <v>1</v>
      </c>
      <c r="AO696" s="183">
        <v>1</v>
      </c>
      <c r="AP696" s="183" t="s">
        <v>84</v>
      </c>
      <c r="AQ696" s="183" t="s">
        <v>84</v>
      </c>
      <c r="AR696" s="965">
        <v>1</v>
      </c>
      <c r="AS696" s="965" t="s">
        <v>84</v>
      </c>
      <c r="AT696" s="975" t="s">
        <v>84</v>
      </c>
      <c r="AU696" s="183" t="s">
        <v>84</v>
      </c>
      <c r="AV696" s="183" t="s">
        <v>84</v>
      </c>
      <c r="AW696" s="183" t="s">
        <v>84</v>
      </c>
      <c r="AX696" s="604" t="s">
        <v>84</v>
      </c>
      <c r="AY696" s="604" t="s">
        <v>84</v>
      </c>
      <c r="AZ696" s="189"/>
      <c r="BA696" s="345">
        <v>1</v>
      </c>
      <c r="BB696" s="187">
        <v>0.92666666666666675</v>
      </c>
      <c r="BC696" s="187">
        <v>1</v>
      </c>
      <c r="BD696" s="188">
        <v>0.97555555555555562</v>
      </c>
      <c r="BE696" s="188" t="s">
        <v>84</v>
      </c>
    </row>
    <row r="697" spans="1:57" ht="35.25" customHeight="1" x14ac:dyDescent="0.25">
      <c r="A697" s="144"/>
      <c r="B697" s="144"/>
      <c r="C697" s="144"/>
      <c r="D697" s="1549"/>
      <c r="E697" s="234" t="s">
        <v>267</v>
      </c>
      <c r="F697" s="165"/>
      <c r="G697" s="1575"/>
      <c r="H697" s="492">
        <v>1</v>
      </c>
      <c r="I697" s="189">
        <v>1</v>
      </c>
      <c r="J697" s="189">
        <v>1</v>
      </c>
      <c r="K697" s="189">
        <v>1</v>
      </c>
      <c r="L697" s="189" t="s">
        <v>84</v>
      </c>
      <c r="M697" s="189">
        <v>0.83333333333333337</v>
      </c>
      <c r="N697" s="189">
        <v>1</v>
      </c>
      <c r="O697" s="189">
        <v>1</v>
      </c>
      <c r="P697" s="189">
        <v>1</v>
      </c>
      <c r="Q697" s="189">
        <v>0.8</v>
      </c>
      <c r="R697" s="189">
        <v>1</v>
      </c>
      <c r="S697" s="189">
        <v>1</v>
      </c>
      <c r="T697" s="189">
        <v>1</v>
      </c>
      <c r="U697" s="189" t="s">
        <v>84</v>
      </c>
      <c r="V697" s="189">
        <v>1</v>
      </c>
      <c r="W697" s="189">
        <v>1</v>
      </c>
      <c r="X697" s="189" t="s">
        <v>84</v>
      </c>
      <c r="Y697" s="189" t="s">
        <v>84</v>
      </c>
      <c r="Z697" s="189" t="s">
        <v>84</v>
      </c>
      <c r="AA697" s="189" t="s">
        <v>84</v>
      </c>
      <c r="AB697" s="237">
        <v>1</v>
      </c>
      <c r="AC697" s="189">
        <v>1</v>
      </c>
      <c r="AD697" s="189">
        <v>1</v>
      </c>
      <c r="AE697" s="189" t="s">
        <v>84</v>
      </c>
      <c r="AF697" s="189" t="s">
        <v>84</v>
      </c>
      <c r="AG697" s="189" t="s">
        <v>84</v>
      </c>
      <c r="AH697" s="189">
        <v>1</v>
      </c>
      <c r="AI697" s="189">
        <v>0.83333333333333337</v>
      </c>
      <c r="AJ697" s="189" t="s">
        <v>84</v>
      </c>
      <c r="AK697" s="189" t="s">
        <v>84</v>
      </c>
      <c r="AL697" s="189" t="s">
        <v>84</v>
      </c>
      <c r="AM697" s="237">
        <v>1</v>
      </c>
      <c r="AN697" s="189">
        <v>1</v>
      </c>
      <c r="AO697" s="189">
        <v>0.8</v>
      </c>
      <c r="AP697" s="189" t="s">
        <v>84</v>
      </c>
      <c r="AQ697" s="189" t="s">
        <v>84</v>
      </c>
      <c r="AR697" s="967">
        <v>1</v>
      </c>
      <c r="AS697" s="967" t="s">
        <v>84</v>
      </c>
      <c r="AT697" s="977" t="s">
        <v>84</v>
      </c>
      <c r="AU697" s="189" t="s">
        <v>84</v>
      </c>
      <c r="AV697" s="189" t="s">
        <v>84</v>
      </c>
      <c r="AW697" s="189" t="s">
        <v>84</v>
      </c>
      <c r="AX697" s="506" t="s">
        <v>84</v>
      </c>
      <c r="AY697" s="506" t="s">
        <v>84</v>
      </c>
      <c r="AZ697" s="189"/>
      <c r="BA697" s="493">
        <v>0.97380952380952379</v>
      </c>
      <c r="BB697" s="239">
        <v>0.96666666666666656</v>
      </c>
      <c r="BC697" s="239">
        <v>0.95</v>
      </c>
      <c r="BD697" s="240">
        <v>0.96349206349206329</v>
      </c>
      <c r="BE697" s="240" t="s">
        <v>84</v>
      </c>
    </row>
    <row r="698" spans="1:57" ht="35.25" customHeight="1" x14ac:dyDescent="0.25">
      <c r="A698" s="144"/>
      <c r="B698" s="144"/>
      <c r="C698" s="144"/>
      <c r="D698" s="1549"/>
      <c r="E698" s="234" t="s">
        <v>152</v>
      </c>
      <c r="F698" s="165"/>
      <c r="G698" s="1575"/>
      <c r="H698" s="495">
        <v>1</v>
      </c>
      <c r="I698" s="183">
        <v>1</v>
      </c>
      <c r="J698" s="183">
        <v>1</v>
      </c>
      <c r="K698" s="183">
        <v>1</v>
      </c>
      <c r="L698" s="183" t="s">
        <v>84</v>
      </c>
      <c r="M698" s="183">
        <v>1</v>
      </c>
      <c r="N698" s="183">
        <v>1</v>
      </c>
      <c r="O698" s="183">
        <v>1</v>
      </c>
      <c r="P698" s="183">
        <v>1</v>
      </c>
      <c r="Q698" s="183">
        <v>1</v>
      </c>
      <c r="R698" s="183">
        <v>0.8</v>
      </c>
      <c r="S698" s="183">
        <v>1</v>
      </c>
      <c r="T698" s="183">
        <v>1</v>
      </c>
      <c r="U698" s="183" t="s">
        <v>84</v>
      </c>
      <c r="V698" s="183">
        <v>1</v>
      </c>
      <c r="W698" s="183">
        <v>1</v>
      </c>
      <c r="X698" s="183" t="s">
        <v>84</v>
      </c>
      <c r="Y698" s="183" t="s">
        <v>84</v>
      </c>
      <c r="Z698" s="183" t="s">
        <v>84</v>
      </c>
      <c r="AA698" s="183" t="s">
        <v>84</v>
      </c>
      <c r="AB698" s="185">
        <v>0.83333333333333337</v>
      </c>
      <c r="AC698" s="183">
        <v>1</v>
      </c>
      <c r="AD698" s="183">
        <v>1</v>
      </c>
      <c r="AE698" s="183" t="s">
        <v>84</v>
      </c>
      <c r="AF698" s="183" t="s">
        <v>84</v>
      </c>
      <c r="AG698" s="183" t="s">
        <v>84</v>
      </c>
      <c r="AH698" s="183">
        <v>0.8</v>
      </c>
      <c r="AI698" s="183">
        <v>1</v>
      </c>
      <c r="AJ698" s="183" t="s">
        <v>84</v>
      </c>
      <c r="AK698" s="183" t="s">
        <v>84</v>
      </c>
      <c r="AL698" s="183" t="s">
        <v>84</v>
      </c>
      <c r="AM698" s="185">
        <v>1</v>
      </c>
      <c r="AN698" s="183">
        <v>1</v>
      </c>
      <c r="AO698" s="183">
        <v>1</v>
      </c>
      <c r="AP698" s="183" t="s">
        <v>84</v>
      </c>
      <c r="AQ698" s="183" t="s">
        <v>84</v>
      </c>
      <c r="AR698" s="965">
        <v>1</v>
      </c>
      <c r="AS698" s="965" t="s">
        <v>84</v>
      </c>
      <c r="AT698" s="975" t="s">
        <v>84</v>
      </c>
      <c r="AU698" s="183" t="s">
        <v>84</v>
      </c>
      <c r="AV698" s="183" t="s">
        <v>84</v>
      </c>
      <c r="AW698" s="183" t="s">
        <v>84</v>
      </c>
      <c r="AX698" s="604" t="s">
        <v>84</v>
      </c>
      <c r="AY698" s="604" t="s">
        <v>84</v>
      </c>
      <c r="AZ698" s="189"/>
      <c r="BA698" s="494">
        <v>0.98571428571428577</v>
      </c>
      <c r="BB698" s="187">
        <v>0.92666666666666675</v>
      </c>
      <c r="BC698" s="187">
        <v>1</v>
      </c>
      <c r="BD698" s="188">
        <v>0.97079365079365088</v>
      </c>
      <c r="BE698" s="188" t="s">
        <v>84</v>
      </c>
    </row>
    <row r="699" spans="1:57" ht="35.25" customHeight="1" x14ac:dyDescent="0.25">
      <c r="A699" s="144"/>
      <c r="B699" s="144"/>
      <c r="C699" s="144"/>
      <c r="D699" s="1548">
        <v>2020</v>
      </c>
      <c r="E699" s="234" t="s">
        <v>153</v>
      </c>
      <c r="F699" s="165"/>
      <c r="G699" s="1575"/>
      <c r="H699" s="492">
        <v>1</v>
      </c>
      <c r="I699" s="189">
        <v>1</v>
      </c>
      <c r="J699" s="189" t="s">
        <v>84</v>
      </c>
      <c r="K699" s="189">
        <v>1</v>
      </c>
      <c r="L699" s="189" t="s">
        <v>84</v>
      </c>
      <c r="M699" s="189">
        <v>1</v>
      </c>
      <c r="N699" s="189">
        <v>1</v>
      </c>
      <c r="O699" s="189">
        <v>1</v>
      </c>
      <c r="P699" s="189" t="s">
        <v>84</v>
      </c>
      <c r="Q699" s="189">
        <v>1</v>
      </c>
      <c r="R699" s="189">
        <v>1</v>
      </c>
      <c r="S699" s="189">
        <v>1</v>
      </c>
      <c r="T699" s="189">
        <v>1</v>
      </c>
      <c r="U699" s="189" t="s">
        <v>84</v>
      </c>
      <c r="V699" s="189">
        <v>1</v>
      </c>
      <c r="W699" s="189">
        <v>1</v>
      </c>
      <c r="X699" s="189" t="s">
        <v>84</v>
      </c>
      <c r="Y699" s="189" t="s">
        <v>84</v>
      </c>
      <c r="Z699" s="189" t="s">
        <v>84</v>
      </c>
      <c r="AA699" s="189" t="s">
        <v>84</v>
      </c>
      <c r="AB699" s="237">
        <v>0.6</v>
      </c>
      <c r="AC699" s="189">
        <v>1</v>
      </c>
      <c r="AD699" s="189">
        <v>1</v>
      </c>
      <c r="AE699" s="189" t="s">
        <v>84</v>
      </c>
      <c r="AF699" s="189" t="s">
        <v>84</v>
      </c>
      <c r="AG699" s="189" t="s">
        <v>84</v>
      </c>
      <c r="AH699" s="189">
        <v>1</v>
      </c>
      <c r="AI699" s="189">
        <v>1</v>
      </c>
      <c r="AJ699" s="189" t="s">
        <v>84</v>
      </c>
      <c r="AK699" s="189" t="s">
        <v>84</v>
      </c>
      <c r="AL699" s="189" t="s">
        <v>84</v>
      </c>
      <c r="AM699" s="237">
        <v>1</v>
      </c>
      <c r="AN699" s="189">
        <v>1</v>
      </c>
      <c r="AO699" s="189">
        <v>1</v>
      </c>
      <c r="AP699" s="189" t="s">
        <v>84</v>
      </c>
      <c r="AQ699" s="189" t="s">
        <v>84</v>
      </c>
      <c r="AR699" s="967">
        <v>1</v>
      </c>
      <c r="AS699" s="967" t="s">
        <v>84</v>
      </c>
      <c r="AT699" s="977" t="s">
        <v>84</v>
      </c>
      <c r="AU699" s="189" t="s">
        <v>84</v>
      </c>
      <c r="AV699" s="189" t="s">
        <v>84</v>
      </c>
      <c r="AW699" s="189" t="s">
        <v>84</v>
      </c>
      <c r="AX699" s="506" t="s">
        <v>84</v>
      </c>
      <c r="AY699" s="506" t="s">
        <v>84</v>
      </c>
      <c r="AZ699" s="189"/>
      <c r="BA699" s="493">
        <v>1</v>
      </c>
      <c r="BB699" s="239">
        <v>0.91999999999999993</v>
      </c>
      <c r="BC699" s="239">
        <v>1</v>
      </c>
      <c r="BD699" s="240">
        <v>0.97333333333333327</v>
      </c>
      <c r="BE699" s="240" t="s">
        <v>84</v>
      </c>
    </row>
    <row r="700" spans="1:57" ht="35.25" customHeight="1" x14ac:dyDescent="0.25">
      <c r="A700" s="144"/>
      <c r="B700" s="144"/>
      <c r="C700" s="144"/>
      <c r="D700" s="1549"/>
      <c r="E700" s="234" t="s">
        <v>154</v>
      </c>
      <c r="F700" s="165"/>
      <c r="G700" s="1575"/>
      <c r="H700" s="495">
        <v>1</v>
      </c>
      <c r="I700" s="183">
        <v>1</v>
      </c>
      <c r="J700" s="183" t="s">
        <v>84</v>
      </c>
      <c r="K700" s="183">
        <v>1</v>
      </c>
      <c r="L700" s="183" t="s">
        <v>84</v>
      </c>
      <c r="M700" s="183">
        <v>1</v>
      </c>
      <c r="N700" s="183">
        <v>1</v>
      </c>
      <c r="O700" s="183">
        <v>1</v>
      </c>
      <c r="P700" s="183" t="s">
        <v>84</v>
      </c>
      <c r="Q700" s="183">
        <v>1</v>
      </c>
      <c r="R700" s="183">
        <v>1</v>
      </c>
      <c r="S700" s="183">
        <v>1</v>
      </c>
      <c r="T700" s="183">
        <v>1</v>
      </c>
      <c r="U700" s="183" t="s">
        <v>84</v>
      </c>
      <c r="V700" s="183">
        <v>1</v>
      </c>
      <c r="W700" s="183">
        <v>1</v>
      </c>
      <c r="X700" s="183" t="s">
        <v>84</v>
      </c>
      <c r="Y700" s="183" t="s">
        <v>84</v>
      </c>
      <c r="Z700" s="183" t="s">
        <v>84</v>
      </c>
      <c r="AA700" s="183" t="s">
        <v>84</v>
      </c>
      <c r="AB700" s="185">
        <v>1</v>
      </c>
      <c r="AC700" s="183">
        <v>1</v>
      </c>
      <c r="AD700" s="183">
        <v>1</v>
      </c>
      <c r="AE700" s="183" t="s">
        <v>84</v>
      </c>
      <c r="AF700" s="183" t="s">
        <v>84</v>
      </c>
      <c r="AG700" s="183" t="s">
        <v>84</v>
      </c>
      <c r="AH700" s="183">
        <v>0.6</v>
      </c>
      <c r="AI700" s="183">
        <v>1</v>
      </c>
      <c r="AJ700" s="183" t="s">
        <v>84</v>
      </c>
      <c r="AK700" s="183" t="s">
        <v>84</v>
      </c>
      <c r="AL700" s="183" t="s">
        <v>84</v>
      </c>
      <c r="AM700" s="185">
        <v>0.66666666666666663</v>
      </c>
      <c r="AN700" s="183">
        <v>1</v>
      </c>
      <c r="AO700" s="183">
        <v>1</v>
      </c>
      <c r="AP700" s="183" t="s">
        <v>84</v>
      </c>
      <c r="AQ700" s="183" t="s">
        <v>84</v>
      </c>
      <c r="AR700" s="965">
        <v>1</v>
      </c>
      <c r="AS700" s="965" t="s">
        <v>84</v>
      </c>
      <c r="AT700" s="975" t="s">
        <v>84</v>
      </c>
      <c r="AU700" s="183" t="s">
        <v>84</v>
      </c>
      <c r="AV700" s="183" t="s">
        <v>84</v>
      </c>
      <c r="AW700" s="183" t="s">
        <v>84</v>
      </c>
      <c r="AX700" s="604" t="s">
        <v>84</v>
      </c>
      <c r="AY700" s="604" t="s">
        <v>84</v>
      </c>
      <c r="AZ700" s="189"/>
      <c r="BA700" s="494">
        <v>1</v>
      </c>
      <c r="BB700" s="187">
        <v>0.91999999999999993</v>
      </c>
      <c r="BC700" s="187">
        <v>0.91666666666666663</v>
      </c>
      <c r="BD700" s="188">
        <v>0.94555555555555548</v>
      </c>
      <c r="BE700" s="188" t="s">
        <v>84</v>
      </c>
    </row>
    <row r="701" spans="1:57" ht="35.25" customHeight="1" x14ac:dyDescent="0.25">
      <c r="A701" s="144"/>
      <c r="B701" s="144"/>
      <c r="C701" s="144"/>
      <c r="D701" s="1549"/>
      <c r="E701" s="234" t="s">
        <v>155</v>
      </c>
      <c r="F701" s="165"/>
      <c r="G701" s="1575"/>
      <c r="H701" s="638">
        <v>1</v>
      </c>
      <c r="I701" s="186">
        <v>1</v>
      </c>
      <c r="J701" s="186" t="s">
        <v>84</v>
      </c>
      <c r="K701" s="186">
        <v>1</v>
      </c>
      <c r="L701" s="186" t="s">
        <v>84</v>
      </c>
      <c r="M701" s="186" t="s">
        <v>84</v>
      </c>
      <c r="N701" s="186" t="s">
        <v>84</v>
      </c>
      <c r="O701" s="186">
        <v>1</v>
      </c>
      <c r="P701" s="186" t="s">
        <v>84</v>
      </c>
      <c r="Q701" s="186">
        <v>1</v>
      </c>
      <c r="R701" s="186">
        <v>1</v>
      </c>
      <c r="S701" s="186">
        <v>1</v>
      </c>
      <c r="T701" s="186">
        <v>0.8</v>
      </c>
      <c r="U701" s="186" t="s">
        <v>84</v>
      </c>
      <c r="V701" s="186">
        <v>1</v>
      </c>
      <c r="W701" s="186">
        <v>1</v>
      </c>
      <c r="X701" s="186" t="s">
        <v>84</v>
      </c>
      <c r="Y701" s="186" t="s">
        <v>84</v>
      </c>
      <c r="Z701" s="186" t="s">
        <v>84</v>
      </c>
      <c r="AA701" s="186" t="s">
        <v>84</v>
      </c>
      <c r="AB701" s="206">
        <v>1</v>
      </c>
      <c r="AC701" s="186">
        <v>1</v>
      </c>
      <c r="AD701" s="186">
        <v>1</v>
      </c>
      <c r="AE701" s="186" t="s">
        <v>84</v>
      </c>
      <c r="AF701" s="186" t="s">
        <v>84</v>
      </c>
      <c r="AG701" s="186" t="s">
        <v>84</v>
      </c>
      <c r="AH701" s="186">
        <v>1</v>
      </c>
      <c r="AI701" s="186">
        <v>1</v>
      </c>
      <c r="AJ701" s="186" t="s">
        <v>84</v>
      </c>
      <c r="AK701" s="186" t="s">
        <v>84</v>
      </c>
      <c r="AL701" s="186" t="s">
        <v>84</v>
      </c>
      <c r="AM701" s="206">
        <v>1</v>
      </c>
      <c r="AN701" s="186" t="s">
        <v>84</v>
      </c>
      <c r="AO701" s="186">
        <v>0.8</v>
      </c>
      <c r="AP701" s="186" t="s">
        <v>84</v>
      </c>
      <c r="AQ701" s="186" t="s">
        <v>84</v>
      </c>
      <c r="AR701" s="966">
        <v>0.8</v>
      </c>
      <c r="AS701" s="966" t="s">
        <v>84</v>
      </c>
      <c r="AT701" s="976" t="s">
        <v>84</v>
      </c>
      <c r="AU701" s="186" t="s">
        <v>84</v>
      </c>
      <c r="AV701" s="186" t="s">
        <v>84</v>
      </c>
      <c r="AW701" s="186" t="s">
        <v>84</v>
      </c>
      <c r="AX701" s="605" t="s">
        <v>84</v>
      </c>
      <c r="AY701" s="605" t="s">
        <v>84</v>
      </c>
      <c r="AZ701" s="189"/>
      <c r="BA701" s="639">
        <v>0.98000000000000009</v>
      </c>
      <c r="BB701" s="207">
        <v>1</v>
      </c>
      <c r="BC701" s="207">
        <v>0.8666666666666667</v>
      </c>
      <c r="BD701" s="208">
        <v>0.94888888888888889</v>
      </c>
      <c r="BE701" s="208" t="s">
        <v>84</v>
      </c>
    </row>
    <row r="702" spans="1:57" ht="35.25" customHeight="1" x14ac:dyDescent="0.25">
      <c r="A702" s="144"/>
      <c r="B702" s="144"/>
      <c r="C702" s="144"/>
      <c r="D702" s="1549"/>
      <c r="E702" s="234" t="s">
        <v>241</v>
      </c>
      <c r="F702" s="165"/>
      <c r="G702" s="1575"/>
      <c r="H702" s="495">
        <v>1</v>
      </c>
      <c r="I702" s="183">
        <v>1</v>
      </c>
      <c r="J702" s="183" t="s">
        <v>84</v>
      </c>
      <c r="K702" s="183">
        <v>1</v>
      </c>
      <c r="L702" s="183" t="s">
        <v>84</v>
      </c>
      <c r="M702" s="183" t="s">
        <v>84</v>
      </c>
      <c r="N702" s="183" t="s">
        <v>84</v>
      </c>
      <c r="O702" s="183">
        <v>0.8</v>
      </c>
      <c r="P702" s="183" t="s">
        <v>84</v>
      </c>
      <c r="Q702" s="183">
        <v>1</v>
      </c>
      <c r="R702" s="183">
        <v>1</v>
      </c>
      <c r="S702" s="183">
        <v>1</v>
      </c>
      <c r="T702" s="183">
        <v>1</v>
      </c>
      <c r="U702" s="183" t="s">
        <v>84</v>
      </c>
      <c r="V702" s="183">
        <v>1</v>
      </c>
      <c r="W702" s="183">
        <v>1</v>
      </c>
      <c r="X702" s="183" t="s">
        <v>84</v>
      </c>
      <c r="Y702" s="183" t="s">
        <v>84</v>
      </c>
      <c r="Z702" s="183" t="s">
        <v>84</v>
      </c>
      <c r="AA702" s="183" t="s">
        <v>84</v>
      </c>
      <c r="AB702" s="185">
        <v>1</v>
      </c>
      <c r="AC702" s="183">
        <v>1</v>
      </c>
      <c r="AD702" s="183">
        <v>1</v>
      </c>
      <c r="AE702" s="183" t="s">
        <v>84</v>
      </c>
      <c r="AF702" s="183" t="s">
        <v>84</v>
      </c>
      <c r="AG702" s="183" t="s">
        <v>84</v>
      </c>
      <c r="AH702" s="183">
        <v>0.8</v>
      </c>
      <c r="AI702" s="183">
        <v>1</v>
      </c>
      <c r="AJ702" s="183" t="s">
        <v>84</v>
      </c>
      <c r="AK702" s="183" t="s">
        <v>84</v>
      </c>
      <c r="AL702" s="183" t="s">
        <v>84</v>
      </c>
      <c r="AM702" s="185">
        <v>1</v>
      </c>
      <c r="AN702" s="183" t="s">
        <v>84</v>
      </c>
      <c r="AO702" s="183">
        <v>1</v>
      </c>
      <c r="AP702" s="183" t="s">
        <v>84</v>
      </c>
      <c r="AQ702" s="183" t="s">
        <v>84</v>
      </c>
      <c r="AR702" s="965">
        <v>1</v>
      </c>
      <c r="AS702" s="965" t="s">
        <v>84</v>
      </c>
      <c r="AT702" s="975" t="s">
        <v>84</v>
      </c>
      <c r="AU702" s="189" t="s">
        <v>84</v>
      </c>
      <c r="AV702" s="189" t="s">
        <v>84</v>
      </c>
      <c r="AW702" s="189" t="s">
        <v>84</v>
      </c>
      <c r="AX702" s="506" t="s">
        <v>84</v>
      </c>
      <c r="AY702" s="506" t="s">
        <v>84</v>
      </c>
      <c r="AZ702" s="189"/>
      <c r="BA702" s="494">
        <v>0.98000000000000009</v>
      </c>
      <c r="BB702" s="187">
        <v>0.96</v>
      </c>
      <c r="BC702" s="187">
        <v>1</v>
      </c>
      <c r="BD702" s="188">
        <v>0.98</v>
      </c>
      <c r="BE702" s="188" t="s">
        <v>84</v>
      </c>
    </row>
    <row r="703" spans="1:57" ht="35.25" customHeight="1" x14ac:dyDescent="0.25">
      <c r="A703" s="144"/>
      <c r="B703" s="144"/>
      <c r="C703" s="144"/>
      <c r="D703" s="1549"/>
      <c r="E703" s="234" t="s">
        <v>246</v>
      </c>
      <c r="F703" s="165"/>
      <c r="G703" s="1575"/>
      <c r="H703" s="638">
        <v>1</v>
      </c>
      <c r="I703" s="186">
        <v>0.83333333333333337</v>
      </c>
      <c r="J703" s="186" t="s">
        <v>84</v>
      </c>
      <c r="K703" s="186">
        <v>1</v>
      </c>
      <c r="L703" s="186" t="s">
        <v>84</v>
      </c>
      <c r="M703" s="186" t="s">
        <v>84</v>
      </c>
      <c r="N703" s="186" t="s">
        <v>84</v>
      </c>
      <c r="O703" s="186">
        <v>1</v>
      </c>
      <c r="P703" s="186" t="s">
        <v>84</v>
      </c>
      <c r="Q703" s="186">
        <v>1</v>
      </c>
      <c r="R703" s="186">
        <v>1</v>
      </c>
      <c r="S703" s="186">
        <v>1</v>
      </c>
      <c r="T703" s="186">
        <v>0.66666666666666663</v>
      </c>
      <c r="U703" s="186" t="s">
        <v>84</v>
      </c>
      <c r="V703" s="186">
        <v>1</v>
      </c>
      <c r="W703" s="186">
        <v>1</v>
      </c>
      <c r="X703" s="186" t="s">
        <v>84</v>
      </c>
      <c r="Y703" s="186" t="s">
        <v>84</v>
      </c>
      <c r="Z703" s="186" t="s">
        <v>84</v>
      </c>
      <c r="AA703" s="186" t="s">
        <v>84</v>
      </c>
      <c r="AB703" s="206">
        <v>1</v>
      </c>
      <c r="AC703" s="186" t="s">
        <v>84</v>
      </c>
      <c r="AD703" s="186">
        <v>1</v>
      </c>
      <c r="AE703" s="186" t="s">
        <v>84</v>
      </c>
      <c r="AF703" s="186" t="s">
        <v>84</v>
      </c>
      <c r="AG703" s="186" t="s">
        <v>84</v>
      </c>
      <c r="AH703" s="186">
        <v>1</v>
      </c>
      <c r="AI703" s="186">
        <v>1</v>
      </c>
      <c r="AJ703" s="186" t="s">
        <v>84</v>
      </c>
      <c r="AK703" s="186" t="s">
        <v>84</v>
      </c>
      <c r="AL703" s="186" t="s">
        <v>84</v>
      </c>
      <c r="AM703" s="206">
        <v>1</v>
      </c>
      <c r="AN703" s="186" t="s">
        <v>84</v>
      </c>
      <c r="AO703" s="186">
        <v>1</v>
      </c>
      <c r="AP703" s="186" t="s">
        <v>84</v>
      </c>
      <c r="AQ703" s="186" t="s">
        <v>84</v>
      </c>
      <c r="AR703" s="966">
        <v>1</v>
      </c>
      <c r="AS703" s="966" t="s">
        <v>84</v>
      </c>
      <c r="AT703" s="976" t="s">
        <v>84</v>
      </c>
      <c r="AU703" s="186" t="s">
        <v>84</v>
      </c>
      <c r="AV703" s="186" t="s">
        <v>84</v>
      </c>
      <c r="AW703" s="186" t="s">
        <v>84</v>
      </c>
      <c r="AX703" s="605" t="s">
        <v>84</v>
      </c>
      <c r="AY703" s="605" t="s">
        <v>84</v>
      </c>
      <c r="AZ703" s="189"/>
      <c r="BA703" s="639">
        <v>0.95</v>
      </c>
      <c r="BB703" s="207">
        <v>1</v>
      </c>
      <c r="BC703" s="207">
        <v>1</v>
      </c>
      <c r="BD703" s="208">
        <v>0.98333333333333339</v>
      </c>
      <c r="BE703" s="208" t="s">
        <v>84</v>
      </c>
    </row>
    <row r="704" spans="1:57" ht="35.25" customHeight="1" x14ac:dyDescent="0.25">
      <c r="A704" s="144"/>
      <c r="B704" s="144"/>
      <c r="C704" s="144"/>
      <c r="D704" s="1549"/>
      <c r="E704" s="234" t="s">
        <v>248</v>
      </c>
      <c r="F704" s="165"/>
      <c r="G704" s="1575"/>
      <c r="H704" s="495">
        <v>1</v>
      </c>
      <c r="I704" s="183">
        <v>1</v>
      </c>
      <c r="J704" s="183" t="s">
        <v>84</v>
      </c>
      <c r="K704" s="183">
        <v>1</v>
      </c>
      <c r="L704" s="183" t="s">
        <v>84</v>
      </c>
      <c r="M704" s="183" t="s">
        <v>84</v>
      </c>
      <c r="N704" s="183" t="s">
        <v>84</v>
      </c>
      <c r="O704" s="183">
        <v>1</v>
      </c>
      <c r="P704" s="183" t="s">
        <v>84</v>
      </c>
      <c r="Q704" s="183">
        <v>1</v>
      </c>
      <c r="R704" s="183">
        <v>1</v>
      </c>
      <c r="S704" s="183">
        <v>1</v>
      </c>
      <c r="T704" s="183">
        <v>1</v>
      </c>
      <c r="U704" s="183" t="s">
        <v>84</v>
      </c>
      <c r="V704" s="183">
        <v>1</v>
      </c>
      <c r="W704" s="183">
        <v>0.83333333333333337</v>
      </c>
      <c r="X704" s="183" t="s">
        <v>84</v>
      </c>
      <c r="Y704" s="183" t="s">
        <v>84</v>
      </c>
      <c r="Z704" s="183" t="s">
        <v>84</v>
      </c>
      <c r="AA704" s="183" t="s">
        <v>84</v>
      </c>
      <c r="AB704" s="185">
        <v>1</v>
      </c>
      <c r="AC704" s="183">
        <v>1</v>
      </c>
      <c r="AD704" s="183">
        <v>1</v>
      </c>
      <c r="AE704" s="183" t="s">
        <v>84</v>
      </c>
      <c r="AF704" s="183" t="s">
        <v>84</v>
      </c>
      <c r="AG704" s="183" t="s">
        <v>84</v>
      </c>
      <c r="AH704" s="183">
        <v>1</v>
      </c>
      <c r="AI704" s="183">
        <v>1</v>
      </c>
      <c r="AJ704" s="183" t="s">
        <v>84</v>
      </c>
      <c r="AK704" s="183" t="s">
        <v>84</v>
      </c>
      <c r="AL704" s="183" t="s">
        <v>84</v>
      </c>
      <c r="AM704" s="185">
        <v>1</v>
      </c>
      <c r="AN704" s="183" t="s">
        <v>84</v>
      </c>
      <c r="AO704" s="183">
        <v>1</v>
      </c>
      <c r="AP704" s="183" t="s">
        <v>84</v>
      </c>
      <c r="AQ704" s="183" t="s">
        <v>84</v>
      </c>
      <c r="AR704" s="965">
        <v>1</v>
      </c>
      <c r="AS704" s="965" t="s">
        <v>84</v>
      </c>
      <c r="AT704" s="975" t="s">
        <v>84</v>
      </c>
      <c r="AU704" s="186" t="s">
        <v>84</v>
      </c>
      <c r="AV704" s="186" t="s">
        <v>84</v>
      </c>
      <c r="AW704" s="186" t="s">
        <v>84</v>
      </c>
      <c r="AX704" s="605" t="s">
        <v>84</v>
      </c>
      <c r="AY704" s="605" t="s">
        <v>84</v>
      </c>
      <c r="AZ704" s="189"/>
      <c r="BA704" s="494">
        <v>0.98333333333333339</v>
      </c>
      <c r="BB704" s="187">
        <v>1</v>
      </c>
      <c r="BC704" s="187">
        <v>1</v>
      </c>
      <c r="BD704" s="188">
        <v>0.99444444444444446</v>
      </c>
      <c r="BE704" s="188" t="s">
        <v>84</v>
      </c>
    </row>
    <row r="705" spans="1:57" ht="35.25" customHeight="1" x14ac:dyDescent="0.25">
      <c r="A705" s="144"/>
      <c r="B705" s="144"/>
      <c r="C705" s="144"/>
      <c r="D705" s="1549"/>
      <c r="E705" s="234" t="s">
        <v>257</v>
      </c>
      <c r="F705" s="165"/>
      <c r="G705" s="1575"/>
      <c r="H705" s="638">
        <v>1</v>
      </c>
      <c r="I705" s="186">
        <v>1</v>
      </c>
      <c r="J705" s="186" t="s">
        <v>84</v>
      </c>
      <c r="K705" s="186">
        <v>1</v>
      </c>
      <c r="L705" s="186" t="s">
        <v>84</v>
      </c>
      <c r="M705" s="186" t="s">
        <v>84</v>
      </c>
      <c r="N705" s="186" t="s">
        <v>84</v>
      </c>
      <c r="O705" s="186">
        <v>1</v>
      </c>
      <c r="P705" s="186" t="s">
        <v>84</v>
      </c>
      <c r="Q705" s="186">
        <v>1</v>
      </c>
      <c r="R705" s="186">
        <v>1</v>
      </c>
      <c r="S705" s="186">
        <v>1</v>
      </c>
      <c r="T705" s="186">
        <v>0.66666666666666663</v>
      </c>
      <c r="U705" s="186" t="s">
        <v>84</v>
      </c>
      <c r="V705" s="186">
        <v>0.8</v>
      </c>
      <c r="W705" s="186">
        <v>1</v>
      </c>
      <c r="X705" s="186" t="s">
        <v>84</v>
      </c>
      <c r="Y705" s="186" t="s">
        <v>84</v>
      </c>
      <c r="Z705" s="186" t="s">
        <v>84</v>
      </c>
      <c r="AA705" s="186" t="s">
        <v>84</v>
      </c>
      <c r="AB705" s="206">
        <v>1</v>
      </c>
      <c r="AC705" s="186">
        <v>0.83333333333333337</v>
      </c>
      <c r="AD705" s="186">
        <v>1</v>
      </c>
      <c r="AE705" s="186" t="s">
        <v>84</v>
      </c>
      <c r="AF705" s="186" t="s">
        <v>84</v>
      </c>
      <c r="AG705" s="186" t="s">
        <v>84</v>
      </c>
      <c r="AH705" s="186">
        <v>1</v>
      </c>
      <c r="AI705" s="186">
        <v>1</v>
      </c>
      <c r="AJ705" s="186" t="s">
        <v>84</v>
      </c>
      <c r="AK705" s="186" t="s">
        <v>84</v>
      </c>
      <c r="AL705" s="186" t="s">
        <v>84</v>
      </c>
      <c r="AM705" s="206">
        <v>1</v>
      </c>
      <c r="AN705" s="186" t="s">
        <v>84</v>
      </c>
      <c r="AO705" s="186">
        <v>1</v>
      </c>
      <c r="AP705" s="186" t="s">
        <v>84</v>
      </c>
      <c r="AQ705" s="186" t="s">
        <v>84</v>
      </c>
      <c r="AR705" s="966">
        <v>1</v>
      </c>
      <c r="AS705" s="966" t="s">
        <v>84</v>
      </c>
      <c r="AT705" s="976" t="s">
        <v>84</v>
      </c>
      <c r="AU705" s="186" t="s">
        <v>84</v>
      </c>
      <c r="AV705" s="186" t="s">
        <v>84</v>
      </c>
      <c r="AW705" s="186" t="s">
        <v>84</v>
      </c>
      <c r="AX705" s="605" t="s">
        <v>84</v>
      </c>
      <c r="AY705" s="605" t="s">
        <v>84</v>
      </c>
      <c r="AZ705" s="189"/>
      <c r="BA705" s="639">
        <v>0.94666666666666666</v>
      </c>
      <c r="BB705" s="207">
        <v>0.96666666666666679</v>
      </c>
      <c r="BC705" s="207">
        <v>1</v>
      </c>
      <c r="BD705" s="208">
        <v>0.97111111111111115</v>
      </c>
      <c r="BE705" s="208" t="s">
        <v>84</v>
      </c>
    </row>
    <row r="706" spans="1:57" ht="35.25" customHeight="1" x14ac:dyDescent="0.25">
      <c r="A706" s="144"/>
      <c r="B706" s="144"/>
      <c r="C706" s="144"/>
      <c r="D706" s="1549"/>
      <c r="E706" s="234" t="s">
        <v>267</v>
      </c>
      <c r="F706" s="165"/>
      <c r="G706" s="1575"/>
      <c r="H706" s="495">
        <v>1</v>
      </c>
      <c r="I706" s="183">
        <v>1</v>
      </c>
      <c r="J706" s="183" t="s">
        <v>84</v>
      </c>
      <c r="K706" s="183">
        <v>1</v>
      </c>
      <c r="L706" s="183" t="s">
        <v>84</v>
      </c>
      <c r="M706" s="183" t="s">
        <v>84</v>
      </c>
      <c r="N706" s="183" t="s">
        <v>84</v>
      </c>
      <c r="O706" s="183">
        <v>1</v>
      </c>
      <c r="P706" s="183" t="s">
        <v>84</v>
      </c>
      <c r="Q706" s="183">
        <v>1</v>
      </c>
      <c r="R706" s="183">
        <v>1</v>
      </c>
      <c r="S706" s="183">
        <v>1</v>
      </c>
      <c r="T706" s="183">
        <v>1</v>
      </c>
      <c r="U706" s="183" t="s">
        <v>84</v>
      </c>
      <c r="V706" s="183">
        <v>1</v>
      </c>
      <c r="W706" s="183">
        <v>1</v>
      </c>
      <c r="X706" s="183" t="s">
        <v>84</v>
      </c>
      <c r="Y706" s="183" t="s">
        <v>84</v>
      </c>
      <c r="Z706" s="183" t="s">
        <v>84</v>
      </c>
      <c r="AA706" s="183" t="s">
        <v>84</v>
      </c>
      <c r="AB706" s="185">
        <v>1</v>
      </c>
      <c r="AC706" s="183">
        <v>1</v>
      </c>
      <c r="AD706" s="183">
        <v>1</v>
      </c>
      <c r="AE706" s="183" t="s">
        <v>84</v>
      </c>
      <c r="AF706" s="183" t="s">
        <v>84</v>
      </c>
      <c r="AG706" s="183" t="s">
        <v>84</v>
      </c>
      <c r="AH706" s="183">
        <v>1</v>
      </c>
      <c r="AI706" s="183">
        <v>1</v>
      </c>
      <c r="AJ706" s="183" t="s">
        <v>84</v>
      </c>
      <c r="AK706" s="183" t="s">
        <v>84</v>
      </c>
      <c r="AL706" s="183" t="s">
        <v>84</v>
      </c>
      <c r="AM706" s="185">
        <v>1</v>
      </c>
      <c r="AN706" s="183" t="s">
        <v>84</v>
      </c>
      <c r="AO706" s="183">
        <v>1</v>
      </c>
      <c r="AP706" s="183" t="s">
        <v>84</v>
      </c>
      <c r="AQ706" s="183" t="s">
        <v>84</v>
      </c>
      <c r="AR706" s="965">
        <v>1</v>
      </c>
      <c r="AS706" s="965" t="s">
        <v>84</v>
      </c>
      <c r="AT706" s="975" t="s">
        <v>84</v>
      </c>
      <c r="AU706" s="186" t="s">
        <v>84</v>
      </c>
      <c r="AV706" s="186" t="s">
        <v>84</v>
      </c>
      <c r="AW706" s="186" t="s">
        <v>84</v>
      </c>
      <c r="AX706" s="605" t="s">
        <v>84</v>
      </c>
      <c r="AY706" s="605" t="s">
        <v>84</v>
      </c>
      <c r="AZ706" s="189"/>
      <c r="BA706" s="494">
        <v>1</v>
      </c>
      <c r="BB706" s="187">
        <v>1</v>
      </c>
      <c r="BC706" s="187">
        <v>1</v>
      </c>
      <c r="BD706" s="188">
        <v>1</v>
      </c>
      <c r="BE706" s="188" t="s">
        <v>84</v>
      </c>
    </row>
    <row r="707" spans="1:57" ht="35.25" customHeight="1" x14ac:dyDescent="0.25">
      <c r="A707" s="144"/>
      <c r="B707" s="144"/>
      <c r="C707" s="144"/>
      <c r="D707" s="1549"/>
      <c r="E707" s="234" t="s">
        <v>152</v>
      </c>
      <c r="F707" s="165"/>
      <c r="G707" s="1575"/>
      <c r="H707" s="638">
        <v>1</v>
      </c>
      <c r="I707" s="186">
        <v>1</v>
      </c>
      <c r="J707" s="186" t="s">
        <v>84</v>
      </c>
      <c r="K707" s="186">
        <v>1</v>
      </c>
      <c r="L707" s="186" t="s">
        <v>84</v>
      </c>
      <c r="M707" s="186" t="s">
        <v>84</v>
      </c>
      <c r="N707" s="186" t="s">
        <v>84</v>
      </c>
      <c r="O707" s="186">
        <v>1</v>
      </c>
      <c r="P707" s="186" t="s">
        <v>84</v>
      </c>
      <c r="Q707" s="186">
        <v>1</v>
      </c>
      <c r="R707" s="186">
        <v>1</v>
      </c>
      <c r="S707" s="186">
        <v>1</v>
      </c>
      <c r="T707" s="186">
        <v>1</v>
      </c>
      <c r="U707" s="186" t="s">
        <v>84</v>
      </c>
      <c r="V707" s="186">
        <v>1</v>
      </c>
      <c r="W707" s="186">
        <v>1</v>
      </c>
      <c r="X707" s="186" t="s">
        <v>84</v>
      </c>
      <c r="Y707" s="186" t="s">
        <v>84</v>
      </c>
      <c r="Z707" s="186" t="s">
        <v>84</v>
      </c>
      <c r="AA707" s="186" t="s">
        <v>84</v>
      </c>
      <c r="AB707" s="206">
        <v>1</v>
      </c>
      <c r="AC707" s="186">
        <v>1</v>
      </c>
      <c r="AD707" s="186">
        <v>1</v>
      </c>
      <c r="AE707" s="186" t="s">
        <v>84</v>
      </c>
      <c r="AF707" s="186" t="s">
        <v>84</v>
      </c>
      <c r="AG707" s="186" t="s">
        <v>84</v>
      </c>
      <c r="AH707" s="186">
        <v>1</v>
      </c>
      <c r="AI707" s="186">
        <v>1</v>
      </c>
      <c r="AJ707" s="186" t="s">
        <v>84</v>
      </c>
      <c r="AK707" s="186" t="s">
        <v>84</v>
      </c>
      <c r="AL707" s="186" t="s">
        <v>84</v>
      </c>
      <c r="AM707" s="206">
        <v>1</v>
      </c>
      <c r="AN707" s="186" t="s">
        <v>84</v>
      </c>
      <c r="AO707" s="186">
        <v>1</v>
      </c>
      <c r="AP707" s="186" t="s">
        <v>84</v>
      </c>
      <c r="AQ707" s="186" t="s">
        <v>84</v>
      </c>
      <c r="AR707" s="966">
        <v>1</v>
      </c>
      <c r="AS707" s="966" t="s">
        <v>84</v>
      </c>
      <c r="AT707" s="976" t="s">
        <v>84</v>
      </c>
      <c r="AU707" s="186" t="s">
        <v>84</v>
      </c>
      <c r="AV707" s="186" t="s">
        <v>84</v>
      </c>
      <c r="AW707" s="186" t="s">
        <v>84</v>
      </c>
      <c r="AX707" s="605" t="s">
        <v>84</v>
      </c>
      <c r="AY707" s="605" t="s">
        <v>84</v>
      </c>
      <c r="AZ707" s="189"/>
      <c r="BA707" s="639">
        <v>1</v>
      </c>
      <c r="BB707" s="207">
        <v>1</v>
      </c>
      <c r="BC707" s="207">
        <v>1</v>
      </c>
      <c r="BD707" s="208">
        <v>1</v>
      </c>
      <c r="BE707" s="208" t="s">
        <v>84</v>
      </c>
    </row>
    <row r="708" spans="1:57" ht="35.25" customHeight="1" x14ac:dyDescent="0.25">
      <c r="A708" s="144"/>
      <c r="B708" s="144"/>
      <c r="C708" s="144"/>
      <c r="D708" s="1548">
        <v>2021</v>
      </c>
      <c r="E708" s="234" t="s">
        <v>153</v>
      </c>
      <c r="F708" s="165"/>
      <c r="G708" s="1575"/>
      <c r="H708" s="495">
        <v>1</v>
      </c>
      <c r="I708" s="183">
        <v>1</v>
      </c>
      <c r="J708" s="183" t="s">
        <v>84</v>
      </c>
      <c r="K708" s="183">
        <v>1</v>
      </c>
      <c r="L708" s="183" t="s">
        <v>84</v>
      </c>
      <c r="M708" s="183" t="s">
        <v>84</v>
      </c>
      <c r="N708" s="183" t="s">
        <v>84</v>
      </c>
      <c r="O708" s="183">
        <v>1</v>
      </c>
      <c r="P708" s="183" t="s">
        <v>84</v>
      </c>
      <c r="Q708" s="183">
        <v>1</v>
      </c>
      <c r="R708" s="183">
        <v>1</v>
      </c>
      <c r="S708" s="183">
        <v>1</v>
      </c>
      <c r="T708" s="183">
        <v>1</v>
      </c>
      <c r="U708" s="183" t="s">
        <v>84</v>
      </c>
      <c r="V708" s="183">
        <v>1</v>
      </c>
      <c r="W708" s="183">
        <v>1</v>
      </c>
      <c r="X708" s="183" t="s">
        <v>84</v>
      </c>
      <c r="Y708" s="183" t="s">
        <v>84</v>
      </c>
      <c r="Z708" s="183" t="s">
        <v>84</v>
      </c>
      <c r="AA708" s="183" t="s">
        <v>84</v>
      </c>
      <c r="AB708" s="185">
        <v>1</v>
      </c>
      <c r="AC708" s="183">
        <v>1</v>
      </c>
      <c r="AD708" s="183">
        <v>1</v>
      </c>
      <c r="AE708" s="183" t="s">
        <v>84</v>
      </c>
      <c r="AF708" s="183" t="s">
        <v>84</v>
      </c>
      <c r="AG708" s="183" t="s">
        <v>84</v>
      </c>
      <c r="AH708" s="183">
        <v>1</v>
      </c>
      <c r="AI708" s="183">
        <v>1</v>
      </c>
      <c r="AJ708" s="183" t="s">
        <v>84</v>
      </c>
      <c r="AK708" s="183" t="s">
        <v>84</v>
      </c>
      <c r="AL708" s="183" t="s">
        <v>84</v>
      </c>
      <c r="AM708" s="185">
        <v>0.83333333333333337</v>
      </c>
      <c r="AN708" s="183" t="s">
        <v>84</v>
      </c>
      <c r="AO708" s="183">
        <v>1</v>
      </c>
      <c r="AP708" s="183" t="s">
        <v>84</v>
      </c>
      <c r="AQ708" s="183" t="s">
        <v>84</v>
      </c>
      <c r="AR708" s="965">
        <v>1</v>
      </c>
      <c r="AS708" s="965" t="s">
        <v>84</v>
      </c>
      <c r="AT708" s="975" t="s">
        <v>84</v>
      </c>
      <c r="AU708" s="186" t="s">
        <v>84</v>
      </c>
      <c r="AV708" s="186" t="s">
        <v>84</v>
      </c>
      <c r="AW708" s="186" t="s">
        <v>84</v>
      </c>
      <c r="AX708" s="605" t="s">
        <v>84</v>
      </c>
      <c r="AY708" s="605" t="s">
        <v>84</v>
      </c>
      <c r="AZ708" s="189"/>
      <c r="BA708" s="494">
        <v>1</v>
      </c>
      <c r="BB708" s="187">
        <v>1</v>
      </c>
      <c r="BC708" s="187">
        <v>0.94444444444444453</v>
      </c>
      <c r="BD708" s="188">
        <v>0.98148148148148151</v>
      </c>
      <c r="BE708" s="188" t="s">
        <v>84</v>
      </c>
    </row>
    <row r="709" spans="1:57" ht="35.25" customHeight="1" x14ac:dyDescent="0.25">
      <c r="A709" s="144"/>
      <c r="B709" s="144"/>
      <c r="C709" s="144"/>
      <c r="D709" s="1549"/>
      <c r="E709" s="234" t="s">
        <v>154</v>
      </c>
      <c r="F709" s="165"/>
      <c r="G709" s="1575"/>
      <c r="H709" s="638">
        <v>1</v>
      </c>
      <c r="I709" s="186">
        <v>1</v>
      </c>
      <c r="J709" s="186" t="s">
        <v>84</v>
      </c>
      <c r="K709" s="186">
        <v>1</v>
      </c>
      <c r="L709" s="186" t="s">
        <v>84</v>
      </c>
      <c r="M709" s="186" t="s">
        <v>84</v>
      </c>
      <c r="N709" s="186" t="s">
        <v>84</v>
      </c>
      <c r="O709" s="186">
        <v>1</v>
      </c>
      <c r="P709" s="186" t="s">
        <v>84</v>
      </c>
      <c r="Q709" s="186">
        <v>1</v>
      </c>
      <c r="R709" s="186">
        <v>1</v>
      </c>
      <c r="S709" s="186">
        <v>1</v>
      </c>
      <c r="T709" s="186">
        <v>1</v>
      </c>
      <c r="U709" s="186" t="s">
        <v>84</v>
      </c>
      <c r="V709" s="186">
        <v>1</v>
      </c>
      <c r="W709" s="186">
        <v>1</v>
      </c>
      <c r="X709" s="186" t="s">
        <v>84</v>
      </c>
      <c r="Y709" s="186" t="s">
        <v>84</v>
      </c>
      <c r="Z709" s="186" t="s">
        <v>84</v>
      </c>
      <c r="AA709" s="186" t="s">
        <v>84</v>
      </c>
      <c r="AB709" s="206">
        <v>1</v>
      </c>
      <c r="AC709" s="186">
        <v>1</v>
      </c>
      <c r="AD709" s="186">
        <v>1</v>
      </c>
      <c r="AE709" s="186" t="s">
        <v>84</v>
      </c>
      <c r="AF709" s="186" t="s">
        <v>84</v>
      </c>
      <c r="AG709" s="186" t="s">
        <v>84</v>
      </c>
      <c r="AH709" s="186">
        <v>1</v>
      </c>
      <c r="AI709" s="186">
        <v>1</v>
      </c>
      <c r="AJ709" s="186" t="s">
        <v>84</v>
      </c>
      <c r="AK709" s="186" t="s">
        <v>84</v>
      </c>
      <c r="AL709" s="186" t="s">
        <v>84</v>
      </c>
      <c r="AM709" s="206">
        <v>1</v>
      </c>
      <c r="AN709" s="186" t="s">
        <v>84</v>
      </c>
      <c r="AO709" s="186">
        <v>1</v>
      </c>
      <c r="AP709" s="186" t="s">
        <v>84</v>
      </c>
      <c r="AQ709" s="186" t="s">
        <v>84</v>
      </c>
      <c r="AR709" s="966">
        <v>1</v>
      </c>
      <c r="AS709" s="966" t="s">
        <v>84</v>
      </c>
      <c r="AT709" s="976" t="s">
        <v>84</v>
      </c>
      <c r="AU709" s="186" t="s">
        <v>84</v>
      </c>
      <c r="AV709" s="186" t="s">
        <v>84</v>
      </c>
      <c r="AW709" s="186" t="s">
        <v>84</v>
      </c>
      <c r="AX709" s="605" t="s">
        <v>84</v>
      </c>
      <c r="AY709" s="605" t="s">
        <v>84</v>
      </c>
      <c r="AZ709" s="189"/>
      <c r="BA709" s="639">
        <v>1</v>
      </c>
      <c r="BB709" s="207">
        <v>1</v>
      </c>
      <c r="BC709" s="207">
        <v>1</v>
      </c>
      <c r="BD709" s="208">
        <v>1</v>
      </c>
      <c r="BE709" s="208" t="s">
        <v>84</v>
      </c>
    </row>
    <row r="710" spans="1:57" ht="35.25" customHeight="1" x14ac:dyDescent="0.25">
      <c r="A710" s="144"/>
      <c r="B710" s="144"/>
      <c r="C710" s="144"/>
      <c r="D710" s="1549"/>
      <c r="E710" s="234" t="s">
        <v>155</v>
      </c>
      <c r="F710" s="165"/>
      <c r="G710" s="1575"/>
      <c r="H710" s="495">
        <v>1</v>
      </c>
      <c r="I710" s="183">
        <v>1</v>
      </c>
      <c r="J710" s="183" t="s">
        <v>84</v>
      </c>
      <c r="K710" s="183">
        <v>1</v>
      </c>
      <c r="L710" s="183" t="s">
        <v>84</v>
      </c>
      <c r="M710" s="183" t="s">
        <v>84</v>
      </c>
      <c r="N710" s="183" t="s">
        <v>84</v>
      </c>
      <c r="O710" s="183">
        <v>1</v>
      </c>
      <c r="P710" s="183" t="s">
        <v>84</v>
      </c>
      <c r="Q710" s="183">
        <v>1</v>
      </c>
      <c r="R710" s="183">
        <v>1</v>
      </c>
      <c r="S710" s="183">
        <v>0.66666666666666663</v>
      </c>
      <c r="T710" s="183">
        <v>1</v>
      </c>
      <c r="U710" s="183" t="s">
        <v>84</v>
      </c>
      <c r="V710" s="183">
        <v>1</v>
      </c>
      <c r="W710" s="183">
        <v>1</v>
      </c>
      <c r="X710" s="183" t="s">
        <v>84</v>
      </c>
      <c r="Y710" s="183" t="s">
        <v>84</v>
      </c>
      <c r="Z710" s="183" t="s">
        <v>84</v>
      </c>
      <c r="AA710" s="183" t="s">
        <v>84</v>
      </c>
      <c r="AB710" s="185">
        <v>1</v>
      </c>
      <c r="AC710" s="183">
        <v>1</v>
      </c>
      <c r="AD710" s="183">
        <v>1</v>
      </c>
      <c r="AE710" s="183" t="s">
        <v>84</v>
      </c>
      <c r="AF710" s="183" t="s">
        <v>84</v>
      </c>
      <c r="AG710" s="183" t="s">
        <v>84</v>
      </c>
      <c r="AH710" s="183">
        <v>1</v>
      </c>
      <c r="AI710" s="183">
        <v>1</v>
      </c>
      <c r="AJ710" s="183" t="s">
        <v>84</v>
      </c>
      <c r="AK710" s="183" t="s">
        <v>84</v>
      </c>
      <c r="AL710" s="183" t="s">
        <v>84</v>
      </c>
      <c r="AM710" s="185">
        <v>1</v>
      </c>
      <c r="AN710" s="183" t="s">
        <v>84</v>
      </c>
      <c r="AO710" s="183">
        <v>1</v>
      </c>
      <c r="AP710" s="183" t="s">
        <v>84</v>
      </c>
      <c r="AQ710" s="183" t="s">
        <v>84</v>
      </c>
      <c r="AR710" s="965">
        <v>1</v>
      </c>
      <c r="AS710" s="965" t="s">
        <v>84</v>
      </c>
      <c r="AT710" s="975" t="s">
        <v>84</v>
      </c>
      <c r="AU710" s="186" t="s">
        <v>84</v>
      </c>
      <c r="AV710" s="186" t="s">
        <v>84</v>
      </c>
      <c r="AW710" s="186" t="s">
        <v>84</v>
      </c>
      <c r="AX710" s="605" t="s">
        <v>84</v>
      </c>
      <c r="AY710" s="605" t="s">
        <v>84</v>
      </c>
      <c r="AZ710" s="189"/>
      <c r="BA710" s="494">
        <v>0.96666666666666679</v>
      </c>
      <c r="BB710" s="187">
        <v>1</v>
      </c>
      <c r="BC710" s="187">
        <v>1</v>
      </c>
      <c r="BD710" s="188">
        <v>0.98888888888888893</v>
      </c>
      <c r="BE710" s="188" t="s">
        <v>84</v>
      </c>
    </row>
    <row r="711" spans="1:57" ht="35.25" customHeight="1" x14ac:dyDescent="0.25">
      <c r="A711" s="144"/>
      <c r="B711" s="144"/>
      <c r="C711" s="144"/>
      <c r="D711" s="1549"/>
      <c r="E711" s="234" t="s">
        <v>303</v>
      </c>
      <c r="F711" s="165"/>
      <c r="G711" s="1575"/>
      <c r="H711" s="638">
        <v>0.83333333333333337</v>
      </c>
      <c r="I711" s="186">
        <v>1</v>
      </c>
      <c r="J711" s="186" t="s">
        <v>84</v>
      </c>
      <c r="K711" s="186">
        <v>0.83333333333333337</v>
      </c>
      <c r="L711" s="186" t="s">
        <v>84</v>
      </c>
      <c r="M711" s="186" t="s">
        <v>84</v>
      </c>
      <c r="N711" s="186" t="s">
        <v>84</v>
      </c>
      <c r="O711" s="186">
        <v>1</v>
      </c>
      <c r="P711" s="186" t="s">
        <v>84</v>
      </c>
      <c r="Q711" s="186">
        <v>1</v>
      </c>
      <c r="R711" s="186">
        <v>1</v>
      </c>
      <c r="S711" s="186">
        <v>1</v>
      </c>
      <c r="T711" s="186">
        <v>1</v>
      </c>
      <c r="U711" s="186" t="s">
        <v>84</v>
      </c>
      <c r="V711" s="186">
        <v>1</v>
      </c>
      <c r="W711" s="186">
        <v>1</v>
      </c>
      <c r="X711" s="186" t="s">
        <v>84</v>
      </c>
      <c r="Y711" s="186" t="s">
        <v>84</v>
      </c>
      <c r="Z711" s="186" t="s">
        <v>84</v>
      </c>
      <c r="AA711" s="186" t="s">
        <v>84</v>
      </c>
      <c r="AB711" s="206">
        <v>1</v>
      </c>
      <c r="AC711" s="186">
        <v>1</v>
      </c>
      <c r="AD711" s="186">
        <v>1</v>
      </c>
      <c r="AE711" s="186" t="s">
        <v>84</v>
      </c>
      <c r="AF711" s="186" t="s">
        <v>84</v>
      </c>
      <c r="AG711" s="186" t="s">
        <v>84</v>
      </c>
      <c r="AH711" s="186">
        <v>1</v>
      </c>
      <c r="AI711" s="186">
        <v>1</v>
      </c>
      <c r="AJ711" s="186" t="s">
        <v>84</v>
      </c>
      <c r="AK711" s="186" t="s">
        <v>84</v>
      </c>
      <c r="AL711" s="186" t="s">
        <v>84</v>
      </c>
      <c r="AM711" s="206">
        <v>1</v>
      </c>
      <c r="AN711" s="186" t="s">
        <v>84</v>
      </c>
      <c r="AO711" s="186">
        <v>1</v>
      </c>
      <c r="AP711" s="186" t="s">
        <v>84</v>
      </c>
      <c r="AQ711" s="186" t="s">
        <v>84</v>
      </c>
      <c r="AR711" s="966">
        <v>1</v>
      </c>
      <c r="AS711" s="966" t="s">
        <v>84</v>
      </c>
      <c r="AT711" s="976" t="s">
        <v>84</v>
      </c>
      <c r="AU711" s="186" t="s">
        <v>84</v>
      </c>
      <c r="AV711" s="186" t="s">
        <v>84</v>
      </c>
      <c r="AW711" s="186" t="s">
        <v>84</v>
      </c>
      <c r="AX711" s="605" t="s">
        <v>84</v>
      </c>
      <c r="AY711" s="605" t="s">
        <v>84</v>
      </c>
      <c r="AZ711" s="189"/>
      <c r="BA711" s="639">
        <v>0.96666666666666679</v>
      </c>
      <c r="BB711" s="207">
        <v>1</v>
      </c>
      <c r="BC711" s="207">
        <v>1</v>
      </c>
      <c r="BD711" s="208">
        <v>0.98888888888888893</v>
      </c>
      <c r="BE711" s="208" t="s">
        <v>84</v>
      </c>
    </row>
    <row r="712" spans="1:57" ht="35.25" customHeight="1" x14ac:dyDescent="0.25">
      <c r="A712" s="144"/>
      <c r="B712" s="144"/>
      <c r="C712" s="144"/>
      <c r="D712" s="1549"/>
      <c r="E712" s="234" t="s">
        <v>167</v>
      </c>
      <c r="F712" s="165"/>
      <c r="G712" s="1575"/>
      <c r="H712" s="495">
        <v>1</v>
      </c>
      <c r="I712" s="183">
        <v>1</v>
      </c>
      <c r="J712" s="183" t="s">
        <v>84</v>
      </c>
      <c r="K712" s="183">
        <v>0.83333333333333337</v>
      </c>
      <c r="L712" s="183" t="s">
        <v>84</v>
      </c>
      <c r="M712" s="183" t="s">
        <v>84</v>
      </c>
      <c r="N712" s="183" t="s">
        <v>84</v>
      </c>
      <c r="O712" s="183">
        <v>1</v>
      </c>
      <c r="P712" s="183" t="s">
        <v>84</v>
      </c>
      <c r="Q712" s="183">
        <v>1</v>
      </c>
      <c r="R712" s="183">
        <v>1</v>
      </c>
      <c r="S712" s="183">
        <v>1</v>
      </c>
      <c r="T712" s="183">
        <v>1</v>
      </c>
      <c r="U712" s="183" t="s">
        <v>84</v>
      </c>
      <c r="V712" s="183">
        <v>1</v>
      </c>
      <c r="W712" s="183">
        <v>1</v>
      </c>
      <c r="X712" s="183" t="s">
        <v>84</v>
      </c>
      <c r="Y712" s="183" t="s">
        <v>84</v>
      </c>
      <c r="Z712" s="183" t="s">
        <v>84</v>
      </c>
      <c r="AA712" s="183" t="s">
        <v>84</v>
      </c>
      <c r="AB712" s="185">
        <v>1</v>
      </c>
      <c r="AC712" s="183">
        <v>1</v>
      </c>
      <c r="AD712" s="183">
        <v>1</v>
      </c>
      <c r="AE712" s="183" t="s">
        <v>84</v>
      </c>
      <c r="AF712" s="183" t="s">
        <v>84</v>
      </c>
      <c r="AG712" s="183" t="s">
        <v>84</v>
      </c>
      <c r="AH712" s="183">
        <v>1</v>
      </c>
      <c r="AI712" s="183">
        <v>1</v>
      </c>
      <c r="AJ712" s="183" t="s">
        <v>84</v>
      </c>
      <c r="AK712" s="183" t="s">
        <v>84</v>
      </c>
      <c r="AL712" s="183" t="s">
        <v>84</v>
      </c>
      <c r="AM712" s="185">
        <v>1</v>
      </c>
      <c r="AN712" s="183" t="s">
        <v>84</v>
      </c>
      <c r="AO712" s="183">
        <v>1</v>
      </c>
      <c r="AP712" s="183" t="s">
        <v>84</v>
      </c>
      <c r="AQ712" s="183" t="s">
        <v>84</v>
      </c>
      <c r="AR712" s="965">
        <v>1</v>
      </c>
      <c r="AS712" s="965" t="s">
        <v>84</v>
      </c>
      <c r="AT712" s="975" t="s">
        <v>84</v>
      </c>
      <c r="AU712" s="186" t="s">
        <v>84</v>
      </c>
      <c r="AV712" s="186" t="s">
        <v>84</v>
      </c>
      <c r="AW712" s="186" t="s">
        <v>84</v>
      </c>
      <c r="AX712" s="605" t="s">
        <v>84</v>
      </c>
      <c r="AY712" s="605" t="s">
        <v>84</v>
      </c>
      <c r="AZ712" s="189"/>
      <c r="BA712" s="494">
        <v>0.98333333333333339</v>
      </c>
      <c r="BB712" s="187">
        <v>1</v>
      </c>
      <c r="BC712" s="187">
        <v>1</v>
      </c>
      <c r="BD712" s="188">
        <v>0.99444444444444446</v>
      </c>
      <c r="BE712" s="188" t="s">
        <v>84</v>
      </c>
    </row>
    <row r="713" spans="1:57" ht="35.25" customHeight="1" x14ac:dyDescent="0.25">
      <c r="A713" s="144"/>
      <c r="B713" s="144"/>
      <c r="C713" s="144"/>
      <c r="D713" s="1549"/>
      <c r="E713" s="234" t="s">
        <v>168</v>
      </c>
      <c r="F713" s="165"/>
      <c r="G713" s="1575"/>
      <c r="H713" s="638">
        <v>1</v>
      </c>
      <c r="I713" s="186">
        <v>1</v>
      </c>
      <c r="J713" s="186" t="s">
        <v>84</v>
      </c>
      <c r="K713" s="186">
        <v>1</v>
      </c>
      <c r="L713" s="186" t="s">
        <v>84</v>
      </c>
      <c r="M713" s="186" t="s">
        <v>84</v>
      </c>
      <c r="N713" s="186" t="s">
        <v>84</v>
      </c>
      <c r="O713" s="186">
        <v>1</v>
      </c>
      <c r="P713" s="186" t="s">
        <v>84</v>
      </c>
      <c r="Q713" s="186">
        <v>1</v>
      </c>
      <c r="R713" s="186">
        <v>1</v>
      </c>
      <c r="S713" s="186">
        <v>1</v>
      </c>
      <c r="T713" s="186">
        <v>1</v>
      </c>
      <c r="U713" s="186" t="s">
        <v>84</v>
      </c>
      <c r="V713" s="186">
        <v>1</v>
      </c>
      <c r="W713" s="186">
        <v>1</v>
      </c>
      <c r="X713" s="186" t="s">
        <v>84</v>
      </c>
      <c r="Y713" s="186" t="s">
        <v>84</v>
      </c>
      <c r="Z713" s="186" t="s">
        <v>84</v>
      </c>
      <c r="AA713" s="186" t="s">
        <v>84</v>
      </c>
      <c r="AB713" s="206">
        <v>1</v>
      </c>
      <c r="AC713" s="186">
        <v>1</v>
      </c>
      <c r="AD713" s="186">
        <v>1</v>
      </c>
      <c r="AE713" s="186" t="s">
        <v>84</v>
      </c>
      <c r="AF713" s="186" t="s">
        <v>84</v>
      </c>
      <c r="AG713" s="186" t="s">
        <v>84</v>
      </c>
      <c r="AH713" s="186">
        <v>1</v>
      </c>
      <c r="AI713" s="186">
        <v>1</v>
      </c>
      <c r="AJ713" s="186">
        <v>1</v>
      </c>
      <c r="AK713" s="186" t="s">
        <v>84</v>
      </c>
      <c r="AL713" s="186" t="s">
        <v>84</v>
      </c>
      <c r="AM713" s="206">
        <v>1</v>
      </c>
      <c r="AN713" s="186" t="s">
        <v>84</v>
      </c>
      <c r="AO713" s="186">
        <v>1</v>
      </c>
      <c r="AP713" s="186" t="s">
        <v>84</v>
      </c>
      <c r="AQ713" s="186" t="s">
        <v>84</v>
      </c>
      <c r="AR713" s="966">
        <v>1</v>
      </c>
      <c r="AS713" s="966" t="s">
        <v>84</v>
      </c>
      <c r="AT713" s="976" t="s">
        <v>84</v>
      </c>
      <c r="AU713" s="186" t="s">
        <v>84</v>
      </c>
      <c r="AV713" s="186" t="s">
        <v>84</v>
      </c>
      <c r="AW713" s="186" t="s">
        <v>84</v>
      </c>
      <c r="AX713" s="605" t="s">
        <v>84</v>
      </c>
      <c r="AY713" s="605" t="s">
        <v>84</v>
      </c>
      <c r="AZ713" s="189"/>
      <c r="BA713" s="639">
        <v>1</v>
      </c>
      <c r="BB713" s="207">
        <v>1</v>
      </c>
      <c r="BC713" s="207">
        <v>1</v>
      </c>
      <c r="BD713" s="208">
        <v>1</v>
      </c>
      <c r="BE713" s="208" t="s">
        <v>84</v>
      </c>
    </row>
    <row r="714" spans="1:57" ht="35.25" customHeight="1" x14ac:dyDescent="0.25">
      <c r="A714" s="144"/>
      <c r="B714" s="144"/>
      <c r="C714" s="144"/>
      <c r="D714" s="1549"/>
      <c r="E714" s="234" t="s">
        <v>241</v>
      </c>
      <c r="F714" s="165"/>
      <c r="G714" s="1575"/>
      <c r="H714" s="495">
        <v>1</v>
      </c>
      <c r="I714" s="183">
        <v>1</v>
      </c>
      <c r="J714" s="183" t="s">
        <v>84</v>
      </c>
      <c r="K714" s="183">
        <v>1</v>
      </c>
      <c r="L714" s="183" t="s">
        <v>84</v>
      </c>
      <c r="M714" s="183" t="s">
        <v>84</v>
      </c>
      <c r="N714" s="183" t="s">
        <v>84</v>
      </c>
      <c r="O714" s="183">
        <v>0.83333333333333337</v>
      </c>
      <c r="P714" s="183" t="s">
        <v>84</v>
      </c>
      <c r="Q714" s="183">
        <v>1</v>
      </c>
      <c r="R714" s="183">
        <v>1</v>
      </c>
      <c r="S714" s="183">
        <v>1</v>
      </c>
      <c r="T714" s="183">
        <v>1</v>
      </c>
      <c r="U714" s="183" t="s">
        <v>84</v>
      </c>
      <c r="V714" s="183">
        <v>1</v>
      </c>
      <c r="W714" s="183">
        <v>1</v>
      </c>
      <c r="X714" s="183" t="s">
        <v>84</v>
      </c>
      <c r="Y714" s="183" t="s">
        <v>84</v>
      </c>
      <c r="Z714" s="183" t="s">
        <v>84</v>
      </c>
      <c r="AA714" s="183" t="s">
        <v>84</v>
      </c>
      <c r="AB714" s="185">
        <v>1</v>
      </c>
      <c r="AC714" s="183">
        <v>1</v>
      </c>
      <c r="AD714" s="183">
        <v>1</v>
      </c>
      <c r="AE714" s="183" t="s">
        <v>84</v>
      </c>
      <c r="AF714" s="183" t="s">
        <v>84</v>
      </c>
      <c r="AG714" s="183" t="s">
        <v>84</v>
      </c>
      <c r="AH714" s="183">
        <v>1</v>
      </c>
      <c r="AI714" s="183">
        <v>0.83333333333333337</v>
      </c>
      <c r="AJ714" s="183">
        <v>1</v>
      </c>
      <c r="AK714" s="183" t="s">
        <v>84</v>
      </c>
      <c r="AL714" s="183" t="s">
        <v>84</v>
      </c>
      <c r="AM714" s="185">
        <v>1</v>
      </c>
      <c r="AN714" s="183" t="s">
        <v>84</v>
      </c>
      <c r="AO714" s="183">
        <v>1</v>
      </c>
      <c r="AP714" s="183" t="s">
        <v>84</v>
      </c>
      <c r="AQ714" s="183" t="s">
        <v>84</v>
      </c>
      <c r="AR714" s="965">
        <v>1</v>
      </c>
      <c r="AS714" s="965" t="s">
        <v>84</v>
      </c>
      <c r="AT714" s="975" t="s">
        <v>84</v>
      </c>
      <c r="AU714" s="183" t="s">
        <v>84</v>
      </c>
      <c r="AV714" s="183" t="s">
        <v>84</v>
      </c>
      <c r="AW714" s="183" t="s">
        <v>84</v>
      </c>
      <c r="AX714" s="604" t="s">
        <v>84</v>
      </c>
      <c r="AY714" s="604" t="s">
        <v>84</v>
      </c>
      <c r="AZ714" s="189"/>
      <c r="BA714" s="494">
        <v>0.98333333333333339</v>
      </c>
      <c r="BB714" s="187">
        <v>0.97222222222222221</v>
      </c>
      <c r="BC714" s="187">
        <v>1</v>
      </c>
      <c r="BD714" s="188">
        <v>0.98518518518518527</v>
      </c>
      <c r="BE714" s="188" t="s">
        <v>84</v>
      </c>
    </row>
    <row r="715" spans="1:57" ht="35.25" customHeight="1" x14ac:dyDescent="0.25">
      <c r="A715" s="144"/>
      <c r="B715" s="144"/>
      <c r="C715" s="144"/>
      <c r="D715" s="1549"/>
      <c r="E715" s="234" t="s">
        <v>246</v>
      </c>
      <c r="F715" s="165"/>
      <c r="G715" s="1575"/>
      <c r="H715" s="492">
        <v>1</v>
      </c>
      <c r="I715" s="189">
        <v>1</v>
      </c>
      <c r="J715" s="189" t="s">
        <v>84</v>
      </c>
      <c r="K715" s="189">
        <v>1</v>
      </c>
      <c r="L715" s="189" t="s">
        <v>84</v>
      </c>
      <c r="M715" s="189" t="s">
        <v>84</v>
      </c>
      <c r="N715" s="189" t="s">
        <v>84</v>
      </c>
      <c r="O715" s="189">
        <v>1</v>
      </c>
      <c r="P715" s="189" t="s">
        <v>84</v>
      </c>
      <c r="Q715" s="189">
        <v>1</v>
      </c>
      <c r="R715" s="189">
        <v>1</v>
      </c>
      <c r="S715" s="189">
        <v>1</v>
      </c>
      <c r="T715" s="189">
        <v>1</v>
      </c>
      <c r="U715" s="189" t="s">
        <v>84</v>
      </c>
      <c r="V715" s="189">
        <v>1</v>
      </c>
      <c r="W715" s="189">
        <v>1</v>
      </c>
      <c r="X715" s="189" t="s">
        <v>84</v>
      </c>
      <c r="Y715" s="189" t="s">
        <v>84</v>
      </c>
      <c r="Z715" s="189" t="s">
        <v>84</v>
      </c>
      <c r="AA715" s="189" t="s">
        <v>84</v>
      </c>
      <c r="AB715" s="237">
        <v>1</v>
      </c>
      <c r="AC715" s="189">
        <v>1</v>
      </c>
      <c r="AD715" s="189">
        <v>1</v>
      </c>
      <c r="AE715" s="189" t="s">
        <v>84</v>
      </c>
      <c r="AF715" s="189" t="s">
        <v>84</v>
      </c>
      <c r="AG715" s="189" t="s">
        <v>84</v>
      </c>
      <c r="AH715" s="189">
        <v>1</v>
      </c>
      <c r="AI715" s="189">
        <v>1</v>
      </c>
      <c r="AJ715" s="189">
        <v>1</v>
      </c>
      <c r="AK715" s="189" t="s">
        <v>84</v>
      </c>
      <c r="AL715" s="189" t="s">
        <v>84</v>
      </c>
      <c r="AM715" s="237">
        <v>1</v>
      </c>
      <c r="AN715" s="189" t="s">
        <v>84</v>
      </c>
      <c r="AO715" s="189">
        <v>1</v>
      </c>
      <c r="AP715" s="189" t="s">
        <v>84</v>
      </c>
      <c r="AQ715" s="189" t="s">
        <v>84</v>
      </c>
      <c r="AR715" s="967">
        <v>1</v>
      </c>
      <c r="AS715" s="967" t="s">
        <v>84</v>
      </c>
      <c r="AT715" s="977" t="s">
        <v>84</v>
      </c>
      <c r="AU715" s="189" t="s">
        <v>84</v>
      </c>
      <c r="AV715" s="189" t="s">
        <v>84</v>
      </c>
      <c r="AW715" s="189" t="s">
        <v>84</v>
      </c>
      <c r="AX715" s="506" t="s">
        <v>84</v>
      </c>
      <c r="AY715" s="506" t="s">
        <v>84</v>
      </c>
      <c r="AZ715" s="189"/>
      <c r="BA715" s="493">
        <v>1</v>
      </c>
      <c r="BB715" s="239">
        <v>1</v>
      </c>
      <c r="BC715" s="239">
        <v>1</v>
      </c>
      <c r="BD715" s="240">
        <v>1</v>
      </c>
      <c r="BE715" s="240" t="s">
        <v>84</v>
      </c>
    </row>
    <row r="716" spans="1:57" ht="35.25" customHeight="1" x14ac:dyDescent="0.25">
      <c r="A716" s="144"/>
      <c r="B716" s="144"/>
      <c r="C716" s="144"/>
      <c r="D716" s="1549"/>
      <c r="E716" s="234" t="s">
        <v>248</v>
      </c>
      <c r="F716" s="165"/>
      <c r="G716" s="1574"/>
      <c r="H716" s="802">
        <v>1</v>
      </c>
      <c r="I716" s="183">
        <v>1</v>
      </c>
      <c r="J716" s="183" t="s">
        <v>84</v>
      </c>
      <c r="K716" s="183">
        <v>0.8571428571428571</v>
      </c>
      <c r="L716" s="183" t="s">
        <v>84</v>
      </c>
      <c r="M716" s="183" t="s">
        <v>84</v>
      </c>
      <c r="N716" s="183" t="s">
        <v>84</v>
      </c>
      <c r="O716" s="183">
        <v>0.83333333333333337</v>
      </c>
      <c r="P716" s="183" t="s">
        <v>84</v>
      </c>
      <c r="Q716" s="183">
        <v>1</v>
      </c>
      <c r="R716" s="183">
        <v>1</v>
      </c>
      <c r="S716" s="183">
        <v>1</v>
      </c>
      <c r="T716" s="183">
        <v>0.8571428571428571</v>
      </c>
      <c r="U716" s="183" t="s">
        <v>84</v>
      </c>
      <c r="V716" s="183">
        <v>0.83333333333333337</v>
      </c>
      <c r="W716" s="183">
        <v>1</v>
      </c>
      <c r="X716" s="183" t="s">
        <v>84</v>
      </c>
      <c r="Y716" s="183" t="s">
        <v>84</v>
      </c>
      <c r="Z716" s="183" t="s">
        <v>84</v>
      </c>
      <c r="AA716" s="183" t="s">
        <v>84</v>
      </c>
      <c r="AB716" s="185">
        <v>0.83333333333333337</v>
      </c>
      <c r="AC716" s="183">
        <v>1</v>
      </c>
      <c r="AD716" s="183">
        <v>0.83333333333333337</v>
      </c>
      <c r="AE716" s="183" t="s">
        <v>84</v>
      </c>
      <c r="AF716" s="183" t="s">
        <v>84</v>
      </c>
      <c r="AG716" s="183" t="s">
        <v>84</v>
      </c>
      <c r="AH716" s="183">
        <v>0.8571428571428571</v>
      </c>
      <c r="AI716" s="183">
        <v>0.7142857142857143</v>
      </c>
      <c r="AJ716" s="183">
        <v>1</v>
      </c>
      <c r="AK716" s="183" t="s">
        <v>84</v>
      </c>
      <c r="AL716" s="183" t="s">
        <v>84</v>
      </c>
      <c r="AM716" s="185">
        <v>1</v>
      </c>
      <c r="AN716" s="183" t="s">
        <v>84</v>
      </c>
      <c r="AO716" s="183">
        <v>1</v>
      </c>
      <c r="AP716" s="183" t="s">
        <v>84</v>
      </c>
      <c r="AQ716" s="183" t="s">
        <v>84</v>
      </c>
      <c r="AR716" s="965">
        <v>1</v>
      </c>
      <c r="AS716" s="965" t="s">
        <v>84</v>
      </c>
      <c r="AT716" s="975" t="s">
        <v>84</v>
      </c>
      <c r="AU716" s="189" t="s">
        <v>84</v>
      </c>
      <c r="AV716" s="189" t="s">
        <v>84</v>
      </c>
      <c r="AW716" s="189" t="s">
        <v>84</v>
      </c>
      <c r="AX716" s="506" t="s">
        <v>84</v>
      </c>
      <c r="AY716" s="506" t="s">
        <v>84</v>
      </c>
      <c r="AZ716" s="189"/>
      <c r="BA716" s="345">
        <v>0.93809523809523809</v>
      </c>
      <c r="BB716" s="187">
        <v>0.87301587301587302</v>
      </c>
      <c r="BC716" s="187">
        <v>1</v>
      </c>
      <c r="BD716" s="188">
        <v>0.937037037037037</v>
      </c>
      <c r="BE716" s="188" t="s">
        <v>84</v>
      </c>
    </row>
    <row r="717" spans="1:57" ht="35.25" customHeight="1" x14ac:dyDescent="0.25">
      <c r="A717" s="144"/>
      <c r="B717" s="144"/>
      <c r="C717" s="144"/>
      <c r="D717" s="1549"/>
      <c r="E717" s="234" t="s">
        <v>257</v>
      </c>
      <c r="F717" s="165"/>
      <c r="G717" s="1574"/>
      <c r="H717" s="801">
        <v>1</v>
      </c>
      <c r="I717" s="189">
        <v>1</v>
      </c>
      <c r="J717" s="189" t="s">
        <v>84</v>
      </c>
      <c r="K717" s="189">
        <v>1</v>
      </c>
      <c r="L717" s="189" t="s">
        <v>84</v>
      </c>
      <c r="M717" s="189" t="s">
        <v>84</v>
      </c>
      <c r="N717" s="189" t="s">
        <v>84</v>
      </c>
      <c r="O717" s="189">
        <v>1</v>
      </c>
      <c r="P717" s="189" t="s">
        <v>84</v>
      </c>
      <c r="Q717" s="189">
        <v>1</v>
      </c>
      <c r="R717" s="189">
        <v>1</v>
      </c>
      <c r="S717" s="189">
        <v>1</v>
      </c>
      <c r="T717" s="189">
        <v>1</v>
      </c>
      <c r="U717" s="189" t="s">
        <v>84</v>
      </c>
      <c r="V717" s="189">
        <v>1</v>
      </c>
      <c r="W717" s="189">
        <v>1</v>
      </c>
      <c r="X717" s="189" t="s">
        <v>84</v>
      </c>
      <c r="Y717" s="189" t="s">
        <v>84</v>
      </c>
      <c r="Z717" s="189" t="s">
        <v>84</v>
      </c>
      <c r="AA717" s="189" t="s">
        <v>84</v>
      </c>
      <c r="AB717" s="237">
        <v>0.83333333333333337</v>
      </c>
      <c r="AC717" s="189">
        <v>1</v>
      </c>
      <c r="AD717" s="189">
        <v>1</v>
      </c>
      <c r="AE717" s="189" t="s">
        <v>84</v>
      </c>
      <c r="AF717" s="189" t="s">
        <v>84</v>
      </c>
      <c r="AG717" s="189" t="s">
        <v>84</v>
      </c>
      <c r="AH717" s="189">
        <v>0.8571428571428571</v>
      </c>
      <c r="AI717" s="189">
        <v>0.83333333333333337</v>
      </c>
      <c r="AJ717" s="189">
        <v>1</v>
      </c>
      <c r="AK717" s="189" t="s">
        <v>84</v>
      </c>
      <c r="AL717" s="189" t="s">
        <v>84</v>
      </c>
      <c r="AM717" s="237">
        <v>1</v>
      </c>
      <c r="AN717" s="189" t="s">
        <v>84</v>
      </c>
      <c r="AO717" s="189">
        <v>1</v>
      </c>
      <c r="AP717" s="189" t="s">
        <v>84</v>
      </c>
      <c r="AQ717" s="189" t="s">
        <v>84</v>
      </c>
      <c r="AR717" s="967">
        <v>0.83333333333333337</v>
      </c>
      <c r="AS717" s="967" t="s">
        <v>84</v>
      </c>
      <c r="AT717" s="977" t="s">
        <v>84</v>
      </c>
      <c r="AU717" s="189" t="s">
        <v>84</v>
      </c>
      <c r="AV717" s="189" t="s">
        <v>84</v>
      </c>
      <c r="AW717" s="189" t="s">
        <v>84</v>
      </c>
      <c r="AX717" s="506" t="s">
        <v>84</v>
      </c>
      <c r="AY717" s="506" t="s">
        <v>84</v>
      </c>
      <c r="AZ717" s="189"/>
      <c r="BA717" s="343">
        <v>1</v>
      </c>
      <c r="BB717" s="239">
        <v>0.92063492063492058</v>
      </c>
      <c r="BC717" s="239">
        <v>0.94444444444444453</v>
      </c>
      <c r="BD717" s="240">
        <v>0.955026455026455</v>
      </c>
      <c r="BE717" s="240" t="s">
        <v>84</v>
      </c>
    </row>
    <row r="718" spans="1:57" ht="35.25" customHeight="1" x14ac:dyDescent="0.25">
      <c r="A718" s="144"/>
      <c r="B718" s="144"/>
      <c r="C718" s="144"/>
      <c r="D718" s="1549"/>
      <c r="E718" s="234" t="s">
        <v>267</v>
      </c>
      <c r="F718" s="165"/>
      <c r="G718" s="1574"/>
      <c r="H718" s="802">
        <v>1</v>
      </c>
      <c r="I718" s="183">
        <v>1</v>
      </c>
      <c r="J718" s="183" t="s">
        <v>84</v>
      </c>
      <c r="K718" s="183">
        <v>1</v>
      </c>
      <c r="L718" s="183" t="s">
        <v>84</v>
      </c>
      <c r="M718" s="183" t="s">
        <v>84</v>
      </c>
      <c r="N718" s="183" t="s">
        <v>84</v>
      </c>
      <c r="O718" s="183">
        <v>1</v>
      </c>
      <c r="P718" s="183" t="s">
        <v>84</v>
      </c>
      <c r="Q718" s="183">
        <v>1</v>
      </c>
      <c r="R718" s="183">
        <v>1</v>
      </c>
      <c r="S718" s="183">
        <v>1</v>
      </c>
      <c r="T718" s="183">
        <v>1</v>
      </c>
      <c r="U718" s="183" t="s">
        <v>84</v>
      </c>
      <c r="V718" s="183">
        <v>1</v>
      </c>
      <c r="W718" s="183">
        <v>1</v>
      </c>
      <c r="X718" s="183">
        <v>1</v>
      </c>
      <c r="Y718" s="183" t="s">
        <v>84</v>
      </c>
      <c r="Z718" s="183" t="s">
        <v>84</v>
      </c>
      <c r="AA718" s="183" t="s">
        <v>84</v>
      </c>
      <c r="AB718" s="185">
        <v>1</v>
      </c>
      <c r="AC718" s="183">
        <v>0.8</v>
      </c>
      <c r="AD718" s="183">
        <v>0.83333333333333337</v>
      </c>
      <c r="AE718" s="183" t="s">
        <v>84</v>
      </c>
      <c r="AF718" s="183" t="s">
        <v>84</v>
      </c>
      <c r="AG718" s="183" t="s">
        <v>84</v>
      </c>
      <c r="AH718" s="183">
        <v>1</v>
      </c>
      <c r="AI718" s="183">
        <v>0.8571428571428571</v>
      </c>
      <c r="AJ718" s="183">
        <v>1</v>
      </c>
      <c r="AK718" s="183" t="s">
        <v>84</v>
      </c>
      <c r="AL718" s="183" t="s">
        <v>84</v>
      </c>
      <c r="AM718" s="185">
        <v>1</v>
      </c>
      <c r="AN718" s="183" t="s">
        <v>84</v>
      </c>
      <c r="AO718" s="183">
        <v>0.83333333333333337</v>
      </c>
      <c r="AP718" s="183" t="s">
        <v>84</v>
      </c>
      <c r="AQ718" s="183" t="s">
        <v>84</v>
      </c>
      <c r="AR718" s="965">
        <v>1</v>
      </c>
      <c r="AS718" s="965" t="s">
        <v>84</v>
      </c>
      <c r="AT718" s="975" t="s">
        <v>84</v>
      </c>
      <c r="AU718" s="189" t="s">
        <v>84</v>
      </c>
      <c r="AV718" s="189" t="s">
        <v>84</v>
      </c>
      <c r="AW718" s="189" t="s">
        <v>84</v>
      </c>
      <c r="AX718" s="506" t="s">
        <v>84</v>
      </c>
      <c r="AY718" s="506" t="s">
        <v>84</v>
      </c>
      <c r="AZ718" s="189"/>
      <c r="BA718" s="345">
        <v>1</v>
      </c>
      <c r="BB718" s="187">
        <v>0.91507936507936505</v>
      </c>
      <c r="BC718" s="187">
        <v>0.94444444444444453</v>
      </c>
      <c r="BD718" s="188">
        <v>0.95317460317460323</v>
      </c>
      <c r="BE718" s="188" t="s">
        <v>84</v>
      </c>
    </row>
    <row r="719" spans="1:57" ht="35.25" customHeight="1" x14ac:dyDescent="0.25">
      <c r="A719" s="144"/>
      <c r="B719" s="144"/>
      <c r="C719" s="144"/>
      <c r="D719" s="1550"/>
      <c r="E719" s="234" t="s">
        <v>152</v>
      </c>
      <c r="F719" s="165"/>
      <c r="G719" s="1575"/>
      <c r="H719" s="492">
        <v>1</v>
      </c>
      <c r="I719" s="189">
        <v>1</v>
      </c>
      <c r="J719" s="189" t="s">
        <v>84</v>
      </c>
      <c r="K719" s="189">
        <v>1</v>
      </c>
      <c r="L719" s="189" t="s">
        <v>84</v>
      </c>
      <c r="M719" s="189" t="s">
        <v>84</v>
      </c>
      <c r="N719" s="189" t="s">
        <v>84</v>
      </c>
      <c r="O719" s="189">
        <v>1</v>
      </c>
      <c r="P719" s="189" t="s">
        <v>84</v>
      </c>
      <c r="Q719" s="189">
        <v>1</v>
      </c>
      <c r="R719" s="189">
        <v>1</v>
      </c>
      <c r="S719" s="189">
        <v>1</v>
      </c>
      <c r="T719" s="189">
        <v>1</v>
      </c>
      <c r="U719" s="189" t="s">
        <v>84</v>
      </c>
      <c r="V719" s="189">
        <v>1</v>
      </c>
      <c r="W719" s="189">
        <v>1</v>
      </c>
      <c r="X719" s="189">
        <v>1</v>
      </c>
      <c r="Y719" s="189" t="s">
        <v>84</v>
      </c>
      <c r="Z719" s="189" t="s">
        <v>84</v>
      </c>
      <c r="AA719" s="189" t="s">
        <v>84</v>
      </c>
      <c r="AB719" s="237">
        <v>1</v>
      </c>
      <c r="AC719" s="189">
        <v>1</v>
      </c>
      <c r="AD719" s="189">
        <v>1</v>
      </c>
      <c r="AE719" s="189" t="s">
        <v>84</v>
      </c>
      <c r="AF719" s="189" t="s">
        <v>84</v>
      </c>
      <c r="AG719" s="189" t="s">
        <v>84</v>
      </c>
      <c r="AH719" s="189">
        <v>1</v>
      </c>
      <c r="AI719" s="189">
        <v>1</v>
      </c>
      <c r="AJ719" s="189">
        <v>1</v>
      </c>
      <c r="AK719" s="189" t="s">
        <v>84</v>
      </c>
      <c r="AL719" s="189" t="s">
        <v>84</v>
      </c>
      <c r="AM719" s="237">
        <v>1</v>
      </c>
      <c r="AN719" s="189" t="s">
        <v>84</v>
      </c>
      <c r="AO719" s="189">
        <v>1</v>
      </c>
      <c r="AP719" s="189" t="s">
        <v>84</v>
      </c>
      <c r="AQ719" s="189" t="s">
        <v>84</v>
      </c>
      <c r="AR719" s="967">
        <v>1</v>
      </c>
      <c r="AS719" s="967" t="s">
        <v>84</v>
      </c>
      <c r="AT719" s="977" t="s">
        <v>84</v>
      </c>
      <c r="AU719" s="189" t="s">
        <v>84</v>
      </c>
      <c r="AV719" s="189" t="s">
        <v>84</v>
      </c>
      <c r="AW719" s="189" t="s">
        <v>84</v>
      </c>
      <c r="AX719" s="256" t="s">
        <v>84</v>
      </c>
      <c r="AY719" s="256" t="s">
        <v>84</v>
      </c>
      <c r="AZ719" s="189"/>
      <c r="BA719" s="493">
        <v>1</v>
      </c>
      <c r="BB719" s="239">
        <v>1</v>
      </c>
      <c r="BC719" s="239">
        <v>1</v>
      </c>
      <c r="BD719" s="240">
        <v>1</v>
      </c>
      <c r="BE719" s="240" t="s">
        <v>84</v>
      </c>
    </row>
    <row r="720" spans="1:57" ht="35.25" customHeight="1" x14ac:dyDescent="0.25">
      <c r="A720" s="144"/>
      <c r="B720" s="144"/>
      <c r="C720" s="144"/>
      <c r="D720" s="1548">
        <v>2022</v>
      </c>
      <c r="E720" s="234" t="s">
        <v>153</v>
      </c>
      <c r="F720" s="165"/>
      <c r="G720" s="1573"/>
      <c r="H720" s="802">
        <v>1</v>
      </c>
      <c r="I720" s="183">
        <v>1</v>
      </c>
      <c r="J720" s="183" t="s">
        <v>84</v>
      </c>
      <c r="K720" s="183">
        <v>1</v>
      </c>
      <c r="L720" s="183" t="s">
        <v>84</v>
      </c>
      <c r="M720" s="183" t="s">
        <v>84</v>
      </c>
      <c r="N720" s="183" t="s">
        <v>84</v>
      </c>
      <c r="O720" s="183">
        <v>1</v>
      </c>
      <c r="P720" s="183" t="s">
        <v>84</v>
      </c>
      <c r="Q720" s="183">
        <v>1</v>
      </c>
      <c r="R720" s="183">
        <v>1</v>
      </c>
      <c r="S720" s="183">
        <v>1</v>
      </c>
      <c r="T720" s="183">
        <v>1</v>
      </c>
      <c r="U720" s="183" t="s">
        <v>84</v>
      </c>
      <c r="V720" s="183">
        <v>1</v>
      </c>
      <c r="W720" s="183">
        <v>1</v>
      </c>
      <c r="X720" s="183">
        <v>1</v>
      </c>
      <c r="Y720" s="183" t="s">
        <v>84</v>
      </c>
      <c r="Z720" s="183" t="s">
        <v>84</v>
      </c>
      <c r="AA720" s="183" t="s">
        <v>84</v>
      </c>
      <c r="AB720" s="185">
        <v>1</v>
      </c>
      <c r="AC720" s="183">
        <v>1</v>
      </c>
      <c r="AD720" s="183">
        <v>1</v>
      </c>
      <c r="AE720" s="183" t="s">
        <v>84</v>
      </c>
      <c r="AF720" s="183" t="s">
        <v>84</v>
      </c>
      <c r="AG720" s="183" t="s">
        <v>84</v>
      </c>
      <c r="AH720" s="183">
        <v>1</v>
      </c>
      <c r="AI720" s="183">
        <v>1</v>
      </c>
      <c r="AJ720" s="183">
        <v>1</v>
      </c>
      <c r="AK720" s="183">
        <v>1</v>
      </c>
      <c r="AL720" s="183" t="s">
        <v>84</v>
      </c>
      <c r="AM720" s="185">
        <v>1</v>
      </c>
      <c r="AN720" s="183" t="s">
        <v>84</v>
      </c>
      <c r="AO720" s="183">
        <v>1</v>
      </c>
      <c r="AP720" s="183" t="s">
        <v>84</v>
      </c>
      <c r="AQ720" s="183" t="s">
        <v>84</v>
      </c>
      <c r="AR720" s="965">
        <v>1</v>
      </c>
      <c r="AS720" s="965" t="s">
        <v>84</v>
      </c>
      <c r="AT720" s="975" t="s">
        <v>84</v>
      </c>
      <c r="AU720" s="189" t="s">
        <v>84</v>
      </c>
      <c r="AV720" s="189" t="s">
        <v>84</v>
      </c>
      <c r="AW720" s="189" t="s">
        <v>84</v>
      </c>
      <c r="AX720" s="506" t="s">
        <v>84</v>
      </c>
      <c r="AY720" s="506" t="s">
        <v>84</v>
      </c>
      <c r="AZ720" s="189"/>
      <c r="BA720" s="345">
        <v>1</v>
      </c>
      <c r="BB720" s="187">
        <v>1</v>
      </c>
      <c r="BC720" s="187">
        <v>1</v>
      </c>
      <c r="BD720" s="188">
        <v>1</v>
      </c>
      <c r="BE720" s="188" t="s">
        <v>84</v>
      </c>
    </row>
    <row r="721" spans="1:57" ht="35.25" customHeight="1" x14ac:dyDescent="0.25">
      <c r="A721" s="144"/>
      <c r="B721" s="144"/>
      <c r="C721" s="144"/>
      <c r="D721" s="1551"/>
      <c r="E721" s="234" t="s">
        <v>154</v>
      </c>
      <c r="F721" s="165"/>
      <c r="G721" s="1573"/>
      <c r="H721" s="801">
        <v>1</v>
      </c>
      <c r="I721" s="189">
        <v>1</v>
      </c>
      <c r="J721" s="189" t="s">
        <v>84</v>
      </c>
      <c r="K721" s="189">
        <v>1</v>
      </c>
      <c r="L721" s="189" t="s">
        <v>84</v>
      </c>
      <c r="M721" s="189" t="s">
        <v>84</v>
      </c>
      <c r="N721" s="189" t="s">
        <v>84</v>
      </c>
      <c r="O721" s="189">
        <v>1</v>
      </c>
      <c r="P721" s="189" t="s">
        <v>84</v>
      </c>
      <c r="Q721" s="189">
        <v>1</v>
      </c>
      <c r="R721" s="189">
        <v>1</v>
      </c>
      <c r="S721" s="189">
        <v>1</v>
      </c>
      <c r="T721" s="189">
        <v>1</v>
      </c>
      <c r="U721" s="189" t="s">
        <v>84</v>
      </c>
      <c r="V721" s="189">
        <v>1</v>
      </c>
      <c r="W721" s="189">
        <v>1</v>
      </c>
      <c r="X721" s="189">
        <v>1</v>
      </c>
      <c r="Y721" s="189" t="s">
        <v>84</v>
      </c>
      <c r="Z721" s="189" t="s">
        <v>84</v>
      </c>
      <c r="AA721" s="189" t="s">
        <v>84</v>
      </c>
      <c r="AB721" s="237">
        <v>0.66666666666666663</v>
      </c>
      <c r="AC721" s="189">
        <v>1</v>
      </c>
      <c r="AD721" s="189">
        <v>1</v>
      </c>
      <c r="AE721" s="189" t="s">
        <v>84</v>
      </c>
      <c r="AF721" s="189" t="s">
        <v>84</v>
      </c>
      <c r="AG721" s="189" t="s">
        <v>84</v>
      </c>
      <c r="AH721" s="189">
        <v>0.8571428571428571</v>
      </c>
      <c r="AI721" s="189">
        <v>1</v>
      </c>
      <c r="AJ721" s="189">
        <v>1</v>
      </c>
      <c r="AK721" s="189">
        <v>1</v>
      </c>
      <c r="AL721" s="189" t="s">
        <v>84</v>
      </c>
      <c r="AM721" s="237">
        <v>1</v>
      </c>
      <c r="AN721" s="189" t="s">
        <v>84</v>
      </c>
      <c r="AO721" s="189">
        <v>1</v>
      </c>
      <c r="AP721" s="189" t="s">
        <v>84</v>
      </c>
      <c r="AQ721" s="189" t="s">
        <v>84</v>
      </c>
      <c r="AR721" s="967">
        <v>1</v>
      </c>
      <c r="AS721" s="967" t="s">
        <v>84</v>
      </c>
      <c r="AT721" s="977" t="s">
        <v>84</v>
      </c>
      <c r="AU721" s="189" t="s">
        <v>84</v>
      </c>
      <c r="AV721" s="189" t="s">
        <v>84</v>
      </c>
      <c r="AW721" s="189" t="s">
        <v>84</v>
      </c>
      <c r="AX721" s="506" t="s">
        <v>84</v>
      </c>
      <c r="AY721" s="506" t="s">
        <v>84</v>
      </c>
      <c r="AZ721" s="189"/>
      <c r="BA721" s="323">
        <v>1</v>
      </c>
      <c r="BB721" s="239">
        <v>0.93197278911564629</v>
      </c>
      <c r="BC721" s="239">
        <v>1</v>
      </c>
      <c r="BD721" s="240">
        <v>0.97732426303854869</v>
      </c>
      <c r="BE721" s="240" t="s">
        <v>84</v>
      </c>
    </row>
    <row r="722" spans="1:57" ht="35.25" customHeight="1" x14ac:dyDescent="0.25">
      <c r="A722" s="144"/>
      <c r="B722" s="144"/>
      <c r="C722" s="144"/>
      <c r="D722" s="1551"/>
      <c r="E722" s="234" t="s">
        <v>155</v>
      </c>
      <c r="F722" s="165"/>
      <c r="G722" s="1573"/>
      <c r="H722" s="802">
        <v>1</v>
      </c>
      <c r="I722" s="183">
        <v>1</v>
      </c>
      <c r="J722" s="183" t="s">
        <v>84</v>
      </c>
      <c r="K722" s="183">
        <v>1</v>
      </c>
      <c r="L722" s="183" t="s">
        <v>84</v>
      </c>
      <c r="M722" s="183" t="s">
        <v>84</v>
      </c>
      <c r="N722" s="183" t="s">
        <v>84</v>
      </c>
      <c r="O722" s="183">
        <v>1</v>
      </c>
      <c r="P722" s="183" t="s">
        <v>84</v>
      </c>
      <c r="Q722" s="183">
        <v>1</v>
      </c>
      <c r="R722" s="183">
        <v>1</v>
      </c>
      <c r="S722" s="183">
        <v>1</v>
      </c>
      <c r="T722" s="183">
        <v>1</v>
      </c>
      <c r="U722" s="183" t="s">
        <v>84</v>
      </c>
      <c r="V722" s="183">
        <v>1</v>
      </c>
      <c r="W722" s="183">
        <v>1</v>
      </c>
      <c r="X722" s="183">
        <v>1</v>
      </c>
      <c r="Y722" s="183" t="s">
        <v>84</v>
      </c>
      <c r="Z722" s="183" t="s">
        <v>84</v>
      </c>
      <c r="AA722" s="183" t="s">
        <v>84</v>
      </c>
      <c r="AB722" s="185">
        <v>0.83333333333333337</v>
      </c>
      <c r="AC722" s="183">
        <v>1</v>
      </c>
      <c r="AD722" s="183">
        <v>1</v>
      </c>
      <c r="AE722" s="183" t="s">
        <v>84</v>
      </c>
      <c r="AF722" s="183" t="s">
        <v>84</v>
      </c>
      <c r="AG722" s="183" t="s">
        <v>84</v>
      </c>
      <c r="AH722" s="183">
        <v>1</v>
      </c>
      <c r="AI722" s="183">
        <v>1</v>
      </c>
      <c r="AJ722" s="183">
        <v>1</v>
      </c>
      <c r="AK722" s="183">
        <v>1</v>
      </c>
      <c r="AL722" s="183" t="s">
        <v>84</v>
      </c>
      <c r="AM722" s="185">
        <v>1</v>
      </c>
      <c r="AN722" s="183" t="s">
        <v>84</v>
      </c>
      <c r="AO722" s="183">
        <v>1</v>
      </c>
      <c r="AP722" s="183" t="s">
        <v>84</v>
      </c>
      <c r="AQ722" s="183" t="s">
        <v>84</v>
      </c>
      <c r="AR722" s="965">
        <v>1</v>
      </c>
      <c r="AS722" s="965" t="s">
        <v>84</v>
      </c>
      <c r="AT722" s="975" t="s">
        <v>84</v>
      </c>
      <c r="AU722" s="183" t="s">
        <v>84</v>
      </c>
      <c r="AV722" s="183" t="s">
        <v>84</v>
      </c>
      <c r="AW722" s="183" t="s">
        <v>84</v>
      </c>
      <c r="AX722" s="604" t="s">
        <v>84</v>
      </c>
      <c r="AY722" s="604" t="s">
        <v>84</v>
      </c>
      <c r="AZ722" s="189"/>
      <c r="BA722" s="272">
        <v>1</v>
      </c>
      <c r="BB722" s="187">
        <v>0.97619047619047628</v>
      </c>
      <c r="BC722" s="187">
        <v>1</v>
      </c>
      <c r="BD722" s="188">
        <v>0.99206349206349209</v>
      </c>
      <c r="BE722" s="188" t="s">
        <v>84</v>
      </c>
    </row>
    <row r="723" spans="1:57" ht="35.25" customHeight="1" x14ac:dyDescent="0.25">
      <c r="A723" s="144"/>
      <c r="B723" s="144"/>
      <c r="C723" s="144"/>
      <c r="D723" s="1551"/>
      <c r="E723" s="234" t="s">
        <v>303</v>
      </c>
      <c r="F723" s="165"/>
      <c r="G723" s="1573"/>
      <c r="H723" s="801">
        <v>1</v>
      </c>
      <c r="I723" s="189">
        <v>1</v>
      </c>
      <c r="J723" s="189" t="s">
        <v>84</v>
      </c>
      <c r="K723" s="189">
        <v>1</v>
      </c>
      <c r="L723" s="189" t="s">
        <v>84</v>
      </c>
      <c r="M723" s="189" t="s">
        <v>84</v>
      </c>
      <c r="N723" s="189" t="s">
        <v>84</v>
      </c>
      <c r="O723" s="189">
        <v>1</v>
      </c>
      <c r="P723" s="189" t="s">
        <v>84</v>
      </c>
      <c r="Q723" s="189">
        <v>1</v>
      </c>
      <c r="R723" s="189">
        <v>1</v>
      </c>
      <c r="S723" s="189">
        <v>1</v>
      </c>
      <c r="T723" s="189">
        <v>1</v>
      </c>
      <c r="U723" s="189" t="s">
        <v>84</v>
      </c>
      <c r="V723" s="189">
        <v>1</v>
      </c>
      <c r="W723" s="189">
        <v>1</v>
      </c>
      <c r="X723" s="189">
        <v>1</v>
      </c>
      <c r="Y723" s="189" t="s">
        <v>84</v>
      </c>
      <c r="Z723" s="189" t="s">
        <v>84</v>
      </c>
      <c r="AA723" s="189" t="s">
        <v>84</v>
      </c>
      <c r="AB723" s="237">
        <v>1</v>
      </c>
      <c r="AC723" s="189">
        <v>1</v>
      </c>
      <c r="AD723" s="189">
        <v>1</v>
      </c>
      <c r="AE723" s="189" t="s">
        <v>84</v>
      </c>
      <c r="AF723" s="189" t="s">
        <v>84</v>
      </c>
      <c r="AG723" s="189" t="s">
        <v>84</v>
      </c>
      <c r="AH723" s="189">
        <v>1</v>
      </c>
      <c r="AI723" s="189">
        <v>1</v>
      </c>
      <c r="AJ723" s="189">
        <v>1</v>
      </c>
      <c r="AK723" s="189">
        <v>1</v>
      </c>
      <c r="AL723" s="189" t="s">
        <v>84</v>
      </c>
      <c r="AM723" s="237">
        <v>1</v>
      </c>
      <c r="AN723" s="189" t="s">
        <v>84</v>
      </c>
      <c r="AO723" s="189">
        <v>0.83333333333333337</v>
      </c>
      <c r="AP723" s="189" t="s">
        <v>84</v>
      </c>
      <c r="AQ723" s="189" t="s">
        <v>84</v>
      </c>
      <c r="AR723" s="967">
        <v>1</v>
      </c>
      <c r="AS723" s="967" t="s">
        <v>84</v>
      </c>
      <c r="AT723" s="977" t="s">
        <v>84</v>
      </c>
      <c r="AU723" s="189" t="s">
        <v>84</v>
      </c>
      <c r="AV723" s="189" t="s">
        <v>84</v>
      </c>
      <c r="AW723" s="189" t="s">
        <v>84</v>
      </c>
      <c r="AX723" s="506" t="s">
        <v>84</v>
      </c>
      <c r="AY723" s="506" t="s">
        <v>84</v>
      </c>
      <c r="AZ723" s="189"/>
      <c r="BA723" s="323">
        <v>1</v>
      </c>
      <c r="BB723" s="239">
        <v>1</v>
      </c>
      <c r="BC723" s="239">
        <v>0.94444444444444453</v>
      </c>
      <c r="BD723" s="240">
        <v>0.98148148148148151</v>
      </c>
      <c r="BE723" s="240" t="s">
        <v>84</v>
      </c>
    </row>
    <row r="724" spans="1:57" ht="35.25" customHeight="1" x14ac:dyDescent="0.25">
      <c r="A724" s="144"/>
      <c r="B724" s="144"/>
      <c r="C724" s="144"/>
      <c r="D724" s="1551"/>
      <c r="E724" s="234" t="s">
        <v>167</v>
      </c>
      <c r="F724" s="165"/>
      <c r="G724" s="1573"/>
      <c r="H724" s="802">
        <v>1</v>
      </c>
      <c r="I724" s="183">
        <v>1</v>
      </c>
      <c r="J724" s="183" t="s">
        <v>84</v>
      </c>
      <c r="K724" s="183">
        <v>1</v>
      </c>
      <c r="L724" s="183" t="s">
        <v>84</v>
      </c>
      <c r="M724" s="183" t="s">
        <v>84</v>
      </c>
      <c r="N724" s="183" t="s">
        <v>84</v>
      </c>
      <c r="O724" s="183">
        <v>1</v>
      </c>
      <c r="P724" s="183" t="s">
        <v>84</v>
      </c>
      <c r="Q724" s="183">
        <v>1</v>
      </c>
      <c r="R724" s="183">
        <v>1</v>
      </c>
      <c r="S724" s="183">
        <v>1</v>
      </c>
      <c r="T724" s="183">
        <v>1</v>
      </c>
      <c r="U724" s="183" t="s">
        <v>84</v>
      </c>
      <c r="V724" s="183">
        <v>1</v>
      </c>
      <c r="W724" s="183">
        <v>1</v>
      </c>
      <c r="X724" s="183">
        <v>1</v>
      </c>
      <c r="Y724" s="183" t="s">
        <v>84</v>
      </c>
      <c r="Z724" s="183" t="s">
        <v>84</v>
      </c>
      <c r="AA724" s="183" t="s">
        <v>84</v>
      </c>
      <c r="AB724" s="185">
        <v>1</v>
      </c>
      <c r="AC724" s="183">
        <v>1</v>
      </c>
      <c r="AD724" s="183">
        <v>1</v>
      </c>
      <c r="AE724" s="183" t="s">
        <v>84</v>
      </c>
      <c r="AF724" s="183" t="s">
        <v>84</v>
      </c>
      <c r="AG724" s="183" t="s">
        <v>84</v>
      </c>
      <c r="AH724" s="183">
        <v>1</v>
      </c>
      <c r="AI724" s="183">
        <v>1</v>
      </c>
      <c r="AJ724" s="183">
        <v>1</v>
      </c>
      <c r="AK724" s="183">
        <v>1</v>
      </c>
      <c r="AL724" s="183" t="s">
        <v>84</v>
      </c>
      <c r="AM724" s="185">
        <v>1</v>
      </c>
      <c r="AN724" s="183" t="s">
        <v>84</v>
      </c>
      <c r="AO724" s="183">
        <v>1</v>
      </c>
      <c r="AP724" s="183" t="s">
        <v>84</v>
      </c>
      <c r="AQ724" s="183" t="s">
        <v>84</v>
      </c>
      <c r="AR724" s="965">
        <v>1</v>
      </c>
      <c r="AS724" s="965" t="s">
        <v>84</v>
      </c>
      <c r="AT724" s="975" t="s">
        <v>84</v>
      </c>
      <c r="AU724" s="183" t="s">
        <v>84</v>
      </c>
      <c r="AV724" s="183" t="s">
        <v>84</v>
      </c>
      <c r="AW724" s="183" t="s">
        <v>84</v>
      </c>
      <c r="AX724" s="604" t="s">
        <v>84</v>
      </c>
      <c r="AY724" s="604" t="s">
        <v>84</v>
      </c>
      <c r="AZ724" s="189"/>
      <c r="BA724" s="272">
        <v>1</v>
      </c>
      <c r="BB724" s="187">
        <v>1</v>
      </c>
      <c r="BC724" s="187">
        <v>1</v>
      </c>
      <c r="BD724" s="188">
        <v>1</v>
      </c>
      <c r="BE724" s="188" t="s">
        <v>84</v>
      </c>
    </row>
    <row r="725" spans="1:57" ht="35.25" customHeight="1" x14ac:dyDescent="0.25">
      <c r="A725" s="144"/>
      <c r="B725" s="144"/>
      <c r="C725" s="144"/>
      <c r="D725" s="1551"/>
      <c r="E725" s="234" t="s">
        <v>168</v>
      </c>
      <c r="F725" s="165"/>
      <c r="G725" s="1573"/>
      <c r="H725" s="803">
        <v>1</v>
      </c>
      <c r="I725" s="186">
        <v>1</v>
      </c>
      <c r="J725" s="186" t="s">
        <v>84</v>
      </c>
      <c r="K725" s="186">
        <v>1</v>
      </c>
      <c r="L725" s="186" t="s">
        <v>84</v>
      </c>
      <c r="M725" s="186" t="s">
        <v>84</v>
      </c>
      <c r="N725" s="186" t="s">
        <v>84</v>
      </c>
      <c r="O725" s="186">
        <v>1</v>
      </c>
      <c r="P725" s="186" t="s">
        <v>84</v>
      </c>
      <c r="Q725" s="186">
        <v>1</v>
      </c>
      <c r="R725" s="186">
        <v>1</v>
      </c>
      <c r="S725" s="186">
        <v>1</v>
      </c>
      <c r="T725" s="186">
        <v>1</v>
      </c>
      <c r="U725" s="186" t="s">
        <v>84</v>
      </c>
      <c r="V725" s="186">
        <v>1</v>
      </c>
      <c r="W725" s="186">
        <v>1</v>
      </c>
      <c r="X725" s="186">
        <v>1</v>
      </c>
      <c r="Y725" s="186" t="s">
        <v>84</v>
      </c>
      <c r="Z725" s="186" t="s">
        <v>84</v>
      </c>
      <c r="AA725" s="186" t="s">
        <v>84</v>
      </c>
      <c r="AB725" s="206">
        <v>1</v>
      </c>
      <c r="AC725" s="186">
        <v>1</v>
      </c>
      <c r="AD725" s="186">
        <v>1</v>
      </c>
      <c r="AE725" s="186" t="s">
        <v>84</v>
      </c>
      <c r="AF725" s="186" t="s">
        <v>84</v>
      </c>
      <c r="AG725" s="186" t="s">
        <v>84</v>
      </c>
      <c r="AH725" s="186">
        <v>1</v>
      </c>
      <c r="AI725" s="186">
        <v>1</v>
      </c>
      <c r="AJ725" s="186">
        <v>1</v>
      </c>
      <c r="AK725" s="186">
        <v>1</v>
      </c>
      <c r="AL725" s="186" t="s">
        <v>84</v>
      </c>
      <c r="AM725" s="206">
        <v>1</v>
      </c>
      <c r="AN725" s="186" t="s">
        <v>84</v>
      </c>
      <c r="AO725" s="186">
        <v>1</v>
      </c>
      <c r="AP725" s="186" t="s">
        <v>84</v>
      </c>
      <c r="AQ725" s="186" t="s">
        <v>84</v>
      </c>
      <c r="AR725" s="966">
        <v>1</v>
      </c>
      <c r="AS725" s="966" t="s">
        <v>84</v>
      </c>
      <c r="AT725" s="976" t="s">
        <v>84</v>
      </c>
      <c r="AU725" s="186" t="s">
        <v>84</v>
      </c>
      <c r="AV725" s="186" t="s">
        <v>84</v>
      </c>
      <c r="AW725" s="186" t="s">
        <v>84</v>
      </c>
      <c r="AX725" s="605" t="s">
        <v>84</v>
      </c>
      <c r="AY725" s="605" t="s">
        <v>84</v>
      </c>
      <c r="AZ725" s="189"/>
      <c r="BA725" s="817">
        <v>1</v>
      </c>
      <c r="BB725" s="207">
        <v>1</v>
      </c>
      <c r="BC725" s="207">
        <v>1</v>
      </c>
      <c r="BD725" s="208">
        <v>1</v>
      </c>
      <c r="BE725" s="208" t="s">
        <v>84</v>
      </c>
    </row>
    <row r="726" spans="1:57" ht="35.25" customHeight="1" x14ac:dyDescent="0.25">
      <c r="A726" s="144"/>
      <c r="B726" s="144"/>
      <c r="C726" s="144"/>
      <c r="D726" s="1551"/>
      <c r="E726" s="234" t="s">
        <v>241</v>
      </c>
      <c r="F726" s="165"/>
      <c r="G726" s="1573"/>
      <c r="H726" s="802">
        <v>1</v>
      </c>
      <c r="I726" s="183">
        <v>1</v>
      </c>
      <c r="J726" s="183" t="s">
        <v>84</v>
      </c>
      <c r="K726" s="183">
        <v>1</v>
      </c>
      <c r="L726" s="183" t="s">
        <v>84</v>
      </c>
      <c r="M726" s="183" t="s">
        <v>84</v>
      </c>
      <c r="N726" s="183" t="s">
        <v>84</v>
      </c>
      <c r="O726" s="183">
        <v>1</v>
      </c>
      <c r="P726" s="183" t="s">
        <v>84</v>
      </c>
      <c r="Q726" s="183">
        <v>1</v>
      </c>
      <c r="R726" s="183">
        <v>1</v>
      </c>
      <c r="S726" s="183">
        <v>1</v>
      </c>
      <c r="T726" s="183">
        <v>1</v>
      </c>
      <c r="U726" s="183" t="s">
        <v>84</v>
      </c>
      <c r="V726" s="183">
        <v>1</v>
      </c>
      <c r="W726" s="183">
        <v>1</v>
      </c>
      <c r="X726" s="183">
        <v>1</v>
      </c>
      <c r="Y726" s="183" t="s">
        <v>84</v>
      </c>
      <c r="Z726" s="183" t="s">
        <v>84</v>
      </c>
      <c r="AA726" s="183" t="s">
        <v>84</v>
      </c>
      <c r="AB726" s="185">
        <v>1</v>
      </c>
      <c r="AC726" s="183">
        <v>1</v>
      </c>
      <c r="AD726" s="183">
        <v>1</v>
      </c>
      <c r="AE726" s="183" t="s">
        <v>84</v>
      </c>
      <c r="AF726" s="183" t="s">
        <v>84</v>
      </c>
      <c r="AG726" s="183" t="s">
        <v>84</v>
      </c>
      <c r="AH726" s="183">
        <v>1</v>
      </c>
      <c r="AI726" s="183">
        <v>0.83333333333333337</v>
      </c>
      <c r="AJ726" s="183">
        <v>1</v>
      </c>
      <c r="AK726" s="183">
        <v>1</v>
      </c>
      <c r="AL726" s="183" t="s">
        <v>84</v>
      </c>
      <c r="AM726" s="185">
        <v>1</v>
      </c>
      <c r="AN726" s="183" t="s">
        <v>84</v>
      </c>
      <c r="AO726" s="183">
        <v>1</v>
      </c>
      <c r="AP726" s="183" t="s">
        <v>84</v>
      </c>
      <c r="AQ726" s="183" t="s">
        <v>84</v>
      </c>
      <c r="AR726" s="965">
        <v>1</v>
      </c>
      <c r="AS726" s="965" t="s">
        <v>84</v>
      </c>
      <c r="AT726" s="975" t="s">
        <v>84</v>
      </c>
      <c r="AU726" s="186" t="s">
        <v>84</v>
      </c>
      <c r="AV726" s="186" t="s">
        <v>84</v>
      </c>
      <c r="AW726" s="186" t="s">
        <v>84</v>
      </c>
      <c r="AX726" s="605" t="s">
        <v>84</v>
      </c>
      <c r="AY726" s="605" t="s">
        <v>84</v>
      </c>
      <c r="AZ726" s="189"/>
      <c r="BA726" s="272">
        <v>1</v>
      </c>
      <c r="BB726" s="187">
        <v>0.97619047619047616</v>
      </c>
      <c r="BC726" s="187">
        <v>1</v>
      </c>
      <c r="BD726" s="188">
        <v>0.99206349206349209</v>
      </c>
      <c r="BE726" s="188" t="s">
        <v>84</v>
      </c>
    </row>
    <row r="727" spans="1:57" ht="35.25" customHeight="1" x14ac:dyDescent="0.25">
      <c r="A727" s="144"/>
      <c r="B727" s="144"/>
      <c r="C727" s="144"/>
      <c r="D727" s="1551"/>
      <c r="E727" s="234" t="s">
        <v>246</v>
      </c>
      <c r="F727" s="165"/>
      <c r="G727" s="1573"/>
      <c r="H727" s="803">
        <v>1</v>
      </c>
      <c r="I727" s="186">
        <v>1</v>
      </c>
      <c r="J727" s="186" t="s">
        <v>84</v>
      </c>
      <c r="K727" s="186">
        <v>1</v>
      </c>
      <c r="L727" s="186" t="s">
        <v>84</v>
      </c>
      <c r="M727" s="186" t="s">
        <v>84</v>
      </c>
      <c r="N727" s="186" t="s">
        <v>84</v>
      </c>
      <c r="O727" s="186">
        <v>1</v>
      </c>
      <c r="P727" s="186" t="s">
        <v>84</v>
      </c>
      <c r="Q727" s="186">
        <v>1</v>
      </c>
      <c r="R727" s="186">
        <v>1</v>
      </c>
      <c r="S727" s="186">
        <v>1</v>
      </c>
      <c r="T727" s="186">
        <v>1</v>
      </c>
      <c r="U727" s="186" t="s">
        <v>84</v>
      </c>
      <c r="V727" s="186">
        <v>1</v>
      </c>
      <c r="W727" s="186">
        <v>1</v>
      </c>
      <c r="X727" s="186">
        <v>1</v>
      </c>
      <c r="Y727" s="186" t="s">
        <v>84</v>
      </c>
      <c r="Z727" s="186" t="s">
        <v>84</v>
      </c>
      <c r="AA727" s="186" t="s">
        <v>84</v>
      </c>
      <c r="AB727" s="206">
        <v>0.8571428571428571</v>
      </c>
      <c r="AC727" s="186">
        <v>1</v>
      </c>
      <c r="AD727" s="186">
        <v>1</v>
      </c>
      <c r="AE727" s="186" t="s">
        <v>84</v>
      </c>
      <c r="AF727" s="186" t="s">
        <v>84</v>
      </c>
      <c r="AG727" s="186" t="s">
        <v>84</v>
      </c>
      <c r="AH727" s="186">
        <v>1</v>
      </c>
      <c r="AI727" s="186">
        <v>1</v>
      </c>
      <c r="AJ727" s="186">
        <v>1</v>
      </c>
      <c r="AK727" s="186">
        <v>1</v>
      </c>
      <c r="AL727" s="186" t="s">
        <v>84</v>
      </c>
      <c r="AM727" s="206">
        <v>1</v>
      </c>
      <c r="AN727" s="186" t="s">
        <v>84</v>
      </c>
      <c r="AO727" s="186">
        <v>1</v>
      </c>
      <c r="AP727" s="186" t="s">
        <v>84</v>
      </c>
      <c r="AQ727" s="186" t="s">
        <v>84</v>
      </c>
      <c r="AR727" s="966">
        <v>1</v>
      </c>
      <c r="AS727" s="966" t="s">
        <v>84</v>
      </c>
      <c r="AT727" s="976" t="s">
        <v>84</v>
      </c>
      <c r="AU727" s="186" t="s">
        <v>84</v>
      </c>
      <c r="AV727" s="186" t="s">
        <v>84</v>
      </c>
      <c r="AW727" s="186" t="s">
        <v>84</v>
      </c>
      <c r="AX727" s="605" t="s">
        <v>84</v>
      </c>
      <c r="AY727" s="605" t="s">
        <v>84</v>
      </c>
      <c r="AZ727" s="189"/>
      <c r="BA727" s="817">
        <v>1</v>
      </c>
      <c r="BB727" s="207">
        <v>0.97959183673469397</v>
      </c>
      <c r="BC727" s="207">
        <v>1</v>
      </c>
      <c r="BD727" s="208">
        <v>0.99319727891156473</v>
      </c>
      <c r="BE727" s="208" t="s">
        <v>84</v>
      </c>
    </row>
    <row r="728" spans="1:57" ht="35.25" customHeight="1" x14ac:dyDescent="0.25">
      <c r="A728" s="144"/>
      <c r="B728" s="144"/>
      <c r="C728" s="144"/>
      <c r="D728" s="1551"/>
      <c r="E728" s="234" t="s">
        <v>248</v>
      </c>
      <c r="F728" s="165"/>
      <c r="G728" s="1573"/>
      <c r="H728" s="802">
        <v>1</v>
      </c>
      <c r="I728" s="183">
        <v>1</v>
      </c>
      <c r="J728" s="183" t="s">
        <v>84</v>
      </c>
      <c r="K728" s="183">
        <v>1</v>
      </c>
      <c r="L728" s="183" t="s">
        <v>84</v>
      </c>
      <c r="M728" s="183" t="s">
        <v>84</v>
      </c>
      <c r="N728" s="183" t="s">
        <v>84</v>
      </c>
      <c r="O728" s="183">
        <v>1</v>
      </c>
      <c r="P728" s="183" t="s">
        <v>84</v>
      </c>
      <c r="Q728" s="183">
        <v>1</v>
      </c>
      <c r="R728" s="183">
        <v>1</v>
      </c>
      <c r="S728" s="183">
        <v>1</v>
      </c>
      <c r="T728" s="183">
        <v>0.83333333333333337</v>
      </c>
      <c r="U728" s="183" t="s">
        <v>84</v>
      </c>
      <c r="V728" s="183">
        <v>1</v>
      </c>
      <c r="W728" s="183">
        <v>1</v>
      </c>
      <c r="X728" s="183">
        <v>1</v>
      </c>
      <c r="Y728" s="183" t="s">
        <v>84</v>
      </c>
      <c r="Z728" s="183" t="s">
        <v>84</v>
      </c>
      <c r="AA728" s="183" t="s">
        <v>84</v>
      </c>
      <c r="AB728" s="185">
        <v>1</v>
      </c>
      <c r="AC728" s="183">
        <v>1</v>
      </c>
      <c r="AD728" s="183">
        <v>1</v>
      </c>
      <c r="AE728" s="183" t="s">
        <v>84</v>
      </c>
      <c r="AF728" s="183" t="s">
        <v>84</v>
      </c>
      <c r="AG728" s="183" t="s">
        <v>84</v>
      </c>
      <c r="AH728" s="183">
        <v>1</v>
      </c>
      <c r="AI728" s="183">
        <v>1</v>
      </c>
      <c r="AJ728" s="183">
        <v>1</v>
      </c>
      <c r="AK728" s="183">
        <v>1</v>
      </c>
      <c r="AL728" s="183" t="s">
        <v>84</v>
      </c>
      <c r="AM728" s="185">
        <v>1</v>
      </c>
      <c r="AN728" s="183" t="s">
        <v>84</v>
      </c>
      <c r="AO728" s="183">
        <v>1</v>
      </c>
      <c r="AP728" s="183" t="s">
        <v>84</v>
      </c>
      <c r="AQ728" s="183" t="s">
        <v>84</v>
      </c>
      <c r="AR728" s="965">
        <v>1</v>
      </c>
      <c r="AS728" s="965" t="s">
        <v>84</v>
      </c>
      <c r="AT728" s="975" t="s">
        <v>84</v>
      </c>
      <c r="AU728" s="183" t="s">
        <v>84</v>
      </c>
      <c r="AV728" s="183" t="s">
        <v>84</v>
      </c>
      <c r="AW728" s="183" t="s">
        <v>84</v>
      </c>
      <c r="AX728" s="604" t="s">
        <v>84</v>
      </c>
      <c r="AY728" s="604" t="s">
        <v>84</v>
      </c>
      <c r="AZ728" s="189"/>
      <c r="BA728" s="272">
        <v>0.98484848484848475</v>
      </c>
      <c r="BB728" s="187">
        <v>1</v>
      </c>
      <c r="BC728" s="187">
        <v>1</v>
      </c>
      <c r="BD728" s="188">
        <v>0.99494949494949492</v>
      </c>
      <c r="BE728" s="188" t="s">
        <v>84</v>
      </c>
    </row>
    <row r="729" spans="1:57" ht="35.25" customHeight="1" x14ac:dyDescent="0.25">
      <c r="A729" s="144"/>
      <c r="B729" s="144"/>
      <c r="C729" s="144"/>
      <c r="D729" s="1551"/>
      <c r="E729" s="234" t="s">
        <v>257</v>
      </c>
      <c r="F729" s="165"/>
      <c r="G729" s="1573"/>
      <c r="H729" s="801">
        <v>1</v>
      </c>
      <c r="I729" s="189">
        <v>1</v>
      </c>
      <c r="J729" s="189" t="s">
        <v>84</v>
      </c>
      <c r="K729" s="189">
        <v>1</v>
      </c>
      <c r="L729" s="189" t="s">
        <v>84</v>
      </c>
      <c r="M729" s="189" t="s">
        <v>84</v>
      </c>
      <c r="N729" s="189" t="s">
        <v>84</v>
      </c>
      <c r="O729" s="189">
        <v>1</v>
      </c>
      <c r="P729" s="189" t="s">
        <v>84</v>
      </c>
      <c r="Q729" s="189">
        <v>1</v>
      </c>
      <c r="R729" s="189">
        <v>1</v>
      </c>
      <c r="S729" s="189">
        <v>1</v>
      </c>
      <c r="T729" s="189">
        <v>1</v>
      </c>
      <c r="U729" s="189" t="s">
        <v>84</v>
      </c>
      <c r="V729" s="189">
        <v>1</v>
      </c>
      <c r="W729" s="189">
        <v>1</v>
      </c>
      <c r="X729" s="189">
        <v>1</v>
      </c>
      <c r="Y729" s="189" t="s">
        <v>84</v>
      </c>
      <c r="Z729" s="189" t="s">
        <v>84</v>
      </c>
      <c r="AA729" s="189" t="s">
        <v>84</v>
      </c>
      <c r="AB729" s="237">
        <v>1</v>
      </c>
      <c r="AC729" s="189">
        <v>1</v>
      </c>
      <c r="AD729" s="189">
        <v>1</v>
      </c>
      <c r="AE729" s="189" t="s">
        <v>84</v>
      </c>
      <c r="AF729" s="189" t="s">
        <v>84</v>
      </c>
      <c r="AG729" s="189" t="s">
        <v>84</v>
      </c>
      <c r="AH729" s="189">
        <v>1</v>
      </c>
      <c r="AI729" s="189">
        <v>1</v>
      </c>
      <c r="AJ729" s="189">
        <v>1</v>
      </c>
      <c r="AK729" s="189">
        <v>1</v>
      </c>
      <c r="AL729" s="189" t="s">
        <v>84</v>
      </c>
      <c r="AM729" s="237">
        <v>0.7142857142857143</v>
      </c>
      <c r="AN729" s="189" t="s">
        <v>84</v>
      </c>
      <c r="AO729" s="189">
        <v>1</v>
      </c>
      <c r="AP729" s="189" t="s">
        <v>84</v>
      </c>
      <c r="AQ729" s="189" t="s">
        <v>84</v>
      </c>
      <c r="AR729" s="967">
        <v>1</v>
      </c>
      <c r="AS729" s="967" t="s">
        <v>84</v>
      </c>
      <c r="AT729" s="977" t="s">
        <v>84</v>
      </c>
      <c r="AU729" s="189" t="s">
        <v>84</v>
      </c>
      <c r="AV729" s="189" t="s">
        <v>84</v>
      </c>
      <c r="AW729" s="189" t="s">
        <v>84</v>
      </c>
      <c r="AX729" s="506" t="s">
        <v>84</v>
      </c>
      <c r="AY729" s="506" t="s">
        <v>84</v>
      </c>
      <c r="AZ729" s="189"/>
      <c r="BA729" s="323">
        <v>1</v>
      </c>
      <c r="BB729" s="239">
        <v>1</v>
      </c>
      <c r="BC729" s="239">
        <v>0.90476190476190477</v>
      </c>
      <c r="BD729" s="240">
        <v>0.96825396825396826</v>
      </c>
      <c r="BE729" s="240" t="s">
        <v>84</v>
      </c>
    </row>
    <row r="730" spans="1:57" ht="35.25" customHeight="1" x14ac:dyDescent="0.25">
      <c r="A730" s="144"/>
      <c r="B730" s="144"/>
      <c r="C730" s="144"/>
      <c r="D730" s="1551"/>
      <c r="E730" s="234" t="s">
        <v>267</v>
      </c>
      <c r="F730" s="165"/>
      <c r="G730" s="1573"/>
      <c r="H730" s="802" t="s">
        <v>84</v>
      </c>
      <c r="I730" s="183" t="s">
        <v>84</v>
      </c>
      <c r="J730" s="183" t="s">
        <v>84</v>
      </c>
      <c r="K730" s="183" t="s">
        <v>84</v>
      </c>
      <c r="L730" s="183" t="s">
        <v>84</v>
      </c>
      <c r="M730" s="183" t="s">
        <v>84</v>
      </c>
      <c r="N730" s="183" t="s">
        <v>84</v>
      </c>
      <c r="O730" s="183" t="s">
        <v>84</v>
      </c>
      <c r="P730" s="183" t="s">
        <v>84</v>
      </c>
      <c r="Q730" s="183" t="s">
        <v>84</v>
      </c>
      <c r="R730" s="183" t="s">
        <v>84</v>
      </c>
      <c r="S730" s="183" t="s">
        <v>84</v>
      </c>
      <c r="T730" s="183" t="s">
        <v>84</v>
      </c>
      <c r="U730" s="183" t="s">
        <v>84</v>
      </c>
      <c r="V730" s="183" t="s">
        <v>84</v>
      </c>
      <c r="W730" s="183" t="s">
        <v>84</v>
      </c>
      <c r="X730" s="183" t="s">
        <v>84</v>
      </c>
      <c r="Y730" s="183" t="s">
        <v>84</v>
      </c>
      <c r="Z730" s="183" t="s">
        <v>84</v>
      </c>
      <c r="AA730" s="183" t="s">
        <v>84</v>
      </c>
      <c r="AB730" s="185">
        <v>1</v>
      </c>
      <c r="AC730" s="183">
        <v>1</v>
      </c>
      <c r="AD730" s="183">
        <v>1</v>
      </c>
      <c r="AE730" s="183" t="s">
        <v>84</v>
      </c>
      <c r="AF730" s="183" t="s">
        <v>84</v>
      </c>
      <c r="AG730" s="183" t="s">
        <v>84</v>
      </c>
      <c r="AH730" s="183">
        <v>1</v>
      </c>
      <c r="AI730" s="183">
        <v>1</v>
      </c>
      <c r="AJ730" s="183">
        <v>1</v>
      </c>
      <c r="AK730" s="183">
        <v>1</v>
      </c>
      <c r="AL730" s="183" t="s">
        <v>84</v>
      </c>
      <c r="AM730" s="185">
        <v>1</v>
      </c>
      <c r="AN730" s="183" t="s">
        <v>84</v>
      </c>
      <c r="AO730" s="183">
        <v>0.83333333333333337</v>
      </c>
      <c r="AP730" s="183">
        <v>1</v>
      </c>
      <c r="AQ730" s="183" t="s">
        <v>84</v>
      </c>
      <c r="AR730" s="965">
        <v>1</v>
      </c>
      <c r="AS730" s="965" t="s">
        <v>84</v>
      </c>
      <c r="AT730" s="975" t="s">
        <v>84</v>
      </c>
      <c r="AU730" s="183" t="s">
        <v>84</v>
      </c>
      <c r="AV730" s="183" t="s">
        <v>84</v>
      </c>
      <c r="AW730" s="183" t="s">
        <v>84</v>
      </c>
      <c r="AX730" s="604" t="s">
        <v>84</v>
      </c>
      <c r="AY730" s="604" t="s">
        <v>84</v>
      </c>
      <c r="AZ730" s="189"/>
      <c r="BA730" s="272" t="s">
        <v>84</v>
      </c>
      <c r="BB730" s="187">
        <v>1</v>
      </c>
      <c r="BC730" s="187">
        <v>0.95833333333333337</v>
      </c>
      <c r="BD730" s="188">
        <v>0.97916666666666674</v>
      </c>
      <c r="BE730" s="188" t="s">
        <v>84</v>
      </c>
    </row>
    <row r="731" spans="1:57" ht="35.25" customHeight="1" x14ac:dyDescent="0.25">
      <c r="A731" s="144"/>
      <c r="B731" s="144"/>
      <c r="C731" s="144"/>
      <c r="D731" s="1550"/>
      <c r="E731" s="234" t="s">
        <v>152</v>
      </c>
      <c r="F731" s="165"/>
      <c r="G731" s="1573"/>
      <c r="H731" s="803">
        <v>1</v>
      </c>
      <c r="I731" s="186">
        <v>1</v>
      </c>
      <c r="J731" s="186" t="s">
        <v>84</v>
      </c>
      <c r="K731" s="186">
        <v>1</v>
      </c>
      <c r="L731" s="186" t="s">
        <v>84</v>
      </c>
      <c r="M731" s="186" t="s">
        <v>84</v>
      </c>
      <c r="N731" s="186" t="s">
        <v>84</v>
      </c>
      <c r="O731" s="186">
        <v>1</v>
      </c>
      <c r="P731" s="186" t="s">
        <v>84</v>
      </c>
      <c r="Q731" s="186">
        <v>1</v>
      </c>
      <c r="R731" s="186">
        <v>1</v>
      </c>
      <c r="S731" s="186">
        <v>1</v>
      </c>
      <c r="T731" s="186">
        <v>1</v>
      </c>
      <c r="U731" s="186" t="s">
        <v>84</v>
      </c>
      <c r="V731" s="186">
        <v>1</v>
      </c>
      <c r="W731" s="186">
        <v>1</v>
      </c>
      <c r="X731" s="186">
        <v>1</v>
      </c>
      <c r="Y731" s="186" t="s">
        <v>84</v>
      </c>
      <c r="Z731" s="186" t="s">
        <v>84</v>
      </c>
      <c r="AA731" s="186" t="s">
        <v>84</v>
      </c>
      <c r="AB731" s="206">
        <v>1</v>
      </c>
      <c r="AC731" s="186">
        <v>1</v>
      </c>
      <c r="AD731" s="186">
        <v>1</v>
      </c>
      <c r="AE731" s="186" t="s">
        <v>84</v>
      </c>
      <c r="AF731" s="186" t="s">
        <v>84</v>
      </c>
      <c r="AG731" s="186" t="s">
        <v>84</v>
      </c>
      <c r="AH731" s="186">
        <v>0.83333333333333337</v>
      </c>
      <c r="AI731" s="186">
        <v>1</v>
      </c>
      <c r="AJ731" s="186">
        <v>1</v>
      </c>
      <c r="AK731" s="186">
        <v>1</v>
      </c>
      <c r="AL731" s="186">
        <v>1</v>
      </c>
      <c r="AM731" s="206">
        <v>1</v>
      </c>
      <c r="AN731" s="186" t="s">
        <v>84</v>
      </c>
      <c r="AO731" s="186">
        <v>1</v>
      </c>
      <c r="AP731" s="186">
        <v>1</v>
      </c>
      <c r="AQ731" s="186" t="s">
        <v>84</v>
      </c>
      <c r="AR731" s="966">
        <v>1</v>
      </c>
      <c r="AS731" s="966" t="s">
        <v>84</v>
      </c>
      <c r="AT731" s="976" t="s">
        <v>84</v>
      </c>
      <c r="AU731" s="186" t="s">
        <v>84</v>
      </c>
      <c r="AV731" s="186" t="s">
        <v>84</v>
      </c>
      <c r="AW731" s="186" t="s">
        <v>84</v>
      </c>
      <c r="AX731" s="605" t="s">
        <v>84</v>
      </c>
      <c r="AY731" s="605" t="s">
        <v>84</v>
      </c>
      <c r="AZ731" s="189"/>
      <c r="BA731" s="817">
        <v>1</v>
      </c>
      <c r="BB731" s="207">
        <v>0.97916666666666674</v>
      </c>
      <c r="BC731" s="207">
        <v>1</v>
      </c>
      <c r="BD731" s="208">
        <v>0.99305555555555569</v>
      </c>
      <c r="BE731" s="208" t="s">
        <v>84</v>
      </c>
    </row>
    <row r="732" spans="1:57" ht="35.25" customHeight="1" x14ac:dyDescent="0.25">
      <c r="A732" s="144"/>
      <c r="B732" s="144"/>
      <c r="C732" s="144"/>
      <c r="D732" s="1548">
        <v>2023</v>
      </c>
      <c r="E732" s="234" t="s">
        <v>153</v>
      </c>
      <c r="F732" s="165"/>
      <c r="G732" s="1575"/>
      <c r="H732" s="495">
        <v>1</v>
      </c>
      <c r="I732" s="183">
        <v>0.83333333333333337</v>
      </c>
      <c r="J732" s="183" t="s">
        <v>84</v>
      </c>
      <c r="K732" s="183">
        <v>1</v>
      </c>
      <c r="L732" s="183" t="s">
        <v>84</v>
      </c>
      <c r="M732" s="183" t="s">
        <v>84</v>
      </c>
      <c r="N732" s="183" t="s">
        <v>84</v>
      </c>
      <c r="O732" s="183">
        <v>1</v>
      </c>
      <c r="P732" s="183" t="s">
        <v>84</v>
      </c>
      <c r="Q732" s="183">
        <v>1</v>
      </c>
      <c r="R732" s="183">
        <v>1</v>
      </c>
      <c r="S732" s="183">
        <v>1</v>
      </c>
      <c r="T732" s="183">
        <v>1</v>
      </c>
      <c r="U732" s="183" t="s">
        <v>84</v>
      </c>
      <c r="V732" s="183">
        <v>1</v>
      </c>
      <c r="W732" s="183">
        <v>1</v>
      </c>
      <c r="X732" s="183">
        <v>1</v>
      </c>
      <c r="Y732" s="183" t="s">
        <v>84</v>
      </c>
      <c r="Z732" s="183" t="s">
        <v>84</v>
      </c>
      <c r="AA732" s="183" t="s">
        <v>84</v>
      </c>
      <c r="AB732" s="185">
        <v>1</v>
      </c>
      <c r="AC732" s="183">
        <v>0.83333333333333337</v>
      </c>
      <c r="AD732" s="183">
        <v>1</v>
      </c>
      <c r="AE732" s="183" t="s">
        <v>84</v>
      </c>
      <c r="AF732" s="183" t="s">
        <v>84</v>
      </c>
      <c r="AG732" s="183" t="s">
        <v>84</v>
      </c>
      <c r="AH732" s="183">
        <v>1</v>
      </c>
      <c r="AI732" s="183">
        <v>1</v>
      </c>
      <c r="AJ732" s="183">
        <v>1</v>
      </c>
      <c r="AK732" s="183">
        <v>1</v>
      </c>
      <c r="AL732" s="183">
        <v>1</v>
      </c>
      <c r="AM732" s="185">
        <v>1</v>
      </c>
      <c r="AN732" s="183" t="s">
        <v>84</v>
      </c>
      <c r="AO732" s="183">
        <v>1</v>
      </c>
      <c r="AP732" s="183">
        <v>1</v>
      </c>
      <c r="AQ732" s="183" t="s">
        <v>84</v>
      </c>
      <c r="AR732" s="965">
        <v>1</v>
      </c>
      <c r="AS732" s="965" t="s">
        <v>84</v>
      </c>
      <c r="AT732" s="975" t="s">
        <v>84</v>
      </c>
      <c r="AU732" s="183" t="s">
        <v>84</v>
      </c>
      <c r="AV732" s="183" t="s">
        <v>84</v>
      </c>
      <c r="AW732" s="183" t="s">
        <v>84</v>
      </c>
      <c r="AX732" s="604" t="s">
        <v>84</v>
      </c>
      <c r="AY732" s="604" t="s">
        <v>84</v>
      </c>
      <c r="AZ732" s="189"/>
      <c r="BA732" s="494">
        <v>0.98484848484848486</v>
      </c>
      <c r="BB732" s="187">
        <v>0.97916666666666674</v>
      </c>
      <c r="BC732" s="187">
        <v>1</v>
      </c>
      <c r="BD732" s="188">
        <v>0.9880050505050505</v>
      </c>
      <c r="BE732" s="188" t="s">
        <v>84</v>
      </c>
    </row>
    <row r="733" spans="1:57" ht="35.25" customHeight="1" x14ac:dyDescent="0.25">
      <c r="A733" s="144"/>
      <c r="B733" s="144"/>
      <c r="C733" s="144"/>
      <c r="D733" s="1549"/>
      <c r="E733" s="234" t="s">
        <v>154</v>
      </c>
      <c r="F733" s="165"/>
      <c r="G733" s="1575"/>
      <c r="H733" s="638">
        <v>1</v>
      </c>
      <c r="I733" s="186">
        <v>1</v>
      </c>
      <c r="J733" s="186" t="s">
        <v>84</v>
      </c>
      <c r="K733" s="186">
        <v>1</v>
      </c>
      <c r="L733" s="186" t="s">
        <v>84</v>
      </c>
      <c r="M733" s="186" t="s">
        <v>84</v>
      </c>
      <c r="N733" s="186">
        <v>1</v>
      </c>
      <c r="O733" s="186">
        <v>1</v>
      </c>
      <c r="P733" s="186" t="s">
        <v>84</v>
      </c>
      <c r="Q733" s="186">
        <v>1</v>
      </c>
      <c r="R733" s="186">
        <v>1</v>
      </c>
      <c r="S733" s="186">
        <v>1</v>
      </c>
      <c r="T733" s="186">
        <v>1</v>
      </c>
      <c r="U733" s="186" t="s">
        <v>84</v>
      </c>
      <c r="V733" s="186">
        <v>1</v>
      </c>
      <c r="W733" s="186">
        <v>1</v>
      </c>
      <c r="X733" s="186">
        <v>1</v>
      </c>
      <c r="Y733" s="186" t="s">
        <v>84</v>
      </c>
      <c r="Z733" s="186" t="s">
        <v>84</v>
      </c>
      <c r="AA733" s="186" t="s">
        <v>84</v>
      </c>
      <c r="AB733" s="206">
        <v>0.83333333333333337</v>
      </c>
      <c r="AC733" s="186">
        <v>1</v>
      </c>
      <c r="AD733" s="186">
        <v>1</v>
      </c>
      <c r="AE733" s="186" t="s">
        <v>84</v>
      </c>
      <c r="AF733" s="186" t="s">
        <v>84</v>
      </c>
      <c r="AG733" s="186" t="s">
        <v>84</v>
      </c>
      <c r="AH733" s="186">
        <v>1</v>
      </c>
      <c r="AI733" s="186">
        <v>1</v>
      </c>
      <c r="AJ733" s="186">
        <v>1</v>
      </c>
      <c r="AK733" s="186">
        <v>1</v>
      </c>
      <c r="AL733" s="186">
        <v>1</v>
      </c>
      <c r="AM733" s="206">
        <v>1</v>
      </c>
      <c r="AN733" s="186" t="s">
        <v>84</v>
      </c>
      <c r="AO733" s="186">
        <v>1</v>
      </c>
      <c r="AP733" s="186">
        <v>0.5</v>
      </c>
      <c r="AQ733" s="186" t="s">
        <v>84</v>
      </c>
      <c r="AR733" s="966">
        <v>0.83333333333333337</v>
      </c>
      <c r="AS733" s="966">
        <v>0.5</v>
      </c>
      <c r="AT733" s="976">
        <v>1</v>
      </c>
      <c r="AU733" s="186" t="s">
        <v>84</v>
      </c>
      <c r="AV733" s="186" t="s">
        <v>84</v>
      </c>
      <c r="AW733" s="186" t="s">
        <v>84</v>
      </c>
      <c r="AX733" s="605" t="s">
        <v>84</v>
      </c>
      <c r="AY733" s="605" t="s">
        <v>84</v>
      </c>
      <c r="AZ733" s="189"/>
      <c r="BA733" s="639">
        <v>1</v>
      </c>
      <c r="BB733" s="207">
        <v>0.97916666666666674</v>
      </c>
      <c r="BC733" s="207">
        <v>0.83333333333333337</v>
      </c>
      <c r="BD733" s="208">
        <v>0.9375</v>
      </c>
      <c r="BE733" s="208" t="s">
        <v>84</v>
      </c>
    </row>
    <row r="734" spans="1:57" ht="35.25" customHeight="1" x14ac:dyDescent="0.25">
      <c r="A734" s="144"/>
      <c r="B734" s="144"/>
      <c r="C734" s="144"/>
      <c r="D734" s="1549"/>
      <c r="E734" s="234" t="s">
        <v>155</v>
      </c>
      <c r="F734" s="165"/>
      <c r="G734" s="1575"/>
      <c r="H734" s="495">
        <v>1</v>
      </c>
      <c r="I734" s="183">
        <v>1</v>
      </c>
      <c r="J734" s="183" t="s">
        <v>84</v>
      </c>
      <c r="K734" s="183">
        <v>0.83333333333333337</v>
      </c>
      <c r="L734" s="183" t="s">
        <v>84</v>
      </c>
      <c r="M734" s="183" t="s">
        <v>84</v>
      </c>
      <c r="N734" s="183">
        <v>1</v>
      </c>
      <c r="O734" s="183">
        <v>1</v>
      </c>
      <c r="P734" s="183" t="s">
        <v>84</v>
      </c>
      <c r="Q734" s="183">
        <v>1</v>
      </c>
      <c r="R734" s="183">
        <v>0.8</v>
      </c>
      <c r="S734" s="183">
        <v>1</v>
      </c>
      <c r="T734" s="183">
        <v>1</v>
      </c>
      <c r="U734" s="183" t="s">
        <v>84</v>
      </c>
      <c r="V734" s="183">
        <v>1</v>
      </c>
      <c r="W734" s="183">
        <v>1</v>
      </c>
      <c r="X734" s="183">
        <v>1</v>
      </c>
      <c r="Y734" s="183" t="s">
        <v>84</v>
      </c>
      <c r="Z734" s="183" t="s">
        <v>84</v>
      </c>
      <c r="AA734" s="183" t="s">
        <v>84</v>
      </c>
      <c r="AB734" s="185">
        <v>0.83333333333333337</v>
      </c>
      <c r="AC734" s="183">
        <v>1</v>
      </c>
      <c r="AD734" s="183">
        <v>0.66666666666666663</v>
      </c>
      <c r="AE734" s="183" t="s">
        <v>84</v>
      </c>
      <c r="AF734" s="183" t="s">
        <v>84</v>
      </c>
      <c r="AG734" s="183" t="s">
        <v>84</v>
      </c>
      <c r="AH734" s="183">
        <v>1</v>
      </c>
      <c r="AI734" s="183">
        <v>0.83333333333333337</v>
      </c>
      <c r="AJ734" s="183">
        <v>1</v>
      </c>
      <c r="AK734" s="183">
        <v>1</v>
      </c>
      <c r="AL734" s="183">
        <v>1</v>
      </c>
      <c r="AM734" s="185">
        <v>1</v>
      </c>
      <c r="AN734" s="183" t="s">
        <v>84</v>
      </c>
      <c r="AO734" s="183">
        <v>1</v>
      </c>
      <c r="AP734" s="183">
        <v>1</v>
      </c>
      <c r="AQ734" s="183" t="s">
        <v>84</v>
      </c>
      <c r="AR734" s="965">
        <v>1</v>
      </c>
      <c r="AS734" s="965">
        <v>1</v>
      </c>
      <c r="AT734" s="975">
        <v>1</v>
      </c>
      <c r="AU734" s="183" t="s">
        <v>84</v>
      </c>
      <c r="AV734" s="183" t="s">
        <v>84</v>
      </c>
      <c r="AW734" s="183" t="s">
        <v>84</v>
      </c>
      <c r="AX734" s="604" t="s">
        <v>84</v>
      </c>
      <c r="AY734" s="604" t="s">
        <v>84</v>
      </c>
      <c r="AZ734" s="189"/>
      <c r="BA734" s="494">
        <v>0.96944444444444444</v>
      </c>
      <c r="BB734" s="187">
        <v>0.91666666666666663</v>
      </c>
      <c r="BC734" s="187">
        <v>1</v>
      </c>
      <c r="BD734" s="188">
        <v>0.96203703703703702</v>
      </c>
      <c r="BE734" s="188" t="s">
        <v>84</v>
      </c>
    </row>
    <row r="735" spans="1:57" ht="35.25" customHeight="1" x14ac:dyDescent="0.25">
      <c r="A735" s="144"/>
      <c r="B735" s="144"/>
      <c r="C735" s="144"/>
      <c r="D735" s="1549"/>
      <c r="E735" s="234" t="s">
        <v>303</v>
      </c>
      <c r="F735" s="165"/>
      <c r="G735" s="1575"/>
      <c r="H735" s="638">
        <v>1</v>
      </c>
      <c r="I735" s="186">
        <v>1</v>
      </c>
      <c r="J735" s="186" t="s">
        <v>84</v>
      </c>
      <c r="K735" s="186">
        <v>1</v>
      </c>
      <c r="L735" s="186" t="s">
        <v>84</v>
      </c>
      <c r="M735" s="186" t="s">
        <v>84</v>
      </c>
      <c r="N735" s="186">
        <v>1</v>
      </c>
      <c r="O735" s="186">
        <v>1</v>
      </c>
      <c r="P735" s="186" t="s">
        <v>84</v>
      </c>
      <c r="Q735" s="186">
        <v>1</v>
      </c>
      <c r="R735" s="186">
        <v>1</v>
      </c>
      <c r="S735" s="186">
        <v>1</v>
      </c>
      <c r="T735" s="186">
        <v>0.83333333333333337</v>
      </c>
      <c r="U735" s="186" t="s">
        <v>84</v>
      </c>
      <c r="V735" s="186">
        <v>1</v>
      </c>
      <c r="W735" s="186">
        <v>1</v>
      </c>
      <c r="X735" s="186">
        <v>1</v>
      </c>
      <c r="Y735" s="186">
        <v>1</v>
      </c>
      <c r="Z735" s="186" t="s">
        <v>84</v>
      </c>
      <c r="AA735" s="186" t="s">
        <v>84</v>
      </c>
      <c r="AB735" s="206">
        <v>1</v>
      </c>
      <c r="AC735" s="186">
        <v>1</v>
      </c>
      <c r="AD735" s="186">
        <v>1</v>
      </c>
      <c r="AE735" s="186" t="s">
        <v>84</v>
      </c>
      <c r="AF735" s="186" t="s">
        <v>84</v>
      </c>
      <c r="AG735" s="186" t="s">
        <v>84</v>
      </c>
      <c r="AH735" s="186">
        <v>1</v>
      </c>
      <c r="AI735" s="186">
        <v>1</v>
      </c>
      <c r="AJ735" s="186">
        <v>1</v>
      </c>
      <c r="AK735" s="186">
        <v>1</v>
      </c>
      <c r="AL735" s="186">
        <v>1</v>
      </c>
      <c r="AM735" s="206">
        <v>1</v>
      </c>
      <c r="AN735" s="186" t="s">
        <v>84</v>
      </c>
      <c r="AO735" s="186">
        <v>1</v>
      </c>
      <c r="AP735" s="186">
        <v>1</v>
      </c>
      <c r="AQ735" s="186" t="s">
        <v>84</v>
      </c>
      <c r="AR735" s="966">
        <v>1</v>
      </c>
      <c r="AS735" s="966">
        <v>0.83333333333333337</v>
      </c>
      <c r="AT735" s="976">
        <v>1</v>
      </c>
      <c r="AU735" s="186" t="s">
        <v>84</v>
      </c>
      <c r="AV735" s="186" t="s">
        <v>84</v>
      </c>
      <c r="AW735" s="186" t="s">
        <v>84</v>
      </c>
      <c r="AX735" s="605" t="s">
        <v>84</v>
      </c>
      <c r="AY735" s="605" t="s">
        <v>84</v>
      </c>
      <c r="AZ735" s="189"/>
      <c r="BA735" s="639">
        <v>0.98717948717948723</v>
      </c>
      <c r="BB735" s="207">
        <v>1</v>
      </c>
      <c r="BC735" s="207">
        <v>1</v>
      </c>
      <c r="BD735" s="208">
        <v>0.99572649572649574</v>
      </c>
      <c r="BE735" s="208" t="s">
        <v>84</v>
      </c>
    </row>
    <row r="736" spans="1:57" ht="35.25" customHeight="1" x14ac:dyDescent="0.25">
      <c r="A736" s="144"/>
      <c r="B736" s="144"/>
      <c r="C736" s="144"/>
      <c r="D736" s="1549"/>
      <c r="E736" s="234" t="s">
        <v>167</v>
      </c>
      <c r="F736" s="165"/>
      <c r="G736" s="1575"/>
      <c r="H736" s="495">
        <v>1</v>
      </c>
      <c r="I736" s="183">
        <v>1</v>
      </c>
      <c r="J736" s="183" t="s">
        <v>84</v>
      </c>
      <c r="K736" s="183">
        <v>1</v>
      </c>
      <c r="L736" s="183" t="s">
        <v>84</v>
      </c>
      <c r="M736" s="183" t="s">
        <v>84</v>
      </c>
      <c r="N736" s="183">
        <v>1</v>
      </c>
      <c r="O736" s="183">
        <v>1</v>
      </c>
      <c r="P736" s="183" t="s">
        <v>84</v>
      </c>
      <c r="Q736" s="183">
        <v>1</v>
      </c>
      <c r="R736" s="183">
        <v>1</v>
      </c>
      <c r="S736" s="183">
        <v>1</v>
      </c>
      <c r="T736" s="183">
        <v>1</v>
      </c>
      <c r="U736" s="183" t="s">
        <v>84</v>
      </c>
      <c r="V736" s="183">
        <v>1</v>
      </c>
      <c r="W736" s="183">
        <v>1</v>
      </c>
      <c r="X736" s="183">
        <v>0.83333333333333337</v>
      </c>
      <c r="Y736" s="183">
        <v>1</v>
      </c>
      <c r="Z736" s="183">
        <v>1</v>
      </c>
      <c r="AA736" s="183" t="s">
        <v>84</v>
      </c>
      <c r="AB736" s="185">
        <v>1</v>
      </c>
      <c r="AC736" s="183">
        <v>0.83333333333333337</v>
      </c>
      <c r="AD736" s="183">
        <v>1</v>
      </c>
      <c r="AE736" s="183" t="s">
        <v>84</v>
      </c>
      <c r="AF736" s="183" t="s">
        <v>84</v>
      </c>
      <c r="AG736" s="183" t="s">
        <v>84</v>
      </c>
      <c r="AH736" s="183">
        <v>1</v>
      </c>
      <c r="AI736" s="183">
        <v>1</v>
      </c>
      <c r="AJ736" s="183">
        <v>1</v>
      </c>
      <c r="AK736" s="183">
        <v>1</v>
      </c>
      <c r="AL736" s="183">
        <v>1</v>
      </c>
      <c r="AM736" s="185">
        <v>0.83333333333333337</v>
      </c>
      <c r="AN736" s="183" t="s">
        <v>84</v>
      </c>
      <c r="AO736" s="183">
        <v>1</v>
      </c>
      <c r="AP736" s="183">
        <v>1</v>
      </c>
      <c r="AQ736" s="183" t="s">
        <v>84</v>
      </c>
      <c r="AR736" s="965">
        <v>1</v>
      </c>
      <c r="AS736" s="965">
        <v>1</v>
      </c>
      <c r="AT736" s="975">
        <v>1</v>
      </c>
      <c r="AU736" s="183" t="s">
        <v>84</v>
      </c>
      <c r="AV736" s="183" t="s">
        <v>84</v>
      </c>
      <c r="AW736" s="183" t="s">
        <v>84</v>
      </c>
      <c r="AX736" s="604" t="s">
        <v>84</v>
      </c>
      <c r="AY736" s="604" t="s">
        <v>84</v>
      </c>
      <c r="AZ736" s="189"/>
      <c r="BA736" s="494">
        <v>0.98809523809523814</v>
      </c>
      <c r="BB736" s="187">
        <v>0.97916666666666674</v>
      </c>
      <c r="BC736" s="187">
        <v>0.95833333333333337</v>
      </c>
      <c r="BD736" s="188">
        <v>0.97519841269841268</v>
      </c>
      <c r="BE736" s="188" t="s">
        <v>84</v>
      </c>
    </row>
    <row r="737" spans="1:57" ht="35.25" customHeight="1" x14ac:dyDescent="0.25">
      <c r="A737" s="144"/>
      <c r="B737" s="144"/>
      <c r="C737" s="144"/>
      <c r="D737" s="1549"/>
      <c r="E737" s="234" t="s">
        <v>168</v>
      </c>
      <c r="F737" s="165"/>
      <c r="G737" s="1575"/>
      <c r="H737" s="638">
        <v>1</v>
      </c>
      <c r="I737" s="186">
        <v>1</v>
      </c>
      <c r="J737" s="186" t="s">
        <v>84</v>
      </c>
      <c r="K737" s="186">
        <v>1</v>
      </c>
      <c r="L737" s="186" t="s">
        <v>84</v>
      </c>
      <c r="M737" s="186" t="s">
        <v>84</v>
      </c>
      <c r="N737" s="186">
        <v>1</v>
      </c>
      <c r="O737" s="186">
        <v>1</v>
      </c>
      <c r="P737" s="186" t="s">
        <v>84</v>
      </c>
      <c r="Q737" s="186">
        <v>1</v>
      </c>
      <c r="R737" s="186">
        <v>1</v>
      </c>
      <c r="S737" s="186">
        <v>1</v>
      </c>
      <c r="T737" s="186">
        <v>1</v>
      </c>
      <c r="U737" s="186" t="s">
        <v>84</v>
      </c>
      <c r="V737" s="186">
        <v>1</v>
      </c>
      <c r="W737" s="186">
        <v>1</v>
      </c>
      <c r="X737" s="186">
        <v>1</v>
      </c>
      <c r="Y737" s="186">
        <v>1</v>
      </c>
      <c r="Z737" s="186">
        <v>1</v>
      </c>
      <c r="AA737" s="186" t="s">
        <v>84</v>
      </c>
      <c r="AB737" s="206">
        <v>1</v>
      </c>
      <c r="AC737" s="186">
        <v>1</v>
      </c>
      <c r="AD737" s="186">
        <v>1</v>
      </c>
      <c r="AE737" s="186" t="s">
        <v>84</v>
      </c>
      <c r="AF737" s="186" t="s">
        <v>84</v>
      </c>
      <c r="AG737" s="186" t="s">
        <v>84</v>
      </c>
      <c r="AH737" s="186">
        <v>1</v>
      </c>
      <c r="AI737" s="186">
        <v>0.8</v>
      </c>
      <c r="AJ737" s="186">
        <v>1</v>
      </c>
      <c r="AK737" s="186">
        <v>1</v>
      </c>
      <c r="AL737" s="186">
        <v>1</v>
      </c>
      <c r="AM737" s="206" t="s">
        <v>84</v>
      </c>
      <c r="AN737" s="186" t="s">
        <v>84</v>
      </c>
      <c r="AO737" s="186">
        <v>1</v>
      </c>
      <c r="AP737" s="186">
        <v>1</v>
      </c>
      <c r="AQ737" s="186" t="s">
        <v>84</v>
      </c>
      <c r="AR737" s="966">
        <v>1</v>
      </c>
      <c r="AS737" s="966">
        <v>1</v>
      </c>
      <c r="AT737" s="976">
        <v>1</v>
      </c>
      <c r="AU737" s="186" t="s">
        <v>84</v>
      </c>
      <c r="AV737" s="186" t="s">
        <v>84</v>
      </c>
      <c r="AW737" s="186" t="s">
        <v>84</v>
      </c>
      <c r="AX737" s="605" t="s">
        <v>84</v>
      </c>
      <c r="AY737" s="605" t="s">
        <v>84</v>
      </c>
      <c r="AZ737" s="189"/>
      <c r="BA737" s="639">
        <v>1</v>
      </c>
      <c r="BB737" s="207">
        <v>0.97499999999999998</v>
      </c>
      <c r="BC737" s="207">
        <v>1</v>
      </c>
      <c r="BD737" s="208">
        <v>0.9916666666666667</v>
      </c>
      <c r="BE737" s="208" t="s">
        <v>84</v>
      </c>
    </row>
    <row r="738" spans="1:57" ht="35.25" customHeight="1" x14ac:dyDescent="0.25">
      <c r="A738" s="144"/>
      <c r="B738" s="144"/>
      <c r="C738" s="144"/>
      <c r="D738" s="1549"/>
      <c r="E738" s="234" t="s">
        <v>241</v>
      </c>
      <c r="F738" s="165"/>
      <c r="G738" s="1575"/>
      <c r="H738" s="495">
        <v>0.83333333333333337</v>
      </c>
      <c r="I738" s="183">
        <v>1</v>
      </c>
      <c r="J738" s="183" t="s">
        <v>84</v>
      </c>
      <c r="K738" s="183">
        <v>1</v>
      </c>
      <c r="L738" s="183" t="s">
        <v>84</v>
      </c>
      <c r="M738" s="183" t="s">
        <v>84</v>
      </c>
      <c r="N738" s="183">
        <v>1</v>
      </c>
      <c r="O738" s="183">
        <v>1</v>
      </c>
      <c r="P738" s="183" t="s">
        <v>84</v>
      </c>
      <c r="Q738" s="183">
        <v>1</v>
      </c>
      <c r="R738" s="183">
        <v>1</v>
      </c>
      <c r="S738" s="183">
        <v>0.83333333333333337</v>
      </c>
      <c r="T738" s="183">
        <v>1</v>
      </c>
      <c r="U738" s="183" t="s">
        <v>84</v>
      </c>
      <c r="V738" s="183">
        <v>1</v>
      </c>
      <c r="W738" s="183">
        <v>1</v>
      </c>
      <c r="X738" s="183">
        <v>1</v>
      </c>
      <c r="Y738" s="183">
        <v>1</v>
      </c>
      <c r="Z738" s="183">
        <v>1</v>
      </c>
      <c r="AA738" s="183" t="s">
        <v>84</v>
      </c>
      <c r="AB738" s="185">
        <v>1</v>
      </c>
      <c r="AC738" s="183">
        <v>1</v>
      </c>
      <c r="AD738" s="183">
        <v>1</v>
      </c>
      <c r="AE738" s="183" t="s">
        <v>84</v>
      </c>
      <c r="AF738" s="183" t="s">
        <v>84</v>
      </c>
      <c r="AG738" s="183" t="s">
        <v>84</v>
      </c>
      <c r="AH738" s="183">
        <v>1</v>
      </c>
      <c r="AI738" s="183">
        <v>1</v>
      </c>
      <c r="AJ738" s="183">
        <v>1</v>
      </c>
      <c r="AK738" s="183">
        <v>0.83333333333333337</v>
      </c>
      <c r="AL738" s="183">
        <v>1</v>
      </c>
      <c r="AM738" s="185" t="s">
        <v>84</v>
      </c>
      <c r="AN738" s="183" t="s">
        <v>84</v>
      </c>
      <c r="AO738" s="183">
        <v>1</v>
      </c>
      <c r="AP738" s="183">
        <v>1</v>
      </c>
      <c r="AQ738" s="183" t="s">
        <v>84</v>
      </c>
      <c r="AR738" s="965">
        <v>1</v>
      </c>
      <c r="AS738" s="965">
        <v>1</v>
      </c>
      <c r="AT738" s="975">
        <v>1</v>
      </c>
      <c r="AU738" s="183" t="s">
        <v>84</v>
      </c>
      <c r="AV738" s="183" t="s">
        <v>84</v>
      </c>
      <c r="AW738" s="183" t="s">
        <v>84</v>
      </c>
      <c r="AX738" s="604" t="s">
        <v>84</v>
      </c>
      <c r="AY738" s="604" t="s">
        <v>84</v>
      </c>
      <c r="AZ738" s="189"/>
      <c r="BA738" s="494">
        <v>0.97619047619047628</v>
      </c>
      <c r="BB738" s="187">
        <v>0.97916666666666663</v>
      </c>
      <c r="BC738" s="187">
        <v>1</v>
      </c>
      <c r="BD738" s="188">
        <v>0.98511904761904756</v>
      </c>
      <c r="BE738" s="188" t="s">
        <v>84</v>
      </c>
    </row>
    <row r="739" spans="1:57" ht="35.25" customHeight="1" x14ac:dyDescent="0.25">
      <c r="A739" s="144"/>
      <c r="B739" s="144"/>
      <c r="C739" s="144"/>
      <c r="D739" s="1549"/>
      <c r="E739" s="234" t="s">
        <v>246</v>
      </c>
      <c r="F739" s="165"/>
      <c r="G739" s="1575"/>
      <c r="H739" s="638">
        <v>1</v>
      </c>
      <c r="I739" s="186">
        <v>1</v>
      </c>
      <c r="J739" s="186" t="s">
        <v>84</v>
      </c>
      <c r="K739" s="186">
        <v>1</v>
      </c>
      <c r="L739" s="186" t="s">
        <v>84</v>
      </c>
      <c r="M739" s="186" t="s">
        <v>84</v>
      </c>
      <c r="N739" s="186">
        <v>1</v>
      </c>
      <c r="O739" s="186">
        <v>1</v>
      </c>
      <c r="P739" s="186" t="s">
        <v>84</v>
      </c>
      <c r="Q739" s="186">
        <v>1</v>
      </c>
      <c r="R739" s="186">
        <v>1</v>
      </c>
      <c r="S739" s="186">
        <v>1</v>
      </c>
      <c r="T739" s="186">
        <v>1</v>
      </c>
      <c r="U739" s="186" t="s">
        <v>84</v>
      </c>
      <c r="V739" s="186">
        <v>1</v>
      </c>
      <c r="W739" s="186">
        <v>1</v>
      </c>
      <c r="X739" s="186">
        <v>1</v>
      </c>
      <c r="Y739" s="186">
        <v>1</v>
      </c>
      <c r="Z739" s="186">
        <v>1</v>
      </c>
      <c r="AA739" s="186" t="s">
        <v>84</v>
      </c>
      <c r="AB739" s="206">
        <v>1</v>
      </c>
      <c r="AC739" s="186">
        <v>1</v>
      </c>
      <c r="AD739" s="186">
        <v>1</v>
      </c>
      <c r="AE739" s="186" t="s">
        <v>84</v>
      </c>
      <c r="AF739" s="186" t="s">
        <v>84</v>
      </c>
      <c r="AG739" s="186" t="s">
        <v>84</v>
      </c>
      <c r="AH739" s="186">
        <v>1</v>
      </c>
      <c r="AI739" s="186">
        <v>1</v>
      </c>
      <c r="AJ739" s="186">
        <v>1</v>
      </c>
      <c r="AK739" s="186">
        <v>1</v>
      </c>
      <c r="AL739" s="186">
        <v>1</v>
      </c>
      <c r="AM739" s="206" t="s">
        <v>84</v>
      </c>
      <c r="AN739" s="186" t="s">
        <v>84</v>
      </c>
      <c r="AO739" s="186">
        <v>1</v>
      </c>
      <c r="AP739" s="186">
        <v>0.83333333333333337</v>
      </c>
      <c r="AQ739" s="186" t="s">
        <v>84</v>
      </c>
      <c r="AR739" s="966">
        <v>1</v>
      </c>
      <c r="AS739" s="966">
        <v>1</v>
      </c>
      <c r="AT739" s="976">
        <v>1</v>
      </c>
      <c r="AU739" s="186" t="s">
        <v>84</v>
      </c>
      <c r="AV739" s="186" t="s">
        <v>84</v>
      </c>
      <c r="AW739" s="186" t="s">
        <v>84</v>
      </c>
      <c r="AX739" s="605" t="s">
        <v>84</v>
      </c>
      <c r="AY739" s="605" t="s">
        <v>84</v>
      </c>
      <c r="AZ739" s="189"/>
      <c r="BA739" s="639">
        <v>1</v>
      </c>
      <c r="BB739" s="207">
        <v>1</v>
      </c>
      <c r="BC739" s="207">
        <v>0.94444444444444453</v>
      </c>
      <c r="BD739" s="208">
        <v>0.98148148148148151</v>
      </c>
      <c r="BE739" s="208" t="s">
        <v>84</v>
      </c>
    </row>
    <row r="740" spans="1:57" ht="35.25" customHeight="1" x14ac:dyDescent="0.25">
      <c r="A740" s="144"/>
      <c r="B740" s="144"/>
      <c r="C740" s="144"/>
      <c r="D740" s="1549"/>
      <c r="E740" s="234" t="s">
        <v>248</v>
      </c>
      <c r="F740" s="165"/>
      <c r="G740" s="1573"/>
      <c r="H740" s="802">
        <v>1</v>
      </c>
      <c r="I740" s="183">
        <v>1</v>
      </c>
      <c r="J740" s="183" t="s">
        <v>84</v>
      </c>
      <c r="K740" s="183">
        <v>1</v>
      </c>
      <c r="L740" s="183" t="s">
        <v>84</v>
      </c>
      <c r="M740" s="183" t="s">
        <v>84</v>
      </c>
      <c r="N740" s="183">
        <v>1</v>
      </c>
      <c r="O740" s="183">
        <v>1</v>
      </c>
      <c r="P740" s="183" t="s">
        <v>84</v>
      </c>
      <c r="Q740" s="183">
        <v>1</v>
      </c>
      <c r="R740" s="183">
        <v>1</v>
      </c>
      <c r="S740" s="183">
        <v>1</v>
      </c>
      <c r="T740" s="183">
        <v>1</v>
      </c>
      <c r="U740" s="183" t="s">
        <v>84</v>
      </c>
      <c r="V740" s="183">
        <v>1</v>
      </c>
      <c r="W740" s="183">
        <v>1</v>
      </c>
      <c r="X740" s="183">
        <v>1</v>
      </c>
      <c r="Y740" s="183">
        <v>1</v>
      </c>
      <c r="Z740" s="183">
        <v>1</v>
      </c>
      <c r="AA740" s="183" t="s">
        <v>84</v>
      </c>
      <c r="AB740" s="185">
        <v>1</v>
      </c>
      <c r="AC740" s="183">
        <v>1</v>
      </c>
      <c r="AD740" s="183">
        <v>1</v>
      </c>
      <c r="AE740" s="183" t="s">
        <v>84</v>
      </c>
      <c r="AF740" s="183" t="s">
        <v>84</v>
      </c>
      <c r="AG740" s="183" t="s">
        <v>84</v>
      </c>
      <c r="AH740" s="183">
        <v>1</v>
      </c>
      <c r="AI740" s="183">
        <v>1</v>
      </c>
      <c r="AJ740" s="183">
        <v>1</v>
      </c>
      <c r="AK740" s="183">
        <v>1</v>
      </c>
      <c r="AL740" s="183">
        <v>0.83333333333333337</v>
      </c>
      <c r="AM740" s="185" t="s">
        <v>84</v>
      </c>
      <c r="AN740" s="183" t="s">
        <v>84</v>
      </c>
      <c r="AO740" s="183">
        <v>1</v>
      </c>
      <c r="AP740" s="183">
        <v>1</v>
      </c>
      <c r="AQ740" s="183" t="s">
        <v>84</v>
      </c>
      <c r="AR740" s="965">
        <v>1</v>
      </c>
      <c r="AS740" s="965">
        <v>1</v>
      </c>
      <c r="AT740" s="975">
        <v>1</v>
      </c>
      <c r="AU740" s="183" t="s">
        <v>84</v>
      </c>
      <c r="AV740" s="183" t="s">
        <v>84</v>
      </c>
      <c r="AW740" s="183" t="s">
        <v>84</v>
      </c>
      <c r="AX740" s="604" t="s">
        <v>84</v>
      </c>
      <c r="AY740" s="604" t="s">
        <v>84</v>
      </c>
      <c r="AZ740" s="189"/>
      <c r="BA740" s="272">
        <v>1</v>
      </c>
      <c r="BB740" s="187">
        <v>0.97916666666666663</v>
      </c>
      <c r="BC740" s="187">
        <v>1</v>
      </c>
      <c r="BD740" s="188">
        <v>0.99305555555555547</v>
      </c>
      <c r="BE740" s="188" t="s">
        <v>84</v>
      </c>
    </row>
    <row r="741" spans="1:57" ht="35.25" customHeight="1" x14ac:dyDescent="0.25">
      <c r="A741" s="144"/>
      <c r="B741" s="144"/>
      <c r="C741" s="144"/>
      <c r="D741" s="1549"/>
      <c r="E741" s="234" t="s">
        <v>257</v>
      </c>
      <c r="F741" s="165"/>
      <c r="G741" s="1575"/>
      <c r="H741" s="638">
        <v>1</v>
      </c>
      <c r="I741" s="186">
        <v>1</v>
      </c>
      <c r="J741" s="186" t="s">
        <v>84</v>
      </c>
      <c r="K741" s="186">
        <v>1</v>
      </c>
      <c r="L741" s="186" t="s">
        <v>84</v>
      </c>
      <c r="M741" s="186" t="s">
        <v>84</v>
      </c>
      <c r="N741" s="186">
        <v>1</v>
      </c>
      <c r="O741" s="186">
        <v>1</v>
      </c>
      <c r="P741" s="186" t="s">
        <v>84</v>
      </c>
      <c r="Q741" s="186">
        <v>1</v>
      </c>
      <c r="R741" s="186">
        <v>1</v>
      </c>
      <c r="S741" s="186">
        <v>1</v>
      </c>
      <c r="T741" s="186">
        <v>1</v>
      </c>
      <c r="U741" s="186" t="s">
        <v>84</v>
      </c>
      <c r="V741" s="186">
        <v>1</v>
      </c>
      <c r="W741" s="186">
        <v>1</v>
      </c>
      <c r="X741" s="186">
        <v>1</v>
      </c>
      <c r="Y741" s="186">
        <v>1</v>
      </c>
      <c r="Z741" s="186">
        <v>1</v>
      </c>
      <c r="AA741" s="186" t="s">
        <v>84</v>
      </c>
      <c r="AB741" s="206">
        <v>1</v>
      </c>
      <c r="AC741" s="186">
        <v>1</v>
      </c>
      <c r="AD741" s="186">
        <v>0.83333333333333337</v>
      </c>
      <c r="AE741" s="186" t="s">
        <v>84</v>
      </c>
      <c r="AF741" s="186" t="s">
        <v>84</v>
      </c>
      <c r="AG741" s="186" t="s">
        <v>84</v>
      </c>
      <c r="AH741" s="186">
        <v>1</v>
      </c>
      <c r="AI741" s="186">
        <v>1</v>
      </c>
      <c r="AJ741" s="186">
        <v>0.83333333333333337</v>
      </c>
      <c r="AK741" s="186">
        <v>1</v>
      </c>
      <c r="AL741" s="186">
        <v>1</v>
      </c>
      <c r="AM741" s="206" t="s">
        <v>84</v>
      </c>
      <c r="AN741" s="186" t="s">
        <v>84</v>
      </c>
      <c r="AO741" s="186">
        <v>0.83333333333333337</v>
      </c>
      <c r="AP741" s="186">
        <v>1</v>
      </c>
      <c r="AQ741" s="186" t="s">
        <v>84</v>
      </c>
      <c r="AR741" s="966">
        <v>1</v>
      </c>
      <c r="AS741" s="966">
        <v>1</v>
      </c>
      <c r="AT741" s="976">
        <v>1</v>
      </c>
      <c r="AU741" s="186" t="s">
        <v>84</v>
      </c>
      <c r="AV741" s="186" t="s">
        <v>84</v>
      </c>
      <c r="AW741" s="186" t="s">
        <v>84</v>
      </c>
      <c r="AX741" s="605" t="s">
        <v>84</v>
      </c>
      <c r="AY741" s="605" t="s">
        <v>84</v>
      </c>
      <c r="AZ741" s="189"/>
      <c r="BA741" s="639">
        <v>1</v>
      </c>
      <c r="BB741" s="207">
        <v>0.95833333333333337</v>
      </c>
      <c r="BC741" s="207">
        <v>0.94444444444444453</v>
      </c>
      <c r="BD741" s="208">
        <v>0.96759259259259267</v>
      </c>
      <c r="BE741" s="208" t="s">
        <v>84</v>
      </c>
    </row>
    <row r="742" spans="1:57" ht="35.25" customHeight="1" x14ac:dyDescent="0.25">
      <c r="A742" s="144"/>
      <c r="B742" s="144"/>
      <c r="C742" s="144"/>
      <c r="D742" s="1549"/>
      <c r="E742" s="234" t="s">
        <v>267</v>
      </c>
      <c r="F742" s="165"/>
      <c r="G742" s="1575"/>
      <c r="H742" s="495">
        <v>1</v>
      </c>
      <c r="I742" s="183">
        <v>1</v>
      </c>
      <c r="J742" s="183" t="s">
        <v>84</v>
      </c>
      <c r="K742" s="183">
        <v>1</v>
      </c>
      <c r="L742" s="183" t="s">
        <v>84</v>
      </c>
      <c r="M742" s="183" t="s">
        <v>84</v>
      </c>
      <c r="N742" s="183">
        <v>0.83333333333333337</v>
      </c>
      <c r="O742" s="183">
        <v>1</v>
      </c>
      <c r="P742" s="183" t="s">
        <v>84</v>
      </c>
      <c r="Q742" s="183">
        <v>1</v>
      </c>
      <c r="R742" s="183">
        <v>1</v>
      </c>
      <c r="S742" s="183">
        <v>1</v>
      </c>
      <c r="T742" s="183">
        <v>1</v>
      </c>
      <c r="U742" s="183" t="s">
        <v>84</v>
      </c>
      <c r="V742" s="183">
        <v>1</v>
      </c>
      <c r="W742" s="183">
        <v>1</v>
      </c>
      <c r="X742" s="183">
        <v>1</v>
      </c>
      <c r="Y742" s="183">
        <v>1</v>
      </c>
      <c r="Z742" s="183">
        <v>1</v>
      </c>
      <c r="AA742" s="183" t="s">
        <v>84</v>
      </c>
      <c r="AB742" s="185">
        <v>1</v>
      </c>
      <c r="AC742" s="183">
        <v>1</v>
      </c>
      <c r="AD742" s="183">
        <v>0.83333333333333337</v>
      </c>
      <c r="AE742" s="183" t="s">
        <v>84</v>
      </c>
      <c r="AF742" s="183" t="s">
        <v>84</v>
      </c>
      <c r="AG742" s="183" t="s">
        <v>84</v>
      </c>
      <c r="AH742" s="183">
        <v>1</v>
      </c>
      <c r="AI742" s="183">
        <v>1</v>
      </c>
      <c r="AJ742" s="183">
        <v>0.83333333333333337</v>
      </c>
      <c r="AK742" s="183">
        <v>1</v>
      </c>
      <c r="AL742" s="183">
        <v>0.83333333333333337</v>
      </c>
      <c r="AM742" s="185" t="s">
        <v>84</v>
      </c>
      <c r="AN742" s="183" t="s">
        <v>84</v>
      </c>
      <c r="AO742" s="183">
        <v>1</v>
      </c>
      <c r="AP742" s="183">
        <v>1</v>
      </c>
      <c r="AQ742" s="183" t="s">
        <v>84</v>
      </c>
      <c r="AR742" s="965">
        <v>1</v>
      </c>
      <c r="AS742" s="965">
        <v>1</v>
      </c>
      <c r="AT742" s="975">
        <v>1</v>
      </c>
      <c r="AU742" s="183" t="s">
        <v>84</v>
      </c>
      <c r="AV742" s="183" t="s">
        <v>84</v>
      </c>
      <c r="AW742" s="183" t="s">
        <v>84</v>
      </c>
      <c r="AX742" s="604" t="s">
        <v>84</v>
      </c>
      <c r="AY742" s="604" t="s">
        <v>84</v>
      </c>
      <c r="AZ742" s="189"/>
      <c r="BA742" s="494">
        <v>0.98809523809523814</v>
      </c>
      <c r="BB742" s="187">
        <v>0.9375</v>
      </c>
      <c r="BC742" s="187">
        <v>1</v>
      </c>
      <c r="BD742" s="188">
        <v>0.97519841269841268</v>
      </c>
      <c r="BE742" s="188" t="s">
        <v>84</v>
      </c>
    </row>
    <row r="743" spans="1:57" ht="35.25" customHeight="1" x14ac:dyDescent="0.25">
      <c r="A743" s="144"/>
      <c r="B743" s="144"/>
      <c r="C743" s="144"/>
      <c r="D743" s="1549"/>
      <c r="E743" s="234" t="s">
        <v>152</v>
      </c>
      <c r="F743" s="165"/>
      <c r="G743" s="1575"/>
      <c r="H743" s="492">
        <v>1</v>
      </c>
      <c r="I743" s="189">
        <v>1</v>
      </c>
      <c r="J743" s="189" t="s">
        <v>84</v>
      </c>
      <c r="K743" s="189">
        <v>1</v>
      </c>
      <c r="L743" s="189" t="s">
        <v>84</v>
      </c>
      <c r="M743" s="189" t="s">
        <v>84</v>
      </c>
      <c r="N743" s="189">
        <v>1</v>
      </c>
      <c r="O743" s="189">
        <v>1</v>
      </c>
      <c r="P743" s="189" t="s">
        <v>84</v>
      </c>
      <c r="Q743" s="189">
        <v>1</v>
      </c>
      <c r="R743" s="189">
        <v>1</v>
      </c>
      <c r="S743" s="189">
        <v>1</v>
      </c>
      <c r="T743" s="189">
        <v>1</v>
      </c>
      <c r="U743" s="189" t="s">
        <v>84</v>
      </c>
      <c r="V743" s="189">
        <v>1</v>
      </c>
      <c r="W743" s="189">
        <v>1</v>
      </c>
      <c r="X743" s="189">
        <v>1</v>
      </c>
      <c r="Y743" s="189">
        <v>1</v>
      </c>
      <c r="Z743" s="189">
        <v>1</v>
      </c>
      <c r="AA743" s="189" t="s">
        <v>84</v>
      </c>
      <c r="AB743" s="237">
        <v>1</v>
      </c>
      <c r="AC743" s="189">
        <v>1</v>
      </c>
      <c r="AD743" s="189">
        <v>1</v>
      </c>
      <c r="AE743" s="189" t="s">
        <v>84</v>
      </c>
      <c r="AF743" s="189" t="s">
        <v>84</v>
      </c>
      <c r="AG743" s="189" t="s">
        <v>84</v>
      </c>
      <c r="AH743" s="189">
        <v>1</v>
      </c>
      <c r="AI743" s="189">
        <v>1</v>
      </c>
      <c r="AJ743" s="189">
        <v>1</v>
      </c>
      <c r="AK743" s="189">
        <v>1</v>
      </c>
      <c r="AL743" s="189">
        <v>1</v>
      </c>
      <c r="AM743" s="237" t="s">
        <v>84</v>
      </c>
      <c r="AN743" s="189" t="s">
        <v>84</v>
      </c>
      <c r="AO743" s="189">
        <v>1</v>
      </c>
      <c r="AP743" s="189">
        <v>1</v>
      </c>
      <c r="AQ743" s="189" t="s">
        <v>84</v>
      </c>
      <c r="AR743" s="967">
        <v>1</v>
      </c>
      <c r="AS743" s="967">
        <v>1</v>
      </c>
      <c r="AT743" s="977">
        <v>1</v>
      </c>
      <c r="AU743" s="189" t="s">
        <v>84</v>
      </c>
      <c r="AV743" s="189" t="s">
        <v>84</v>
      </c>
      <c r="AW743" s="189" t="s">
        <v>84</v>
      </c>
      <c r="AX743" s="506" t="s">
        <v>84</v>
      </c>
      <c r="AY743" s="506" t="s">
        <v>84</v>
      </c>
      <c r="AZ743" s="189"/>
      <c r="BA743" s="493">
        <v>1</v>
      </c>
      <c r="BB743" s="239">
        <v>1</v>
      </c>
      <c r="BC743" s="239">
        <v>1</v>
      </c>
      <c r="BD743" s="240">
        <v>1</v>
      </c>
      <c r="BE743" s="240" t="s">
        <v>84</v>
      </c>
    </row>
    <row r="744" spans="1:57" ht="35.25" customHeight="1" x14ac:dyDescent="0.25">
      <c r="A744" s="144"/>
      <c r="B744" s="144"/>
      <c r="C744" s="144"/>
      <c r="D744" s="1548">
        <v>2024</v>
      </c>
      <c r="E744" s="234" t="s">
        <v>153</v>
      </c>
      <c r="F744" s="165"/>
      <c r="G744" s="1576"/>
      <c r="H744" s="802">
        <v>1</v>
      </c>
      <c r="I744" s="183">
        <v>1</v>
      </c>
      <c r="J744" s="183" t="s">
        <v>84</v>
      </c>
      <c r="K744" s="183">
        <v>1</v>
      </c>
      <c r="L744" s="183" t="s">
        <v>84</v>
      </c>
      <c r="M744" s="183" t="s">
        <v>84</v>
      </c>
      <c r="N744" s="183">
        <v>1</v>
      </c>
      <c r="O744" s="183">
        <v>1</v>
      </c>
      <c r="P744" s="183" t="s">
        <v>84</v>
      </c>
      <c r="Q744" s="183">
        <v>1</v>
      </c>
      <c r="R744" s="183" t="s">
        <v>84</v>
      </c>
      <c r="S744" s="183">
        <v>1</v>
      </c>
      <c r="T744" s="183">
        <v>1</v>
      </c>
      <c r="U744" s="183" t="s">
        <v>84</v>
      </c>
      <c r="V744" s="183">
        <v>1</v>
      </c>
      <c r="W744" s="183">
        <v>1</v>
      </c>
      <c r="X744" s="183">
        <v>1</v>
      </c>
      <c r="Y744" s="183">
        <v>1</v>
      </c>
      <c r="Z744" s="183" t="s">
        <v>84</v>
      </c>
      <c r="AA744" s="183" t="s">
        <v>84</v>
      </c>
      <c r="AB744" s="185">
        <v>1</v>
      </c>
      <c r="AC744" s="183">
        <v>1</v>
      </c>
      <c r="AD744" s="183">
        <v>1</v>
      </c>
      <c r="AE744" s="183" t="s">
        <v>84</v>
      </c>
      <c r="AF744" s="183" t="s">
        <v>84</v>
      </c>
      <c r="AG744" s="183" t="s">
        <v>84</v>
      </c>
      <c r="AH744" s="183">
        <v>1</v>
      </c>
      <c r="AI744" s="183">
        <v>1</v>
      </c>
      <c r="AJ744" s="183">
        <v>1</v>
      </c>
      <c r="AK744" s="183">
        <v>1</v>
      </c>
      <c r="AL744" s="183">
        <v>1</v>
      </c>
      <c r="AM744" s="185" t="s">
        <v>84</v>
      </c>
      <c r="AN744" s="183" t="s">
        <v>84</v>
      </c>
      <c r="AO744" s="183">
        <v>1</v>
      </c>
      <c r="AP744" s="183">
        <v>1</v>
      </c>
      <c r="AQ744" s="183" t="s">
        <v>84</v>
      </c>
      <c r="AR744" s="965">
        <v>1</v>
      </c>
      <c r="AS744" s="965">
        <v>1</v>
      </c>
      <c r="AT744" s="975">
        <v>1</v>
      </c>
      <c r="AU744" s="183" t="s">
        <v>84</v>
      </c>
      <c r="AV744" s="183" t="s">
        <v>84</v>
      </c>
      <c r="AW744" s="183" t="s">
        <v>84</v>
      </c>
      <c r="AX744" s="604" t="s">
        <v>84</v>
      </c>
      <c r="AY744" s="604" t="s">
        <v>84</v>
      </c>
      <c r="AZ744" s="189"/>
      <c r="BA744" s="1074">
        <v>1</v>
      </c>
      <c r="BB744" s="187">
        <v>1</v>
      </c>
      <c r="BC744" s="187">
        <v>1</v>
      </c>
      <c r="BD744" s="188">
        <v>1</v>
      </c>
      <c r="BE744" s="188" t="s">
        <v>84</v>
      </c>
    </row>
    <row r="745" spans="1:57" ht="35.25" customHeight="1" x14ac:dyDescent="0.25">
      <c r="A745" s="144"/>
      <c r="B745" s="144"/>
      <c r="C745" s="144"/>
      <c r="D745" s="1556"/>
      <c r="E745" s="234" t="s">
        <v>154</v>
      </c>
      <c r="F745" s="165"/>
      <c r="G745" s="1576"/>
      <c r="H745" s="801">
        <v>1</v>
      </c>
      <c r="I745" s="189">
        <v>1</v>
      </c>
      <c r="J745" s="189" t="s">
        <v>84</v>
      </c>
      <c r="K745" s="189">
        <v>1</v>
      </c>
      <c r="L745" s="189" t="s">
        <v>84</v>
      </c>
      <c r="M745" s="189" t="s">
        <v>84</v>
      </c>
      <c r="N745" s="189">
        <v>1</v>
      </c>
      <c r="O745" s="189">
        <v>1</v>
      </c>
      <c r="P745" s="189" t="s">
        <v>84</v>
      </c>
      <c r="Q745" s="189">
        <v>1</v>
      </c>
      <c r="R745" s="189" t="s">
        <v>84</v>
      </c>
      <c r="S745" s="189">
        <v>1</v>
      </c>
      <c r="T745" s="189">
        <v>1</v>
      </c>
      <c r="U745" s="189" t="s">
        <v>84</v>
      </c>
      <c r="V745" s="189">
        <v>1</v>
      </c>
      <c r="W745" s="189">
        <v>1</v>
      </c>
      <c r="X745" s="189">
        <v>1</v>
      </c>
      <c r="Y745" s="189">
        <v>1</v>
      </c>
      <c r="Z745" s="189" t="s">
        <v>84</v>
      </c>
      <c r="AA745" s="189" t="s">
        <v>84</v>
      </c>
      <c r="AB745" s="237">
        <v>1</v>
      </c>
      <c r="AC745" s="189">
        <v>1</v>
      </c>
      <c r="AD745" s="189">
        <v>1</v>
      </c>
      <c r="AE745" s="189" t="s">
        <v>84</v>
      </c>
      <c r="AF745" s="189" t="s">
        <v>84</v>
      </c>
      <c r="AG745" s="189" t="s">
        <v>84</v>
      </c>
      <c r="AH745" s="189">
        <v>1</v>
      </c>
      <c r="AI745" s="189">
        <v>1</v>
      </c>
      <c r="AJ745" s="189">
        <v>0.8</v>
      </c>
      <c r="AK745" s="189">
        <v>1</v>
      </c>
      <c r="AL745" s="189">
        <v>1</v>
      </c>
      <c r="AM745" s="237" t="s">
        <v>84</v>
      </c>
      <c r="AN745" s="189" t="s">
        <v>84</v>
      </c>
      <c r="AO745" s="189">
        <v>1</v>
      </c>
      <c r="AP745" s="189">
        <v>1</v>
      </c>
      <c r="AQ745" s="189" t="s">
        <v>84</v>
      </c>
      <c r="AR745" s="967">
        <v>1</v>
      </c>
      <c r="AS745" s="967">
        <v>1</v>
      </c>
      <c r="AT745" s="977">
        <v>1</v>
      </c>
      <c r="AU745" s="189" t="s">
        <v>84</v>
      </c>
      <c r="AV745" s="189" t="s">
        <v>84</v>
      </c>
      <c r="AW745" s="189" t="s">
        <v>84</v>
      </c>
      <c r="AX745" s="506" t="s">
        <v>84</v>
      </c>
      <c r="AY745" s="506" t="s">
        <v>84</v>
      </c>
      <c r="AZ745" s="189"/>
      <c r="BA745" s="1067">
        <v>1</v>
      </c>
      <c r="BB745" s="239">
        <v>0.97499999999999998</v>
      </c>
      <c r="BC745" s="239">
        <v>1</v>
      </c>
      <c r="BD745" s="240">
        <v>0.9916666666666667</v>
      </c>
      <c r="BE745" s="240" t="s">
        <v>84</v>
      </c>
    </row>
    <row r="746" spans="1:57" ht="35.25" customHeight="1" x14ac:dyDescent="0.25">
      <c r="A746" s="144"/>
      <c r="B746" s="144"/>
      <c r="C746" s="144"/>
      <c r="D746" s="1556"/>
      <c r="E746" s="234" t="s">
        <v>155</v>
      </c>
      <c r="F746" s="165"/>
      <c r="G746" s="1575"/>
      <c r="H746" s="495">
        <v>1</v>
      </c>
      <c r="I746" s="183">
        <v>1</v>
      </c>
      <c r="J746" s="183" t="s">
        <v>84</v>
      </c>
      <c r="K746" s="183">
        <v>1</v>
      </c>
      <c r="L746" s="183" t="s">
        <v>84</v>
      </c>
      <c r="M746" s="183" t="s">
        <v>84</v>
      </c>
      <c r="N746" s="183">
        <v>1</v>
      </c>
      <c r="O746" s="183">
        <v>1</v>
      </c>
      <c r="P746" s="183" t="s">
        <v>84</v>
      </c>
      <c r="Q746" s="183">
        <v>1</v>
      </c>
      <c r="R746" s="183" t="s">
        <v>84</v>
      </c>
      <c r="S746" s="183">
        <v>1</v>
      </c>
      <c r="T746" s="183">
        <v>1</v>
      </c>
      <c r="U746" s="183" t="s">
        <v>84</v>
      </c>
      <c r="V746" s="183">
        <v>1</v>
      </c>
      <c r="W746" s="183">
        <v>1</v>
      </c>
      <c r="X746" s="183">
        <v>1</v>
      </c>
      <c r="Y746" s="183">
        <v>1</v>
      </c>
      <c r="Z746" s="183" t="s">
        <v>84</v>
      </c>
      <c r="AA746" s="183" t="s">
        <v>84</v>
      </c>
      <c r="AB746" s="185">
        <v>1</v>
      </c>
      <c r="AC746" s="183">
        <v>1</v>
      </c>
      <c r="AD746" s="183">
        <v>1</v>
      </c>
      <c r="AE746" s="183" t="s">
        <v>84</v>
      </c>
      <c r="AF746" s="183" t="s">
        <v>84</v>
      </c>
      <c r="AG746" s="183" t="s">
        <v>84</v>
      </c>
      <c r="AH746" s="183">
        <v>1</v>
      </c>
      <c r="AI746" s="183" t="s">
        <v>84</v>
      </c>
      <c r="AJ746" s="183">
        <v>1</v>
      </c>
      <c r="AK746" s="183">
        <v>1</v>
      </c>
      <c r="AL746" s="183">
        <v>0.83333333333333337</v>
      </c>
      <c r="AM746" s="185" t="s">
        <v>84</v>
      </c>
      <c r="AN746" s="183" t="s">
        <v>84</v>
      </c>
      <c r="AO746" s="183">
        <v>1</v>
      </c>
      <c r="AP746" s="183">
        <v>1</v>
      </c>
      <c r="AQ746" s="183" t="s">
        <v>84</v>
      </c>
      <c r="AR746" s="965">
        <v>1</v>
      </c>
      <c r="AS746" s="965">
        <v>1</v>
      </c>
      <c r="AT746" s="975">
        <v>1</v>
      </c>
      <c r="AU746" s="183" t="s">
        <v>84</v>
      </c>
      <c r="AV746" s="183" t="s">
        <v>84</v>
      </c>
      <c r="AW746" s="183" t="s">
        <v>84</v>
      </c>
      <c r="AX746" s="604" t="s">
        <v>84</v>
      </c>
      <c r="AY746" s="604" t="s">
        <v>84</v>
      </c>
      <c r="AZ746" s="189"/>
      <c r="BA746" s="494">
        <v>1</v>
      </c>
      <c r="BB746" s="187">
        <v>0.97619047619047616</v>
      </c>
      <c r="BC746" s="187">
        <v>1</v>
      </c>
      <c r="BD746" s="188">
        <v>0.99206349206349209</v>
      </c>
      <c r="BE746" s="188" t="s">
        <v>84</v>
      </c>
    </row>
    <row r="747" spans="1:57" ht="35.25" customHeight="1" x14ac:dyDescent="0.25">
      <c r="A747" s="144"/>
      <c r="B747" s="144"/>
      <c r="C747" s="144"/>
      <c r="D747" s="1556"/>
      <c r="E747" s="234" t="s">
        <v>303</v>
      </c>
      <c r="F747" s="165"/>
      <c r="G747" s="1575"/>
      <c r="H747" s="492">
        <v>1</v>
      </c>
      <c r="I747" s="189">
        <v>1</v>
      </c>
      <c r="J747" s="189" t="s">
        <v>84</v>
      </c>
      <c r="K747" s="189">
        <v>1</v>
      </c>
      <c r="L747" s="189" t="s">
        <v>84</v>
      </c>
      <c r="M747" s="189" t="s">
        <v>84</v>
      </c>
      <c r="N747" s="189">
        <v>1</v>
      </c>
      <c r="O747" s="189">
        <v>1</v>
      </c>
      <c r="P747" s="189" t="s">
        <v>84</v>
      </c>
      <c r="Q747" s="189">
        <v>1</v>
      </c>
      <c r="R747" s="189" t="s">
        <v>84</v>
      </c>
      <c r="S747" s="189">
        <v>1</v>
      </c>
      <c r="T747" s="189">
        <v>1</v>
      </c>
      <c r="U747" s="189" t="s">
        <v>84</v>
      </c>
      <c r="V747" s="189">
        <v>1</v>
      </c>
      <c r="W747" s="189">
        <v>1</v>
      </c>
      <c r="X747" s="189">
        <v>1</v>
      </c>
      <c r="Y747" s="189">
        <v>1</v>
      </c>
      <c r="Z747" s="189" t="s">
        <v>84</v>
      </c>
      <c r="AA747" s="189" t="s">
        <v>84</v>
      </c>
      <c r="AB747" s="237">
        <v>1</v>
      </c>
      <c r="AC747" s="189">
        <v>1</v>
      </c>
      <c r="AD747" s="189">
        <v>1</v>
      </c>
      <c r="AE747" s="189" t="s">
        <v>84</v>
      </c>
      <c r="AF747" s="189" t="s">
        <v>84</v>
      </c>
      <c r="AG747" s="189" t="s">
        <v>84</v>
      </c>
      <c r="AH747" s="189">
        <v>1</v>
      </c>
      <c r="AI747" s="189" t="s">
        <v>84</v>
      </c>
      <c r="AJ747" s="189">
        <v>0.83333333333333337</v>
      </c>
      <c r="AK747" s="189">
        <v>1</v>
      </c>
      <c r="AL747" s="189">
        <v>1</v>
      </c>
      <c r="AM747" s="237" t="s">
        <v>84</v>
      </c>
      <c r="AN747" s="189" t="s">
        <v>84</v>
      </c>
      <c r="AO747" s="189">
        <v>1</v>
      </c>
      <c r="AP747" s="189">
        <v>1</v>
      </c>
      <c r="AQ747" s="189" t="s">
        <v>84</v>
      </c>
      <c r="AR747" s="967">
        <v>1</v>
      </c>
      <c r="AS747" s="967">
        <v>1</v>
      </c>
      <c r="AT747" s="977">
        <v>1</v>
      </c>
      <c r="AU747" s="189" t="s">
        <v>84</v>
      </c>
      <c r="AV747" s="189" t="s">
        <v>84</v>
      </c>
      <c r="AW747" s="189" t="s">
        <v>84</v>
      </c>
      <c r="AX747" s="506" t="s">
        <v>84</v>
      </c>
      <c r="AY747" s="506" t="s">
        <v>84</v>
      </c>
      <c r="AZ747" s="189"/>
      <c r="BA747" s="493">
        <v>1</v>
      </c>
      <c r="BB747" s="239">
        <v>0.97619047619047616</v>
      </c>
      <c r="BC747" s="239">
        <v>1</v>
      </c>
      <c r="BD747" s="240">
        <v>0.99206349206349209</v>
      </c>
      <c r="BE747" s="240" t="s">
        <v>84</v>
      </c>
    </row>
    <row r="748" spans="1:57" ht="35.25" customHeight="1" x14ac:dyDescent="0.25">
      <c r="A748" s="144"/>
      <c r="B748" s="144"/>
      <c r="C748" s="144"/>
      <c r="D748" s="1556"/>
      <c r="E748" s="234" t="s">
        <v>167</v>
      </c>
      <c r="F748" s="165"/>
      <c r="G748" s="1575"/>
      <c r="H748" s="495">
        <v>1</v>
      </c>
      <c r="I748" s="183">
        <v>1</v>
      </c>
      <c r="J748" s="183" t="s">
        <v>84</v>
      </c>
      <c r="K748" s="183">
        <v>1</v>
      </c>
      <c r="L748" s="183" t="s">
        <v>84</v>
      </c>
      <c r="M748" s="183" t="s">
        <v>84</v>
      </c>
      <c r="N748" s="183">
        <v>1</v>
      </c>
      <c r="O748" s="183">
        <v>1</v>
      </c>
      <c r="P748" s="183" t="s">
        <v>84</v>
      </c>
      <c r="Q748" s="183">
        <v>1</v>
      </c>
      <c r="R748" s="183" t="s">
        <v>84</v>
      </c>
      <c r="S748" s="183">
        <v>1</v>
      </c>
      <c r="T748" s="183">
        <v>1</v>
      </c>
      <c r="U748" s="183" t="s">
        <v>84</v>
      </c>
      <c r="V748" s="183">
        <v>1</v>
      </c>
      <c r="W748" s="183">
        <v>1</v>
      </c>
      <c r="X748" s="183">
        <v>1</v>
      </c>
      <c r="Y748" s="183">
        <v>1</v>
      </c>
      <c r="Z748" s="183" t="s">
        <v>84</v>
      </c>
      <c r="AA748" s="183" t="s">
        <v>84</v>
      </c>
      <c r="AB748" s="185">
        <v>1</v>
      </c>
      <c r="AC748" s="183">
        <v>1</v>
      </c>
      <c r="AD748" s="183">
        <v>1</v>
      </c>
      <c r="AE748" s="183" t="s">
        <v>84</v>
      </c>
      <c r="AF748" s="183" t="s">
        <v>84</v>
      </c>
      <c r="AG748" s="183" t="s">
        <v>84</v>
      </c>
      <c r="AH748" s="183">
        <v>1</v>
      </c>
      <c r="AI748" s="183" t="s">
        <v>84</v>
      </c>
      <c r="AJ748" s="183">
        <v>1</v>
      </c>
      <c r="AK748" s="183">
        <v>1</v>
      </c>
      <c r="AL748" s="183">
        <v>1</v>
      </c>
      <c r="AM748" s="185" t="s">
        <v>84</v>
      </c>
      <c r="AN748" s="183" t="s">
        <v>84</v>
      </c>
      <c r="AO748" s="183">
        <v>1</v>
      </c>
      <c r="AP748" s="183">
        <v>1</v>
      </c>
      <c r="AQ748" s="183" t="s">
        <v>84</v>
      </c>
      <c r="AR748" s="965">
        <v>1</v>
      </c>
      <c r="AS748" s="965">
        <v>1</v>
      </c>
      <c r="AT748" s="975">
        <v>1</v>
      </c>
      <c r="AU748" s="183" t="s">
        <v>84</v>
      </c>
      <c r="AV748" s="183" t="s">
        <v>84</v>
      </c>
      <c r="AW748" s="183" t="s">
        <v>84</v>
      </c>
      <c r="AX748" s="604" t="s">
        <v>84</v>
      </c>
      <c r="AY748" s="604" t="s">
        <v>84</v>
      </c>
      <c r="AZ748" s="189"/>
      <c r="BA748" s="494">
        <v>1</v>
      </c>
      <c r="BB748" s="187">
        <v>1</v>
      </c>
      <c r="BC748" s="187">
        <v>1</v>
      </c>
      <c r="BD748" s="188">
        <v>1</v>
      </c>
      <c r="BE748" s="188" t="s">
        <v>84</v>
      </c>
    </row>
    <row r="749" spans="1:57" ht="35.25" customHeight="1" x14ac:dyDescent="0.25">
      <c r="A749" s="144"/>
      <c r="B749" s="144"/>
      <c r="C749" s="144"/>
      <c r="D749" s="1556"/>
      <c r="E749" s="234" t="s">
        <v>168</v>
      </c>
      <c r="F749" s="165"/>
      <c r="G749" s="1576"/>
      <c r="H749" s="801">
        <v>1</v>
      </c>
      <c r="I749" s="189">
        <v>1</v>
      </c>
      <c r="J749" s="189" t="s">
        <v>84</v>
      </c>
      <c r="K749" s="189">
        <v>1</v>
      </c>
      <c r="L749" s="189" t="s">
        <v>84</v>
      </c>
      <c r="M749" s="189" t="s">
        <v>84</v>
      </c>
      <c r="N749" s="189">
        <v>1</v>
      </c>
      <c r="O749" s="189">
        <v>1</v>
      </c>
      <c r="P749" s="189" t="s">
        <v>84</v>
      </c>
      <c r="Q749" s="189">
        <v>1</v>
      </c>
      <c r="R749" s="189" t="s">
        <v>84</v>
      </c>
      <c r="S749" s="189">
        <v>1</v>
      </c>
      <c r="T749" s="189">
        <v>1</v>
      </c>
      <c r="U749" s="189" t="s">
        <v>84</v>
      </c>
      <c r="V749" s="189">
        <v>1</v>
      </c>
      <c r="W749" s="189">
        <v>1</v>
      </c>
      <c r="X749" s="189">
        <v>1</v>
      </c>
      <c r="Y749" s="189">
        <v>1</v>
      </c>
      <c r="Z749" s="189" t="s">
        <v>84</v>
      </c>
      <c r="AA749" s="189" t="s">
        <v>84</v>
      </c>
      <c r="AB749" s="237">
        <v>1</v>
      </c>
      <c r="AC749" s="189">
        <v>1</v>
      </c>
      <c r="AD749" s="189">
        <v>1</v>
      </c>
      <c r="AE749" s="189" t="s">
        <v>84</v>
      </c>
      <c r="AF749" s="189" t="s">
        <v>84</v>
      </c>
      <c r="AG749" s="189" t="s">
        <v>84</v>
      </c>
      <c r="AH749" s="189">
        <v>1</v>
      </c>
      <c r="AI749" s="189" t="s">
        <v>84</v>
      </c>
      <c r="AJ749" s="189">
        <v>1</v>
      </c>
      <c r="AK749" s="189">
        <v>1</v>
      </c>
      <c r="AL749" s="189">
        <v>1</v>
      </c>
      <c r="AM749" s="237" t="s">
        <v>84</v>
      </c>
      <c r="AN749" s="189" t="s">
        <v>84</v>
      </c>
      <c r="AO749" s="189">
        <v>1</v>
      </c>
      <c r="AP749" s="189">
        <v>1</v>
      </c>
      <c r="AQ749" s="189" t="s">
        <v>84</v>
      </c>
      <c r="AR749" s="967">
        <v>1</v>
      </c>
      <c r="AS749" s="967">
        <v>1</v>
      </c>
      <c r="AT749" s="977">
        <v>1</v>
      </c>
      <c r="AU749" s="189" t="s">
        <v>84</v>
      </c>
      <c r="AV749" s="189" t="s">
        <v>84</v>
      </c>
      <c r="AW749" s="189" t="s">
        <v>84</v>
      </c>
      <c r="AX749" s="506" t="s">
        <v>84</v>
      </c>
      <c r="AY749" s="506" t="s">
        <v>84</v>
      </c>
      <c r="AZ749" s="189"/>
      <c r="BA749" s="1067">
        <v>1</v>
      </c>
      <c r="BB749" s="239">
        <v>1</v>
      </c>
      <c r="BC749" s="239">
        <v>1</v>
      </c>
      <c r="BD749" s="240">
        <v>1</v>
      </c>
      <c r="BE749" s="240" t="s">
        <v>84</v>
      </c>
    </row>
    <row r="750" spans="1:57" ht="35.25" customHeight="1" x14ac:dyDescent="0.25">
      <c r="A750" s="144"/>
      <c r="B750" s="144"/>
      <c r="C750" s="144"/>
      <c r="D750" s="1556"/>
      <c r="E750" s="234" t="s">
        <v>241</v>
      </c>
      <c r="F750" s="165"/>
      <c r="G750" s="1575"/>
      <c r="H750" s="495">
        <v>1</v>
      </c>
      <c r="I750" s="183">
        <v>1</v>
      </c>
      <c r="J750" s="183" t="s">
        <v>84</v>
      </c>
      <c r="K750" s="183">
        <v>1</v>
      </c>
      <c r="L750" s="183" t="s">
        <v>84</v>
      </c>
      <c r="M750" s="183" t="s">
        <v>84</v>
      </c>
      <c r="N750" s="183">
        <v>1</v>
      </c>
      <c r="O750" s="183">
        <v>1</v>
      </c>
      <c r="P750" s="183" t="s">
        <v>84</v>
      </c>
      <c r="Q750" s="183">
        <v>1</v>
      </c>
      <c r="R750" s="183" t="s">
        <v>84</v>
      </c>
      <c r="S750" s="183">
        <v>1</v>
      </c>
      <c r="T750" s="183">
        <v>1</v>
      </c>
      <c r="U750" s="183" t="s">
        <v>84</v>
      </c>
      <c r="V750" s="183">
        <v>1</v>
      </c>
      <c r="W750" s="183">
        <v>1</v>
      </c>
      <c r="X750" s="183">
        <v>1</v>
      </c>
      <c r="Y750" s="183">
        <v>1</v>
      </c>
      <c r="Z750" s="183" t="s">
        <v>84</v>
      </c>
      <c r="AA750" s="183" t="s">
        <v>84</v>
      </c>
      <c r="AB750" s="185">
        <v>1</v>
      </c>
      <c r="AC750" s="183">
        <v>1</v>
      </c>
      <c r="AD750" s="183">
        <v>1</v>
      </c>
      <c r="AE750" s="183" t="s">
        <v>84</v>
      </c>
      <c r="AF750" s="183" t="s">
        <v>84</v>
      </c>
      <c r="AG750" s="183" t="s">
        <v>84</v>
      </c>
      <c r="AH750" s="183">
        <v>1</v>
      </c>
      <c r="AI750" s="183" t="s">
        <v>84</v>
      </c>
      <c r="AJ750" s="183">
        <v>1</v>
      </c>
      <c r="AK750" s="183">
        <v>1</v>
      </c>
      <c r="AL750" s="183">
        <v>1</v>
      </c>
      <c r="AM750" s="185" t="s">
        <v>84</v>
      </c>
      <c r="AN750" s="183" t="s">
        <v>84</v>
      </c>
      <c r="AO750" s="183">
        <v>1</v>
      </c>
      <c r="AP750" s="183">
        <v>1</v>
      </c>
      <c r="AQ750" s="183" t="s">
        <v>84</v>
      </c>
      <c r="AR750" s="965">
        <v>0.83333333333333337</v>
      </c>
      <c r="AS750" s="965">
        <v>1</v>
      </c>
      <c r="AT750" s="975">
        <v>1</v>
      </c>
      <c r="AU750" s="183" t="s">
        <v>84</v>
      </c>
      <c r="AV750" s="183" t="s">
        <v>84</v>
      </c>
      <c r="AW750" s="183" t="s">
        <v>84</v>
      </c>
      <c r="AX750" s="604" t="s">
        <v>84</v>
      </c>
      <c r="AY750" s="604" t="s">
        <v>84</v>
      </c>
      <c r="AZ750" s="189"/>
      <c r="BA750" s="494">
        <v>1</v>
      </c>
      <c r="BB750" s="187">
        <v>1</v>
      </c>
      <c r="BC750" s="187">
        <v>0.94444444444444453</v>
      </c>
      <c r="BD750" s="188">
        <v>0.98148148148148151</v>
      </c>
      <c r="BE750" s="188" t="s">
        <v>84</v>
      </c>
    </row>
    <row r="751" spans="1:57" ht="35.25" customHeight="1" x14ac:dyDescent="0.25">
      <c r="A751" s="144"/>
      <c r="B751" s="144"/>
      <c r="C751" s="144"/>
      <c r="D751" s="1556"/>
      <c r="E751" s="234" t="s">
        <v>246</v>
      </c>
      <c r="F751" s="165"/>
      <c r="G751" s="1575"/>
      <c r="H751" s="492">
        <v>1</v>
      </c>
      <c r="I751" s="189">
        <v>1</v>
      </c>
      <c r="J751" s="189" t="s">
        <v>84</v>
      </c>
      <c r="K751" s="189">
        <v>1</v>
      </c>
      <c r="L751" s="189" t="s">
        <v>84</v>
      </c>
      <c r="M751" s="189" t="s">
        <v>84</v>
      </c>
      <c r="N751" s="189">
        <v>1</v>
      </c>
      <c r="O751" s="189">
        <v>1</v>
      </c>
      <c r="P751" s="189" t="s">
        <v>84</v>
      </c>
      <c r="Q751" s="189">
        <v>1</v>
      </c>
      <c r="R751" s="189" t="s">
        <v>84</v>
      </c>
      <c r="S751" s="189">
        <v>1</v>
      </c>
      <c r="T751" s="189">
        <v>1</v>
      </c>
      <c r="U751" s="189" t="s">
        <v>84</v>
      </c>
      <c r="V751" s="189">
        <v>1</v>
      </c>
      <c r="W751" s="189">
        <v>1</v>
      </c>
      <c r="X751" s="189">
        <v>1</v>
      </c>
      <c r="Y751" s="189">
        <v>1</v>
      </c>
      <c r="Z751" s="189" t="s">
        <v>84</v>
      </c>
      <c r="AA751" s="189" t="s">
        <v>84</v>
      </c>
      <c r="AB751" s="237">
        <v>1</v>
      </c>
      <c r="AC751" s="189">
        <v>1</v>
      </c>
      <c r="AD751" s="189">
        <v>1</v>
      </c>
      <c r="AE751" s="189" t="s">
        <v>84</v>
      </c>
      <c r="AF751" s="189" t="s">
        <v>84</v>
      </c>
      <c r="AG751" s="189" t="s">
        <v>84</v>
      </c>
      <c r="AH751" s="189">
        <v>1</v>
      </c>
      <c r="AI751" s="189" t="s">
        <v>84</v>
      </c>
      <c r="AJ751" s="189">
        <v>1</v>
      </c>
      <c r="AK751" s="189">
        <v>1</v>
      </c>
      <c r="AL751" s="189">
        <v>1</v>
      </c>
      <c r="AM751" s="237" t="s">
        <v>84</v>
      </c>
      <c r="AN751" s="189" t="s">
        <v>84</v>
      </c>
      <c r="AO751" s="189">
        <v>1</v>
      </c>
      <c r="AP751" s="189">
        <v>1</v>
      </c>
      <c r="AQ751" s="189" t="s">
        <v>84</v>
      </c>
      <c r="AR751" s="967">
        <v>1</v>
      </c>
      <c r="AS751" s="967">
        <v>1</v>
      </c>
      <c r="AT751" s="977">
        <v>1</v>
      </c>
      <c r="AU751" s="189" t="s">
        <v>84</v>
      </c>
      <c r="AV751" s="189" t="s">
        <v>84</v>
      </c>
      <c r="AW751" s="189" t="s">
        <v>84</v>
      </c>
      <c r="AX751" s="506" t="s">
        <v>84</v>
      </c>
      <c r="AY751" s="506" t="s">
        <v>84</v>
      </c>
      <c r="AZ751" s="189"/>
      <c r="BA751" s="493">
        <v>1</v>
      </c>
      <c r="BB751" s="239">
        <v>1</v>
      </c>
      <c r="BC751" s="239">
        <v>1</v>
      </c>
      <c r="BD751" s="240">
        <v>1</v>
      </c>
      <c r="BE751" s="240" t="s">
        <v>84</v>
      </c>
    </row>
    <row r="752" spans="1:57" ht="35.25" customHeight="1" x14ac:dyDescent="0.25">
      <c r="A752" s="144"/>
      <c r="B752" s="144"/>
      <c r="C752" s="144"/>
      <c r="D752" s="1556"/>
      <c r="E752" s="234" t="s">
        <v>248</v>
      </c>
      <c r="F752" s="165"/>
      <c r="G752" s="1575"/>
      <c r="H752" s="495">
        <v>1</v>
      </c>
      <c r="I752" s="183">
        <v>1</v>
      </c>
      <c r="J752" s="183" t="s">
        <v>84</v>
      </c>
      <c r="K752" s="183">
        <v>1</v>
      </c>
      <c r="L752" s="183" t="s">
        <v>84</v>
      </c>
      <c r="M752" s="183" t="s">
        <v>84</v>
      </c>
      <c r="N752" s="183">
        <v>1</v>
      </c>
      <c r="O752" s="183">
        <v>1</v>
      </c>
      <c r="P752" s="183" t="s">
        <v>84</v>
      </c>
      <c r="Q752" s="183">
        <v>1</v>
      </c>
      <c r="R752" s="183" t="s">
        <v>84</v>
      </c>
      <c r="S752" s="183">
        <v>1</v>
      </c>
      <c r="T752" s="183">
        <v>1</v>
      </c>
      <c r="U752" s="183" t="s">
        <v>84</v>
      </c>
      <c r="V752" s="183">
        <v>1</v>
      </c>
      <c r="W752" s="183">
        <v>1</v>
      </c>
      <c r="X752" s="183">
        <v>1</v>
      </c>
      <c r="Y752" s="183">
        <v>1</v>
      </c>
      <c r="Z752" s="183" t="s">
        <v>84</v>
      </c>
      <c r="AA752" s="183" t="s">
        <v>84</v>
      </c>
      <c r="AB752" s="185">
        <v>1</v>
      </c>
      <c r="AC752" s="183">
        <v>1</v>
      </c>
      <c r="AD752" s="183">
        <v>1</v>
      </c>
      <c r="AE752" s="183" t="s">
        <v>84</v>
      </c>
      <c r="AF752" s="183" t="s">
        <v>84</v>
      </c>
      <c r="AG752" s="183" t="s">
        <v>84</v>
      </c>
      <c r="AH752" s="183">
        <v>1</v>
      </c>
      <c r="AI752" s="183" t="s">
        <v>84</v>
      </c>
      <c r="AJ752" s="183">
        <v>1</v>
      </c>
      <c r="AK752" s="183">
        <v>1</v>
      </c>
      <c r="AL752" s="183">
        <v>1</v>
      </c>
      <c r="AM752" s="185" t="s">
        <v>84</v>
      </c>
      <c r="AN752" s="183" t="s">
        <v>84</v>
      </c>
      <c r="AO752" s="183">
        <v>0.83333333333333337</v>
      </c>
      <c r="AP752" s="183">
        <v>1</v>
      </c>
      <c r="AQ752" s="183" t="s">
        <v>84</v>
      </c>
      <c r="AR752" s="965">
        <v>1</v>
      </c>
      <c r="AS752" s="965">
        <v>1</v>
      </c>
      <c r="AT752" s="975">
        <v>1</v>
      </c>
      <c r="AU752" s="183" t="s">
        <v>84</v>
      </c>
      <c r="AV752" s="183" t="s">
        <v>84</v>
      </c>
      <c r="AW752" s="183" t="s">
        <v>84</v>
      </c>
      <c r="AX752" s="604" t="s">
        <v>84</v>
      </c>
      <c r="AY752" s="604" t="s">
        <v>84</v>
      </c>
      <c r="AZ752" s="189"/>
      <c r="BA752" s="494">
        <v>1</v>
      </c>
      <c r="BB752" s="187">
        <v>1</v>
      </c>
      <c r="BC752" s="187">
        <v>0.94444444444444453</v>
      </c>
      <c r="BD752" s="188">
        <v>0.98148148148148151</v>
      </c>
      <c r="BE752" s="188" t="s">
        <v>84</v>
      </c>
    </row>
    <row r="753" spans="1:57" ht="35.25" customHeight="1" x14ac:dyDescent="0.25">
      <c r="A753" s="144"/>
      <c r="B753" s="144"/>
      <c r="C753" s="144"/>
      <c r="D753" s="1556"/>
      <c r="E753" s="234" t="s">
        <v>257</v>
      </c>
      <c r="F753" s="165"/>
      <c r="G753" s="1576"/>
      <c r="H753" s="801">
        <v>1</v>
      </c>
      <c r="I753" s="189">
        <v>1</v>
      </c>
      <c r="J753" s="189" t="s">
        <v>84</v>
      </c>
      <c r="K753" s="189">
        <v>1</v>
      </c>
      <c r="L753" s="189" t="s">
        <v>84</v>
      </c>
      <c r="M753" s="189" t="s">
        <v>84</v>
      </c>
      <c r="N753" s="189">
        <v>1</v>
      </c>
      <c r="O753" s="189">
        <v>1</v>
      </c>
      <c r="P753" s="189" t="s">
        <v>84</v>
      </c>
      <c r="Q753" s="189">
        <v>1</v>
      </c>
      <c r="R753" s="189" t="s">
        <v>84</v>
      </c>
      <c r="S753" s="189">
        <v>1</v>
      </c>
      <c r="T753" s="189">
        <v>1</v>
      </c>
      <c r="U753" s="189" t="s">
        <v>84</v>
      </c>
      <c r="V753" s="189">
        <v>1</v>
      </c>
      <c r="W753" s="189">
        <v>1</v>
      </c>
      <c r="X753" s="189">
        <v>1</v>
      </c>
      <c r="Y753" s="189">
        <v>1</v>
      </c>
      <c r="Z753" s="189" t="s">
        <v>84</v>
      </c>
      <c r="AA753" s="189" t="s">
        <v>84</v>
      </c>
      <c r="AB753" s="237">
        <v>1</v>
      </c>
      <c r="AC753" s="189">
        <v>1</v>
      </c>
      <c r="AD753" s="189">
        <v>1</v>
      </c>
      <c r="AE753" s="189" t="s">
        <v>84</v>
      </c>
      <c r="AF753" s="189" t="s">
        <v>84</v>
      </c>
      <c r="AG753" s="189" t="s">
        <v>84</v>
      </c>
      <c r="AH753" s="189">
        <v>1</v>
      </c>
      <c r="AI753" s="189" t="s">
        <v>84</v>
      </c>
      <c r="AJ753" s="189">
        <v>1</v>
      </c>
      <c r="AK753" s="189">
        <v>1</v>
      </c>
      <c r="AL753" s="189">
        <v>1</v>
      </c>
      <c r="AM753" s="237" t="s">
        <v>84</v>
      </c>
      <c r="AN753" s="189" t="s">
        <v>84</v>
      </c>
      <c r="AO753" s="189">
        <v>1</v>
      </c>
      <c r="AP753" s="189">
        <v>1</v>
      </c>
      <c r="AQ753" s="189" t="s">
        <v>84</v>
      </c>
      <c r="AR753" s="967">
        <v>1</v>
      </c>
      <c r="AS753" s="967">
        <v>1</v>
      </c>
      <c r="AT753" s="977">
        <v>1</v>
      </c>
      <c r="AU753" s="189" t="s">
        <v>84</v>
      </c>
      <c r="AV753" s="189" t="s">
        <v>84</v>
      </c>
      <c r="AW753" s="189" t="s">
        <v>84</v>
      </c>
      <c r="AX753" s="506" t="s">
        <v>84</v>
      </c>
      <c r="AY753" s="506" t="s">
        <v>84</v>
      </c>
      <c r="AZ753" s="189"/>
      <c r="BA753" s="1067">
        <v>1</v>
      </c>
      <c r="BB753" s="239">
        <v>1</v>
      </c>
      <c r="BC753" s="239">
        <v>1</v>
      </c>
      <c r="BD753" s="240">
        <v>1</v>
      </c>
      <c r="BE753" s="240" t="s">
        <v>84</v>
      </c>
    </row>
    <row r="754" spans="1:57" ht="35.25" customHeight="1" x14ac:dyDescent="0.25">
      <c r="A754" s="144"/>
      <c r="B754" s="144"/>
      <c r="C754" s="144"/>
      <c r="D754" s="1556"/>
      <c r="E754" s="234" t="s">
        <v>267</v>
      </c>
      <c r="F754" s="165"/>
      <c r="G754" s="1577"/>
      <c r="H754" s="1199">
        <v>1</v>
      </c>
      <c r="I754" s="183">
        <v>1</v>
      </c>
      <c r="J754" s="183" t="s">
        <v>84</v>
      </c>
      <c r="K754" s="183">
        <v>1</v>
      </c>
      <c r="L754" s="183" t="s">
        <v>84</v>
      </c>
      <c r="M754" s="183" t="s">
        <v>84</v>
      </c>
      <c r="N754" s="183">
        <v>1</v>
      </c>
      <c r="O754" s="183">
        <v>1</v>
      </c>
      <c r="P754" s="183" t="s">
        <v>84</v>
      </c>
      <c r="Q754" s="183">
        <v>1</v>
      </c>
      <c r="R754" s="183" t="s">
        <v>84</v>
      </c>
      <c r="S754" s="183">
        <v>1</v>
      </c>
      <c r="T754" s="183">
        <v>1</v>
      </c>
      <c r="U754" s="183" t="s">
        <v>84</v>
      </c>
      <c r="V754" s="183">
        <v>1</v>
      </c>
      <c r="W754" s="183">
        <v>1</v>
      </c>
      <c r="X754" s="183">
        <v>1</v>
      </c>
      <c r="Y754" s="183">
        <v>1</v>
      </c>
      <c r="Z754" s="183" t="s">
        <v>84</v>
      </c>
      <c r="AA754" s="183" t="s">
        <v>84</v>
      </c>
      <c r="AB754" s="185">
        <v>1</v>
      </c>
      <c r="AC754" s="183">
        <v>1</v>
      </c>
      <c r="AD754" s="183">
        <v>1</v>
      </c>
      <c r="AE754" s="183" t="s">
        <v>84</v>
      </c>
      <c r="AF754" s="183" t="s">
        <v>84</v>
      </c>
      <c r="AG754" s="183" t="s">
        <v>84</v>
      </c>
      <c r="AH754" s="183">
        <v>1</v>
      </c>
      <c r="AI754" s="183" t="s">
        <v>84</v>
      </c>
      <c r="AJ754" s="183">
        <v>1</v>
      </c>
      <c r="AK754" s="183">
        <v>1</v>
      </c>
      <c r="AL754" s="183">
        <v>1</v>
      </c>
      <c r="AM754" s="185" t="s">
        <v>84</v>
      </c>
      <c r="AN754" s="183" t="s">
        <v>84</v>
      </c>
      <c r="AO754" s="183">
        <v>1</v>
      </c>
      <c r="AP754" s="183">
        <v>1</v>
      </c>
      <c r="AQ754" s="183" t="s">
        <v>84</v>
      </c>
      <c r="AR754" s="965">
        <v>1</v>
      </c>
      <c r="AS754" s="965">
        <v>1</v>
      </c>
      <c r="AT754" s="975">
        <v>1</v>
      </c>
      <c r="AU754" s="183" t="s">
        <v>84</v>
      </c>
      <c r="AV754" s="183" t="s">
        <v>84</v>
      </c>
      <c r="AW754" s="183" t="s">
        <v>84</v>
      </c>
      <c r="AX754" s="604" t="s">
        <v>84</v>
      </c>
      <c r="AY754" s="604" t="s">
        <v>84</v>
      </c>
      <c r="AZ754" s="189"/>
      <c r="BA754" s="1197">
        <v>1</v>
      </c>
      <c r="BB754" s="187">
        <v>1</v>
      </c>
      <c r="BC754" s="187">
        <v>1</v>
      </c>
      <c r="BD754" s="188">
        <v>1</v>
      </c>
      <c r="BE754" s="188" t="s">
        <v>84</v>
      </c>
    </row>
    <row r="755" spans="1:57" ht="35.25" customHeight="1" x14ac:dyDescent="0.25">
      <c r="A755" s="144"/>
      <c r="B755" s="144"/>
      <c r="C755" s="144"/>
      <c r="D755" s="1550"/>
      <c r="E755" s="234" t="s">
        <v>152</v>
      </c>
      <c r="F755" s="165"/>
      <c r="G755" s="1577"/>
      <c r="H755" s="1205">
        <v>1</v>
      </c>
      <c r="I755" s="189">
        <v>1</v>
      </c>
      <c r="J755" s="189" t="s">
        <v>84</v>
      </c>
      <c r="K755" s="189">
        <v>0.83333333333333337</v>
      </c>
      <c r="L755" s="189" t="s">
        <v>84</v>
      </c>
      <c r="M755" s="189" t="s">
        <v>84</v>
      </c>
      <c r="N755" s="189">
        <v>1</v>
      </c>
      <c r="O755" s="189">
        <v>1</v>
      </c>
      <c r="P755" s="189" t="s">
        <v>84</v>
      </c>
      <c r="Q755" s="189">
        <v>1</v>
      </c>
      <c r="R755" s="189" t="s">
        <v>84</v>
      </c>
      <c r="S755" s="189">
        <v>1</v>
      </c>
      <c r="T755" s="189">
        <v>1</v>
      </c>
      <c r="U755" s="189" t="s">
        <v>84</v>
      </c>
      <c r="V755" s="189">
        <v>1</v>
      </c>
      <c r="W755" s="189">
        <v>1</v>
      </c>
      <c r="X755" s="189">
        <v>1</v>
      </c>
      <c r="Y755" s="189">
        <v>1</v>
      </c>
      <c r="Z755" s="189" t="s">
        <v>84</v>
      </c>
      <c r="AA755" s="189" t="s">
        <v>84</v>
      </c>
      <c r="AB755" s="237">
        <v>1</v>
      </c>
      <c r="AC755" s="189">
        <v>1</v>
      </c>
      <c r="AD755" s="189">
        <v>1</v>
      </c>
      <c r="AE755" s="189" t="s">
        <v>84</v>
      </c>
      <c r="AF755" s="189" t="s">
        <v>84</v>
      </c>
      <c r="AG755" s="189" t="s">
        <v>84</v>
      </c>
      <c r="AH755" s="189">
        <v>1</v>
      </c>
      <c r="AI755" s="189" t="s">
        <v>84</v>
      </c>
      <c r="AJ755" s="189">
        <v>1</v>
      </c>
      <c r="AK755" s="189">
        <v>1</v>
      </c>
      <c r="AL755" s="189">
        <v>1</v>
      </c>
      <c r="AM755" s="237" t="s">
        <v>84</v>
      </c>
      <c r="AN755" s="189" t="s">
        <v>84</v>
      </c>
      <c r="AO755" s="189">
        <v>1</v>
      </c>
      <c r="AP755" s="189">
        <v>1</v>
      </c>
      <c r="AQ755" s="189" t="s">
        <v>84</v>
      </c>
      <c r="AR755" s="967">
        <v>1</v>
      </c>
      <c r="AS755" s="967">
        <v>1</v>
      </c>
      <c r="AT755" s="977">
        <v>1</v>
      </c>
      <c r="AU755" s="189" t="s">
        <v>84</v>
      </c>
      <c r="AV755" s="189" t="s">
        <v>84</v>
      </c>
      <c r="AW755" s="189" t="s">
        <v>84</v>
      </c>
      <c r="AX755" s="506" t="s">
        <v>84</v>
      </c>
      <c r="AY755" s="506" t="s">
        <v>84</v>
      </c>
      <c r="AZ755" s="189"/>
      <c r="BA755" s="1198">
        <v>0.98611111111111116</v>
      </c>
      <c r="BB755" s="239">
        <v>1</v>
      </c>
      <c r="BC755" s="239">
        <v>1</v>
      </c>
      <c r="BD755" s="240">
        <v>0.99537037037037035</v>
      </c>
      <c r="BE755" s="240" t="s">
        <v>84</v>
      </c>
    </row>
    <row r="756" spans="1:57" ht="35.25" customHeight="1" x14ac:dyDescent="0.25">
      <c r="A756" s="144"/>
      <c r="B756" s="144"/>
      <c r="C756" s="144"/>
      <c r="D756" s="1548">
        <v>2025</v>
      </c>
      <c r="E756" s="202" t="s">
        <v>153</v>
      </c>
      <c r="F756" s="165"/>
      <c r="G756" s="1576"/>
      <c r="H756" s="802">
        <v>1</v>
      </c>
      <c r="I756" s="183">
        <v>1</v>
      </c>
      <c r="J756" s="183" t="s">
        <v>84</v>
      </c>
      <c r="K756" s="183">
        <v>1</v>
      </c>
      <c r="L756" s="183" t="s">
        <v>84</v>
      </c>
      <c r="M756" s="183" t="s">
        <v>84</v>
      </c>
      <c r="N756" s="183">
        <v>1</v>
      </c>
      <c r="O756" s="183">
        <v>1</v>
      </c>
      <c r="P756" s="183" t="s">
        <v>84</v>
      </c>
      <c r="Q756" s="183">
        <v>1</v>
      </c>
      <c r="R756" s="183" t="s">
        <v>84</v>
      </c>
      <c r="S756" s="183">
        <v>1</v>
      </c>
      <c r="T756" s="183">
        <v>1</v>
      </c>
      <c r="U756" s="183" t="s">
        <v>84</v>
      </c>
      <c r="V756" s="183">
        <v>1</v>
      </c>
      <c r="W756" s="183">
        <v>0.83333333333333337</v>
      </c>
      <c r="X756" s="183">
        <v>1</v>
      </c>
      <c r="Y756" s="183">
        <v>0.83333333333333337</v>
      </c>
      <c r="Z756" s="183" t="s">
        <v>84</v>
      </c>
      <c r="AA756" s="183" t="s">
        <v>84</v>
      </c>
      <c r="AB756" s="185">
        <v>1</v>
      </c>
      <c r="AC756" s="183">
        <v>1</v>
      </c>
      <c r="AD756" s="183">
        <v>1</v>
      </c>
      <c r="AE756" s="183" t="s">
        <v>84</v>
      </c>
      <c r="AF756" s="183" t="s">
        <v>84</v>
      </c>
      <c r="AG756" s="183" t="s">
        <v>84</v>
      </c>
      <c r="AH756" s="183">
        <v>1</v>
      </c>
      <c r="AI756" s="183" t="s">
        <v>84</v>
      </c>
      <c r="AJ756" s="183">
        <v>1</v>
      </c>
      <c r="AK756" s="183">
        <v>1</v>
      </c>
      <c r="AL756" s="183">
        <v>0.83333333333333337</v>
      </c>
      <c r="AM756" s="185" t="s">
        <v>84</v>
      </c>
      <c r="AN756" s="183" t="s">
        <v>84</v>
      </c>
      <c r="AO756" s="183">
        <v>1</v>
      </c>
      <c r="AP756" s="183">
        <v>1</v>
      </c>
      <c r="AQ756" s="183" t="s">
        <v>84</v>
      </c>
      <c r="AR756" s="965">
        <v>0.83333333333333337</v>
      </c>
      <c r="AS756" s="965">
        <v>1</v>
      </c>
      <c r="AT756" s="975">
        <v>1</v>
      </c>
      <c r="AU756" s="183" t="s">
        <v>84</v>
      </c>
      <c r="AV756" s="183" t="s">
        <v>84</v>
      </c>
      <c r="AW756" s="183" t="s">
        <v>84</v>
      </c>
      <c r="AX756" s="604" t="s">
        <v>84</v>
      </c>
      <c r="AY756" s="604" t="s">
        <v>84</v>
      </c>
      <c r="AZ756" s="189"/>
      <c r="BA756" s="1074">
        <v>0.97222222222222232</v>
      </c>
      <c r="BB756" s="187">
        <v>0.97619047619047616</v>
      </c>
      <c r="BC756" s="187">
        <v>0.94444444444444453</v>
      </c>
      <c r="BD756" s="188">
        <v>0.96428571428571441</v>
      </c>
      <c r="BE756" s="188" t="s">
        <v>84</v>
      </c>
    </row>
    <row r="757" spans="1:57" ht="35.25" customHeight="1" x14ac:dyDescent="0.25">
      <c r="A757" s="144"/>
      <c r="B757" s="144"/>
      <c r="C757" s="144"/>
      <c r="D757" s="1557"/>
      <c r="E757" s="202" t="s">
        <v>154</v>
      </c>
      <c r="F757" s="165"/>
      <c r="G757" s="1577"/>
      <c r="H757" s="1205">
        <v>1</v>
      </c>
      <c r="I757" s="189">
        <v>1</v>
      </c>
      <c r="J757" s="189" t="s">
        <v>84</v>
      </c>
      <c r="K757" s="189">
        <v>1</v>
      </c>
      <c r="L757" s="189" t="s">
        <v>84</v>
      </c>
      <c r="M757" s="189" t="s">
        <v>84</v>
      </c>
      <c r="N757" s="189">
        <v>1</v>
      </c>
      <c r="O757" s="189">
        <v>1</v>
      </c>
      <c r="P757" s="189" t="s">
        <v>84</v>
      </c>
      <c r="Q757" s="189">
        <v>1</v>
      </c>
      <c r="R757" s="189" t="s">
        <v>84</v>
      </c>
      <c r="S757" s="189">
        <v>1</v>
      </c>
      <c r="T757" s="189">
        <v>1</v>
      </c>
      <c r="U757" s="189" t="s">
        <v>84</v>
      </c>
      <c r="V757" s="189">
        <v>1</v>
      </c>
      <c r="W757" s="189">
        <v>1</v>
      </c>
      <c r="X757" s="189">
        <v>1</v>
      </c>
      <c r="Y757" s="189">
        <v>1</v>
      </c>
      <c r="Z757" s="189" t="s">
        <v>84</v>
      </c>
      <c r="AA757" s="189" t="s">
        <v>84</v>
      </c>
      <c r="AB757" s="237">
        <v>1</v>
      </c>
      <c r="AC757" s="189">
        <v>1</v>
      </c>
      <c r="AD757" s="189">
        <v>1</v>
      </c>
      <c r="AE757" s="189" t="s">
        <v>84</v>
      </c>
      <c r="AF757" s="189" t="s">
        <v>84</v>
      </c>
      <c r="AG757" s="189" t="s">
        <v>84</v>
      </c>
      <c r="AH757" s="189">
        <v>1</v>
      </c>
      <c r="AI757" s="189" t="s">
        <v>84</v>
      </c>
      <c r="AJ757" s="189">
        <v>1</v>
      </c>
      <c r="AK757" s="189">
        <v>0.83333333333333337</v>
      </c>
      <c r="AL757" s="189">
        <v>1</v>
      </c>
      <c r="AM757" s="237" t="s">
        <v>84</v>
      </c>
      <c r="AN757" s="189" t="s">
        <v>84</v>
      </c>
      <c r="AO757" s="189">
        <v>1</v>
      </c>
      <c r="AP757" s="189">
        <v>0.83333333333333337</v>
      </c>
      <c r="AQ757" s="189" t="s">
        <v>84</v>
      </c>
      <c r="AR757" s="967">
        <v>1</v>
      </c>
      <c r="AS757" s="967">
        <v>1</v>
      </c>
      <c r="AT757" s="977">
        <v>1</v>
      </c>
      <c r="AU757" s="189" t="s">
        <v>84</v>
      </c>
      <c r="AV757" s="189" t="s">
        <v>84</v>
      </c>
      <c r="AW757" s="189" t="s">
        <v>84</v>
      </c>
      <c r="AX757" s="506" t="s">
        <v>84</v>
      </c>
      <c r="AY757" s="506" t="s">
        <v>84</v>
      </c>
      <c r="AZ757" s="189"/>
      <c r="BA757" s="1198">
        <v>1</v>
      </c>
      <c r="BB757" s="239">
        <v>0.97619047619047616</v>
      </c>
      <c r="BC757" s="239">
        <v>0.94444444444444453</v>
      </c>
      <c r="BD757" s="240">
        <v>0.9735449735449736</v>
      </c>
      <c r="BE757" s="240" t="s">
        <v>84</v>
      </c>
    </row>
    <row r="758" spans="1:57" ht="35.25" customHeight="1" x14ac:dyDescent="0.25">
      <c r="A758" s="144"/>
      <c r="B758" s="144"/>
      <c r="C758" s="144"/>
      <c r="D758" s="1557"/>
      <c r="E758" s="673" t="s">
        <v>155</v>
      </c>
      <c r="F758" s="165"/>
      <c r="G758" s="1577"/>
      <c r="H758" s="1199">
        <v>1</v>
      </c>
      <c r="I758" s="183">
        <v>1</v>
      </c>
      <c r="J758" s="183" t="s">
        <v>84</v>
      </c>
      <c r="K758" s="183">
        <v>1</v>
      </c>
      <c r="L758" s="183" t="s">
        <v>84</v>
      </c>
      <c r="M758" s="183" t="s">
        <v>84</v>
      </c>
      <c r="N758" s="183">
        <v>1</v>
      </c>
      <c r="O758" s="183">
        <v>1</v>
      </c>
      <c r="P758" s="183" t="s">
        <v>84</v>
      </c>
      <c r="Q758" s="183">
        <v>1</v>
      </c>
      <c r="R758" s="183" t="s">
        <v>84</v>
      </c>
      <c r="S758" s="183">
        <v>1</v>
      </c>
      <c r="T758" s="183">
        <v>1</v>
      </c>
      <c r="U758" s="183" t="s">
        <v>84</v>
      </c>
      <c r="V758" s="183">
        <v>1</v>
      </c>
      <c r="W758" s="183">
        <v>1</v>
      </c>
      <c r="X758" s="183">
        <v>1</v>
      </c>
      <c r="Y758" s="183">
        <v>1</v>
      </c>
      <c r="Z758" s="183" t="s">
        <v>84</v>
      </c>
      <c r="AA758" s="183" t="s">
        <v>84</v>
      </c>
      <c r="AB758" s="185">
        <v>1</v>
      </c>
      <c r="AC758" s="183">
        <v>1</v>
      </c>
      <c r="AD758" s="183">
        <v>1</v>
      </c>
      <c r="AE758" s="183" t="s">
        <v>84</v>
      </c>
      <c r="AF758" s="183" t="s">
        <v>84</v>
      </c>
      <c r="AG758" s="183" t="s">
        <v>84</v>
      </c>
      <c r="AH758" s="183">
        <v>1</v>
      </c>
      <c r="AI758" s="183" t="s">
        <v>84</v>
      </c>
      <c r="AJ758" s="183">
        <v>1</v>
      </c>
      <c r="AK758" s="183">
        <v>1</v>
      </c>
      <c r="AL758" s="183">
        <v>1</v>
      </c>
      <c r="AM758" s="185" t="s">
        <v>84</v>
      </c>
      <c r="AN758" s="183" t="s">
        <v>84</v>
      </c>
      <c r="AO758" s="183">
        <v>1</v>
      </c>
      <c r="AP758" s="183">
        <v>1</v>
      </c>
      <c r="AQ758" s="183" t="s">
        <v>84</v>
      </c>
      <c r="AR758" s="965">
        <v>1</v>
      </c>
      <c r="AS758" s="965">
        <v>1</v>
      </c>
      <c r="AT758" s="975">
        <v>1</v>
      </c>
      <c r="AU758" s="183" t="s">
        <v>84</v>
      </c>
      <c r="AV758" s="183" t="s">
        <v>84</v>
      </c>
      <c r="AW758" s="183" t="s">
        <v>84</v>
      </c>
      <c r="AX758" s="604" t="s">
        <v>84</v>
      </c>
      <c r="AY758" s="604" t="s">
        <v>84</v>
      </c>
      <c r="AZ758" s="189"/>
      <c r="BA758" s="1197">
        <v>1</v>
      </c>
      <c r="BB758" s="187">
        <v>1</v>
      </c>
      <c r="BC758" s="187">
        <v>1</v>
      </c>
      <c r="BD758" s="188">
        <v>1</v>
      </c>
      <c r="BE758" s="188" t="s">
        <v>84</v>
      </c>
    </row>
    <row r="759" spans="1:57" ht="35.25" customHeight="1" x14ac:dyDescent="0.25">
      <c r="A759" s="144"/>
      <c r="B759" s="144"/>
      <c r="C759" s="144"/>
      <c r="D759" s="1557"/>
      <c r="E759" s="202" t="s">
        <v>303</v>
      </c>
      <c r="F759" s="165"/>
      <c r="G759" s="1577"/>
      <c r="H759" s="1201">
        <v>0.83333333333333337</v>
      </c>
      <c r="I759" s="186">
        <v>1</v>
      </c>
      <c r="J759" s="186" t="s">
        <v>84</v>
      </c>
      <c r="K759" s="186">
        <v>0.83333333333333337</v>
      </c>
      <c r="L759" s="186" t="s">
        <v>84</v>
      </c>
      <c r="M759" s="186" t="s">
        <v>84</v>
      </c>
      <c r="N759" s="186">
        <v>1</v>
      </c>
      <c r="O759" s="186">
        <v>1</v>
      </c>
      <c r="P759" s="186" t="s">
        <v>84</v>
      </c>
      <c r="Q759" s="186">
        <v>1</v>
      </c>
      <c r="R759" s="186" t="s">
        <v>84</v>
      </c>
      <c r="S759" s="186">
        <v>1</v>
      </c>
      <c r="T759" s="186">
        <v>1</v>
      </c>
      <c r="U759" s="186" t="s">
        <v>84</v>
      </c>
      <c r="V759" s="186">
        <v>0.83333333333333337</v>
      </c>
      <c r="W759" s="186">
        <v>1</v>
      </c>
      <c r="X759" s="186">
        <v>0.83333333333333337</v>
      </c>
      <c r="Y759" s="186">
        <v>0.83333333333333337</v>
      </c>
      <c r="Z759" s="186" t="s">
        <v>84</v>
      </c>
      <c r="AA759" s="186" t="s">
        <v>84</v>
      </c>
      <c r="AB759" s="206">
        <v>1</v>
      </c>
      <c r="AC759" s="186">
        <v>1</v>
      </c>
      <c r="AD759" s="186">
        <v>1</v>
      </c>
      <c r="AE759" s="186" t="s">
        <v>84</v>
      </c>
      <c r="AF759" s="186" t="s">
        <v>84</v>
      </c>
      <c r="AG759" s="186" t="s">
        <v>84</v>
      </c>
      <c r="AH759" s="186">
        <v>1</v>
      </c>
      <c r="AI759" s="186" t="s">
        <v>84</v>
      </c>
      <c r="AJ759" s="186">
        <v>1</v>
      </c>
      <c r="AK759" s="186">
        <v>1</v>
      </c>
      <c r="AL759" s="186">
        <v>1</v>
      </c>
      <c r="AM759" s="206" t="s">
        <v>84</v>
      </c>
      <c r="AN759" s="186" t="s">
        <v>84</v>
      </c>
      <c r="AO759" s="186">
        <v>1</v>
      </c>
      <c r="AP759" s="186">
        <v>1</v>
      </c>
      <c r="AQ759" s="186" t="s">
        <v>84</v>
      </c>
      <c r="AR759" s="966">
        <v>1</v>
      </c>
      <c r="AS759" s="966">
        <v>1</v>
      </c>
      <c r="AT759" s="976">
        <v>1</v>
      </c>
      <c r="AU759" s="186" t="s">
        <v>84</v>
      </c>
      <c r="AV759" s="186" t="s">
        <v>84</v>
      </c>
      <c r="AW759" s="186" t="s">
        <v>84</v>
      </c>
      <c r="AX759" s="605" t="s">
        <v>84</v>
      </c>
      <c r="AY759" s="605" t="s">
        <v>84</v>
      </c>
      <c r="AZ759" s="189"/>
      <c r="BA759" s="1202">
        <v>0.93055555555555569</v>
      </c>
      <c r="BB759" s="207">
        <v>1</v>
      </c>
      <c r="BC759" s="207">
        <v>1</v>
      </c>
      <c r="BD759" s="208">
        <v>0.97685185185185197</v>
      </c>
      <c r="BE759" s="208" t="s">
        <v>84</v>
      </c>
    </row>
    <row r="760" spans="1:57" ht="35.25" customHeight="1" x14ac:dyDescent="0.25">
      <c r="A760" s="144"/>
      <c r="B760" s="144"/>
      <c r="C760" s="144"/>
      <c r="D760" s="1557"/>
      <c r="E760" s="234" t="s">
        <v>167</v>
      </c>
      <c r="F760" s="165"/>
      <c r="G760" s="1576"/>
      <c r="H760" s="802">
        <v>1</v>
      </c>
      <c r="I760" s="183">
        <v>1</v>
      </c>
      <c r="J760" s="183" t="s">
        <v>84</v>
      </c>
      <c r="K760" s="183">
        <v>1</v>
      </c>
      <c r="L760" s="183" t="s">
        <v>84</v>
      </c>
      <c r="M760" s="183" t="s">
        <v>84</v>
      </c>
      <c r="N760" s="183">
        <v>1</v>
      </c>
      <c r="O760" s="183">
        <v>1</v>
      </c>
      <c r="P760" s="183" t="s">
        <v>84</v>
      </c>
      <c r="Q760" s="183">
        <v>1</v>
      </c>
      <c r="R760" s="183" t="s">
        <v>84</v>
      </c>
      <c r="S760" s="183">
        <v>1</v>
      </c>
      <c r="T760" s="183">
        <v>1</v>
      </c>
      <c r="U760" s="183" t="s">
        <v>84</v>
      </c>
      <c r="V760" s="183">
        <v>1</v>
      </c>
      <c r="W760" s="183">
        <v>1</v>
      </c>
      <c r="X760" s="183">
        <v>1</v>
      </c>
      <c r="Y760" s="183">
        <v>1</v>
      </c>
      <c r="Z760" s="183" t="s">
        <v>84</v>
      </c>
      <c r="AA760" s="183" t="s">
        <v>84</v>
      </c>
      <c r="AB760" s="185">
        <v>1</v>
      </c>
      <c r="AC760" s="183">
        <v>1</v>
      </c>
      <c r="AD760" s="183">
        <v>1</v>
      </c>
      <c r="AE760" s="183" t="s">
        <v>84</v>
      </c>
      <c r="AF760" s="183" t="s">
        <v>84</v>
      </c>
      <c r="AG760" s="183" t="s">
        <v>84</v>
      </c>
      <c r="AH760" s="183">
        <v>1</v>
      </c>
      <c r="AI760" s="183" t="s">
        <v>84</v>
      </c>
      <c r="AJ760" s="183">
        <v>1</v>
      </c>
      <c r="AK760" s="183">
        <v>1</v>
      </c>
      <c r="AL760" s="183">
        <v>1</v>
      </c>
      <c r="AM760" s="185" t="s">
        <v>84</v>
      </c>
      <c r="AN760" s="183" t="s">
        <v>84</v>
      </c>
      <c r="AO760" s="183">
        <v>1</v>
      </c>
      <c r="AP760" s="183">
        <v>1</v>
      </c>
      <c r="AQ760" s="183" t="s">
        <v>84</v>
      </c>
      <c r="AR760" s="965">
        <v>1</v>
      </c>
      <c r="AS760" s="965">
        <v>0.83333333333333337</v>
      </c>
      <c r="AT760" s="975">
        <v>1</v>
      </c>
      <c r="AU760" s="183" t="s">
        <v>84</v>
      </c>
      <c r="AV760" s="183" t="s">
        <v>84</v>
      </c>
      <c r="AW760" s="183" t="s">
        <v>84</v>
      </c>
      <c r="AX760" s="604" t="s">
        <v>84</v>
      </c>
      <c r="AY760" s="604" t="s">
        <v>84</v>
      </c>
      <c r="AZ760" s="189"/>
      <c r="BA760" s="1074">
        <v>1</v>
      </c>
      <c r="BB760" s="187">
        <v>1</v>
      </c>
      <c r="BC760" s="187">
        <v>1</v>
      </c>
      <c r="BD760" s="188">
        <v>1</v>
      </c>
      <c r="BE760" s="188" t="s">
        <v>84</v>
      </c>
    </row>
    <row r="761" spans="1:57" ht="35.25" customHeight="1" x14ac:dyDescent="0.25">
      <c r="A761" s="144"/>
      <c r="B761" s="144"/>
      <c r="C761" s="144"/>
      <c r="D761" s="1557"/>
      <c r="E761" s="234" t="s">
        <v>168</v>
      </c>
      <c r="F761" s="165"/>
      <c r="G761" s="1576"/>
      <c r="H761" s="801">
        <v>1</v>
      </c>
      <c r="I761" s="189">
        <v>1</v>
      </c>
      <c r="J761" s="189" t="s">
        <v>84</v>
      </c>
      <c r="K761" s="189">
        <v>1</v>
      </c>
      <c r="L761" s="189" t="s">
        <v>84</v>
      </c>
      <c r="M761" s="189" t="s">
        <v>84</v>
      </c>
      <c r="N761" s="189">
        <v>0.83333333333333337</v>
      </c>
      <c r="O761" s="189">
        <v>1</v>
      </c>
      <c r="P761" s="189" t="s">
        <v>84</v>
      </c>
      <c r="Q761" s="189">
        <v>1</v>
      </c>
      <c r="R761" s="189" t="s">
        <v>84</v>
      </c>
      <c r="S761" s="189">
        <v>1</v>
      </c>
      <c r="T761" s="189">
        <v>1</v>
      </c>
      <c r="U761" s="189" t="s">
        <v>84</v>
      </c>
      <c r="V761" s="189">
        <v>1</v>
      </c>
      <c r="W761" s="189">
        <v>0.66666666666666663</v>
      </c>
      <c r="X761" s="189">
        <v>1</v>
      </c>
      <c r="Y761" s="189">
        <v>1</v>
      </c>
      <c r="Z761" s="189" t="s">
        <v>84</v>
      </c>
      <c r="AA761" s="189" t="s">
        <v>84</v>
      </c>
      <c r="AB761" s="237">
        <v>1</v>
      </c>
      <c r="AC761" s="189">
        <v>1</v>
      </c>
      <c r="AD761" s="189">
        <v>0.83333333333333337</v>
      </c>
      <c r="AE761" s="189" t="s">
        <v>84</v>
      </c>
      <c r="AF761" s="189" t="s">
        <v>84</v>
      </c>
      <c r="AG761" s="189" t="s">
        <v>84</v>
      </c>
      <c r="AH761" s="189">
        <v>0.83333333333333337</v>
      </c>
      <c r="AI761" s="189" t="s">
        <v>84</v>
      </c>
      <c r="AJ761" s="189">
        <v>1</v>
      </c>
      <c r="AK761" s="189">
        <v>1</v>
      </c>
      <c r="AL761" s="189">
        <v>1</v>
      </c>
      <c r="AM761" s="237" t="s">
        <v>84</v>
      </c>
      <c r="AN761" s="189" t="s">
        <v>84</v>
      </c>
      <c r="AO761" s="189">
        <v>1</v>
      </c>
      <c r="AP761" s="189">
        <v>1</v>
      </c>
      <c r="AQ761" s="189" t="s">
        <v>84</v>
      </c>
      <c r="AR761" s="967">
        <v>1</v>
      </c>
      <c r="AS761" s="967">
        <v>1</v>
      </c>
      <c r="AT761" s="977">
        <v>1</v>
      </c>
      <c r="AU761" s="189" t="s">
        <v>84</v>
      </c>
      <c r="AV761" s="189" t="s">
        <v>84</v>
      </c>
      <c r="AW761" s="189" t="s">
        <v>84</v>
      </c>
      <c r="AX761" s="506" t="s">
        <v>84</v>
      </c>
      <c r="AY761" s="506" t="s">
        <v>84</v>
      </c>
      <c r="AZ761" s="189"/>
      <c r="BA761" s="1067">
        <v>0.95833333333333337</v>
      </c>
      <c r="BB761" s="239">
        <v>0.95238095238095244</v>
      </c>
      <c r="BC761" s="239">
        <v>1</v>
      </c>
      <c r="BD761" s="240">
        <v>0.97023809523809523</v>
      </c>
      <c r="BE761" s="240" t="s">
        <v>84</v>
      </c>
    </row>
    <row r="762" spans="1:57" ht="35.25" customHeight="1" x14ac:dyDescent="0.25">
      <c r="A762" s="144"/>
      <c r="B762" s="144"/>
      <c r="C762" s="144"/>
      <c r="D762" s="1557"/>
      <c r="E762" s="234" t="s">
        <v>241</v>
      </c>
      <c r="F762" s="165"/>
      <c r="G762" s="1577"/>
      <c r="H762" s="1199">
        <v>1</v>
      </c>
      <c r="I762" s="183">
        <v>1</v>
      </c>
      <c r="J762" s="183" t="s">
        <v>84</v>
      </c>
      <c r="K762" s="183">
        <v>1</v>
      </c>
      <c r="L762" s="183" t="s">
        <v>84</v>
      </c>
      <c r="M762" s="183" t="s">
        <v>84</v>
      </c>
      <c r="N762" s="183">
        <v>1</v>
      </c>
      <c r="O762" s="183">
        <v>1</v>
      </c>
      <c r="P762" s="183" t="s">
        <v>84</v>
      </c>
      <c r="Q762" s="183">
        <v>1</v>
      </c>
      <c r="R762" s="183" t="s">
        <v>84</v>
      </c>
      <c r="S762" s="183">
        <v>1</v>
      </c>
      <c r="T762" s="183">
        <v>1</v>
      </c>
      <c r="U762" s="183" t="s">
        <v>84</v>
      </c>
      <c r="V762" s="183">
        <v>1</v>
      </c>
      <c r="W762" s="183">
        <v>1</v>
      </c>
      <c r="X762" s="183">
        <v>1</v>
      </c>
      <c r="Y762" s="183">
        <v>1</v>
      </c>
      <c r="Z762" s="183" t="s">
        <v>84</v>
      </c>
      <c r="AA762" s="183" t="s">
        <v>84</v>
      </c>
      <c r="AB762" s="185">
        <v>1</v>
      </c>
      <c r="AC762" s="183">
        <v>1</v>
      </c>
      <c r="AD762" s="183">
        <v>0.83333333333333337</v>
      </c>
      <c r="AE762" s="183" t="s">
        <v>84</v>
      </c>
      <c r="AF762" s="183" t="s">
        <v>84</v>
      </c>
      <c r="AG762" s="183" t="s">
        <v>84</v>
      </c>
      <c r="AH762" s="183">
        <v>1</v>
      </c>
      <c r="AI762" s="183" t="s">
        <v>84</v>
      </c>
      <c r="AJ762" s="183">
        <v>1</v>
      </c>
      <c r="AK762" s="183">
        <v>1</v>
      </c>
      <c r="AL762" s="183">
        <v>1</v>
      </c>
      <c r="AM762" s="185" t="s">
        <v>84</v>
      </c>
      <c r="AN762" s="183" t="s">
        <v>84</v>
      </c>
      <c r="AO762" s="183">
        <v>1</v>
      </c>
      <c r="AP762" s="183">
        <v>1</v>
      </c>
      <c r="AQ762" s="183" t="s">
        <v>84</v>
      </c>
      <c r="AR762" s="965">
        <v>1</v>
      </c>
      <c r="AS762" s="965">
        <v>1</v>
      </c>
      <c r="AT762" s="975">
        <v>1</v>
      </c>
      <c r="AU762" s="183" t="s">
        <v>84</v>
      </c>
      <c r="AV762" s="183" t="s">
        <v>84</v>
      </c>
      <c r="AW762" s="183" t="s">
        <v>84</v>
      </c>
      <c r="AX762" s="604" t="s">
        <v>84</v>
      </c>
      <c r="AY762" s="604" t="s">
        <v>84</v>
      </c>
      <c r="AZ762" s="189"/>
      <c r="BA762" s="1197">
        <v>1</v>
      </c>
      <c r="BB762" s="187">
        <v>0.97619047619047628</v>
      </c>
      <c r="BC762" s="187">
        <v>1</v>
      </c>
      <c r="BD762" s="188">
        <v>0.99206349206349209</v>
      </c>
      <c r="BE762" s="188" t="s">
        <v>84</v>
      </c>
    </row>
    <row r="763" spans="1:57" ht="35.25" customHeight="1" x14ac:dyDescent="0.25">
      <c r="A763" s="144"/>
      <c r="B763" s="144"/>
      <c r="C763" s="144"/>
      <c r="D763" s="1557"/>
      <c r="E763" s="234" t="s">
        <v>246</v>
      </c>
      <c r="F763" s="165"/>
      <c r="G763" s="1577"/>
      <c r="H763" s="1201">
        <v>1</v>
      </c>
      <c r="I763" s="186">
        <v>1</v>
      </c>
      <c r="J763" s="186" t="s">
        <v>84</v>
      </c>
      <c r="K763" s="186">
        <v>1</v>
      </c>
      <c r="L763" s="186" t="s">
        <v>84</v>
      </c>
      <c r="M763" s="186" t="s">
        <v>84</v>
      </c>
      <c r="N763" s="186">
        <v>1</v>
      </c>
      <c r="O763" s="186">
        <v>1</v>
      </c>
      <c r="P763" s="186" t="s">
        <v>84</v>
      </c>
      <c r="Q763" s="186">
        <v>1</v>
      </c>
      <c r="R763" s="186" t="s">
        <v>84</v>
      </c>
      <c r="S763" s="186">
        <v>1</v>
      </c>
      <c r="T763" s="186">
        <v>1</v>
      </c>
      <c r="U763" s="186" t="s">
        <v>84</v>
      </c>
      <c r="V763" s="186">
        <v>1</v>
      </c>
      <c r="W763" s="186">
        <v>0.5</v>
      </c>
      <c r="X763" s="186">
        <v>1</v>
      </c>
      <c r="Y763" s="186">
        <v>1</v>
      </c>
      <c r="Z763" s="186" t="s">
        <v>84</v>
      </c>
      <c r="AA763" s="186" t="s">
        <v>84</v>
      </c>
      <c r="AB763" s="206">
        <v>1</v>
      </c>
      <c r="AC763" s="186">
        <v>1</v>
      </c>
      <c r="AD763" s="186">
        <v>1</v>
      </c>
      <c r="AE763" s="186" t="s">
        <v>84</v>
      </c>
      <c r="AF763" s="186" t="s">
        <v>84</v>
      </c>
      <c r="AG763" s="186" t="s">
        <v>84</v>
      </c>
      <c r="AH763" s="186">
        <v>1</v>
      </c>
      <c r="AI763" s="186" t="s">
        <v>84</v>
      </c>
      <c r="AJ763" s="186">
        <v>1</v>
      </c>
      <c r="AK763" s="186">
        <v>1</v>
      </c>
      <c r="AL763" s="186">
        <v>0.83333333333333337</v>
      </c>
      <c r="AM763" s="206" t="s">
        <v>84</v>
      </c>
      <c r="AN763" s="186" t="s">
        <v>84</v>
      </c>
      <c r="AO763" s="186">
        <v>1</v>
      </c>
      <c r="AP763" s="186">
        <v>1</v>
      </c>
      <c r="AQ763" s="186" t="s">
        <v>84</v>
      </c>
      <c r="AR763" s="966">
        <v>1</v>
      </c>
      <c r="AS763" s="966">
        <v>1</v>
      </c>
      <c r="AT763" s="976">
        <v>1</v>
      </c>
      <c r="AU763" s="186" t="s">
        <v>84</v>
      </c>
      <c r="AV763" s="186" t="s">
        <v>84</v>
      </c>
      <c r="AW763" s="186" t="s">
        <v>84</v>
      </c>
      <c r="AX763" s="605" t="s">
        <v>84</v>
      </c>
      <c r="AY763" s="605" t="s">
        <v>84</v>
      </c>
      <c r="AZ763" s="186"/>
      <c r="BA763" s="1202">
        <v>0.95833333333333337</v>
      </c>
      <c r="BB763" s="207">
        <v>0.97619047619047616</v>
      </c>
      <c r="BC763" s="207">
        <v>1</v>
      </c>
      <c r="BD763" s="208">
        <v>0.97817460317460314</v>
      </c>
      <c r="BE763" s="208" t="s">
        <v>84</v>
      </c>
    </row>
    <row r="764" spans="1:57" ht="35.25" customHeight="1" x14ac:dyDescent="0.25">
      <c r="A764" s="144"/>
      <c r="B764" s="144"/>
      <c r="C764" s="144"/>
      <c r="D764" s="1557"/>
      <c r="E764" s="234" t="s">
        <v>248</v>
      </c>
      <c r="F764" s="165"/>
      <c r="G764" s="1577"/>
      <c r="H764" s="1199">
        <v>1</v>
      </c>
      <c r="I764" s="183">
        <v>1</v>
      </c>
      <c r="J764" s="183" t="s">
        <v>84</v>
      </c>
      <c r="K764" s="183">
        <v>1</v>
      </c>
      <c r="L764" s="183" t="s">
        <v>84</v>
      </c>
      <c r="M764" s="183" t="s">
        <v>84</v>
      </c>
      <c r="N764" s="183">
        <v>1</v>
      </c>
      <c r="O764" s="183">
        <v>1</v>
      </c>
      <c r="P764" s="183" t="s">
        <v>84</v>
      </c>
      <c r="Q764" s="183">
        <v>1</v>
      </c>
      <c r="R764" s="183" t="s">
        <v>84</v>
      </c>
      <c r="S764" s="183">
        <v>1</v>
      </c>
      <c r="T764" s="183">
        <v>1</v>
      </c>
      <c r="U764" s="183" t="s">
        <v>84</v>
      </c>
      <c r="V764" s="183">
        <v>1</v>
      </c>
      <c r="W764" s="183">
        <v>1</v>
      </c>
      <c r="X764" s="183">
        <v>1</v>
      </c>
      <c r="Y764" s="183">
        <v>1</v>
      </c>
      <c r="Z764" s="183" t="s">
        <v>84</v>
      </c>
      <c r="AA764" s="183" t="s">
        <v>84</v>
      </c>
      <c r="AB764" s="185">
        <v>1</v>
      </c>
      <c r="AC764" s="183">
        <v>1</v>
      </c>
      <c r="AD764" s="183">
        <v>1</v>
      </c>
      <c r="AE764" s="183" t="s">
        <v>84</v>
      </c>
      <c r="AF764" s="183" t="s">
        <v>84</v>
      </c>
      <c r="AG764" s="183" t="s">
        <v>84</v>
      </c>
      <c r="AH764" s="183">
        <v>1</v>
      </c>
      <c r="AI764" s="183" t="s">
        <v>84</v>
      </c>
      <c r="AJ764" s="183">
        <v>1</v>
      </c>
      <c r="AK764" s="183">
        <v>1</v>
      </c>
      <c r="AL764" s="183">
        <v>1</v>
      </c>
      <c r="AM764" s="185" t="s">
        <v>84</v>
      </c>
      <c r="AN764" s="183" t="s">
        <v>84</v>
      </c>
      <c r="AO764" s="183">
        <v>1</v>
      </c>
      <c r="AP764" s="183">
        <v>1</v>
      </c>
      <c r="AQ764" s="183" t="s">
        <v>84</v>
      </c>
      <c r="AR764" s="965">
        <v>1</v>
      </c>
      <c r="AS764" s="965">
        <v>1</v>
      </c>
      <c r="AT764" s="975">
        <v>1</v>
      </c>
      <c r="AU764" s="183" t="s">
        <v>84</v>
      </c>
      <c r="AV764" s="183" t="s">
        <v>84</v>
      </c>
      <c r="AW764" s="183" t="s">
        <v>84</v>
      </c>
      <c r="AX764" s="604" t="s">
        <v>84</v>
      </c>
      <c r="AY764" s="604" t="s">
        <v>84</v>
      </c>
      <c r="AZ764" s="189"/>
      <c r="BA764" s="1197">
        <v>1</v>
      </c>
      <c r="BB764" s="187">
        <v>1</v>
      </c>
      <c r="BC764" s="187">
        <v>1</v>
      </c>
      <c r="BD764" s="188">
        <v>1</v>
      </c>
      <c r="BE764" s="188" t="s">
        <v>84</v>
      </c>
    </row>
    <row r="765" spans="1:57" ht="35.25" customHeight="1" x14ac:dyDescent="0.25">
      <c r="A765" s="144"/>
      <c r="B765" s="144"/>
      <c r="C765" s="144"/>
      <c r="D765" s="1557"/>
      <c r="E765" s="234" t="s">
        <v>257</v>
      </c>
      <c r="F765" s="165"/>
      <c r="G765" s="1576"/>
      <c r="H765" s="801">
        <v>1</v>
      </c>
      <c r="I765" s="189">
        <v>1</v>
      </c>
      <c r="J765" s="189" t="s">
        <v>84</v>
      </c>
      <c r="K765" s="189">
        <v>1</v>
      </c>
      <c r="L765" s="189" t="s">
        <v>84</v>
      </c>
      <c r="M765" s="189" t="s">
        <v>84</v>
      </c>
      <c r="N765" s="189">
        <v>1</v>
      </c>
      <c r="O765" s="189">
        <v>1</v>
      </c>
      <c r="P765" s="189" t="s">
        <v>84</v>
      </c>
      <c r="Q765" s="189">
        <v>1</v>
      </c>
      <c r="R765" s="189" t="s">
        <v>84</v>
      </c>
      <c r="S765" s="189">
        <v>1</v>
      </c>
      <c r="T765" s="189">
        <v>1</v>
      </c>
      <c r="U765" s="189" t="s">
        <v>84</v>
      </c>
      <c r="V765" s="189">
        <v>1</v>
      </c>
      <c r="W765" s="189">
        <v>1</v>
      </c>
      <c r="X765" s="189">
        <v>1</v>
      </c>
      <c r="Y765" s="189">
        <v>1</v>
      </c>
      <c r="Z765" s="189" t="s">
        <v>84</v>
      </c>
      <c r="AA765" s="189" t="s">
        <v>84</v>
      </c>
      <c r="AB765" s="237">
        <v>1</v>
      </c>
      <c r="AC765" s="189">
        <v>1</v>
      </c>
      <c r="AD765" s="189">
        <v>1</v>
      </c>
      <c r="AE765" s="189" t="s">
        <v>84</v>
      </c>
      <c r="AF765" s="189" t="s">
        <v>84</v>
      </c>
      <c r="AG765" s="189" t="s">
        <v>84</v>
      </c>
      <c r="AH765" s="189">
        <v>1</v>
      </c>
      <c r="AI765" s="189" t="s">
        <v>84</v>
      </c>
      <c r="AJ765" s="189">
        <v>1</v>
      </c>
      <c r="AK765" s="189">
        <v>1</v>
      </c>
      <c r="AL765" s="189">
        <v>1</v>
      </c>
      <c r="AM765" s="237" t="s">
        <v>84</v>
      </c>
      <c r="AN765" s="189" t="s">
        <v>84</v>
      </c>
      <c r="AO765" s="189">
        <v>1</v>
      </c>
      <c r="AP765" s="189">
        <v>1</v>
      </c>
      <c r="AQ765" s="189" t="s">
        <v>84</v>
      </c>
      <c r="AR765" s="967">
        <v>1</v>
      </c>
      <c r="AS765" s="967">
        <v>1</v>
      </c>
      <c r="AT765" s="977">
        <v>1</v>
      </c>
      <c r="AU765" s="189" t="s">
        <v>84</v>
      </c>
      <c r="AV765" s="189" t="s">
        <v>84</v>
      </c>
      <c r="AW765" s="189" t="s">
        <v>84</v>
      </c>
      <c r="AX765" s="506" t="s">
        <v>84</v>
      </c>
      <c r="AY765" s="506" t="s">
        <v>84</v>
      </c>
      <c r="AZ765" s="189"/>
      <c r="BA765" s="1067">
        <v>1</v>
      </c>
      <c r="BB765" s="239">
        <v>1</v>
      </c>
      <c r="BC765" s="239">
        <v>1</v>
      </c>
      <c r="BD765" s="240">
        <v>1</v>
      </c>
      <c r="BE765" s="240" t="s">
        <v>84</v>
      </c>
    </row>
    <row r="766" spans="1:57" ht="35.25" customHeight="1" x14ac:dyDescent="0.25">
      <c r="A766" s="144"/>
      <c r="B766" s="144"/>
      <c r="C766" s="144"/>
      <c r="D766" s="1557"/>
      <c r="E766" s="234" t="s">
        <v>267</v>
      </c>
      <c r="F766" s="165"/>
      <c r="G766" s="1577"/>
      <c r="H766" s="1291">
        <v>1</v>
      </c>
      <c r="I766" s="183">
        <v>1</v>
      </c>
      <c r="J766" s="183" t="s">
        <v>84</v>
      </c>
      <c r="K766" s="183">
        <v>1</v>
      </c>
      <c r="L766" s="183" t="s">
        <v>84</v>
      </c>
      <c r="M766" s="183" t="s">
        <v>84</v>
      </c>
      <c r="N766" s="183">
        <v>1</v>
      </c>
      <c r="O766" s="183">
        <v>1</v>
      </c>
      <c r="P766" s="183" t="s">
        <v>84</v>
      </c>
      <c r="Q766" s="183">
        <v>1</v>
      </c>
      <c r="R766" s="183" t="s">
        <v>84</v>
      </c>
      <c r="S766" s="183">
        <v>1</v>
      </c>
      <c r="T766" s="183">
        <v>0.83333333333333337</v>
      </c>
      <c r="U766" s="183" t="s">
        <v>84</v>
      </c>
      <c r="V766" s="183">
        <v>1</v>
      </c>
      <c r="W766" s="183">
        <v>1</v>
      </c>
      <c r="X766" s="183">
        <v>1</v>
      </c>
      <c r="Y766" s="183">
        <v>1</v>
      </c>
      <c r="Z766" s="183" t="s">
        <v>84</v>
      </c>
      <c r="AA766" s="183" t="s">
        <v>84</v>
      </c>
      <c r="AB766" s="185">
        <v>1</v>
      </c>
      <c r="AC766" s="183">
        <v>1</v>
      </c>
      <c r="AD766" s="183">
        <v>1</v>
      </c>
      <c r="AE766" s="183" t="s">
        <v>84</v>
      </c>
      <c r="AF766" s="183" t="s">
        <v>84</v>
      </c>
      <c r="AG766" s="183" t="s">
        <v>84</v>
      </c>
      <c r="AH766" s="183">
        <v>1</v>
      </c>
      <c r="AI766" s="183" t="s">
        <v>84</v>
      </c>
      <c r="AJ766" s="183">
        <v>1</v>
      </c>
      <c r="AK766" s="183">
        <v>1</v>
      </c>
      <c r="AL766" s="183">
        <v>1</v>
      </c>
      <c r="AM766" s="185" t="s">
        <v>84</v>
      </c>
      <c r="AN766" s="183" t="s">
        <v>84</v>
      </c>
      <c r="AO766" s="183">
        <v>1</v>
      </c>
      <c r="AP766" s="183">
        <v>1</v>
      </c>
      <c r="AQ766" s="183" t="s">
        <v>84</v>
      </c>
      <c r="AR766" s="965">
        <v>1</v>
      </c>
      <c r="AS766" s="965">
        <v>1</v>
      </c>
      <c r="AT766" s="975">
        <v>1</v>
      </c>
      <c r="AU766" s="183" t="s">
        <v>84</v>
      </c>
      <c r="AV766" s="183" t="s">
        <v>84</v>
      </c>
      <c r="AW766" s="183" t="s">
        <v>84</v>
      </c>
      <c r="AX766" s="604" t="s">
        <v>84</v>
      </c>
      <c r="AY766" s="604" t="s">
        <v>84</v>
      </c>
      <c r="AZ766" s="183"/>
      <c r="BA766" s="1197">
        <v>0.98611111111111105</v>
      </c>
      <c r="BB766" s="187">
        <v>1</v>
      </c>
      <c r="BC766" s="187">
        <v>1</v>
      </c>
      <c r="BD766" s="188">
        <v>0.99537037037037035</v>
      </c>
      <c r="BE766" s="188" t="s">
        <v>84</v>
      </c>
    </row>
    <row r="767" spans="1:57" ht="35.25" customHeight="1" x14ac:dyDescent="0.25">
      <c r="A767" s="144"/>
      <c r="B767" s="144"/>
      <c r="C767" s="144"/>
      <c r="D767" s="1550"/>
      <c r="E767" s="234" t="s">
        <v>152</v>
      </c>
      <c r="F767" s="165"/>
      <c r="G767" s="1588"/>
      <c r="H767" s="1370">
        <v>1</v>
      </c>
      <c r="I767" s="189">
        <v>1</v>
      </c>
      <c r="J767" s="189" t="s">
        <v>84</v>
      </c>
      <c r="K767" s="189">
        <v>1</v>
      </c>
      <c r="L767" s="189" t="s">
        <v>84</v>
      </c>
      <c r="M767" s="189" t="s">
        <v>84</v>
      </c>
      <c r="N767" s="189">
        <v>1</v>
      </c>
      <c r="O767" s="189">
        <v>1</v>
      </c>
      <c r="P767" s="189" t="s">
        <v>84</v>
      </c>
      <c r="Q767" s="189">
        <v>0.83333333333333337</v>
      </c>
      <c r="R767" s="189" t="s">
        <v>84</v>
      </c>
      <c r="S767" s="189">
        <v>1</v>
      </c>
      <c r="T767" s="189">
        <v>1</v>
      </c>
      <c r="U767" s="189" t="s">
        <v>84</v>
      </c>
      <c r="V767" s="189">
        <v>1</v>
      </c>
      <c r="W767" s="189">
        <v>1</v>
      </c>
      <c r="X767" s="189">
        <v>1</v>
      </c>
      <c r="Y767" s="189">
        <v>1</v>
      </c>
      <c r="Z767" s="189" t="s">
        <v>84</v>
      </c>
      <c r="AA767" s="189" t="s">
        <v>84</v>
      </c>
      <c r="AB767" s="237">
        <v>1</v>
      </c>
      <c r="AC767" s="189">
        <v>1</v>
      </c>
      <c r="AD767" s="189">
        <v>1</v>
      </c>
      <c r="AE767" s="189" t="s">
        <v>84</v>
      </c>
      <c r="AF767" s="189" t="s">
        <v>84</v>
      </c>
      <c r="AG767" s="189" t="s">
        <v>84</v>
      </c>
      <c r="AH767" s="189">
        <v>1</v>
      </c>
      <c r="AI767" s="189" t="s">
        <v>84</v>
      </c>
      <c r="AJ767" s="189">
        <v>1</v>
      </c>
      <c r="AK767" s="189">
        <v>1</v>
      </c>
      <c r="AL767" s="189">
        <v>1</v>
      </c>
      <c r="AM767" s="237" t="s">
        <v>84</v>
      </c>
      <c r="AN767" s="189" t="s">
        <v>84</v>
      </c>
      <c r="AO767" s="189">
        <v>1</v>
      </c>
      <c r="AP767" s="189">
        <v>1</v>
      </c>
      <c r="AQ767" s="189" t="s">
        <v>84</v>
      </c>
      <c r="AR767" s="967">
        <v>1</v>
      </c>
      <c r="AS767" s="967">
        <v>1</v>
      </c>
      <c r="AT767" s="977">
        <v>1</v>
      </c>
      <c r="AU767" s="189" t="s">
        <v>84</v>
      </c>
      <c r="AV767" s="189" t="s">
        <v>84</v>
      </c>
      <c r="AW767" s="189" t="s">
        <v>84</v>
      </c>
      <c r="AX767" s="256" t="s">
        <v>84</v>
      </c>
      <c r="AY767" s="256" t="s">
        <v>84</v>
      </c>
      <c r="AZ767" s="189"/>
      <c r="BA767" s="1371">
        <v>0.98611111111111105</v>
      </c>
      <c r="BB767" s="239">
        <v>1</v>
      </c>
      <c r="BC767" s="239">
        <v>1</v>
      </c>
      <c r="BD767" s="240">
        <v>0.99537037037037035</v>
      </c>
      <c r="BE767" s="240" t="s">
        <v>84</v>
      </c>
    </row>
    <row r="768" spans="1:57" ht="35.25" customHeight="1" x14ac:dyDescent="0.25">
      <c r="A768" s="144"/>
      <c r="B768" s="144"/>
      <c r="C768" s="144"/>
      <c r="D768" s="1305">
        <v>2026</v>
      </c>
      <c r="E768" s="234" t="s">
        <v>154</v>
      </c>
      <c r="F768" s="165"/>
      <c r="G768" s="1579"/>
      <c r="H768" s="640">
        <f>'Indices Generales'!AF102</f>
        <v>1</v>
      </c>
      <c r="I768" s="641">
        <f>'Indices Generales'!AG102</f>
        <v>1</v>
      </c>
      <c r="J768" s="641" t="str">
        <f>'Indices Generales'!AH102</f>
        <v>n/a</v>
      </c>
      <c r="K768" s="641">
        <f>'Indices Generales'!AI102</f>
        <v>1</v>
      </c>
      <c r="L768" s="641" t="s">
        <v>84</v>
      </c>
      <c r="M768" s="641" t="str">
        <f>'Indices Generales'!AK102</f>
        <v>n/a</v>
      </c>
      <c r="N768" s="641">
        <f>'Indices Generales'!AL102</f>
        <v>1</v>
      </c>
      <c r="O768" s="641">
        <f>'Indices Generales'!AM102</f>
        <v>1</v>
      </c>
      <c r="P768" s="641" t="str">
        <f>'Indices Generales'!AN102</f>
        <v>n/a</v>
      </c>
      <c r="Q768" s="641">
        <f>'Indices Generales'!AO102</f>
        <v>1</v>
      </c>
      <c r="R768" s="641" t="str">
        <f>'Indices Generales'!AP102</f>
        <v>n/a</v>
      </c>
      <c r="S768" s="641">
        <f>'Indices Generales'!AQ102</f>
        <v>1</v>
      </c>
      <c r="T768" s="641">
        <f>'Indices Generales'!AR102</f>
        <v>1</v>
      </c>
      <c r="U768" s="641" t="s">
        <v>84</v>
      </c>
      <c r="V768" s="641">
        <f>'Indices Generales'!AS102</f>
        <v>1</v>
      </c>
      <c r="W768" s="641">
        <f>'Indices Generales'!AT102</f>
        <v>1</v>
      </c>
      <c r="X768" s="641">
        <f>'Indices Generales'!AU102</f>
        <v>1</v>
      </c>
      <c r="Y768" s="641">
        <f>'Indices Generales'!AV102</f>
        <v>1</v>
      </c>
      <c r="Z768" s="641" t="str">
        <f>'Indices Generales'!AW102</f>
        <v>n/a</v>
      </c>
      <c r="AA768" s="1082">
        <f>'Indices Generales'!AX102</f>
        <v>1</v>
      </c>
      <c r="AB768" s="643">
        <f>'Indices Generales'!AY102</f>
        <v>0.83333333333333337</v>
      </c>
      <c r="AC768" s="641">
        <f>'Indices Generales'!AZ102</f>
        <v>1</v>
      </c>
      <c r="AD768" s="641">
        <f>'Indices Generales'!BA102</f>
        <v>1</v>
      </c>
      <c r="AE768" s="641" t="s">
        <v>84</v>
      </c>
      <c r="AF768" s="641" t="s">
        <v>84</v>
      </c>
      <c r="AG768" s="641" t="s">
        <v>84</v>
      </c>
      <c r="AH768" s="642">
        <f>'Indices Generales'!BE102</f>
        <v>1</v>
      </c>
      <c r="AI768" s="642" t="str">
        <f>'Indices Generales'!BF102</f>
        <v>n/a</v>
      </c>
      <c r="AJ768" s="642">
        <f>'Indices Generales'!BG102</f>
        <v>1</v>
      </c>
      <c r="AK768" s="813">
        <f>'Indices Generales'!BH102</f>
        <v>1</v>
      </c>
      <c r="AL768" s="813">
        <f>'Indices Generales'!BI102</f>
        <v>1</v>
      </c>
      <c r="AM768" s="1042" t="str">
        <f>'Indices Generales'!BJ102</f>
        <v>n/a</v>
      </c>
      <c r="AN768" s="641" t="str">
        <f>'Indices Generales'!BK102</f>
        <v>n/a</v>
      </c>
      <c r="AO768" s="641">
        <f>'Indices Generales'!BL102</f>
        <v>1</v>
      </c>
      <c r="AP768" s="641">
        <f>'Indices Generales'!BM102</f>
        <v>1</v>
      </c>
      <c r="AQ768" s="642" t="s">
        <v>84</v>
      </c>
      <c r="AR768" s="1043">
        <f>'Indices Generales'!BN102</f>
        <v>1</v>
      </c>
      <c r="AS768" s="1043">
        <f>'Indices Generales'!BO102</f>
        <v>1</v>
      </c>
      <c r="AT768" s="1039">
        <f>'Indices Generales'!BP102</f>
        <v>1</v>
      </c>
      <c r="AU768" s="642" t="str">
        <f>'Indices Generales'!BQ102</f>
        <v>n/a</v>
      </c>
      <c r="AV768" s="1044" t="str">
        <f>'Indices Generales'!BR102</f>
        <v>n/a</v>
      </c>
      <c r="AW768" s="642" t="str">
        <f>'Indices Generales'!BS102</f>
        <v>n/a</v>
      </c>
      <c r="AX768" s="660" t="str">
        <f>'Indices Generales'!BT102</f>
        <v>n/a</v>
      </c>
      <c r="AY768" s="1045" t="str">
        <f>'Indices Generales'!BU102</f>
        <v>n/a</v>
      </c>
      <c r="AZ768" s="183"/>
      <c r="BA768" s="645">
        <f>'Indices Generales'!BW102</f>
        <v>1</v>
      </c>
      <c r="BB768" s="646">
        <f>'Indices Generales'!BX102</f>
        <v>0.97619047619047628</v>
      </c>
      <c r="BC768" s="646">
        <f>'Indices Generales'!BY102</f>
        <v>1</v>
      </c>
      <c r="BD768" s="644">
        <f>'Indices Generales'!BZ102</f>
        <v>0.99206349206349209</v>
      </c>
      <c r="BE768" s="644" t="s">
        <v>84</v>
      </c>
    </row>
    <row r="769" spans="1:57" s="72" customFormat="1" ht="6" customHeight="1" x14ac:dyDescent="0.25">
      <c r="A769" s="155"/>
      <c r="B769" s="155"/>
      <c r="C769" s="155"/>
      <c r="D769" s="190"/>
      <c r="E769" s="191"/>
      <c r="G769" s="198"/>
      <c r="H769" s="186"/>
      <c r="I769" s="186"/>
      <c r="J769" s="186"/>
      <c r="K769" s="186"/>
      <c r="L769" s="186"/>
      <c r="M769" s="186"/>
      <c r="N769" s="194"/>
      <c r="O769" s="186"/>
      <c r="P769" s="186"/>
      <c r="Q769" s="186"/>
      <c r="R769" s="186"/>
      <c r="S769" s="186"/>
      <c r="T769" s="186"/>
      <c r="U769" s="186"/>
      <c r="V769" s="186"/>
      <c r="W769" s="186"/>
      <c r="X769" s="186"/>
      <c r="Y769" s="186"/>
      <c r="Z769" s="186"/>
      <c r="AA769" s="186"/>
      <c r="AB769" s="186"/>
      <c r="AC769" s="186"/>
      <c r="AD769" s="186"/>
      <c r="AE769" s="186"/>
      <c r="AF769" s="186"/>
      <c r="AG769" s="186"/>
      <c r="AH769" s="186"/>
      <c r="AI769" s="186"/>
      <c r="AJ769" s="186"/>
      <c r="AK769" s="186"/>
      <c r="AL769" s="186"/>
      <c r="AM769" s="206"/>
      <c r="AN769" s="186"/>
      <c r="AO769" s="186"/>
      <c r="AP769" s="186"/>
      <c r="AQ769" s="186"/>
      <c r="AR769" s="966"/>
      <c r="AS769" s="966"/>
      <c r="AT769" s="186"/>
      <c r="AU769" s="186"/>
      <c r="AV769" s="186"/>
      <c r="AW769" s="186"/>
      <c r="AX769" s="186"/>
      <c r="AY769" s="186"/>
      <c r="AZ769" s="189"/>
      <c r="BA769" s="186"/>
      <c r="BB769" s="186"/>
      <c r="BC769" s="186"/>
      <c r="BD769" s="186"/>
      <c r="BE769" s="186"/>
    </row>
    <row r="770" spans="1:57" ht="42" customHeight="1" x14ac:dyDescent="0.25">
      <c r="A770" s="144"/>
      <c r="B770" s="144"/>
      <c r="C770" s="144"/>
      <c r="D770" s="1564" t="s">
        <v>859</v>
      </c>
      <c r="E770" s="1565"/>
      <c r="F770" s="1565"/>
      <c r="G770" s="1566"/>
      <c r="H770" s="195">
        <f>+IFERROR(H768-H767,"n/a")</f>
        <v>0</v>
      </c>
      <c r="I770" s="196">
        <f t="shared" ref="I770:BE770" si="6">+IFERROR(I768-I767,"n/a")</f>
        <v>0</v>
      </c>
      <c r="J770" s="196" t="str">
        <f t="shared" si="6"/>
        <v>n/a</v>
      </c>
      <c r="K770" s="196">
        <f t="shared" si="6"/>
        <v>0</v>
      </c>
      <c r="L770" s="196" t="str">
        <f t="shared" si="6"/>
        <v>n/a</v>
      </c>
      <c r="M770" s="196" t="str">
        <f t="shared" si="6"/>
        <v>n/a</v>
      </c>
      <c r="N770" s="196">
        <f t="shared" si="6"/>
        <v>0</v>
      </c>
      <c r="O770" s="196">
        <f t="shared" si="6"/>
        <v>0</v>
      </c>
      <c r="P770" s="196" t="str">
        <f t="shared" si="6"/>
        <v>n/a</v>
      </c>
      <c r="Q770" s="196">
        <f t="shared" si="6"/>
        <v>0.16666666666666663</v>
      </c>
      <c r="R770" s="196" t="str">
        <f t="shared" si="6"/>
        <v>n/a</v>
      </c>
      <c r="S770" s="196">
        <f t="shared" si="6"/>
        <v>0</v>
      </c>
      <c r="T770" s="251">
        <f t="shared" si="6"/>
        <v>0</v>
      </c>
      <c r="U770" s="251" t="str">
        <f t="shared" si="6"/>
        <v>n/a</v>
      </c>
      <c r="V770" s="251">
        <f t="shared" si="6"/>
        <v>0</v>
      </c>
      <c r="W770" s="251">
        <f t="shared" si="6"/>
        <v>0</v>
      </c>
      <c r="X770" s="251">
        <f t="shared" si="6"/>
        <v>0</v>
      </c>
      <c r="Y770" s="251">
        <f t="shared" si="6"/>
        <v>0</v>
      </c>
      <c r="Z770" s="251" t="str">
        <f t="shared" si="6"/>
        <v>n/a</v>
      </c>
      <c r="AA770" s="996" t="str">
        <f t="shared" si="6"/>
        <v>n/a</v>
      </c>
      <c r="AB770" s="196">
        <f t="shared" si="6"/>
        <v>-0.16666666666666663</v>
      </c>
      <c r="AC770" s="196">
        <f t="shared" si="6"/>
        <v>0</v>
      </c>
      <c r="AD770" s="196">
        <f t="shared" si="6"/>
        <v>0</v>
      </c>
      <c r="AE770" s="196" t="str">
        <f t="shared" si="6"/>
        <v>n/a</v>
      </c>
      <c r="AF770" s="196" t="str">
        <f t="shared" si="6"/>
        <v>n/a</v>
      </c>
      <c r="AG770" s="196" t="str">
        <f t="shared" si="6"/>
        <v>n/a</v>
      </c>
      <c r="AH770" s="251">
        <f t="shared" si="6"/>
        <v>0</v>
      </c>
      <c r="AI770" s="251" t="str">
        <f t="shared" si="6"/>
        <v>n/a</v>
      </c>
      <c r="AJ770" s="251">
        <f t="shared" si="6"/>
        <v>0</v>
      </c>
      <c r="AK770" s="717">
        <f t="shared" si="6"/>
        <v>0</v>
      </c>
      <c r="AL770" s="717">
        <f t="shared" si="6"/>
        <v>0</v>
      </c>
      <c r="AM770" s="254" t="str">
        <f t="shared" si="6"/>
        <v>n/a</v>
      </c>
      <c r="AN770" s="196" t="str">
        <f t="shared" si="6"/>
        <v>n/a</v>
      </c>
      <c r="AO770" s="196">
        <f t="shared" si="6"/>
        <v>0</v>
      </c>
      <c r="AP770" s="196">
        <f t="shared" si="6"/>
        <v>0</v>
      </c>
      <c r="AQ770" s="456" t="str">
        <f t="shared" si="6"/>
        <v>n/a</v>
      </c>
      <c r="AR770" s="970">
        <f t="shared" si="6"/>
        <v>0</v>
      </c>
      <c r="AS770" s="970">
        <f t="shared" si="6"/>
        <v>0</v>
      </c>
      <c r="AT770" s="980">
        <f t="shared" si="6"/>
        <v>0</v>
      </c>
      <c r="AU770" s="456" t="str">
        <f t="shared" si="6"/>
        <v>n/a</v>
      </c>
      <c r="AV770" s="602" t="str">
        <f t="shared" si="6"/>
        <v>n/a</v>
      </c>
      <c r="AW770" s="456" t="str">
        <f t="shared" si="6"/>
        <v>n/a</v>
      </c>
      <c r="AX770" s="615" t="str">
        <f t="shared" si="6"/>
        <v>n/a</v>
      </c>
      <c r="AY770" s="606" t="str">
        <f t="shared" si="6"/>
        <v>n/a</v>
      </c>
      <c r="AZ770" s="189">
        <f t="shared" si="6"/>
        <v>0</v>
      </c>
      <c r="BA770" s="195">
        <f t="shared" si="6"/>
        <v>1.3888888888888951E-2</v>
      </c>
      <c r="BB770" s="196">
        <f t="shared" si="6"/>
        <v>-2.3809523809523725E-2</v>
      </c>
      <c r="BC770" s="196">
        <f t="shared" si="6"/>
        <v>0</v>
      </c>
      <c r="BD770" s="197">
        <f t="shared" si="6"/>
        <v>-3.3068783068782581E-3</v>
      </c>
      <c r="BE770" s="197" t="str">
        <f t="shared" si="6"/>
        <v>n/a</v>
      </c>
    </row>
    <row r="771" spans="1:57" s="72" customFormat="1" ht="6" customHeight="1" x14ac:dyDescent="0.25">
      <c r="A771" s="155"/>
      <c r="B771" s="155"/>
      <c r="C771" s="155"/>
      <c r="D771" s="190"/>
      <c r="E771" s="191"/>
      <c r="G771" s="198"/>
      <c r="H771" s="186"/>
      <c r="I771" s="186"/>
      <c r="J771" s="186"/>
      <c r="K771" s="186"/>
      <c r="L771" s="186"/>
      <c r="M771" s="186"/>
      <c r="N771" s="186"/>
      <c r="O771" s="186"/>
      <c r="P771" s="186"/>
      <c r="Q771" s="186"/>
      <c r="R771" s="186"/>
      <c r="S771" s="186"/>
      <c r="T771" s="186"/>
      <c r="U771" s="186"/>
      <c r="V771" s="186"/>
      <c r="W771" s="186"/>
      <c r="X771" s="186"/>
      <c r="Y771" s="186"/>
      <c r="Z771" s="186"/>
      <c r="AA771" s="186"/>
      <c r="AB771" s="186"/>
      <c r="AC771" s="186"/>
      <c r="AD771" s="186"/>
      <c r="AE771" s="186"/>
      <c r="AF771" s="186"/>
      <c r="AG771" s="186"/>
      <c r="AH771" s="186"/>
      <c r="AI771" s="186"/>
      <c r="AJ771" s="186"/>
      <c r="AK771" s="186"/>
      <c r="AL771" s="186"/>
      <c r="AM771" s="186"/>
      <c r="AN771" s="186"/>
      <c r="AO771" s="186"/>
      <c r="AP771" s="186"/>
      <c r="AQ771" s="186"/>
      <c r="AR771" s="966"/>
      <c r="AS771" s="966"/>
      <c r="AT771" s="186"/>
      <c r="AU771" s="186"/>
      <c r="AV771" s="186"/>
      <c r="AW771" s="186"/>
      <c r="AX771" s="186"/>
      <c r="AY771" s="186"/>
      <c r="AZ771" s="189"/>
      <c r="BA771" s="186"/>
      <c r="BB771" s="186"/>
      <c r="BC771" s="186"/>
      <c r="BD771" s="186"/>
      <c r="BE771" s="186"/>
    </row>
    <row r="772" spans="1:57" s="72" customFormat="1" ht="39.75" customHeight="1" x14ac:dyDescent="0.25">
      <c r="A772" s="155"/>
      <c r="B772" s="155"/>
      <c r="C772" s="155"/>
      <c r="D772" s="1554">
        <v>2020</v>
      </c>
      <c r="E772" s="671" t="s">
        <v>241</v>
      </c>
      <c r="G772" s="1558" t="s">
        <v>368</v>
      </c>
      <c r="H772" s="180">
        <v>1</v>
      </c>
      <c r="I772" s="181">
        <v>0.625</v>
      </c>
      <c r="J772" s="181" t="s">
        <v>84</v>
      </c>
      <c r="K772" s="181">
        <v>0.75</v>
      </c>
      <c r="L772" s="181" t="s">
        <v>84</v>
      </c>
      <c r="M772" s="181" t="s">
        <v>84</v>
      </c>
      <c r="N772" s="181" t="s">
        <v>84</v>
      </c>
      <c r="O772" s="181">
        <v>1</v>
      </c>
      <c r="P772" s="181" t="s">
        <v>84</v>
      </c>
      <c r="Q772" s="181">
        <v>1</v>
      </c>
      <c r="R772" s="181">
        <v>1</v>
      </c>
      <c r="S772" s="181">
        <v>1</v>
      </c>
      <c r="T772" s="181">
        <v>1</v>
      </c>
      <c r="U772" s="182"/>
      <c r="V772" s="181">
        <v>0.75</v>
      </c>
      <c r="W772" s="181">
        <v>1</v>
      </c>
      <c r="X772" s="716" t="s">
        <v>84</v>
      </c>
      <c r="Y772" s="870" t="s">
        <v>84</v>
      </c>
      <c r="Z772" s="870" t="s">
        <v>84</v>
      </c>
      <c r="AA772" s="870" t="s">
        <v>84</v>
      </c>
      <c r="AB772" s="226">
        <v>1</v>
      </c>
      <c r="AC772" s="181">
        <v>1</v>
      </c>
      <c r="AD772" s="181">
        <v>1</v>
      </c>
      <c r="AE772" s="181" t="s">
        <v>84</v>
      </c>
      <c r="AF772" s="181" t="s">
        <v>84</v>
      </c>
      <c r="AG772" s="181" t="s">
        <v>84</v>
      </c>
      <c r="AH772" s="181">
        <v>1</v>
      </c>
      <c r="AI772" s="181">
        <v>1</v>
      </c>
      <c r="AJ772" s="716" t="s">
        <v>84</v>
      </c>
      <c r="AK772" s="716" t="s">
        <v>84</v>
      </c>
      <c r="AL772" s="870" t="s">
        <v>84</v>
      </c>
      <c r="AM772" s="253">
        <v>0.625</v>
      </c>
      <c r="AN772" s="181" t="s">
        <v>84</v>
      </c>
      <c r="AO772" s="181">
        <v>0.875</v>
      </c>
      <c r="AP772" s="716" t="s">
        <v>84</v>
      </c>
      <c r="AQ772" s="181" t="s">
        <v>84</v>
      </c>
      <c r="AR772" s="964">
        <v>1</v>
      </c>
      <c r="AS772" s="964" t="s">
        <v>84</v>
      </c>
      <c r="AT772" s="974" t="s">
        <v>84</v>
      </c>
      <c r="AU772" s="181"/>
      <c r="AV772" s="601"/>
      <c r="AW772" s="181"/>
      <c r="AX772" s="603"/>
      <c r="AY772" s="603"/>
      <c r="AZ772" s="118"/>
      <c r="BA772" s="223">
        <v>0.91249999999999998</v>
      </c>
      <c r="BB772" s="224">
        <v>1</v>
      </c>
      <c r="BC772" s="224">
        <v>0.83333333333333337</v>
      </c>
      <c r="BD772" s="225">
        <v>0.91527777777777786</v>
      </c>
      <c r="BE772" s="225" t="s">
        <v>84</v>
      </c>
    </row>
    <row r="773" spans="1:57" s="72" customFormat="1" ht="39.75" customHeight="1" x14ac:dyDescent="0.25">
      <c r="A773" s="155"/>
      <c r="B773" s="155"/>
      <c r="C773" s="155"/>
      <c r="D773" s="1554"/>
      <c r="E773" s="673" t="s">
        <v>246</v>
      </c>
      <c r="G773" s="1559"/>
      <c r="H773" s="219">
        <v>1</v>
      </c>
      <c r="I773" s="183">
        <v>0.5</v>
      </c>
      <c r="J773" s="183" t="s">
        <v>84</v>
      </c>
      <c r="K773" s="183">
        <v>0.375</v>
      </c>
      <c r="L773" s="183" t="s">
        <v>84</v>
      </c>
      <c r="M773" s="183" t="s">
        <v>84</v>
      </c>
      <c r="N773" s="183" t="s">
        <v>84</v>
      </c>
      <c r="O773" s="183">
        <v>1</v>
      </c>
      <c r="P773" s="183" t="s">
        <v>84</v>
      </c>
      <c r="Q773" s="183">
        <v>1</v>
      </c>
      <c r="R773" s="183">
        <v>1</v>
      </c>
      <c r="S773" s="183">
        <v>0.625</v>
      </c>
      <c r="T773" s="183">
        <v>1</v>
      </c>
      <c r="U773" s="184"/>
      <c r="V773" s="183">
        <v>0.875</v>
      </c>
      <c r="W773" s="183">
        <v>0.875</v>
      </c>
      <c r="X773" s="183" t="s">
        <v>84</v>
      </c>
      <c r="Y773" s="183" t="s">
        <v>84</v>
      </c>
      <c r="Z773" s="183" t="s">
        <v>84</v>
      </c>
      <c r="AA773" s="183" t="s">
        <v>84</v>
      </c>
      <c r="AB773" s="185">
        <v>0.875</v>
      </c>
      <c r="AC773" s="183">
        <v>0.75</v>
      </c>
      <c r="AD773" s="183">
        <v>1</v>
      </c>
      <c r="AE773" s="183" t="s">
        <v>84</v>
      </c>
      <c r="AF773" s="183" t="s">
        <v>84</v>
      </c>
      <c r="AG773" s="183" t="s">
        <v>84</v>
      </c>
      <c r="AH773" s="183">
        <v>1</v>
      </c>
      <c r="AI773" s="183">
        <v>0.5</v>
      </c>
      <c r="AJ773" s="183" t="s">
        <v>84</v>
      </c>
      <c r="AK773" s="183" t="s">
        <v>84</v>
      </c>
      <c r="AL773" s="183" t="s">
        <v>84</v>
      </c>
      <c r="AM773" s="185">
        <v>0.375</v>
      </c>
      <c r="AN773" s="183" t="s">
        <v>84</v>
      </c>
      <c r="AO773" s="183">
        <v>1</v>
      </c>
      <c r="AP773" s="183" t="s">
        <v>84</v>
      </c>
      <c r="AQ773" s="183" t="s">
        <v>84</v>
      </c>
      <c r="AR773" s="965">
        <v>0.875</v>
      </c>
      <c r="AS773" s="965" t="s">
        <v>84</v>
      </c>
      <c r="AT773" s="975" t="s">
        <v>84</v>
      </c>
      <c r="AU773" s="183"/>
      <c r="AV773" s="183"/>
      <c r="AW773" s="183"/>
      <c r="AX773" s="604"/>
      <c r="AY773" s="604"/>
      <c r="AZ773" s="189"/>
      <c r="BA773" s="220">
        <v>0.82499999999999996</v>
      </c>
      <c r="BB773" s="187">
        <v>0.82499999999999996</v>
      </c>
      <c r="BC773" s="187">
        <v>0.75</v>
      </c>
      <c r="BD773" s="188">
        <v>0.79999999999999993</v>
      </c>
      <c r="BE773" s="188" t="s">
        <v>84</v>
      </c>
    </row>
    <row r="774" spans="1:57" s="72" customFormat="1" ht="39.75" customHeight="1" x14ac:dyDescent="0.25">
      <c r="A774" s="155"/>
      <c r="B774" s="155"/>
      <c r="C774" s="155"/>
      <c r="D774" s="1554"/>
      <c r="E774" s="202" t="s">
        <v>248</v>
      </c>
      <c r="G774" s="1559"/>
      <c r="H774" s="221">
        <v>0.75</v>
      </c>
      <c r="I774" s="186">
        <v>0.5</v>
      </c>
      <c r="J774" s="186" t="s">
        <v>84</v>
      </c>
      <c r="K774" s="186">
        <v>0.375</v>
      </c>
      <c r="L774" s="186" t="s">
        <v>84</v>
      </c>
      <c r="M774" s="186" t="s">
        <v>84</v>
      </c>
      <c r="N774" s="186" t="s">
        <v>84</v>
      </c>
      <c r="O774" s="186">
        <v>1</v>
      </c>
      <c r="P774" s="186" t="s">
        <v>84</v>
      </c>
      <c r="Q774" s="186">
        <v>0.5</v>
      </c>
      <c r="R774" s="186">
        <v>1</v>
      </c>
      <c r="S774" s="186">
        <v>0.875</v>
      </c>
      <c r="T774" s="186">
        <v>1</v>
      </c>
      <c r="U774" s="205"/>
      <c r="V774" s="186">
        <v>1</v>
      </c>
      <c r="W774" s="186">
        <v>1</v>
      </c>
      <c r="X774" s="186" t="s">
        <v>84</v>
      </c>
      <c r="Y774" s="186" t="s">
        <v>84</v>
      </c>
      <c r="Z774" s="186" t="s">
        <v>84</v>
      </c>
      <c r="AA774" s="186" t="s">
        <v>84</v>
      </c>
      <c r="AB774" s="206">
        <v>0.75</v>
      </c>
      <c r="AC774" s="186">
        <v>1</v>
      </c>
      <c r="AD774" s="186">
        <v>1</v>
      </c>
      <c r="AE774" s="186" t="s">
        <v>84</v>
      </c>
      <c r="AF774" s="186" t="s">
        <v>84</v>
      </c>
      <c r="AG774" s="186" t="s">
        <v>84</v>
      </c>
      <c r="AH774" s="186">
        <v>1</v>
      </c>
      <c r="AI774" s="186">
        <v>1</v>
      </c>
      <c r="AJ774" s="186" t="s">
        <v>84</v>
      </c>
      <c r="AK774" s="186" t="s">
        <v>84</v>
      </c>
      <c r="AL774" s="186" t="s">
        <v>84</v>
      </c>
      <c r="AM774" s="206">
        <v>0.875</v>
      </c>
      <c r="AN774" s="186" t="s">
        <v>84</v>
      </c>
      <c r="AO774" s="186">
        <v>1</v>
      </c>
      <c r="AP774" s="186" t="s">
        <v>84</v>
      </c>
      <c r="AQ774" s="186" t="s">
        <v>84</v>
      </c>
      <c r="AR774" s="966">
        <v>0.625</v>
      </c>
      <c r="AS774" s="966" t="s">
        <v>84</v>
      </c>
      <c r="AT774" s="976" t="s">
        <v>84</v>
      </c>
      <c r="AU774" s="186"/>
      <c r="AV774" s="186"/>
      <c r="AW774" s="186"/>
      <c r="AX774" s="605"/>
      <c r="AY774" s="605"/>
      <c r="AZ774" s="118"/>
      <c r="BA774" s="222">
        <v>0.8</v>
      </c>
      <c r="BB774" s="207">
        <v>0.95</v>
      </c>
      <c r="BC774" s="207">
        <v>0.83333333333333337</v>
      </c>
      <c r="BD774" s="208">
        <v>0.86111111111111116</v>
      </c>
      <c r="BE774" s="208" t="s">
        <v>84</v>
      </c>
    </row>
    <row r="775" spans="1:57" s="72" customFormat="1" ht="39.75" customHeight="1" x14ac:dyDescent="0.25">
      <c r="A775" s="155"/>
      <c r="B775" s="155"/>
      <c r="C775" s="155"/>
      <c r="D775" s="1554"/>
      <c r="E775" s="234" t="s">
        <v>257</v>
      </c>
      <c r="G775" s="1559"/>
      <c r="H775" s="219">
        <v>0.5</v>
      </c>
      <c r="I775" s="183">
        <v>0.5</v>
      </c>
      <c r="J775" s="183" t="s">
        <v>84</v>
      </c>
      <c r="K775" s="183">
        <v>0.5</v>
      </c>
      <c r="L775" s="183" t="s">
        <v>84</v>
      </c>
      <c r="M775" s="183" t="s">
        <v>84</v>
      </c>
      <c r="N775" s="183" t="s">
        <v>84</v>
      </c>
      <c r="O775" s="183">
        <v>0.75</v>
      </c>
      <c r="P775" s="183" t="s">
        <v>84</v>
      </c>
      <c r="Q775" s="183">
        <v>0.5</v>
      </c>
      <c r="R775" s="183">
        <v>0.375</v>
      </c>
      <c r="S775" s="183">
        <v>0.5</v>
      </c>
      <c r="T775" s="183">
        <v>0.75</v>
      </c>
      <c r="U775" s="184"/>
      <c r="V775" s="183">
        <v>0.5</v>
      </c>
      <c r="W775" s="183">
        <v>1</v>
      </c>
      <c r="X775" s="183" t="s">
        <v>84</v>
      </c>
      <c r="Y775" s="183" t="s">
        <v>84</v>
      </c>
      <c r="Z775" s="183" t="s">
        <v>84</v>
      </c>
      <c r="AA775" s="183" t="s">
        <v>84</v>
      </c>
      <c r="AB775" s="185">
        <v>0.75</v>
      </c>
      <c r="AC775" s="183">
        <v>0.875</v>
      </c>
      <c r="AD775" s="183">
        <v>0.75</v>
      </c>
      <c r="AE775" s="183" t="s">
        <v>84</v>
      </c>
      <c r="AF775" s="183" t="s">
        <v>84</v>
      </c>
      <c r="AG775" s="183" t="s">
        <v>84</v>
      </c>
      <c r="AH775" s="183">
        <v>1</v>
      </c>
      <c r="AI775" s="183">
        <v>1</v>
      </c>
      <c r="AJ775" s="183" t="s">
        <v>84</v>
      </c>
      <c r="AK775" s="183" t="s">
        <v>84</v>
      </c>
      <c r="AL775" s="183" t="s">
        <v>84</v>
      </c>
      <c r="AM775" s="185">
        <v>1</v>
      </c>
      <c r="AN775" s="183" t="s">
        <v>84</v>
      </c>
      <c r="AO775" s="183">
        <v>0.75</v>
      </c>
      <c r="AP775" s="183" t="s">
        <v>84</v>
      </c>
      <c r="AQ775" s="183" t="s">
        <v>84</v>
      </c>
      <c r="AR775" s="965">
        <v>1</v>
      </c>
      <c r="AS775" s="965" t="s">
        <v>84</v>
      </c>
      <c r="AT775" s="975" t="s">
        <v>84</v>
      </c>
      <c r="AU775" s="183"/>
      <c r="AV775" s="183"/>
      <c r="AW775" s="183"/>
      <c r="AX775" s="604"/>
      <c r="AY775" s="604"/>
      <c r="AZ775" s="189"/>
      <c r="BA775" s="220">
        <v>0.58750000000000002</v>
      </c>
      <c r="BB775" s="187">
        <v>0.875</v>
      </c>
      <c r="BC775" s="187">
        <v>0.91666666666666663</v>
      </c>
      <c r="BD775" s="188">
        <v>0.79305555555555551</v>
      </c>
      <c r="BE775" s="188" t="s">
        <v>84</v>
      </c>
    </row>
    <row r="776" spans="1:57" s="72" customFormat="1" ht="39.75" customHeight="1" x14ac:dyDescent="0.25">
      <c r="A776" s="155"/>
      <c r="B776" s="155"/>
      <c r="C776" s="155"/>
      <c r="D776" s="1554"/>
      <c r="E776" s="234" t="s">
        <v>267</v>
      </c>
      <c r="G776" s="1559"/>
      <c r="H776" s="221">
        <v>0.625</v>
      </c>
      <c r="I776" s="186">
        <v>0.5</v>
      </c>
      <c r="J776" s="186" t="s">
        <v>84</v>
      </c>
      <c r="K776" s="186">
        <v>0.625</v>
      </c>
      <c r="L776" s="186" t="s">
        <v>84</v>
      </c>
      <c r="M776" s="186" t="s">
        <v>84</v>
      </c>
      <c r="N776" s="186" t="s">
        <v>84</v>
      </c>
      <c r="O776" s="186">
        <v>0.75</v>
      </c>
      <c r="P776" s="186" t="s">
        <v>84</v>
      </c>
      <c r="Q776" s="186">
        <v>0.5</v>
      </c>
      <c r="R776" s="186">
        <v>0.625</v>
      </c>
      <c r="S776" s="186">
        <v>0.625</v>
      </c>
      <c r="T776" s="186">
        <v>0.625</v>
      </c>
      <c r="U776" s="205"/>
      <c r="V776" s="186">
        <v>0.625</v>
      </c>
      <c r="W776" s="186">
        <v>1</v>
      </c>
      <c r="X776" s="186" t="s">
        <v>84</v>
      </c>
      <c r="Y776" s="186" t="s">
        <v>84</v>
      </c>
      <c r="Z776" s="186" t="s">
        <v>84</v>
      </c>
      <c r="AA776" s="186" t="s">
        <v>84</v>
      </c>
      <c r="AB776" s="206">
        <v>0.75</v>
      </c>
      <c r="AC776" s="186">
        <v>1</v>
      </c>
      <c r="AD776" s="186">
        <v>0.5</v>
      </c>
      <c r="AE776" s="186" t="s">
        <v>84</v>
      </c>
      <c r="AF776" s="186" t="s">
        <v>84</v>
      </c>
      <c r="AG776" s="186" t="s">
        <v>84</v>
      </c>
      <c r="AH776" s="186">
        <v>0.875</v>
      </c>
      <c r="AI776" s="186">
        <v>0.875</v>
      </c>
      <c r="AJ776" s="186" t="s">
        <v>84</v>
      </c>
      <c r="AK776" s="186" t="s">
        <v>84</v>
      </c>
      <c r="AL776" s="186" t="s">
        <v>84</v>
      </c>
      <c r="AM776" s="206">
        <v>1</v>
      </c>
      <c r="AN776" s="186" t="s">
        <v>84</v>
      </c>
      <c r="AO776" s="186">
        <v>0.625</v>
      </c>
      <c r="AP776" s="186" t="s">
        <v>84</v>
      </c>
      <c r="AQ776" s="186" t="s">
        <v>84</v>
      </c>
      <c r="AR776" s="966">
        <v>0.625</v>
      </c>
      <c r="AS776" s="966" t="s">
        <v>84</v>
      </c>
      <c r="AT776" s="976" t="s">
        <v>84</v>
      </c>
      <c r="AU776" s="186"/>
      <c r="AV776" s="186"/>
      <c r="AW776" s="186"/>
      <c r="AX776" s="605"/>
      <c r="AY776" s="605"/>
      <c r="AZ776" s="118"/>
      <c r="BA776" s="222">
        <v>0.65</v>
      </c>
      <c r="BB776" s="207">
        <v>0.8</v>
      </c>
      <c r="BC776" s="207">
        <v>0.75</v>
      </c>
      <c r="BD776" s="208">
        <v>0.73333333333333339</v>
      </c>
      <c r="BE776" s="208" t="s">
        <v>84</v>
      </c>
    </row>
    <row r="777" spans="1:57" s="72" customFormat="1" ht="39.75" customHeight="1" x14ac:dyDescent="0.25">
      <c r="A777" s="155"/>
      <c r="B777" s="155"/>
      <c r="C777" s="155"/>
      <c r="D777" s="1567"/>
      <c r="E777" s="234" t="s">
        <v>152</v>
      </c>
      <c r="G777" s="1559"/>
      <c r="H777" s="219">
        <v>1</v>
      </c>
      <c r="I777" s="183">
        <v>1</v>
      </c>
      <c r="J777" s="183" t="s">
        <v>84</v>
      </c>
      <c r="K777" s="183">
        <v>0.75</v>
      </c>
      <c r="L777" s="183" t="s">
        <v>84</v>
      </c>
      <c r="M777" s="183" t="s">
        <v>84</v>
      </c>
      <c r="N777" s="183" t="s">
        <v>84</v>
      </c>
      <c r="O777" s="183">
        <v>1</v>
      </c>
      <c r="P777" s="183" t="s">
        <v>84</v>
      </c>
      <c r="Q777" s="183">
        <v>1</v>
      </c>
      <c r="R777" s="183">
        <v>1</v>
      </c>
      <c r="S777" s="183">
        <v>0.75</v>
      </c>
      <c r="T777" s="183">
        <v>0.75</v>
      </c>
      <c r="U777" s="184"/>
      <c r="V777" s="183">
        <v>0.875</v>
      </c>
      <c r="W777" s="183">
        <v>1</v>
      </c>
      <c r="X777" s="183" t="s">
        <v>84</v>
      </c>
      <c r="Y777" s="183" t="s">
        <v>84</v>
      </c>
      <c r="Z777" s="183" t="s">
        <v>84</v>
      </c>
      <c r="AA777" s="183" t="s">
        <v>84</v>
      </c>
      <c r="AB777" s="185">
        <v>1</v>
      </c>
      <c r="AC777" s="183">
        <v>1</v>
      </c>
      <c r="AD777" s="183">
        <v>0.625</v>
      </c>
      <c r="AE777" s="183" t="s">
        <v>84</v>
      </c>
      <c r="AF777" s="183" t="s">
        <v>84</v>
      </c>
      <c r="AG777" s="183" t="s">
        <v>84</v>
      </c>
      <c r="AH777" s="183">
        <v>1</v>
      </c>
      <c r="AI777" s="183">
        <v>0.875</v>
      </c>
      <c r="AJ777" s="183" t="s">
        <v>84</v>
      </c>
      <c r="AK777" s="183" t="s">
        <v>84</v>
      </c>
      <c r="AL777" s="183" t="s">
        <v>84</v>
      </c>
      <c r="AM777" s="185">
        <v>0.625</v>
      </c>
      <c r="AN777" s="183" t="s">
        <v>84</v>
      </c>
      <c r="AO777" s="183">
        <v>1</v>
      </c>
      <c r="AP777" s="183" t="s">
        <v>84</v>
      </c>
      <c r="AQ777" s="183" t="s">
        <v>84</v>
      </c>
      <c r="AR777" s="965">
        <v>1</v>
      </c>
      <c r="AS777" s="965" t="s">
        <v>84</v>
      </c>
      <c r="AT777" s="975" t="s">
        <v>84</v>
      </c>
      <c r="AU777" s="183"/>
      <c r="AV777" s="183"/>
      <c r="AW777" s="183"/>
      <c r="AX777" s="604"/>
      <c r="AY777" s="604"/>
      <c r="AZ777" s="189"/>
      <c r="BA777" s="220">
        <v>0.91249999999999998</v>
      </c>
      <c r="BB777" s="187">
        <v>0.9</v>
      </c>
      <c r="BC777" s="187">
        <v>0.875</v>
      </c>
      <c r="BD777" s="188">
        <v>0.89583333333333337</v>
      </c>
      <c r="BE777" s="188" t="s">
        <v>84</v>
      </c>
    </row>
    <row r="778" spans="1:57" s="72" customFormat="1" ht="39.75" customHeight="1" x14ac:dyDescent="0.25">
      <c r="A778" s="155"/>
      <c r="B778" s="155"/>
      <c r="C778" s="155"/>
      <c r="D778" s="1554">
        <v>2021</v>
      </c>
      <c r="E778" s="234" t="s">
        <v>153</v>
      </c>
      <c r="G778" s="1559"/>
      <c r="H778" s="235">
        <v>0.875</v>
      </c>
      <c r="I778" s="189">
        <v>0.625</v>
      </c>
      <c r="J778" s="189" t="s">
        <v>84</v>
      </c>
      <c r="K778" s="189">
        <v>0.875</v>
      </c>
      <c r="L778" s="189" t="s">
        <v>84</v>
      </c>
      <c r="M778" s="189" t="s">
        <v>84</v>
      </c>
      <c r="N778" s="189" t="s">
        <v>84</v>
      </c>
      <c r="O778" s="189">
        <v>1</v>
      </c>
      <c r="P778" s="189" t="s">
        <v>84</v>
      </c>
      <c r="Q778" s="189">
        <v>0.875</v>
      </c>
      <c r="R778" s="189">
        <v>0.625</v>
      </c>
      <c r="S778" s="189">
        <v>0.625</v>
      </c>
      <c r="T778" s="189">
        <v>0.75</v>
      </c>
      <c r="U778" s="236"/>
      <c r="V778" s="189">
        <v>0.875</v>
      </c>
      <c r="W778" s="189">
        <v>1</v>
      </c>
      <c r="X778" s="189" t="s">
        <v>84</v>
      </c>
      <c r="Y778" s="189" t="s">
        <v>84</v>
      </c>
      <c r="Z778" s="189" t="s">
        <v>84</v>
      </c>
      <c r="AA778" s="189" t="s">
        <v>84</v>
      </c>
      <c r="AB778" s="237">
        <v>1</v>
      </c>
      <c r="AC778" s="189">
        <v>1</v>
      </c>
      <c r="AD778" s="189">
        <v>0.5</v>
      </c>
      <c r="AE778" s="189" t="s">
        <v>84</v>
      </c>
      <c r="AF778" s="189" t="s">
        <v>84</v>
      </c>
      <c r="AG778" s="189" t="s">
        <v>84</v>
      </c>
      <c r="AH778" s="189">
        <v>0.5</v>
      </c>
      <c r="AI778" s="189">
        <v>0.75</v>
      </c>
      <c r="AJ778" s="189" t="s">
        <v>84</v>
      </c>
      <c r="AK778" s="189" t="s">
        <v>84</v>
      </c>
      <c r="AL778" s="189" t="s">
        <v>84</v>
      </c>
      <c r="AM778" s="237">
        <v>0.75</v>
      </c>
      <c r="AN778" s="189" t="s">
        <v>84</v>
      </c>
      <c r="AO778" s="189">
        <v>0.625</v>
      </c>
      <c r="AP778" s="189" t="s">
        <v>84</v>
      </c>
      <c r="AQ778" s="189" t="s">
        <v>84</v>
      </c>
      <c r="AR778" s="967">
        <v>0.75</v>
      </c>
      <c r="AS778" s="967" t="s">
        <v>84</v>
      </c>
      <c r="AT778" s="977" t="s">
        <v>84</v>
      </c>
      <c r="AU778" s="189"/>
      <c r="AV778" s="189"/>
      <c r="AW778" s="189"/>
      <c r="AX778" s="506"/>
      <c r="AY778" s="506"/>
      <c r="AZ778" s="189"/>
      <c r="BA778" s="238">
        <v>0.8125</v>
      </c>
      <c r="BB778" s="239">
        <v>0.75</v>
      </c>
      <c r="BC778" s="239">
        <v>0.70833333333333337</v>
      </c>
      <c r="BD778" s="240">
        <v>0.75694444444444453</v>
      </c>
      <c r="BE778" s="240" t="s">
        <v>84</v>
      </c>
    </row>
    <row r="779" spans="1:57" s="72" customFormat="1" ht="39.75" customHeight="1" x14ac:dyDescent="0.25">
      <c r="A779" s="155"/>
      <c r="B779" s="155"/>
      <c r="C779" s="155"/>
      <c r="D779" s="1554"/>
      <c r="E779" s="234" t="s">
        <v>154</v>
      </c>
      <c r="G779" s="1559"/>
      <c r="H779" s="219">
        <v>0.875</v>
      </c>
      <c r="I779" s="183">
        <v>0.375</v>
      </c>
      <c r="J779" s="183" t="s">
        <v>84</v>
      </c>
      <c r="K779" s="183">
        <v>0.5</v>
      </c>
      <c r="L779" s="183" t="s">
        <v>84</v>
      </c>
      <c r="M779" s="183" t="s">
        <v>84</v>
      </c>
      <c r="N779" s="183" t="s">
        <v>84</v>
      </c>
      <c r="O779" s="183">
        <v>1</v>
      </c>
      <c r="P779" s="183" t="s">
        <v>84</v>
      </c>
      <c r="Q779" s="183">
        <v>1</v>
      </c>
      <c r="R779" s="183">
        <v>1</v>
      </c>
      <c r="S779" s="183">
        <v>0.875</v>
      </c>
      <c r="T779" s="183">
        <v>0.75</v>
      </c>
      <c r="U779" s="184"/>
      <c r="V779" s="183">
        <v>0.875</v>
      </c>
      <c r="W779" s="183">
        <v>0.75</v>
      </c>
      <c r="X779" s="183" t="s">
        <v>84</v>
      </c>
      <c r="Y779" s="183" t="s">
        <v>84</v>
      </c>
      <c r="Z779" s="183" t="s">
        <v>84</v>
      </c>
      <c r="AA779" s="183" t="s">
        <v>84</v>
      </c>
      <c r="AB779" s="185">
        <v>0.75</v>
      </c>
      <c r="AC779" s="183">
        <v>0.875</v>
      </c>
      <c r="AD779" s="183">
        <v>0.5</v>
      </c>
      <c r="AE779" s="183" t="s">
        <v>84</v>
      </c>
      <c r="AF779" s="183" t="s">
        <v>84</v>
      </c>
      <c r="AG779" s="183" t="s">
        <v>84</v>
      </c>
      <c r="AH779" s="183">
        <v>0.5</v>
      </c>
      <c r="AI779" s="183">
        <v>0.5</v>
      </c>
      <c r="AJ779" s="183" t="s">
        <v>84</v>
      </c>
      <c r="AK779" s="183" t="s">
        <v>84</v>
      </c>
      <c r="AL779" s="183" t="s">
        <v>84</v>
      </c>
      <c r="AM779" s="185">
        <v>0.75</v>
      </c>
      <c r="AN779" s="183" t="s">
        <v>84</v>
      </c>
      <c r="AO779" s="183">
        <v>0.5</v>
      </c>
      <c r="AP779" s="183" t="s">
        <v>84</v>
      </c>
      <c r="AQ779" s="183" t="s">
        <v>84</v>
      </c>
      <c r="AR779" s="965">
        <v>0.625</v>
      </c>
      <c r="AS779" s="965" t="s">
        <v>84</v>
      </c>
      <c r="AT779" s="975" t="s">
        <v>84</v>
      </c>
      <c r="AU779" s="183"/>
      <c r="AV779" s="183"/>
      <c r="AW779" s="183"/>
      <c r="AX779" s="604"/>
      <c r="AY779" s="604"/>
      <c r="AZ779" s="189"/>
      <c r="BA779" s="220">
        <v>0.8</v>
      </c>
      <c r="BB779" s="187">
        <v>0.625</v>
      </c>
      <c r="BC779" s="187">
        <v>0.625</v>
      </c>
      <c r="BD779" s="188">
        <v>0.68333333333333324</v>
      </c>
      <c r="BE779" s="188" t="s">
        <v>84</v>
      </c>
    </row>
    <row r="780" spans="1:57" s="72" customFormat="1" ht="39.75" customHeight="1" x14ac:dyDescent="0.25">
      <c r="A780" s="155"/>
      <c r="B780" s="155"/>
      <c r="C780" s="155"/>
      <c r="D780" s="1554"/>
      <c r="E780" s="234" t="s">
        <v>155</v>
      </c>
      <c r="G780" s="1559"/>
      <c r="H780" s="255">
        <v>0.75</v>
      </c>
      <c r="I780" s="189">
        <v>0.75</v>
      </c>
      <c r="J780" s="189" t="s">
        <v>84</v>
      </c>
      <c r="K780" s="189">
        <v>0.5</v>
      </c>
      <c r="L780" s="189" t="s">
        <v>84</v>
      </c>
      <c r="M780" s="189" t="s">
        <v>84</v>
      </c>
      <c r="N780" s="189" t="s">
        <v>84</v>
      </c>
      <c r="O780" s="189">
        <v>0.75</v>
      </c>
      <c r="P780" s="189" t="s">
        <v>84</v>
      </c>
      <c r="Q780" s="189">
        <v>0.75</v>
      </c>
      <c r="R780" s="189">
        <v>0.5</v>
      </c>
      <c r="S780" s="189">
        <v>0.75</v>
      </c>
      <c r="T780" s="189">
        <v>1</v>
      </c>
      <c r="U780" s="236"/>
      <c r="V780" s="189">
        <v>0.625</v>
      </c>
      <c r="W780" s="189">
        <v>1</v>
      </c>
      <c r="X780" s="189" t="s">
        <v>84</v>
      </c>
      <c r="Y780" s="189" t="s">
        <v>84</v>
      </c>
      <c r="Z780" s="189" t="s">
        <v>84</v>
      </c>
      <c r="AA780" s="189" t="s">
        <v>84</v>
      </c>
      <c r="AB780" s="237">
        <v>0.5</v>
      </c>
      <c r="AC780" s="189">
        <v>0.75</v>
      </c>
      <c r="AD780" s="189">
        <v>0.75</v>
      </c>
      <c r="AE780" s="189" t="s">
        <v>84</v>
      </c>
      <c r="AF780" s="189" t="s">
        <v>84</v>
      </c>
      <c r="AG780" s="189" t="s">
        <v>84</v>
      </c>
      <c r="AH780" s="189">
        <v>0.875</v>
      </c>
      <c r="AI780" s="189">
        <v>0.5</v>
      </c>
      <c r="AJ780" s="189" t="s">
        <v>84</v>
      </c>
      <c r="AK780" s="189" t="s">
        <v>84</v>
      </c>
      <c r="AL780" s="189" t="s">
        <v>84</v>
      </c>
      <c r="AM780" s="237">
        <v>0.5</v>
      </c>
      <c r="AN780" s="189" t="s">
        <v>84</v>
      </c>
      <c r="AO780" s="189">
        <v>0.5</v>
      </c>
      <c r="AP780" s="189" t="s">
        <v>84</v>
      </c>
      <c r="AQ780" s="189" t="s">
        <v>84</v>
      </c>
      <c r="AR780" s="967">
        <v>0.5</v>
      </c>
      <c r="AS780" s="967" t="s">
        <v>84</v>
      </c>
      <c r="AT780" s="977" t="s">
        <v>84</v>
      </c>
      <c r="AU780" s="189"/>
      <c r="AV780" s="189"/>
      <c r="AW780" s="189"/>
      <c r="AX780" s="506"/>
      <c r="AY780" s="506"/>
      <c r="AZ780" s="189"/>
      <c r="BA780" s="238">
        <v>0.73750000000000004</v>
      </c>
      <c r="BB780" s="239">
        <v>0.67500000000000004</v>
      </c>
      <c r="BC780" s="239">
        <v>0.5</v>
      </c>
      <c r="BD780" s="240">
        <v>0.63750000000000007</v>
      </c>
      <c r="BE780" s="240" t="s">
        <v>84</v>
      </c>
    </row>
    <row r="781" spans="1:57" s="72" customFormat="1" ht="39.75" customHeight="1" x14ac:dyDescent="0.25">
      <c r="A781" s="155"/>
      <c r="B781" s="155"/>
      <c r="C781" s="155"/>
      <c r="D781" s="1554"/>
      <c r="E781" s="234" t="s">
        <v>303</v>
      </c>
      <c r="G781" s="1559"/>
      <c r="H781" s="264">
        <v>1</v>
      </c>
      <c r="I781" s="183">
        <v>0.625</v>
      </c>
      <c r="J781" s="183" t="s">
        <v>84</v>
      </c>
      <c r="K781" s="183">
        <v>0.625</v>
      </c>
      <c r="L781" s="183" t="s">
        <v>84</v>
      </c>
      <c r="M781" s="183" t="s">
        <v>84</v>
      </c>
      <c r="N781" s="183" t="s">
        <v>84</v>
      </c>
      <c r="O781" s="183">
        <v>1</v>
      </c>
      <c r="P781" s="183" t="s">
        <v>84</v>
      </c>
      <c r="Q781" s="183">
        <v>0.875</v>
      </c>
      <c r="R781" s="183">
        <v>0.625</v>
      </c>
      <c r="S781" s="183">
        <v>0.5</v>
      </c>
      <c r="T781" s="183">
        <v>0.875</v>
      </c>
      <c r="U781" s="184"/>
      <c r="V781" s="183">
        <v>0.5</v>
      </c>
      <c r="W781" s="183">
        <v>1</v>
      </c>
      <c r="X781" s="183" t="s">
        <v>84</v>
      </c>
      <c r="Y781" s="183" t="s">
        <v>84</v>
      </c>
      <c r="Z781" s="183" t="s">
        <v>84</v>
      </c>
      <c r="AA781" s="183" t="s">
        <v>84</v>
      </c>
      <c r="AB781" s="185">
        <v>0.75</v>
      </c>
      <c r="AC781" s="183">
        <v>0.625</v>
      </c>
      <c r="AD781" s="183">
        <v>0.5</v>
      </c>
      <c r="AE781" s="183" t="s">
        <v>84</v>
      </c>
      <c r="AF781" s="183" t="s">
        <v>84</v>
      </c>
      <c r="AG781" s="183" t="s">
        <v>84</v>
      </c>
      <c r="AH781" s="183">
        <v>0.875</v>
      </c>
      <c r="AI781" s="183">
        <v>0.75</v>
      </c>
      <c r="AJ781" s="183" t="s">
        <v>84</v>
      </c>
      <c r="AK781" s="183" t="s">
        <v>84</v>
      </c>
      <c r="AL781" s="183" t="s">
        <v>84</v>
      </c>
      <c r="AM781" s="185">
        <v>0.375</v>
      </c>
      <c r="AN781" s="183" t="s">
        <v>84</v>
      </c>
      <c r="AO781" s="183">
        <v>0.375</v>
      </c>
      <c r="AP781" s="183" t="s">
        <v>84</v>
      </c>
      <c r="AQ781" s="183" t="s">
        <v>84</v>
      </c>
      <c r="AR781" s="965">
        <v>0.5</v>
      </c>
      <c r="AS781" s="965" t="s">
        <v>84</v>
      </c>
      <c r="AT781" s="975" t="s">
        <v>84</v>
      </c>
      <c r="AU781" s="183"/>
      <c r="AV781" s="183"/>
      <c r="AW781" s="183"/>
      <c r="AX781" s="604"/>
      <c r="AY781" s="604"/>
      <c r="AZ781" s="189"/>
      <c r="BA781" s="266">
        <v>0.76249999999999996</v>
      </c>
      <c r="BB781" s="187">
        <v>0.7</v>
      </c>
      <c r="BC781" s="187">
        <v>0.41666666666666669</v>
      </c>
      <c r="BD781" s="188">
        <v>0.62638888888888888</v>
      </c>
      <c r="BE781" s="188" t="s">
        <v>84</v>
      </c>
    </row>
    <row r="782" spans="1:57" s="72" customFormat="1" ht="39.75" customHeight="1" x14ac:dyDescent="0.25">
      <c r="A782" s="155"/>
      <c r="B782" s="155"/>
      <c r="C782" s="155"/>
      <c r="D782" s="1554"/>
      <c r="E782" s="234" t="s">
        <v>167</v>
      </c>
      <c r="G782" s="1559"/>
      <c r="H782" s="235">
        <v>1</v>
      </c>
      <c r="I782" s="189">
        <v>0.75</v>
      </c>
      <c r="J782" s="189" t="s">
        <v>84</v>
      </c>
      <c r="K782" s="189">
        <v>0.75</v>
      </c>
      <c r="L782" s="189" t="s">
        <v>84</v>
      </c>
      <c r="M782" s="189" t="s">
        <v>84</v>
      </c>
      <c r="N782" s="189" t="s">
        <v>84</v>
      </c>
      <c r="O782" s="189">
        <v>0.75</v>
      </c>
      <c r="P782" s="189" t="s">
        <v>84</v>
      </c>
      <c r="Q782" s="189">
        <v>0.75</v>
      </c>
      <c r="R782" s="189">
        <v>0.5</v>
      </c>
      <c r="S782" s="189">
        <v>1</v>
      </c>
      <c r="T782" s="189">
        <v>0.625</v>
      </c>
      <c r="U782" s="236"/>
      <c r="V782" s="189">
        <v>1</v>
      </c>
      <c r="W782" s="189">
        <v>1</v>
      </c>
      <c r="X782" s="189" t="s">
        <v>84</v>
      </c>
      <c r="Y782" s="189" t="s">
        <v>84</v>
      </c>
      <c r="Z782" s="189" t="s">
        <v>84</v>
      </c>
      <c r="AA782" s="189" t="s">
        <v>84</v>
      </c>
      <c r="AB782" s="237">
        <v>1</v>
      </c>
      <c r="AC782" s="189">
        <v>0.875</v>
      </c>
      <c r="AD782" s="189">
        <v>0.875</v>
      </c>
      <c r="AE782" s="189" t="s">
        <v>84</v>
      </c>
      <c r="AF782" s="189" t="s">
        <v>84</v>
      </c>
      <c r="AG782" s="189" t="s">
        <v>84</v>
      </c>
      <c r="AH782" s="189">
        <v>0.875</v>
      </c>
      <c r="AI782" s="189">
        <v>1</v>
      </c>
      <c r="AJ782" s="189" t="s">
        <v>84</v>
      </c>
      <c r="AK782" s="189" t="s">
        <v>84</v>
      </c>
      <c r="AL782" s="189" t="s">
        <v>84</v>
      </c>
      <c r="AM782" s="237">
        <v>1</v>
      </c>
      <c r="AN782" s="189" t="s">
        <v>84</v>
      </c>
      <c r="AO782" s="189">
        <v>0.875</v>
      </c>
      <c r="AP782" s="189" t="s">
        <v>84</v>
      </c>
      <c r="AQ782" s="189" t="s">
        <v>84</v>
      </c>
      <c r="AR782" s="967">
        <v>0.75</v>
      </c>
      <c r="AS782" s="967" t="s">
        <v>84</v>
      </c>
      <c r="AT782" s="977" t="s">
        <v>84</v>
      </c>
      <c r="AU782" s="189"/>
      <c r="AV782" s="189"/>
      <c r="AW782" s="189"/>
      <c r="AX782" s="506"/>
      <c r="AY782" s="506"/>
      <c r="AZ782" s="189"/>
      <c r="BA782" s="238">
        <v>0.8125</v>
      </c>
      <c r="BB782" s="239">
        <v>0.92500000000000004</v>
      </c>
      <c r="BC782" s="239">
        <v>0.875</v>
      </c>
      <c r="BD782" s="240">
        <v>0.87083333333333324</v>
      </c>
      <c r="BE782" s="240" t="s">
        <v>84</v>
      </c>
    </row>
    <row r="783" spans="1:57" s="72" customFormat="1" ht="39.75" customHeight="1" x14ac:dyDescent="0.25">
      <c r="A783" s="155"/>
      <c r="B783" s="155"/>
      <c r="C783" s="155"/>
      <c r="D783" s="1554"/>
      <c r="E783" s="234" t="s">
        <v>168</v>
      </c>
      <c r="G783" s="1559"/>
      <c r="H783" s="219">
        <v>0.875</v>
      </c>
      <c r="I783" s="183">
        <v>0.875</v>
      </c>
      <c r="J783" s="183" t="s">
        <v>84</v>
      </c>
      <c r="K783" s="183">
        <v>0.5</v>
      </c>
      <c r="L783" s="183" t="s">
        <v>84</v>
      </c>
      <c r="M783" s="183" t="s">
        <v>84</v>
      </c>
      <c r="N783" s="183" t="s">
        <v>84</v>
      </c>
      <c r="O783" s="183">
        <v>0.875</v>
      </c>
      <c r="P783" s="183" t="s">
        <v>84</v>
      </c>
      <c r="Q783" s="183">
        <v>0.625</v>
      </c>
      <c r="R783" s="183">
        <v>0.5</v>
      </c>
      <c r="S783" s="183">
        <v>0.75</v>
      </c>
      <c r="T783" s="183">
        <v>0.75</v>
      </c>
      <c r="U783" s="184"/>
      <c r="V783" s="183">
        <v>0.625</v>
      </c>
      <c r="W783" s="183">
        <v>0.875</v>
      </c>
      <c r="X783" s="183" t="s">
        <v>84</v>
      </c>
      <c r="Y783" s="183" t="s">
        <v>84</v>
      </c>
      <c r="Z783" s="183" t="s">
        <v>84</v>
      </c>
      <c r="AA783" s="183" t="s">
        <v>84</v>
      </c>
      <c r="AB783" s="185">
        <v>0.625</v>
      </c>
      <c r="AC783" s="183">
        <v>0.625</v>
      </c>
      <c r="AD783" s="183">
        <v>0.625</v>
      </c>
      <c r="AE783" s="183" t="s">
        <v>84</v>
      </c>
      <c r="AF783" s="183" t="s">
        <v>84</v>
      </c>
      <c r="AG783" s="183" t="s">
        <v>84</v>
      </c>
      <c r="AH783" s="183">
        <v>0.75</v>
      </c>
      <c r="AI783" s="183">
        <v>0.75</v>
      </c>
      <c r="AJ783" s="183">
        <v>0.625</v>
      </c>
      <c r="AK783" s="183" t="s">
        <v>84</v>
      </c>
      <c r="AL783" s="183" t="s">
        <v>84</v>
      </c>
      <c r="AM783" s="185">
        <v>0.75</v>
      </c>
      <c r="AN783" s="183" t="s">
        <v>84</v>
      </c>
      <c r="AO783" s="183">
        <v>1</v>
      </c>
      <c r="AP783" s="183" t="s">
        <v>84</v>
      </c>
      <c r="AQ783" s="183" t="s">
        <v>84</v>
      </c>
      <c r="AR783" s="965">
        <v>0.625</v>
      </c>
      <c r="AS783" s="965" t="s">
        <v>84</v>
      </c>
      <c r="AT783" s="975" t="s">
        <v>84</v>
      </c>
      <c r="AU783" s="183"/>
      <c r="AV783" s="183"/>
      <c r="AW783" s="183"/>
      <c r="AX783" s="604"/>
      <c r="AY783" s="604"/>
      <c r="AZ783" s="189"/>
      <c r="BA783" s="220">
        <v>0.72499999999999998</v>
      </c>
      <c r="BB783" s="187">
        <v>0.66666666666666663</v>
      </c>
      <c r="BC783" s="187">
        <v>0.79166666666666663</v>
      </c>
      <c r="BD783" s="188">
        <v>0.72777777777777775</v>
      </c>
      <c r="BE783" s="188" t="s">
        <v>84</v>
      </c>
    </row>
    <row r="784" spans="1:57" s="72" customFormat="1" ht="39.75" customHeight="1" x14ac:dyDescent="0.25">
      <c r="A784" s="155"/>
      <c r="B784" s="155"/>
      <c r="C784" s="155"/>
      <c r="D784" s="1554"/>
      <c r="E784" s="234" t="s">
        <v>241</v>
      </c>
      <c r="G784" s="1559"/>
      <c r="H784" s="255">
        <v>0.75</v>
      </c>
      <c r="I784" s="189">
        <v>0.875</v>
      </c>
      <c r="J784" s="189" t="s">
        <v>84</v>
      </c>
      <c r="K784" s="189">
        <v>0.375</v>
      </c>
      <c r="L784" s="189" t="s">
        <v>84</v>
      </c>
      <c r="M784" s="189" t="s">
        <v>84</v>
      </c>
      <c r="N784" s="189" t="s">
        <v>84</v>
      </c>
      <c r="O784" s="189">
        <v>0.875</v>
      </c>
      <c r="P784" s="189" t="s">
        <v>84</v>
      </c>
      <c r="Q784" s="189">
        <v>0.75</v>
      </c>
      <c r="R784" s="189">
        <v>0.75</v>
      </c>
      <c r="S784" s="189">
        <v>0.75</v>
      </c>
      <c r="T784" s="189">
        <v>0.625</v>
      </c>
      <c r="U784" s="236"/>
      <c r="V784" s="189">
        <v>0.5</v>
      </c>
      <c r="W784" s="189">
        <v>0.75</v>
      </c>
      <c r="X784" s="189" t="s">
        <v>84</v>
      </c>
      <c r="Y784" s="189" t="s">
        <v>84</v>
      </c>
      <c r="Z784" s="189" t="s">
        <v>84</v>
      </c>
      <c r="AA784" s="189" t="s">
        <v>84</v>
      </c>
      <c r="AB784" s="237">
        <v>0.875</v>
      </c>
      <c r="AC784" s="189">
        <v>1</v>
      </c>
      <c r="AD784" s="189">
        <v>0.625</v>
      </c>
      <c r="AE784" s="189" t="s">
        <v>84</v>
      </c>
      <c r="AF784" s="189" t="s">
        <v>84</v>
      </c>
      <c r="AG784" s="189" t="s">
        <v>84</v>
      </c>
      <c r="AH784" s="189">
        <v>0.625</v>
      </c>
      <c r="AI784" s="189">
        <v>0.625</v>
      </c>
      <c r="AJ784" s="189">
        <v>0.875</v>
      </c>
      <c r="AK784" s="189" t="s">
        <v>84</v>
      </c>
      <c r="AL784" s="189" t="s">
        <v>84</v>
      </c>
      <c r="AM784" s="237">
        <v>0.625</v>
      </c>
      <c r="AN784" s="189" t="s">
        <v>84</v>
      </c>
      <c r="AO784" s="189">
        <v>0.75</v>
      </c>
      <c r="AP784" s="189" t="s">
        <v>84</v>
      </c>
      <c r="AQ784" s="189" t="s">
        <v>84</v>
      </c>
      <c r="AR784" s="967">
        <v>0.625</v>
      </c>
      <c r="AS784" s="967" t="s">
        <v>84</v>
      </c>
      <c r="AT784" s="977" t="s">
        <v>84</v>
      </c>
      <c r="AU784" s="189"/>
      <c r="AV784" s="189"/>
      <c r="AW784" s="189"/>
      <c r="AX784" s="506"/>
      <c r="AY784" s="506"/>
      <c r="AZ784" s="189"/>
      <c r="BA784" s="238">
        <v>0.7</v>
      </c>
      <c r="BB784" s="239">
        <v>0.77083333333333337</v>
      </c>
      <c r="BC784" s="239">
        <v>0.66666666666666663</v>
      </c>
      <c r="BD784" s="240">
        <v>0.71249999999999991</v>
      </c>
      <c r="BE784" s="240" t="s">
        <v>84</v>
      </c>
    </row>
    <row r="785" spans="1:59" s="72" customFormat="1" ht="39.75" customHeight="1" x14ac:dyDescent="0.25">
      <c r="A785" s="155"/>
      <c r="B785" s="155"/>
      <c r="C785" s="155"/>
      <c r="D785" s="1554"/>
      <c r="E785" s="234" t="s">
        <v>246</v>
      </c>
      <c r="G785" s="1559"/>
      <c r="H785" s="264">
        <v>0.875</v>
      </c>
      <c r="I785" s="183">
        <v>0.875</v>
      </c>
      <c r="J785" s="183" t="s">
        <v>84</v>
      </c>
      <c r="K785" s="183">
        <v>0.5</v>
      </c>
      <c r="L785" s="183" t="s">
        <v>84</v>
      </c>
      <c r="M785" s="183" t="s">
        <v>84</v>
      </c>
      <c r="N785" s="183" t="s">
        <v>84</v>
      </c>
      <c r="O785" s="183">
        <v>0.875</v>
      </c>
      <c r="P785" s="183" t="s">
        <v>84</v>
      </c>
      <c r="Q785" s="183">
        <v>0.5</v>
      </c>
      <c r="R785" s="183">
        <v>0.5</v>
      </c>
      <c r="S785" s="183">
        <v>0.875</v>
      </c>
      <c r="T785" s="183">
        <v>0.5</v>
      </c>
      <c r="U785" s="184"/>
      <c r="V785" s="183">
        <v>0.875</v>
      </c>
      <c r="W785" s="183">
        <v>0.625</v>
      </c>
      <c r="X785" s="183" t="s">
        <v>84</v>
      </c>
      <c r="Y785" s="183" t="s">
        <v>84</v>
      </c>
      <c r="Z785" s="183" t="s">
        <v>84</v>
      </c>
      <c r="AA785" s="183" t="s">
        <v>84</v>
      </c>
      <c r="AB785" s="185">
        <v>1</v>
      </c>
      <c r="AC785" s="183">
        <v>0.625</v>
      </c>
      <c r="AD785" s="183">
        <v>1</v>
      </c>
      <c r="AE785" s="183" t="s">
        <v>84</v>
      </c>
      <c r="AF785" s="183" t="s">
        <v>84</v>
      </c>
      <c r="AG785" s="183" t="s">
        <v>84</v>
      </c>
      <c r="AH785" s="183">
        <v>1</v>
      </c>
      <c r="AI785" s="183">
        <v>0.75</v>
      </c>
      <c r="AJ785" s="183">
        <v>1</v>
      </c>
      <c r="AK785" s="183" t="s">
        <v>84</v>
      </c>
      <c r="AL785" s="183" t="s">
        <v>84</v>
      </c>
      <c r="AM785" s="185">
        <v>0.625</v>
      </c>
      <c r="AN785" s="183" t="s">
        <v>84</v>
      </c>
      <c r="AO785" s="183">
        <v>1</v>
      </c>
      <c r="AP785" s="183" t="s">
        <v>84</v>
      </c>
      <c r="AQ785" s="183" t="s">
        <v>84</v>
      </c>
      <c r="AR785" s="965">
        <v>0.75</v>
      </c>
      <c r="AS785" s="965" t="s">
        <v>84</v>
      </c>
      <c r="AT785" s="975" t="s">
        <v>84</v>
      </c>
      <c r="AU785" s="183"/>
      <c r="AV785" s="183"/>
      <c r="AW785" s="183"/>
      <c r="AX785" s="604"/>
      <c r="AY785" s="604"/>
      <c r="AZ785" s="189"/>
      <c r="BA785" s="266">
        <v>0.7</v>
      </c>
      <c r="BB785" s="187">
        <v>0.89583333333333337</v>
      </c>
      <c r="BC785" s="187">
        <v>0.79166666666666663</v>
      </c>
      <c r="BD785" s="188">
        <v>0.79583333333333328</v>
      </c>
      <c r="BE785" s="188" t="s">
        <v>84</v>
      </c>
    </row>
    <row r="786" spans="1:59" s="72" customFormat="1" ht="39.75" customHeight="1" x14ac:dyDescent="0.25">
      <c r="A786" s="155"/>
      <c r="B786" s="155"/>
      <c r="C786" s="155"/>
      <c r="D786" s="1554"/>
      <c r="E786" s="234" t="s">
        <v>248</v>
      </c>
      <c r="G786" s="1560"/>
      <c r="H786" s="235">
        <v>1</v>
      </c>
      <c r="I786" s="189">
        <v>0.375</v>
      </c>
      <c r="J786" s="189" t="s">
        <v>84</v>
      </c>
      <c r="K786" s="189">
        <v>0.5</v>
      </c>
      <c r="L786" s="189" t="s">
        <v>84</v>
      </c>
      <c r="M786" s="189" t="s">
        <v>84</v>
      </c>
      <c r="N786" s="189" t="s">
        <v>84</v>
      </c>
      <c r="O786" s="189">
        <v>1</v>
      </c>
      <c r="P786" s="189" t="s">
        <v>84</v>
      </c>
      <c r="Q786" s="189">
        <v>0.875</v>
      </c>
      <c r="R786" s="189">
        <v>0.5</v>
      </c>
      <c r="S786" s="189">
        <v>0.625</v>
      </c>
      <c r="T786" s="189">
        <v>0.625</v>
      </c>
      <c r="U786" s="236"/>
      <c r="V786" s="189">
        <v>0.625</v>
      </c>
      <c r="W786" s="189">
        <v>0.875</v>
      </c>
      <c r="X786" s="189" t="s">
        <v>84</v>
      </c>
      <c r="Y786" s="189" t="s">
        <v>84</v>
      </c>
      <c r="Z786" s="189" t="s">
        <v>84</v>
      </c>
      <c r="AA786" s="189" t="s">
        <v>84</v>
      </c>
      <c r="AB786" s="237">
        <v>0.625</v>
      </c>
      <c r="AC786" s="189">
        <v>0.5</v>
      </c>
      <c r="AD786" s="189">
        <v>0.5</v>
      </c>
      <c r="AE786" s="189" t="s">
        <v>84</v>
      </c>
      <c r="AF786" s="189" t="s">
        <v>84</v>
      </c>
      <c r="AG786" s="189" t="s">
        <v>84</v>
      </c>
      <c r="AH786" s="189">
        <v>0.875</v>
      </c>
      <c r="AI786" s="189">
        <v>0.5</v>
      </c>
      <c r="AJ786" s="189">
        <v>0.625</v>
      </c>
      <c r="AK786" s="189" t="s">
        <v>84</v>
      </c>
      <c r="AL786" s="189" t="s">
        <v>84</v>
      </c>
      <c r="AM786" s="237">
        <v>0.625</v>
      </c>
      <c r="AN786" s="189" t="s">
        <v>84</v>
      </c>
      <c r="AO786" s="189">
        <v>0.625</v>
      </c>
      <c r="AP786" s="189" t="s">
        <v>84</v>
      </c>
      <c r="AQ786" s="189" t="s">
        <v>84</v>
      </c>
      <c r="AR786" s="967">
        <v>0.5</v>
      </c>
      <c r="AS786" s="967" t="s">
        <v>84</v>
      </c>
      <c r="AT786" s="977" t="s">
        <v>84</v>
      </c>
      <c r="AU786" s="189"/>
      <c r="AV786" s="189"/>
      <c r="AW786" s="189"/>
      <c r="AX786" s="506"/>
      <c r="AY786" s="506"/>
      <c r="AZ786" s="189"/>
      <c r="BA786" s="238">
        <v>0.7</v>
      </c>
      <c r="BB786" s="239">
        <v>0.60416666666666663</v>
      </c>
      <c r="BC786" s="239">
        <v>0.58333333333333337</v>
      </c>
      <c r="BD786" s="240">
        <v>0.62916666666666676</v>
      </c>
      <c r="BE786" s="240" t="s">
        <v>84</v>
      </c>
    </row>
    <row r="787" spans="1:59" s="72" customFormat="1" ht="39.75" customHeight="1" x14ac:dyDescent="0.25">
      <c r="A787" s="155"/>
      <c r="B787" s="155"/>
      <c r="C787" s="155"/>
      <c r="D787" s="1554"/>
      <c r="E787" s="234" t="s">
        <v>257</v>
      </c>
      <c r="G787" s="1560"/>
      <c r="H787" s="219">
        <v>1</v>
      </c>
      <c r="I787" s="183">
        <v>1</v>
      </c>
      <c r="J787" s="183" t="s">
        <v>84</v>
      </c>
      <c r="K787" s="183">
        <v>0.75</v>
      </c>
      <c r="L787" s="183" t="s">
        <v>84</v>
      </c>
      <c r="M787" s="183" t="s">
        <v>84</v>
      </c>
      <c r="N787" s="183" t="s">
        <v>84</v>
      </c>
      <c r="O787" s="183">
        <v>0.875</v>
      </c>
      <c r="P787" s="183" t="s">
        <v>84</v>
      </c>
      <c r="Q787" s="183">
        <v>0.5</v>
      </c>
      <c r="R787" s="183">
        <v>0.875</v>
      </c>
      <c r="S787" s="183">
        <v>0.875</v>
      </c>
      <c r="T787" s="183">
        <v>0.75</v>
      </c>
      <c r="U787" s="184"/>
      <c r="V787" s="183">
        <v>0.875</v>
      </c>
      <c r="W787" s="183">
        <v>1</v>
      </c>
      <c r="X787" s="183" t="s">
        <v>84</v>
      </c>
      <c r="Y787" s="183" t="s">
        <v>84</v>
      </c>
      <c r="Z787" s="183" t="s">
        <v>84</v>
      </c>
      <c r="AA787" s="183" t="s">
        <v>84</v>
      </c>
      <c r="AB787" s="185">
        <v>0.75</v>
      </c>
      <c r="AC787" s="183">
        <v>0.875</v>
      </c>
      <c r="AD787" s="183">
        <v>0.5</v>
      </c>
      <c r="AE787" s="183" t="s">
        <v>84</v>
      </c>
      <c r="AF787" s="183" t="s">
        <v>84</v>
      </c>
      <c r="AG787" s="183" t="s">
        <v>84</v>
      </c>
      <c r="AH787" s="183">
        <v>0.75</v>
      </c>
      <c r="AI787" s="183">
        <v>1</v>
      </c>
      <c r="AJ787" s="183">
        <v>0.5</v>
      </c>
      <c r="AK787" s="183" t="s">
        <v>84</v>
      </c>
      <c r="AL787" s="183" t="s">
        <v>84</v>
      </c>
      <c r="AM787" s="185">
        <v>0.75</v>
      </c>
      <c r="AN787" s="183" t="s">
        <v>84</v>
      </c>
      <c r="AO787" s="183">
        <v>0.875</v>
      </c>
      <c r="AP787" s="183" t="s">
        <v>84</v>
      </c>
      <c r="AQ787" s="183" t="s">
        <v>84</v>
      </c>
      <c r="AR787" s="965">
        <v>0.5</v>
      </c>
      <c r="AS787" s="965" t="s">
        <v>84</v>
      </c>
      <c r="AT787" s="975" t="s">
        <v>84</v>
      </c>
      <c r="AU787" s="183"/>
      <c r="AV787" s="183"/>
      <c r="AW787" s="183"/>
      <c r="AX787" s="604"/>
      <c r="AY787" s="604"/>
      <c r="AZ787" s="189"/>
      <c r="BA787" s="220">
        <v>0.85</v>
      </c>
      <c r="BB787" s="187">
        <v>0.72916666666666663</v>
      </c>
      <c r="BC787" s="187">
        <v>0.70833333333333337</v>
      </c>
      <c r="BD787" s="188">
        <v>0.76250000000000007</v>
      </c>
      <c r="BE787" s="188" t="s">
        <v>84</v>
      </c>
    </row>
    <row r="788" spans="1:59" s="72" customFormat="1" ht="39.75" customHeight="1" x14ac:dyDescent="0.25">
      <c r="A788" s="155"/>
      <c r="B788" s="155"/>
      <c r="C788" s="155"/>
      <c r="D788" s="1554"/>
      <c r="E788" s="234" t="s">
        <v>267</v>
      </c>
      <c r="G788" s="1560"/>
      <c r="H788" s="255">
        <v>1</v>
      </c>
      <c r="I788" s="189">
        <v>0.75</v>
      </c>
      <c r="J788" s="189" t="s">
        <v>84</v>
      </c>
      <c r="K788" s="189">
        <v>0.375</v>
      </c>
      <c r="L788" s="189" t="s">
        <v>84</v>
      </c>
      <c r="M788" s="189" t="s">
        <v>84</v>
      </c>
      <c r="N788" s="189" t="s">
        <v>84</v>
      </c>
      <c r="O788" s="189">
        <v>0.875</v>
      </c>
      <c r="P788" s="189" t="s">
        <v>84</v>
      </c>
      <c r="Q788" s="189">
        <v>0.625</v>
      </c>
      <c r="R788" s="189">
        <v>0.625</v>
      </c>
      <c r="S788" s="189">
        <v>0.75</v>
      </c>
      <c r="T788" s="189">
        <v>0.875</v>
      </c>
      <c r="U788" s="236"/>
      <c r="V788" s="189">
        <v>0.75</v>
      </c>
      <c r="W788" s="189">
        <v>0.875</v>
      </c>
      <c r="X788" s="189">
        <v>1</v>
      </c>
      <c r="Y788" s="189" t="s">
        <v>84</v>
      </c>
      <c r="Z788" s="189" t="s">
        <v>84</v>
      </c>
      <c r="AA788" s="189" t="s">
        <v>84</v>
      </c>
      <c r="AB788" s="237">
        <v>0.625</v>
      </c>
      <c r="AC788" s="189">
        <v>0.75</v>
      </c>
      <c r="AD788" s="189">
        <v>0.75</v>
      </c>
      <c r="AE788" s="189" t="s">
        <v>84</v>
      </c>
      <c r="AF788" s="189" t="s">
        <v>84</v>
      </c>
      <c r="AG788" s="189" t="s">
        <v>84</v>
      </c>
      <c r="AH788" s="189">
        <v>0.625</v>
      </c>
      <c r="AI788" s="189">
        <v>0.625</v>
      </c>
      <c r="AJ788" s="189">
        <v>0.5</v>
      </c>
      <c r="AK788" s="189" t="s">
        <v>84</v>
      </c>
      <c r="AL788" s="189" t="s">
        <v>84</v>
      </c>
      <c r="AM788" s="237">
        <v>0.625</v>
      </c>
      <c r="AN788" s="189" t="s">
        <v>84</v>
      </c>
      <c r="AO788" s="189">
        <v>0.75</v>
      </c>
      <c r="AP788" s="189" t="s">
        <v>84</v>
      </c>
      <c r="AQ788" s="189" t="s">
        <v>84</v>
      </c>
      <c r="AR788" s="967">
        <v>0.625</v>
      </c>
      <c r="AS788" s="967" t="s">
        <v>84</v>
      </c>
      <c r="AT788" s="977" t="s">
        <v>84</v>
      </c>
      <c r="AU788" s="189"/>
      <c r="AV788" s="189"/>
      <c r="AW788" s="189"/>
      <c r="AX788" s="506"/>
      <c r="AY788" s="506"/>
      <c r="AZ788" s="189"/>
      <c r="BA788" s="238">
        <v>0.77272727272727271</v>
      </c>
      <c r="BB788" s="239">
        <v>0.64583333333333337</v>
      </c>
      <c r="BC788" s="239">
        <v>0.66666666666666663</v>
      </c>
      <c r="BD788" s="240">
        <v>0.69507575757575746</v>
      </c>
      <c r="BE788" s="240" t="s">
        <v>84</v>
      </c>
    </row>
    <row r="789" spans="1:59" s="72" customFormat="1" ht="39.75" customHeight="1" x14ac:dyDescent="0.25">
      <c r="A789" s="155"/>
      <c r="B789" s="155"/>
      <c r="C789" s="155"/>
      <c r="D789" s="1567"/>
      <c r="E789" s="234" t="s">
        <v>152</v>
      </c>
      <c r="G789" s="1559"/>
      <c r="H789" s="264">
        <v>0.75</v>
      </c>
      <c r="I789" s="183">
        <v>1</v>
      </c>
      <c r="J789" s="183" t="s">
        <v>84</v>
      </c>
      <c r="K789" s="183">
        <v>0.875</v>
      </c>
      <c r="L789" s="183" t="s">
        <v>84</v>
      </c>
      <c r="M789" s="183" t="s">
        <v>84</v>
      </c>
      <c r="N789" s="183" t="s">
        <v>84</v>
      </c>
      <c r="O789" s="183">
        <v>0.75</v>
      </c>
      <c r="P789" s="183" t="s">
        <v>84</v>
      </c>
      <c r="Q789" s="183">
        <v>0.75</v>
      </c>
      <c r="R789" s="183">
        <v>0.75</v>
      </c>
      <c r="S789" s="183">
        <v>0.625</v>
      </c>
      <c r="T789" s="183">
        <v>0.75</v>
      </c>
      <c r="U789" s="184"/>
      <c r="V789" s="183">
        <v>0.625</v>
      </c>
      <c r="W789" s="183">
        <v>0.625</v>
      </c>
      <c r="X789" s="183">
        <v>0.625</v>
      </c>
      <c r="Y789" s="183" t="s">
        <v>84</v>
      </c>
      <c r="Z789" s="183" t="s">
        <v>84</v>
      </c>
      <c r="AA789" s="183" t="s">
        <v>84</v>
      </c>
      <c r="AB789" s="185">
        <v>1</v>
      </c>
      <c r="AC789" s="183">
        <v>0.75</v>
      </c>
      <c r="AD789" s="183">
        <v>0.875</v>
      </c>
      <c r="AE789" s="183" t="s">
        <v>84</v>
      </c>
      <c r="AF789" s="183" t="s">
        <v>84</v>
      </c>
      <c r="AG789" s="183" t="s">
        <v>84</v>
      </c>
      <c r="AH789" s="183">
        <v>0.75</v>
      </c>
      <c r="AI789" s="183">
        <v>1</v>
      </c>
      <c r="AJ789" s="183">
        <v>0.625</v>
      </c>
      <c r="AK789" s="183" t="s">
        <v>84</v>
      </c>
      <c r="AL789" s="183" t="s">
        <v>84</v>
      </c>
      <c r="AM789" s="185">
        <v>0.75</v>
      </c>
      <c r="AN789" s="183" t="s">
        <v>84</v>
      </c>
      <c r="AO789" s="183">
        <v>0.75</v>
      </c>
      <c r="AP789" s="183" t="s">
        <v>84</v>
      </c>
      <c r="AQ789" s="183" t="s">
        <v>84</v>
      </c>
      <c r="AR789" s="965">
        <v>0.625</v>
      </c>
      <c r="AS789" s="965" t="s">
        <v>84</v>
      </c>
      <c r="AT789" s="975" t="s">
        <v>84</v>
      </c>
      <c r="AU789" s="183"/>
      <c r="AV789" s="183"/>
      <c r="AW789" s="183"/>
      <c r="AX789" s="604"/>
      <c r="AY789" s="604"/>
      <c r="AZ789" s="189"/>
      <c r="BA789" s="266">
        <v>0.73863636363636365</v>
      </c>
      <c r="BB789" s="187">
        <v>0.83333333333333337</v>
      </c>
      <c r="BC789" s="187">
        <v>0.70833333333333337</v>
      </c>
      <c r="BD789" s="188">
        <v>0.76010101010101006</v>
      </c>
      <c r="BE789" s="188" t="s">
        <v>84</v>
      </c>
    </row>
    <row r="790" spans="1:59" s="72" customFormat="1" ht="39.75" customHeight="1" x14ac:dyDescent="0.25">
      <c r="A790" s="155"/>
      <c r="B790" s="155"/>
      <c r="C790" s="155"/>
      <c r="D790" s="1553">
        <v>2022</v>
      </c>
      <c r="E790" s="234" t="s">
        <v>153</v>
      </c>
      <c r="G790" s="1561"/>
      <c r="H790" s="801">
        <v>0.75</v>
      </c>
      <c r="I790" s="189">
        <v>0.875</v>
      </c>
      <c r="J790" s="189" t="s">
        <v>84</v>
      </c>
      <c r="K790" s="189">
        <v>0.75</v>
      </c>
      <c r="L790" s="189" t="s">
        <v>84</v>
      </c>
      <c r="M790" s="189" t="s">
        <v>84</v>
      </c>
      <c r="N790" s="189" t="s">
        <v>84</v>
      </c>
      <c r="O790" s="189">
        <v>0.875</v>
      </c>
      <c r="P790" s="189" t="s">
        <v>84</v>
      </c>
      <c r="Q790" s="189">
        <v>0.875</v>
      </c>
      <c r="R790" s="189">
        <v>0.75</v>
      </c>
      <c r="S790" s="189">
        <v>0.875</v>
      </c>
      <c r="T790" s="189">
        <v>0.75</v>
      </c>
      <c r="U790" s="189"/>
      <c r="V790" s="189">
        <v>0.625</v>
      </c>
      <c r="W790" s="189">
        <v>0.875</v>
      </c>
      <c r="X790" s="189">
        <v>0.625</v>
      </c>
      <c r="Y790" s="189" t="s">
        <v>84</v>
      </c>
      <c r="Z790" s="189" t="s">
        <v>84</v>
      </c>
      <c r="AA790" s="189" t="s">
        <v>84</v>
      </c>
      <c r="AB790" s="237">
        <v>1</v>
      </c>
      <c r="AC790" s="189">
        <v>0.875</v>
      </c>
      <c r="AD790" s="189">
        <v>0.75</v>
      </c>
      <c r="AE790" s="189" t="s">
        <v>84</v>
      </c>
      <c r="AF790" s="189" t="s">
        <v>84</v>
      </c>
      <c r="AG790" s="189" t="s">
        <v>84</v>
      </c>
      <c r="AH790" s="189">
        <v>0.5</v>
      </c>
      <c r="AI790" s="189">
        <v>0.75</v>
      </c>
      <c r="AJ790" s="189">
        <v>0.75</v>
      </c>
      <c r="AK790" s="189">
        <v>0.75</v>
      </c>
      <c r="AL790" s="189" t="s">
        <v>84</v>
      </c>
      <c r="AM790" s="237">
        <v>0.75</v>
      </c>
      <c r="AN790" s="189" t="s">
        <v>84</v>
      </c>
      <c r="AO790" s="189">
        <v>0.625</v>
      </c>
      <c r="AP790" s="189" t="s">
        <v>84</v>
      </c>
      <c r="AQ790" s="189" t="s">
        <v>84</v>
      </c>
      <c r="AR790" s="967">
        <v>0.875</v>
      </c>
      <c r="AS790" s="967" t="s">
        <v>84</v>
      </c>
      <c r="AT790" s="977" t="s">
        <v>84</v>
      </c>
      <c r="AU790" s="189"/>
      <c r="AV790" s="189"/>
      <c r="AW790" s="189"/>
      <c r="AX790" s="506"/>
      <c r="AY790" s="506"/>
      <c r="AZ790" s="189"/>
      <c r="BA790" s="343">
        <v>0.78409090909090906</v>
      </c>
      <c r="BB790" s="239">
        <v>0.7678571428571429</v>
      </c>
      <c r="BC790" s="239">
        <v>0.75</v>
      </c>
      <c r="BD790" s="240">
        <v>0.76731601731601728</v>
      </c>
      <c r="BE790" s="240" t="s">
        <v>84</v>
      </c>
      <c r="BF790" s="118"/>
      <c r="BG790" s="118"/>
    </row>
    <row r="791" spans="1:59" s="72" customFormat="1" ht="39.75" customHeight="1" x14ac:dyDescent="0.25">
      <c r="A791" s="155"/>
      <c r="B791" s="155"/>
      <c r="C791" s="155"/>
      <c r="D791" s="1554"/>
      <c r="E791" s="234" t="s">
        <v>154</v>
      </c>
      <c r="G791" s="1561"/>
      <c r="H791" s="802">
        <v>1</v>
      </c>
      <c r="I791" s="183">
        <v>1</v>
      </c>
      <c r="J791" s="183" t="s">
        <v>84</v>
      </c>
      <c r="K791" s="183">
        <v>0.375</v>
      </c>
      <c r="L791" s="183" t="s">
        <v>84</v>
      </c>
      <c r="M791" s="183" t="s">
        <v>84</v>
      </c>
      <c r="N791" s="183" t="s">
        <v>84</v>
      </c>
      <c r="O791" s="183">
        <v>0.5</v>
      </c>
      <c r="P791" s="183" t="s">
        <v>84</v>
      </c>
      <c r="Q791" s="183">
        <v>0.625</v>
      </c>
      <c r="R791" s="183">
        <v>0.375</v>
      </c>
      <c r="S791" s="183">
        <v>0.75</v>
      </c>
      <c r="T791" s="183">
        <v>0.625</v>
      </c>
      <c r="U791" s="183"/>
      <c r="V791" s="183">
        <v>0.625</v>
      </c>
      <c r="W791" s="183">
        <v>0.875</v>
      </c>
      <c r="X791" s="183">
        <v>1</v>
      </c>
      <c r="Y791" s="183" t="s">
        <v>84</v>
      </c>
      <c r="Z791" s="183" t="s">
        <v>84</v>
      </c>
      <c r="AA791" s="183" t="s">
        <v>84</v>
      </c>
      <c r="AB791" s="185">
        <v>0.75</v>
      </c>
      <c r="AC791" s="183">
        <v>0.875</v>
      </c>
      <c r="AD791" s="183">
        <v>0.875</v>
      </c>
      <c r="AE791" s="183" t="s">
        <v>84</v>
      </c>
      <c r="AF791" s="183" t="s">
        <v>84</v>
      </c>
      <c r="AG791" s="183" t="s">
        <v>84</v>
      </c>
      <c r="AH791" s="183">
        <v>0.875</v>
      </c>
      <c r="AI791" s="183">
        <v>1</v>
      </c>
      <c r="AJ791" s="183">
        <v>0.875</v>
      </c>
      <c r="AK791" s="183">
        <v>0.875</v>
      </c>
      <c r="AL791" s="183" t="s">
        <v>84</v>
      </c>
      <c r="AM791" s="185">
        <v>0.5</v>
      </c>
      <c r="AN791" s="183" t="s">
        <v>84</v>
      </c>
      <c r="AO791" s="183">
        <v>0.75</v>
      </c>
      <c r="AP791" s="183" t="s">
        <v>84</v>
      </c>
      <c r="AQ791" s="183" t="s">
        <v>84</v>
      </c>
      <c r="AR791" s="965">
        <v>0.875</v>
      </c>
      <c r="AS791" s="965" t="s">
        <v>84</v>
      </c>
      <c r="AT791" s="975" t="s">
        <v>84</v>
      </c>
      <c r="AU791" s="189"/>
      <c r="AV791" s="189"/>
      <c r="AW791" s="189"/>
      <c r="AX791" s="506"/>
      <c r="AY791" s="506"/>
      <c r="AZ791" s="189"/>
      <c r="BA791" s="272">
        <v>0.70454545454545459</v>
      </c>
      <c r="BB791" s="187">
        <v>0.875</v>
      </c>
      <c r="BC791" s="187">
        <v>0.70833333333333337</v>
      </c>
      <c r="BD791" s="188">
        <v>0.76262626262626265</v>
      </c>
      <c r="BE791" s="188" t="s">
        <v>84</v>
      </c>
      <c r="BF791" s="118"/>
      <c r="BG791" s="118"/>
    </row>
    <row r="792" spans="1:59" s="72" customFormat="1" ht="39.75" customHeight="1" x14ac:dyDescent="0.25">
      <c r="A792" s="155"/>
      <c r="B792" s="155"/>
      <c r="C792" s="155"/>
      <c r="D792" s="1554"/>
      <c r="E792" s="234" t="s">
        <v>155</v>
      </c>
      <c r="G792" s="1561"/>
      <c r="H792" s="801">
        <v>0.875</v>
      </c>
      <c r="I792" s="189">
        <v>0.875</v>
      </c>
      <c r="J792" s="189" t="s">
        <v>84</v>
      </c>
      <c r="K792" s="189">
        <v>0.625</v>
      </c>
      <c r="L792" s="189" t="s">
        <v>84</v>
      </c>
      <c r="M792" s="189" t="s">
        <v>84</v>
      </c>
      <c r="N792" s="189" t="s">
        <v>84</v>
      </c>
      <c r="O792" s="189">
        <v>0.75</v>
      </c>
      <c r="P792" s="189" t="s">
        <v>84</v>
      </c>
      <c r="Q792" s="189">
        <v>0.875</v>
      </c>
      <c r="R792" s="189">
        <v>0.625</v>
      </c>
      <c r="S792" s="189">
        <v>0.75</v>
      </c>
      <c r="T792" s="189">
        <v>0.875</v>
      </c>
      <c r="U792" s="189"/>
      <c r="V792" s="189">
        <v>0.75</v>
      </c>
      <c r="W792" s="189">
        <v>0.75</v>
      </c>
      <c r="X792" s="189">
        <v>0.875</v>
      </c>
      <c r="Y792" s="189" t="s">
        <v>84</v>
      </c>
      <c r="Z792" s="189" t="s">
        <v>84</v>
      </c>
      <c r="AA792" s="189" t="s">
        <v>84</v>
      </c>
      <c r="AB792" s="237">
        <v>0.875</v>
      </c>
      <c r="AC792" s="189">
        <v>0.625</v>
      </c>
      <c r="AD792" s="189">
        <v>0.75</v>
      </c>
      <c r="AE792" s="189" t="s">
        <v>84</v>
      </c>
      <c r="AF792" s="189" t="s">
        <v>84</v>
      </c>
      <c r="AG792" s="189" t="s">
        <v>84</v>
      </c>
      <c r="AH792" s="189">
        <v>0.875</v>
      </c>
      <c r="AI792" s="189">
        <v>1</v>
      </c>
      <c r="AJ792" s="189">
        <v>0.75</v>
      </c>
      <c r="AK792" s="189">
        <v>0.75</v>
      </c>
      <c r="AL792" s="189" t="s">
        <v>84</v>
      </c>
      <c r="AM792" s="237">
        <v>0.75</v>
      </c>
      <c r="AN792" s="189" t="s">
        <v>84</v>
      </c>
      <c r="AO792" s="189">
        <v>0.875</v>
      </c>
      <c r="AP792" s="189" t="s">
        <v>84</v>
      </c>
      <c r="AQ792" s="189" t="s">
        <v>84</v>
      </c>
      <c r="AR792" s="967">
        <v>1</v>
      </c>
      <c r="AS792" s="967" t="s">
        <v>84</v>
      </c>
      <c r="AT792" s="977" t="s">
        <v>84</v>
      </c>
      <c r="AU792" s="189"/>
      <c r="AV792" s="189"/>
      <c r="AW792" s="189"/>
      <c r="AX792" s="506"/>
      <c r="AY792" s="506"/>
      <c r="AZ792" s="189"/>
      <c r="BA792" s="323">
        <v>0.78409090909090906</v>
      </c>
      <c r="BB792" s="239">
        <v>0.8035714285714286</v>
      </c>
      <c r="BC792" s="239">
        <v>0.875</v>
      </c>
      <c r="BD792" s="240">
        <v>0.82088744588744589</v>
      </c>
      <c r="BE792" s="240" t="s">
        <v>84</v>
      </c>
      <c r="BF792" s="118"/>
      <c r="BG792" s="118"/>
    </row>
    <row r="793" spans="1:59" s="72" customFormat="1" ht="39.75" customHeight="1" x14ac:dyDescent="0.25">
      <c r="A793" s="155"/>
      <c r="B793" s="155"/>
      <c r="C793" s="155"/>
      <c r="D793" s="1554"/>
      <c r="E793" s="234" t="s">
        <v>303</v>
      </c>
      <c r="G793" s="1561"/>
      <c r="H793" s="802">
        <v>1</v>
      </c>
      <c r="I793" s="183">
        <v>1</v>
      </c>
      <c r="J793" s="183" t="s">
        <v>84</v>
      </c>
      <c r="K793" s="183">
        <v>0.5</v>
      </c>
      <c r="L793" s="183" t="s">
        <v>84</v>
      </c>
      <c r="M793" s="183" t="s">
        <v>84</v>
      </c>
      <c r="N793" s="183" t="s">
        <v>84</v>
      </c>
      <c r="O793" s="183">
        <v>0.75</v>
      </c>
      <c r="P793" s="183" t="s">
        <v>84</v>
      </c>
      <c r="Q793" s="183">
        <v>0.375</v>
      </c>
      <c r="R793" s="183">
        <v>0.625</v>
      </c>
      <c r="S793" s="183">
        <v>0.875</v>
      </c>
      <c r="T793" s="183">
        <v>0.875</v>
      </c>
      <c r="U793" s="183"/>
      <c r="V793" s="183">
        <v>0.5</v>
      </c>
      <c r="W793" s="183">
        <v>0.875</v>
      </c>
      <c r="X793" s="183">
        <v>0.75</v>
      </c>
      <c r="Y793" s="183" t="s">
        <v>84</v>
      </c>
      <c r="Z793" s="183" t="s">
        <v>84</v>
      </c>
      <c r="AA793" s="183" t="s">
        <v>84</v>
      </c>
      <c r="AB793" s="185">
        <v>0.75</v>
      </c>
      <c r="AC793" s="183">
        <v>0.75</v>
      </c>
      <c r="AD793" s="183">
        <v>0.625</v>
      </c>
      <c r="AE793" s="183" t="s">
        <v>84</v>
      </c>
      <c r="AF793" s="183" t="s">
        <v>84</v>
      </c>
      <c r="AG793" s="183" t="s">
        <v>84</v>
      </c>
      <c r="AH793" s="183">
        <v>0.5</v>
      </c>
      <c r="AI793" s="183">
        <v>0.75</v>
      </c>
      <c r="AJ793" s="183">
        <v>0.625</v>
      </c>
      <c r="AK793" s="183">
        <v>0.5</v>
      </c>
      <c r="AL793" s="183" t="s">
        <v>84</v>
      </c>
      <c r="AM793" s="185">
        <v>0.875</v>
      </c>
      <c r="AN793" s="183" t="s">
        <v>84</v>
      </c>
      <c r="AO793" s="183">
        <v>0.75</v>
      </c>
      <c r="AP793" s="183" t="s">
        <v>84</v>
      </c>
      <c r="AQ793" s="183" t="s">
        <v>84</v>
      </c>
      <c r="AR793" s="965">
        <v>0.875</v>
      </c>
      <c r="AS793" s="965" t="s">
        <v>84</v>
      </c>
      <c r="AT793" s="975" t="s">
        <v>84</v>
      </c>
      <c r="AU793" s="189"/>
      <c r="AV793" s="189"/>
      <c r="AW793" s="189"/>
      <c r="AX793" s="506"/>
      <c r="AY793" s="506"/>
      <c r="AZ793" s="189"/>
      <c r="BA793" s="272">
        <v>0.73863636363636365</v>
      </c>
      <c r="BB793" s="187">
        <v>0.6428571428571429</v>
      </c>
      <c r="BC793" s="187">
        <v>0.83333333333333337</v>
      </c>
      <c r="BD793" s="188">
        <v>0.73827561327561331</v>
      </c>
      <c r="BE793" s="188" t="s">
        <v>84</v>
      </c>
      <c r="BF793" s="118"/>
      <c r="BG793" s="118"/>
    </row>
    <row r="794" spans="1:59" s="72" customFormat="1" ht="39.75" customHeight="1" x14ac:dyDescent="0.25">
      <c r="A794" s="155"/>
      <c r="B794" s="155"/>
      <c r="C794" s="155"/>
      <c r="D794" s="1554"/>
      <c r="E794" s="234" t="s">
        <v>167</v>
      </c>
      <c r="G794" s="1561"/>
      <c r="H794" s="801">
        <v>1</v>
      </c>
      <c r="I794" s="189">
        <v>0.625</v>
      </c>
      <c r="J794" s="189" t="s">
        <v>84</v>
      </c>
      <c r="K794" s="189">
        <v>0.625</v>
      </c>
      <c r="L794" s="189" t="s">
        <v>84</v>
      </c>
      <c r="M794" s="189" t="s">
        <v>84</v>
      </c>
      <c r="N794" s="189" t="s">
        <v>84</v>
      </c>
      <c r="O794" s="189">
        <v>0.625</v>
      </c>
      <c r="P794" s="189" t="s">
        <v>84</v>
      </c>
      <c r="Q794" s="189">
        <v>0.5</v>
      </c>
      <c r="R794" s="189">
        <v>0.375</v>
      </c>
      <c r="S794" s="189">
        <v>0.75</v>
      </c>
      <c r="T794" s="189">
        <v>0.625</v>
      </c>
      <c r="U794" s="189"/>
      <c r="V794" s="189">
        <v>0.625</v>
      </c>
      <c r="W794" s="189">
        <v>0.5</v>
      </c>
      <c r="X794" s="189">
        <v>0.875</v>
      </c>
      <c r="Y794" s="189" t="s">
        <v>84</v>
      </c>
      <c r="Z794" s="189" t="s">
        <v>84</v>
      </c>
      <c r="AA794" s="189" t="s">
        <v>84</v>
      </c>
      <c r="AB794" s="237">
        <v>0.75</v>
      </c>
      <c r="AC794" s="189">
        <v>0.5</v>
      </c>
      <c r="AD794" s="189">
        <v>0.625</v>
      </c>
      <c r="AE794" s="189" t="s">
        <v>84</v>
      </c>
      <c r="AF794" s="189" t="s">
        <v>84</v>
      </c>
      <c r="AG794" s="189" t="s">
        <v>84</v>
      </c>
      <c r="AH794" s="189">
        <v>0.5</v>
      </c>
      <c r="AI794" s="189">
        <v>1</v>
      </c>
      <c r="AJ794" s="189">
        <v>0.625</v>
      </c>
      <c r="AK794" s="189">
        <v>0.75</v>
      </c>
      <c r="AL794" s="189" t="s">
        <v>84</v>
      </c>
      <c r="AM794" s="237">
        <v>0.75</v>
      </c>
      <c r="AN794" s="189" t="s">
        <v>84</v>
      </c>
      <c r="AO794" s="189">
        <v>0.5</v>
      </c>
      <c r="AP794" s="189" t="s">
        <v>84</v>
      </c>
      <c r="AQ794" s="189" t="s">
        <v>84</v>
      </c>
      <c r="AR794" s="967">
        <v>0.625</v>
      </c>
      <c r="AS794" s="967" t="s">
        <v>84</v>
      </c>
      <c r="AT794" s="977" t="s">
        <v>84</v>
      </c>
      <c r="AU794" s="189"/>
      <c r="AV794" s="189"/>
      <c r="AW794" s="189"/>
      <c r="AX794" s="506"/>
      <c r="AY794" s="506"/>
      <c r="AZ794" s="189"/>
      <c r="BA794" s="323">
        <v>0.64772727272727271</v>
      </c>
      <c r="BB794" s="239">
        <v>0.6785714285714286</v>
      </c>
      <c r="BC794" s="239">
        <v>0.625</v>
      </c>
      <c r="BD794" s="240">
        <v>0.65043290043290047</v>
      </c>
      <c r="BE794" s="240" t="s">
        <v>84</v>
      </c>
      <c r="BF794" s="118"/>
      <c r="BG794" s="118"/>
    </row>
    <row r="795" spans="1:59" s="72" customFormat="1" ht="39.75" customHeight="1" x14ac:dyDescent="0.25">
      <c r="A795" s="155"/>
      <c r="B795" s="155"/>
      <c r="C795" s="155"/>
      <c r="D795" s="1554"/>
      <c r="E795" s="234" t="s">
        <v>168</v>
      </c>
      <c r="G795" s="1561"/>
      <c r="H795" s="802">
        <v>0.75</v>
      </c>
      <c r="I795" s="183">
        <v>0.875</v>
      </c>
      <c r="J795" s="183" t="s">
        <v>84</v>
      </c>
      <c r="K795" s="183">
        <v>0.625</v>
      </c>
      <c r="L795" s="183" t="s">
        <v>84</v>
      </c>
      <c r="M795" s="183" t="s">
        <v>84</v>
      </c>
      <c r="N795" s="183" t="s">
        <v>84</v>
      </c>
      <c r="O795" s="183">
        <v>0.75</v>
      </c>
      <c r="P795" s="183" t="s">
        <v>84</v>
      </c>
      <c r="Q795" s="183">
        <v>0.75</v>
      </c>
      <c r="R795" s="183">
        <v>0.25</v>
      </c>
      <c r="S795" s="183">
        <v>0.5</v>
      </c>
      <c r="T795" s="183">
        <v>0.75</v>
      </c>
      <c r="U795" s="183"/>
      <c r="V795" s="183">
        <v>0.875</v>
      </c>
      <c r="W795" s="183">
        <v>0.875</v>
      </c>
      <c r="X795" s="183">
        <v>0.75</v>
      </c>
      <c r="Y795" s="183" t="s">
        <v>84</v>
      </c>
      <c r="Z795" s="183" t="s">
        <v>84</v>
      </c>
      <c r="AA795" s="183" t="s">
        <v>84</v>
      </c>
      <c r="AB795" s="185">
        <v>0.375</v>
      </c>
      <c r="AC795" s="183">
        <v>0.625</v>
      </c>
      <c r="AD795" s="183">
        <v>0.5</v>
      </c>
      <c r="AE795" s="183" t="s">
        <v>84</v>
      </c>
      <c r="AF795" s="183" t="s">
        <v>84</v>
      </c>
      <c r="AG795" s="183" t="s">
        <v>84</v>
      </c>
      <c r="AH795" s="183">
        <v>0.5</v>
      </c>
      <c r="AI795" s="183">
        <v>0.75</v>
      </c>
      <c r="AJ795" s="183">
        <v>1</v>
      </c>
      <c r="AK795" s="183">
        <v>1</v>
      </c>
      <c r="AL795" s="183" t="s">
        <v>84</v>
      </c>
      <c r="AM795" s="185">
        <v>0.625</v>
      </c>
      <c r="AN795" s="183" t="s">
        <v>84</v>
      </c>
      <c r="AO795" s="183">
        <v>0.5</v>
      </c>
      <c r="AP795" s="183" t="s">
        <v>84</v>
      </c>
      <c r="AQ795" s="183" t="s">
        <v>84</v>
      </c>
      <c r="AR795" s="965">
        <v>0.5</v>
      </c>
      <c r="AS795" s="965" t="s">
        <v>84</v>
      </c>
      <c r="AT795" s="975" t="s">
        <v>84</v>
      </c>
      <c r="AU795" s="189"/>
      <c r="AV795" s="189"/>
      <c r="AW795" s="189"/>
      <c r="AX795" s="506"/>
      <c r="AY795" s="506"/>
      <c r="AZ795" s="189"/>
      <c r="BA795" s="272">
        <v>0.70454545454545459</v>
      </c>
      <c r="BB795" s="187">
        <v>0.6785714285714286</v>
      </c>
      <c r="BC795" s="187">
        <v>0.54166666666666663</v>
      </c>
      <c r="BD795" s="188">
        <v>0.64159451659451661</v>
      </c>
      <c r="BE795" s="188" t="s">
        <v>84</v>
      </c>
      <c r="BF795" s="118"/>
      <c r="BG795" s="118"/>
    </row>
    <row r="796" spans="1:59" s="72" customFormat="1" ht="39.75" customHeight="1" x14ac:dyDescent="0.25">
      <c r="A796" s="155"/>
      <c r="B796" s="155"/>
      <c r="C796" s="155"/>
      <c r="D796" s="1554"/>
      <c r="E796" s="234" t="s">
        <v>241</v>
      </c>
      <c r="G796" s="1561"/>
      <c r="H796" s="803">
        <v>0.875</v>
      </c>
      <c r="I796" s="186">
        <v>0.75</v>
      </c>
      <c r="J796" s="186" t="s">
        <v>84</v>
      </c>
      <c r="K796" s="186">
        <v>0.5</v>
      </c>
      <c r="L796" s="186" t="s">
        <v>84</v>
      </c>
      <c r="M796" s="186" t="s">
        <v>84</v>
      </c>
      <c r="N796" s="186" t="s">
        <v>84</v>
      </c>
      <c r="O796" s="186">
        <v>0.875</v>
      </c>
      <c r="P796" s="186" t="s">
        <v>84</v>
      </c>
      <c r="Q796" s="186">
        <v>0.5</v>
      </c>
      <c r="R796" s="186">
        <v>0.5</v>
      </c>
      <c r="S796" s="186">
        <v>1</v>
      </c>
      <c r="T796" s="186">
        <v>0.875</v>
      </c>
      <c r="U796" s="186"/>
      <c r="V796" s="186">
        <v>0.875</v>
      </c>
      <c r="W796" s="186">
        <v>1</v>
      </c>
      <c r="X796" s="186">
        <v>0.625</v>
      </c>
      <c r="Y796" s="186" t="s">
        <v>84</v>
      </c>
      <c r="Z796" s="186" t="s">
        <v>84</v>
      </c>
      <c r="AA796" s="186" t="s">
        <v>84</v>
      </c>
      <c r="AB796" s="206">
        <v>0.75</v>
      </c>
      <c r="AC796" s="186">
        <v>0.5</v>
      </c>
      <c r="AD796" s="186">
        <v>0.5</v>
      </c>
      <c r="AE796" s="186" t="s">
        <v>84</v>
      </c>
      <c r="AF796" s="186" t="s">
        <v>84</v>
      </c>
      <c r="AG796" s="186" t="s">
        <v>84</v>
      </c>
      <c r="AH796" s="186">
        <v>0.625</v>
      </c>
      <c r="AI796" s="186">
        <v>0.75</v>
      </c>
      <c r="AJ796" s="186">
        <v>0.875</v>
      </c>
      <c r="AK796" s="186">
        <v>0.875</v>
      </c>
      <c r="AL796" s="186" t="s">
        <v>84</v>
      </c>
      <c r="AM796" s="206">
        <v>0.625</v>
      </c>
      <c r="AN796" s="186" t="s">
        <v>84</v>
      </c>
      <c r="AO796" s="186">
        <v>0.875</v>
      </c>
      <c r="AP796" s="186" t="s">
        <v>84</v>
      </c>
      <c r="AQ796" s="186" t="s">
        <v>84</v>
      </c>
      <c r="AR796" s="966">
        <v>0.625</v>
      </c>
      <c r="AS796" s="966" t="s">
        <v>84</v>
      </c>
      <c r="AT796" s="976" t="s">
        <v>84</v>
      </c>
      <c r="AU796" s="186"/>
      <c r="AV796" s="186"/>
      <c r="AW796" s="186"/>
      <c r="AX796" s="605"/>
      <c r="AY796" s="605"/>
      <c r="AZ796" s="189"/>
      <c r="BA796" s="817">
        <v>0.76136363636363635</v>
      </c>
      <c r="BB796" s="207">
        <v>0.6964285714285714</v>
      </c>
      <c r="BC796" s="207">
        <v>0.70833333333333337</v>
      </c>
      <c r="BD796" s="208">
        <v>0.72204184704184715</v>
      </c>
      <c r="BE796" s="208" t="s">
        <v>84</v>
      </c>
      <c r="BF796" s="118"/>
      <c r="BG796" s="118"/>
    </row>
    <row r="797" spans="1:59" s="72" customFormat="1" ht="39.75" customHeight="1" x14ac:dyDescent="0.25">
      <c r="A797" s="155"/>
      <c r="B797" s="155"/>
      <c r="C797" s="155"/>
      <c r="D797" s="1554"/>
      <c r="E797" s="234" t="s">
        <v>246</v>
      </c>
      <c r="G797" s="1561"/>
      <c r="H797" s="802">
        <v>0.75</v>
      </c>
      <c r="I797" s="183">
        <v>0.625</v>
      </c>
      <c r="J797" s="183" t="s">
        <v>84</v>
      </c>
      <c r="K797" s="183">
        <v>0.5</v>
      </c>
      <c r="L797" s="183" t="s">
        <v>84</v>
      </c>
      <c r="M797" s="183" t="s">
        <v>84</v>
      </c>
      <c r="N797" s="183" t="s">
        <v>84</v>
      </c>
      <c r="O797" s="183">
        <v>0.875</v>
      </c>
      <c r="P797" s="183" t="s">
        <v>84</v>
      </c>
      <c r="Q797" s="183">
        <v>0.375</v>
      </c>
      <c r="R797" s="183">
        <v>0.5</v>
      </c>
      <c r="S797" s="183">
        <v>0.75</v>
      </c>
      <c r="T797" s="183">
        <v>0.625</v>
      </c>
      <c r="U797" s="183"/>
      <c r="V797" s="183">
        <v>0.5</v>
      </c>
      <c r="W797" s="183">
        <v>0.625</v>
      </c>
      <c r="X797" s="183">
        <v>0.75</v>
      </c>
      <c r="Y797" s="183" t="s">
        <v>84</v>
      </c>
      <c r="Z797" s="183" t="s">
        <v>84</v>
      </c>
      <c r="AA797" s="183" t="s">
        <v>84</v>
      </c>
      <c r="AB797" s="185">
        <v>0.375</v>
      </c>
      <c r="AC797" s="183">
        <v>0.5</v>
      </c>
      <c r="AD797" s="183">
        <v>0.375</v>
      </c>
      <c r="AE797" s="183" t="s">
        <v>84</v>
      </c>
      <c r="AF797" s="183" t="s">
        <v>84</v>
      </c>
      <c r="AG797" s="183" t="s">
        <v>84</v>
      </c>
      <c r="AH797" s="183">
        <v>0.375</v>
      </c>
      <c r="AI797" s="183">
        <v>0.375</v>
      </c>
      <c r="AJ797" s="183">
        <v>0.5</v>
      </c>
      <c r="AK797" s="183">
        <v>0.75</v>
      </c>
      <c r="AL797" s="183" t="s">
        <v>84</v>
      </c>
      <c r="AM797" s="185">
        <v>0.5</v>
      </c>
      <c r="AN797" s="183" t="s">
        <v>84</v>
      </c>
      <c r="AO797" s="183">
        <v>0.75</v>
      </c>
      <c r="AP797" s="183" t="s">
        <v>84</v>
      </c>
      <c r="AQ797" s="183" t="s">
        <v>84</v>
      </c>
      <c r="AR797" s="965">
        <v>0.625</v>
      </c>
      <c r="AS797" s="965" t="s">
        <v>84</v>
      </c>
      <c r="AT797" s="975" t="s">
        <v>84</v>
      </c>
      <c r="AU797" s="183"/>
      <c r="AV797" s="183"/>
      <c r="AW797" s="183"/>
      <c r="AX797" s="604"/>
      <c r="AY797" s="604"/>
      <c r="AZ797" s="189"/>
      <c r="BA797" s="272">
        <v>0.625</v>
      </c>
      <c r="BB797" s="187">
        <v>0.4642857142857143</v>
      </c>
      <c r="BC797" s="187">
        <v>0.625</v>
      </c>
      <c r="BD797" s="188">
        <v>0.57142857142857151</v>
      </c>
      <c r="BE797" s="188" t="s">
        <v>84</v>
      </c>
      <c r="BF797" s="118"/>
      <c r="BG797" s="118"/>
    </row>
    <row r="798" spans="1:59" s="72" customFormat="1" ht="39.75" customHeight="1" x14ac:dyDescent="0.25">
      <c r="A798" s="155"/>
      <c r="B798" s="155"/>
      <c r="C798" s="155"/>
      <c r="D798" s="1554"/>
      <c r="E798" s="234" t="s">
        <v>248</v>
      </c>
      <c r="G798" s="1561"/>
      <c r="H798" s="801">
        <v>0.5</v>
      </c>
      <c r="I798" s="189">
        <v>0.5</v>
      </c>
      <c r="J798" s="189" t="s">
        <v>84</v>
      </c>
      <c r="K798" s="189">
        <v>0.375</v>
      </c>
      <c r="L798" s="189" t="s">
        <v>84</v>
      </c>
      <c r="M798" s="189" t="s">
        <v>84</v>
      </c>
      <c r="N798" s="189" t="s">
        <v>84</v>
      </c>
      <c r="O798" s="189">
        <v>0.5</v>
      </c>
      <c r="P798" s="189" t="s">
        <v>84</v>
      </c>
      <c r="Q798" s="189">
        <v>0.625</v>
      </c>
      <c r="R798" s="189">
        <v>0.5</v>
      </c>
      <c r="S798" s="189">
        <v>0.5</v>
      </c>
      <c r="T798" s="189">
        <v>0.375</v>
      </c>
      <c r="U798" s="189"/>
      <c r="V798" s="189">
        <v>0.5</v>
      </c>
      <c r="W798" s="189">
        <v>0.375</v>
      </c>
      <c r="X798" s="189">
        <v>0.5</v>
      </c>
      <c r="Y798" s="189" t="s">
        <v>84</v>
      </c>
      <c r="Z798" s="189" t="s">
        <v>84</v>
      </c>
      <c r="AA798" s="189" t="s">
        <v>84</v>
      </c>
      <c r="AB798" s="237">
        <v>0.75</v>
      </c>
      <c r="AC798" s="189">
        <v>0.5</v>
      </c>
      <c r="AD798" s="189">
        <v>0.625</v>
      </c>
      <c r="AE798" s="189" t="s">
        <v>84</v>
      </c>
      <c r="AF798" s="189" t="s">
        <v>84</v>
      </c>
      <c r="AG798" s="189" t="s">
        <v>84</v>
      </c>
      <c r="AH798" s="189">
        <v>0.5</v>
      </c>
      <c r="AI798" s="189">
        <v>1</v>
      </c>
      <c r="AJ798" s="189">
        <v>0.5</v>
      </c>
      <c r="AK798" s="189">
        <v>0.625</v>
      </c>
      <c r="AL798" s="189" t="s">
        <v>84</v>
      </c>
      <c r="AM798" s="237">
        <v>0.75</v>
      </c>
      <c r="AN798" s="189" t="s">
        <v>84</v>
      </c>
      <c r="AO798" s="189">
        <v>0.875</v>
      </c>
      <c r="AP798" s="189" t="s">
        <v>84</v>
      </c>
      <c r="AQ798" s="189" t="s">
        <v>84</v>
      </c>
      <c r="AR798" s="967">
        <v>0.875</v>
      </c>
      <c r="AS798" s="967" t="s">
        <v>84</v>
      </c>
      <c r="AT798" s="977" t="s">
        <v>84</v>
      </c>
      <c r="AU798" s="189"/>
      <c r="AV798" s="189"/>
      <c r="AW798" s="189"/>
      <c r="AX798" s="506"/>
      <c r="AY798" s="506"/>
      <c r="AZ798" s="189"/>
      <c r="BA798" s="323">
        <v>0.47727272727272729</v>
      </c>
      <c r="BB798" s="239">
        <v>0.6428571428571429</v>
      </c>
      <c r="BC798" s="239">
        <v>0.83333333333333337</v>
      </c>
      <c r="BD798" s="240">
        <v>0.65115440115440126</v>
      </c>
      <c r="BE798" s="240" t="s">
        <v>84</v>
      </c>
      <c r="BF798" s="118"/>
      <c r="BG798" s="118"/>
    </row>
    <row r="799" spans="1:59" s="72" customFormat="1" ht="39.75" customHeight="1" x14ac:dyDescent="0.25">
      <c r="A799" s="155"/>
      <c r="B799" s="155"/>
      <c r="C799" s="155"/>
      <c r="D799" s="1554"/>
      <c r="E799" s="234" t="s">
        <v>257</v>
      </c>
      <c r="G799" s="1561"/>
      <c r="H799" s="802">
        <v>0.75</v>
      </c>
      <c r="I799" s="183">
        <v>0.5</v>
      </c>
      <c r="J799" s="183" t="s">
        <v>84</v>
      </c>
      <c r="K799" s="183">
        <v>0.375</v>
      </c>
      <c r="L799" s="183" t="s">
        <v>84</v>
      </c>
      <c r="M799" s="183" t="s">
        <v>84</v>
      </c>
      <c r="N799" s="183" t="s">
        <v>84</v>
      </c>
      <c r="O799" s="183">
        <v>0.625</v>
      </c>
      <c r="P799" s="183" t="s">
        <v>84</v>
      </c>
      <c r="Q799" s="183">
        <v>0.375</v>
      </c>
      <c r="R799" s="183">
        <v>0.5</v>
      </c>
      <c r="S799" s="183">
        <v>0.75</v>
      </c>
      <c r="T799" s="183">
        <v>0.25</v>
      </c>
      <c r="U799" s="183"/>
      <c r="V799" s="183">
        <v>0.375</v>
      </c>
      <c r="W799" s="183">
        <v>0.5</v>
      </c>
      <c r="X799" s="183">
        <v>0.625</v>
      </c>
      <c r="Y799" s="183" t="s">
        <v>84</v>
      </c>
      <c r="Z799" s="183" t="s">
        <v>84</v>
      </c>
      <c r="AA799" s="183" t="s">
        <v>84</v>
      </c>
      <c r="AB799" s="185">
        <v>0.625</v>
      </c>
      <c r="AC799" s="183">
        <v>0.5</v>
      </c>
      <c r="AD799" s="183">
        <v>0.5</v>
      </c>
      <c r="AE799" s="183" t="s">
        <v>84</v>
      </c>
      <c r="AF799" s="183" t="s">
        <v>84</v>
      </c>
      <c r="AG799" s="183" t="s">
        <v>84</v>
      </c>
      <c r="AH799" s="183">
        <v>0.375</v>
      </c>
      <c r="AI799" s="183">
        <v>0.875</v>
      </c>
      <c r="AJ799" s="183">
        <v>0.75</v>
      </c>
      <c r="AK799" s="183">
        <v>0.75</v>
      </c>
      <c r="AL799" s="183" t="s">
        <v>84</v>
      </c>
      <c r="AM799" s="185">
        <v>0.875</v>
      </c>
      <c r="AN799" s="183" t="s">
        <v>84</v>
      </c>
      <c r="AO799" s="183">
        <v>0.75</v>
      </c>
      <c r="AP799" s="183" t="s">
        <v>84</v>
      </c>
      <c r="AQ799" s="183" t="s">
        <v>84</v>
      </c>
      <c r="AR799" s="965">
        <v>0.5</v>
      </c>
      <c r="AS799" s="965" t="s">
        <v>84</v>
      </c>
      <c r="AT799" s="975" t="s">
        <v>84</v>
      </c>
      <c r="AU799" s="183"/>
      <c r="AV799" s="183"/>
      <c r="AW799" s="183"/>
      <c r="AX799" s="604"/>
      <c r="AY799" s="604"/>
      <c r="AZ799" s="189"/>
      <c r="BA799" s="272">
        <v>0.51136363636363635</v>
      </c>
      <c r="BB799" s="187">
        <v>0.625</v>
      </c>
      <c r="BC799" s="187">
        <v>0.70833333333333337</v>
      </c>
      <c r="BD799" s="188">
        <v>0.61489898989898994</v>
      </c>
      <c r="BE799" s="188" t="s">
        <v>84</v>
      </c>
      <c r="BF799" s="118"/>
      <c r="BG799" s="118"/>
    </row>
    <row r="800" spans="1:59" s="72" customFormat="1" ht="39.75" customHeight="1" x14ac:dyDescent="0.25">
      <c r="A800" s="155"/>
      <c r="B800" s="155"/>
      <c r="C800" s="155"/>
      <c r="D800" s="1554"/>
      <c r="E800" s="234" t="s">
        <v>267</v>
      </c>
      <c r="G800" s="1561"/>
      <c r="H800" s="801" t="s">
        <v>84</v>
      </c>
      <c r="I800" s="189" t="s">
        <v>84</v>
      </c>
      <c r="J800" s="189" t="s">
        <v>84</v>
      </c>
      <c r="K800" s="189" t="s">
        <v>84</v>
      </c>
      <c r="L800" s="189" t="s">
        <v>84</v>
      </c>
      <c r="M800" s="189" t="s">
        <v>84</v>
      </c>
      <c r="N800" s="189" t="s">
        <v>84</v>
      </c>
      <c r="O800" s="189" t="s">
        <v>84</v>
      </c>
      <c r="P800" s="189" t="s">
        <v>84</v>
      </c>
      <c r="Q800" s="189" t="s">
        <v>84</v>
      </c>
      <c r="R800" s="189" t="s">
        <v>84</v>
      </c>
      <c r="S800" s="189" t="s">
        <v>84</v>
      </c>
      <c r="T800" s="189" t="s">
        <v>84</v>
      </c>
      <c r="U800" s="189"/>
      <c r="V800" s="189" t="s">
        <v>84</v>
      </c>
      <c r="W800" s="189" t="s">
        <v>84</v>
      </c>
      <c r="X800" s="189" t="s">
        <v>84</v>
      </c>
      <c r="Y800" s="189" t="s">
        <v>84</v>
      </c>
      <c r="Z800" s="189" t="s">
        <v>84</v>
      </c>
      <c r="AA800" s="189" t="s">
        <v>84</v>
      </c>
      <c r="AB800" s="237">
        <v>0.5</v>
      </c>
      <c r="AC800" s="189">
        <v>0.5</v>
      </c>
      <c r="AD800" s="189">
        <v>0.375</v>
      </c>
      <c r="AE800" s="189" t="s">
        <v>84</v>
      </c>
      <c r="AF800" s="189" t="s">
        <v>84</v>
      </c>
      <c r="AG800" s="189" t="s">
        <v>84</v>
      </c>
      <c r="AH800" s="189">
        <v>0.5</v>
      </c>
      <c r="AI800" s="189">
        <v>0.5</v>
      </c>
      <c r="AJ800" s="189">
        <v>0.5</v>
      </c>
      <c r="AK800" s="189">
        <v>0.5</v>
      </c>
      <c r="AL800" s="189" t="s">
        <v>84</v>
      </c>
      <c r="AM800" s="237">
        <v>0.625</v>
      </c>
      <c r="AN800" s="189" t="s">
        <v>84</v>
      </c>
      <c r="AO800" s="189">
        <v>0.625</v>
      </c>
      <c r="AP800" s="189">
        <v>0.75</v>
      </c>
      <c r="AQ800" s="189" t="s">
        <v>84</v>
      </c>
      <c r="AR800" s="967">
        <v>0.625</v>
      </c>
      <c r="AS800" s="967" t="s">
        <v>84</v>
      </c>
      <c r="AT800" s="977" t="s">
        <v>84</v>
      </c>
      <c r="AU800" s="189"/>
      <c r="AV800" s="189"/>
      <c r="AW800" s="189"/>
      <c r="AX800" s="506"/>
      <c r="AY800" s="506"/>
      <c r="AZ800" s="189"/>
      <c r="BA800" s="323" t="s">
        <v>84</v>
      </c>
      <c r="BB800" s="239">
        <v>0.48214285714285715</v>
      </c>
      <c r="BC800" s="239">
        <v>0.65625</v>
      </c>
      <c r="BD800" s="240">
        <v>0.5691964285714286</v>
      </c>
      <c r="BE800" s="240" t="s">
        <v>84</v>
      </c>
      <c r="BF800" s="118"/>
      <c r="BG800" s="118"/>
    </row>
    <row r="801" spans="1:59" s="72" customFormat="1" ht="39.75" customHeight="1" x14ac:dyDescent="0.25">
      <c r="A801" s="155"/>
      <c r="B801" s="155"/>
      <c r="C801" s="155"/>
      <c r="D801" s="1554"/>
      <c r="E801" s="234" t="s">
        <v>152</v>
      </c>
      <c r="G801" s="1561"/>
      <c r="H801" s="802">
        <v>0.25</v>
      </c>
      <c r="I801" s="183">
        <v>0.375</v>
      </c>
      <c r="J801" s="183" t="s">
        <v>84</v>
      </c>
      <c r="K801" s="183">
        <v>0.375</v>
      </c>
      <c r="L801" s="183" t="s">
        <v>84</v>
      </c>
      <c r="M801" s="183" t="s">
        <v>84</v>
      </c>
      <c r="N801" s="183" t="s">
        <v>84</v>
      </c>
      <c r="O801" s="183">
        <v>0.375</v>
      </c>
      <c r="P801" s="183" t="s">
        <v>84</v>
      </c>
      <c r="Q801" s="183">
        <v>0.625</v>
      </c>
      <c r="R801" s="183">
        <v>0.375</v>
      </c>
      <c r="S801" s="183">
        <v>0.25</v>
      </c>
      <c r="T801" s="183">
        <v>0.375</v>
      </c>
      <c r="U801" s="183"/>
      <c r="V801" s="183">
        <v>0.625</v>
      </c>
      <c r="W801" s="183">
        <v>0.375</v>
      </c>
      <c r="X801" s="183">
        <v>0.375</v>
      </c>
      <c r="Y801" s="183" t="s">
        <v>84</v>
      </c>
      <c r="Z801" s="183" t="s">
        <v>84</v>
      </c>
      <c r="AA801" s="183" t="s">
        <v>84</v>
      </c>
      <c r="AB801" s="185">
        <v>0.625</v>
      </c>
      <c r="AC801" s="183">
        <v>0.75</v>
      </c>
      <c r="AD801" s="183">
        <v>0.625</v>
      </c>
      <c r="AE801" s="183" t="s">
        <v>84</v>
      </c>
      <c r="AF801" s="183" t="s">
        <v>84</v>
      </c>
      <c r="AG801" s="183" t="s">
        <v>84</v>
      </c>
      <c r="AH801" s="183">
        <v>0.5</v>
      </c>
      <c r="AI801" s="183">
        <v>0.75</v>
      </c>
      <c r="AJ801" s="183">
        <v>0.5</v>
      </c>
      <c r="AK801" s="183">
        <v>0.375</v>
      </c>
      <c r="AL801" s="183">
        <v>0.625</v>
      </c>
      <c r="AM801" s="185">
        <v>0.625</v>
      </c>
      <c r="AN801" s="183" t="s">
        <v>84</v>
      </c>
      <c r="AO801" s="183">
        <v>0.5</v>
      </c>
      <c r="AP801" s="183">
        <v>0.75</v>
      </c>
      <c r="AQ801" s="183" t="s">
        <v>84</v>
      </c>
      <c r="AR801" s="965">
        <v>0.625</v>
      </c>
      <c r="AS801" s="965" t="s">
        <v>84</v>
      </c>
      <c r="AT801" s="975" t="s">
        <v>84</v>
      </c>
      <c r="AU801" s="183"/>
      <c r="AV801" s="183"/>
      <c r="AW801" s="183"/>
      <c r="AX801" s="604"/>
      <c r="AY801" s="604"/>
      <c r="AZ801" s="189"/>
      <c r="BA801" s="272">
        <v>0.39772727272727271</v>
      </c>
      <c r="BB801" s="187">
        <v>0.59375</v>
      </c>
      <c r="BC801" s="187">
        <v>0.625</v>
      </c>
      <c r="BD801" s="188">
        <v>0.53882575757575757</v>
      </c>
      <c r="BE801" s="188" t="s">
        <v>84</v>
      </c>
      <c r="BF801" s="118"/>
      <c r="BG801" s="118"/>
    </row>
    <row r="802" spans="1:59" s="72" customFormat="1" ht="39.75" customHeight="1" x14ac:dyDescent="0.25">
      <c r="A802" s="155"/>
      <c r="B802" s="155"/>
      <c r="C802" s="155"/>
      <c r="D802" s="1553">
        <v>2023</v>
      </c>
      <c r="E802" s="234" t="s">
        <v>153</v>
      </c>
      <c r="G802" s="1562"/>
      <c r="H802" s="801" t="s">
        <v>84</v>
      </c>
      <c r="I802" s="189" t="s">
        <v>84</v>
      </c>
      <c r="J802" s="189" t="s">
        <v>84</v>
      </c>
      <c r="K802" s="189" t="s">
        <v>84</v>
      </c>
      <c r="L802" s="189" t="s">
        <v>84</v>
      </c>
      <c r="M802" s="189" t="s">
        <v>84</v>
      </c>
      <c r="N802" s="189" t="s">
        <v>84</v>
      </c>
      <c r="O802" s="189" t="s">
        <v>84</v>
      </c>
      <c r="P802" s="189" t="s">
        <v>84</v>
      </c>
      <c r="Q802" s="189" t="s">
        <v>84</v>
      </c>
      <c r="R802" s="189" t="s">
        <v>84</v>
      </c>
      <c r="S802" s="189" t="s">
        <v>84</v>
      </c>
      <c r="T802" s="189" t="s">
        <v>84</v>
      </c>
      <c r="U802" s="189"/>
      <c r="V802" s="189" t="s">
        <v>84</v>
      </c>
      <c r="W802" s="189" t="s">
        <v>84</v>
      </c>
      <c r="X802" s="189" t="s">
        <v>84</v>
      </c>
      <c r="Y802" s="189" t="s">
        <v>84</v>
      </c>
      <c r="Z802" s="189" t="s">
        <v>84</v>
      </c>
      <c r="AA802" s="189" t="s">
        <v>84</v>
      </c>
      <c r="AB802" s="237" t="s">
        <v>84</v>
      </c>
      <c r="AC802" s="189" t="s">
        <v>84</v>
      </c>
      <c r="AD802" s="189" t="s">
        <v>84</v>
      </c>
      <c r="AE802" s="189" t="s">
        <v>84</v>
      </c>
      <c r="AF802" s="189" t="s">
        <v>84</v>
      </c>
      <c r="AG802" s="189" t="s">
        <v>84</v>
      </c>
      <c r="AH802" s="189" t="s">
        <v>84</v>
      </c>
      <c r="AI802" s="189" t="s">
        <v>84</v>
      </c>
      <c r="AJ802" s="189" t="s">
        <v>84</v>
      </c>
      <c r="AK802" s="189" t="s">
        <v>84</v>
      </c>
      <c r="AL802" s="189" t="s">
        <v>84</v>
      </c>
      <c r="AM802" s="237" t="s">
        <v>84</v>
      </c>
      <c r="AN802" s="189" t="s">
        <v>84</v>
      </c>
      <c r="AO802" s="189" t="s">
        <v>84</v>
      </c>
      <c r="AP802" s="189" t="s">
        <v>84</v>
      </c>
      <c r="AQ802" s="189" t="s">
        <v>84</v>
      </c>
      <c r="AR802" s="967" t="s">
        <v>84</v>
      </c>
      <c r="AS802" s="967" t="s">
        <v>84</v>
      </c>
      <c r="AT802" s="977" t="s">
        <v>84</v>
      </c>
      <c r="AU802" s="189"/>
      <c r="AV802" s="189"/>
      <c r="AW802" s="189"/>
      <c r="AX802" s="506"/>
      <c r="AY802" s="506"/>
      <c r="AZ802" s="189"/>
      <c r="BA802" s="1067" t="s">
        <v>84</v>
      </c>
      <c r="BB802" s="239" t="s">
        <v>84</v>
      </c>
      <c r="BC802" s="239" t="s">
        <v>84</v>
      </c>
      <c r="BD802" s="240" t="s">
        <v>84</v>
      </c>
      <c r="BE802" s="240" t="s">
        <v>84</v>
      </c>
      <c r="BF802" s="118"/>
      <c r="BG802" s="118"/>
    </row>
    <row r="803" spans="1:59" s="72" customFormat="1" ht="40.5" customHeight="1" x14ac:dyDescent="0.25">
      <c r="A803" s="155"/>
      <c r="B803" s="155"/>
      <c r="C803" s="155"/>
      <c r="D803" s="1554"/>
      <c r="E803" s="507" t="s">
        <v>154</v>
      </c>
      <c r="G803" s="1563"/>
      <c r="H803" s="640" t="str">
        <f>'Indices Generales'!AF112</f>
        <v>n/a</v>
      </c>
      <c r="I803" s="641" t="str">
        <f>'Indices Generales'!AG112</f>
        <v>n/a</v>
      </c>
      <c r="J803" s="641" t="str">
        <f>'Indices Generales'!AH112</f>
        <v>n/a</v>
      </c>
      <c r="K803" s="641" t="str">
        <f>'Indices Generales'!AI112</f>
        <v>n/a</v>
      </c>
      <c r="L803" s="641" t="str">
        <f>'Indices Generales'!AJ112</f>
        <v>n/a</v>
      </c>
      <c r="M803" s="641" t="str">
        <f>'Indices Generales'!AK112</f>
        <v>n/a</v>
      </c>
      <c r="N803" s="641" t="str">
        <f>'Indices Generales'!AL112</f>
        <v>n/a</v>
      </c>
      <c r="O803" s="641" t="str">
        <f>'Indices Generales'!AM112</f>
        <v>n/a</v>
      </c>
      <c r="P803" s="641" t="str">
        <f>'Indices Generales'!AN112</f>
        <v>n/a</v>
      </c>
      <c r="Q803" s="641" t="str">
        <f>'Indices Generales'!AO112</f>
        <v>n/a</v>
      </c>
      <c r="R803" s="641" t="str">
        <f>'Indices Generales'!AP112</f>
        <v>n/a</v>
      </c>
      <c r="S803" s="641" t="str">
        <f>'Indices Generales'!AQ112</f>
        <v>n/a</v>
      </c>
      <c r="T803" s="641" t="str">
        <f>'Indices Generales'!AR112</f>
        <v>n/a</v>
      </c>
      <c r="U803" s="641" t="str">
        <f>'Indices Generales'!AS112</f>
        <v>n/a</v>
      </c>
      <c r="V803" s="641" t="str">
        <f>'Indices Generales'!AT112</f>
        <v>n/a</v>
      </c>
      <c r="W803" s="641" t="str">
        <f>'Indices Generales'!AU112</f>
        <v>n/a</v>
      </c>
      <c r="X803" s="641" t="str">
        <f>'Indices Generales'!AV112</f>
        <v>n/a</v>
      </c>
      <c r="Y803" s="641" t="str">
        <f>'Indices Generales'!AW112</f>
        <v>n/a</v>
      </c>
      <c r="Z803" s="641" t="str">
        <f>'Indices Generales'!AY112</f>
        <v>n/a</v>
      </c>
      <c r="AA803" s="1082" t="s">
        <v>84</v>
      </c>
      <c r="AB803" s="643" t="str">
        <f>'Indices Generales'!AZ112</f>
        <v>n/a</v>
      </c>
      <c r="AC803" s="641" t="str">
        <f>'Indices Generales'!BA112</f>
        <v>n/a</v>
      </c>
      <c r="AD803" s="641" t="str">
        <f>'Indices Generales'!BB112</f>
        <v>n/a</v>
      </c>
      <c r="AE803" s="641" t="str">
        <f>'Indices Generales'!BC112</f>
        <v>n/a</v>
      </c>
      <c r="AF803" s="641" t="str">
        <f>'Indices Generales'!BD112</f>
        <v>n/a</v>
      </c>
      <c r="AG803" s="641" t="str">
        <f>'Indices Generales'!BE112</f>
        <v>n/a</v>
      </c>
      <c r="AH803" s="642" t="str">
        <f>'Indices Generales'!BF112</f>
        <v>n/a</v>
      </c>
      <c r="AI803" s="642" t="str">
        <f>'Indices Generales'!BG112</f>
        <v>n/a</v>
      </c>
      <c r="AJ803" s="642" t="str">
        <f>'Indices Generales'!BH112</f>
        <v>n/a</v>
      </c>
      <c r="AK803" s="813" t="str">
        <f>'Indices Generales'!BI112</f>
        <v>n/a</v>
      </c>
      <c r="AL803" s="813" t="str">
        <f>'Indices Generales'!BJ112</f>
        <v>n/a</v>
      </c>
      <c r="AM803" s="1042" t="str">
        <f>'Indices Generales'!BK112</f>
        <v>n/a</v>
      </c>
      <c r="AN803" s="641" t="str">
        <f>'Indices Generales'!BL112</f>
        <v>n/a</v>
      </c>
      <c r="AO803" s="641" t="str">
        <f>'Indices Generales'!BM112</f>
        <v>n/a</v>
      </c>
      <c r="AP803" s="641" t="str">
        <f>'Indices Generales'!BN112</f>
        <v>n/a</v>
      </c>
      <c r="AQ803" s="642" t="str">
        <f>'Indices Generales'!BO112</f>
        <v>n/a</v>
      </c>
      <c r="AR803" s="1043" t="str">
        <f>'Indices Generales'!BP112</f>
        <v>n/a</v>
      </c>
      <c r="AS803" s="1043">
        <f>'Indices Generales'!BQ112</f>
        <v>0</v>
      </c>
      <c r="AT803" s="1039">
        <f>'Indices Generales'!BR112</f>
        <v>0</v>
      </c>
      <c r="AU803" s="642">
        <f>'Indices Generales'!BS112</f>
        <v>0</v>
      </c>
      <c r="AV803" s="1044">
        <f>'Indices Generales'!BT112</f>
        <v>0</v>
      </c>
      <c r="AW803" s="642">
        <f>'Indices Generales'!BU112</f>
        <v>0</v>
      </c>
      <c r="AX803" s="660">
        <f>'Indices Generales'!BV112</f>
        <v>0</v>
      </c>
      <c r="AY803" s="1045" t="str">
        <f>'Indices Generales'!BW112</f>
        <v>n/a</v>
      </c>
      <c r="AZ803" s="189" t="str">
        <f>'Indices Generales'!BX112</f>
        <v>n/a</v>
      </c>
      <c r="BA803" s="645" t="str">
        <f>'Indices Generales'!BY112</f>
        <v>n/a</v>
      </c>
      <c r="BB803" s="646" t="str">
        <f>'Indices Generales'!BZ112</f>
        <v>n/a</v>
      </c>
      <c r="BC803" s="646">
        <f>'Indices Generales'!CA112</f>
        <v>0</v>
      </c>
      <c r="BD803" s="644">
        <f>'Indices Generales'!CB112</f>
        <v>0</v>
      </c>
      <c r="BE803" s="644">
        <f>'Indices Generales'!CC112</f>
        <v>0</v>
      </c>
      <c r="BF803" s="118"/>
      <c r="BG803" s="118"/>
    </row>
    <row r="804" spans="1:59" s="72" customFormat="1" ht="6" customHeight="1" x14ac:dyDescent="0.25">
      <c r="A804" s="155"/>
      <c r="B804" s="155"/>
      <c r="C804" s="155"/>
      <c r="D804" s="190"/>
      <c r="E804" s="191"/>
      <c r="G804" s="198"/>
      <c r="H804" s="186"/>
      <c r="I804" s="186"/>
      <c r="J804" s="186"/>
      <c r="K804" s="186"/>
      <c r="L804" s="186"/>
      <c r="M804" s="186"/>
      <c r="N804" s="186"/>
      <c r="O804" s="186"/>
      <c r="P804" s="186"/>
      <c r="Q804" s="186"/>
      <c r="R804" s="186"/>
      <c r="S804" s="186"/>
      <c r="T804" s="186"/>
      <c r="U804" s="186"/>
      <c r="V804" s="186"/>
      <c r="W804" s="186"/>
      <c r="X804" s="186"/>
      <c r="Y804" s="186"/>
      <c r="Z804" s="186"/>
      <c r="AA804" s="186"/>
      <c r="AB804" s="186"/>
      <c r="AC804" s="186"/>
      <c r="AD804" s="186"/>
      <c r="AE804" s="186"/>
      <c r="AF804" s="186"/>
      <c r="AG804" s="186"/>
      <c r="AH804" s="186"/>
      <c r="AI804" s="186"/>
      <c r="AJ804" s="186"/>
      <c r="AK804" s="186"/>
      <c r="AL804" s="186"/>
      <c r="AM804" s="186"/>
      <c r="AN804" s="186"/>
      <c r="AO804" s="186"/>
      <c r="AP804" s="186"/>
      <c r="AQ804" s="186"/>
      <c r="AR804" s="966"/>
      <c r="AS804" s="966"/>
      <c r="AT804" s="186"/>
      <c r="AU804" s="186"/>
      <c r="AV804" s="186"/>
      <c r="AW804" s="186"/>
      <c r="AX804" s="186"/>
      <c r="AY804" s="186"/>
      <c r="AZ804" s="189"/>
      <c r="BA804" s="186"/>
      <c r="BB804" s="186"/>
      <c r="BC804" s="186"/>
      <c r="BD804" s="186"/>
      <c r="BE804" s="186"/>
    </row>
    <row r="805" spans="1:59" s="72" customFormat="1" ht="39.75" customHeight="1" x14ac:dyDescent="0.25">
      <c r="A805" s="155"/>
      <c r="B805" s="155"/>
      <c r="C805" s="155"/>
      <c r="D805" s="1564" t="s">
        <v>860</v>
      </c>
      <c r="E805" s="1565"/>
      <c r="F805" s="1565"/>
      <c r="G805" s="1566"/>
      <c r="H805" s="195" t="str">
        <f>+IFERROR(H803-H802,"n/a")</f>
        <v>n/a</v>
      </c>
      <c r="I805" s="196" t="str">
        <f t="shared" ref="I805:BE805" si="7">+IFERROR(I803-I802,"n/a")</f>
        <v>n/a</v>
      </c>
      <c r="J805" s="196" t="str">
        <f t="shared" si="7"/>
        <v>n/a</v>
      </c>
      <c r="K805" s="196" t="str">
        <f t="shared" si="7"/>
        <v>n/a</v>
      </c>
      <c r="L805" s="196" t="str">
        <f t="shared" si="7"/>
        <v>n/a</v>
      </c>
      <c r="M805" s="196" t="str">
        <f t="shared" si="7"/>
        <v>n/a</v>
      </c>
      <c r="N805" s="196" t="str">
        <f t="shared" si="7"/>
        <v>n/a</v>
      </c>
      <c r="O805" s="196" t="str">
        <f t="shared" si="7"/>
        <v>n/a</v>
      </c>
      <c r="P805" s="196" t="str">
        <f t="shared" si="7"/>
        <v>n/a</v>
      </c>
      <c r="Q805" s="196" t="str">
        <f t="shared" si="7"/>
        <v>n/a</v>
      </c>
      <c r="R805" s="196" t="str">
        <f t="shared" si="7"/>
        <v>n/a</v>
      </c>
      <c r="S805" s="196" t="str">
        <f t="shared" si="7"/>
        <v>n/a</v>
      </c>
      <c r="T805" s="251" t="str">
        <f t="shared" si="7"/>
        <v>n/a</v>
      </c>
      <c r="U805" s="251" t="str">
        <f t="shared" si="7"/>
        <v>n/a</v>
      </c>
      <c r="V805" s="251" t="str">
        <f t="shared" si="7"/>
        <v>n/a</v>
      </c>
      <c r="W805" s="251" t="str">
        <f t="shared" si="7"/>
        <v>n/a</v>
      </c>
      <c r="X805" s="251" t="str">
        <f t="shared" si="7"/>
        <v>n/a</v>
      </c>
      <c r="Y805" s="251" t="str">
        <f t="shared" si="7"/>
        <v>n/a</v>
      </c>
      <c r="Z805" s="251" t="str">
        <f t="shared" si="7"/>
        <v>n/a</v>
      </c>
      <c r="AA805" s="251" t="str">
        <f t="shared" si="7"/>
        <v>n/a</v>
      </c>
      <c r="AB805" s="196" t="str">
        <f t="shared" si="7"/>
        <v>n/a</v>
      </c>
      <c r="AC805" s="196" t="str">
        <f t="shared" si="7"/>
        <v>n/a</v>
      </c>
      <c r="AD805" s="196" t="str">
        <f t="shared" si="7"/>
        <v>n/a</v>
      </c>
      <c r="AE805" s="196" t="str">
        <f t="shared" si="7"/>
        <v>n/a</v>
      </c>
      <c r="AF805" s="196" t="str">
        <f t="shared" si="7"/>
        <v>n/a</v>
      </c>
      <c r="AG805" s="196" t="str">
        <f t="shared" si="7"/>
        <v>n/a</v>
      </c>
      <c r="AH805" s="251" t="str">
        <f t="shared" si="7"/>
        <v>n/a</v>
      </c>
      <c r="AI805" s="251" t="str">
        <f t="shared" si="7"/>
        <v>n/a</v>
      </c>
      <c r="AJ805" s="251" t="str">
        <f t="shared" si="7"/>
        <v>n/a</v>
      </c>
      <c r="AK805" s="251" t="str">
        <f t="shared" si="7"/>
        <v>n/a</v>
      </c>
      <c r="AL805" s="251" t="str">
        <f t="shared" si="7"/>
        <v>n/a</v>
      </c>
      <c r="AM805" s="254" t="str">
        <f t="shared" si="7"/>
        <v>n/a</v>
      </c>
      <c r="AN805" s="196" t="str">
        <f t="shared" si="7"/>
        <v>n/a</v>
      </c>
      <c r="AO805" s="196" t="str">
        <f t="shared" si="7"/>
        <v>n/a</v>
      </c>
      <c r="AP805" s="196" t="str">
        <f t="shared" si="7"/>
        <v>n/a</v>
      </c>
      <c r="AQ805" s="456" t="str">
        <f t="shared" si="7"/>
        <v>n/a</v>
      </c>
      <c r="AR805" s="970" t="str">
        <f t="shared" si="7"/>
        <v>n/a</v>
      </c>
      <c r="AS805" s="970" t="str">
        <f t="shared" si="7"/>
        <v>n/a</v>
      </c>
      <c r="AT805" s="980" t="str">
        <f t="shared" si="7"/>
        <v>n/a</v>
      </c>
      <c r="AU805" s="456">
        <f t="shared" si="7"/>
        <v>0</v>
      </c>
      <c r="AV805" s="602">
        <f t="shared" si="7"/>
        <v>0</v>
      </c>
      <c r="AW805" s="456">
        <f t="shared" si="7"/>
        <v>0</v>
      </c>
      <c r="AX805" s="615">
        <f t="shared" si="7"/>
        <v>0</v>
      </c>
      <c r="AY805" s="606" t="str">
        <f t="shared" si="7"/>
        <v>n/a</v>
      </c>
      <c r="AZ805" s="189" t="str">
        <f t="shared" si="7"/>
        <v>n/a</v>
      </c>
      <c r="BA805" s="195" t="str">
        <f t="shared" si="7"/>
        <v>n/a</v>
      </c>
      <c r="BB805" s="196" t="str">
        <f t="shared" si="7"/>
        <v>n/a</v>
      </c>
      <c r="BC805" s="196" t="str">
        <f t="shared" si="7"/>
        <v>n/a</v>
      </c>
      <c r="BD805" s="197" t="str">
        <f t="shared" si="7"/>
        <v>n/a</v>
      </c>
      <c r="BE805" s="197" t="str">
        <f t="shared" si="7"/>
        <v>n/a</v>
      </c>
    </row>
    <row r="806" spans="1:59" s="147" customFormat="1" x14ac:dyDescent="0.25">
      <c r="D806" s="145"/>
      <c r="E806" s="199" t="s">
        <v>162</v>
      </c>
      <c r="F806" s="72"/>
      <c r="AR806" s="960" t="s">
        <v>366</v>
      </c>
      <c r="AS806" s="960"/>
      <c r="AZ806" s="118"/>
    </row>
    <row r="807" spans="1:59" s="147" customFormat="1" x14ac:dyDescent="0.25">
      <c r="D807" s="145"/>
      <c r="E807" s="199" t="s">
        <v>92</v>
      </c>
      <c r="F807" s="72"/>
      <c r="AR807" s="960"/>
      <c r="AS807" s="960"/>
      <c r="AZ807" s="118"/>
    </row>
  </sheetData>
  <sortState columnSort="1" ref="H7:S63">
    <sortCondition ref="H7:S7"/>
  </sortState>
  <mergeCells count="88">
    <mergeCell ref="D102:D113"/>
    <mergeCell ref="D211:D222"/>
    <mergeCell ref="D320:D331"/>
    <mergeCell ref="D429:D440"/>
    <mergeCell ref="D417:D428"/>
    <mergeCell ref="D405:D416"/>
    <mergeCell ref="D296:D307"/>
    <mergeCell ref="D381:D392"/>
    <mergeCell ref="D393:D404"/>
    <mergeCell ref="D360:D371"/>
    <mergeCell ref="D348:D359"/>
    <mergeCell ref="D334:G334"/>
    <mergeCell ref="D187:D198"/>
    <mergeCell ref="D199:D210"/>
    <mergeCell ref="D225:G225"/>
    <mergeCell ref="D308:D319"/>
    <mergeCell ref="AU5:AY5"/>
    <mergeCell ref="BA5:BE5"/>
    <mergeCell ref="D770:G770"/>
    <mergeCell ref="G118:G223"/>
    <mergeCell ref="G227:G332"/>
    <mergeCell ref="G336:G441"/>
    <mergeCell ref="G445:G550"/>
    <mergeCell ref="D552:G552"/>
    <mergeCell ref="D661:G661"/>
    <mergeCell ref="G554:G659"/>
    <mergeCell ref="G663:G768"/>
    <mergeCell ref="D443:G443"/>
    <mergeCell ref="D664:D674"/>
    <mergeCell ref="D337:D347"/>
    <mergeCell ref="D175:D186"/>
    <mergeCell ref="D284:D295"/>
    <mergeCell ref="AM5:AR5"/>
    <mergeCell ref="D33:D44"/>
    <mergeCell ref="D142:D153"/>
    <mergeCell ref="G9:G114"/>
    <mergeCell ref="D10:D20"/>
    <mergeCell ref="D119:D129"/>
    <mergeCell ref="D21:D32"/>
    <mergeCell ref="D130:D141"/>
    <mergeCell ref="D45:D53"/>
    <mergeCell ref="D54:D65"/>
    <mergeCell ref="D116:G116"/>
    <mergeCell ref="AB5:AL5"/>
    <mergeCell ref="D66:D77"/>
    <mergeCell ref="D78:D89"/>
    <mergeCell ref="D90:D101"/>
    <mergeCell ref="H5:AA5"/>
    <mergeCell ref="G772:G803"/>
    <mergeCell ref="D805:G805"/>
    <mergeCell ref="D687:D698"/>
    <mergeCell ref="D675:D686"/>
    <mergeCell ref="D490:D501"/>
    <mergeCell ref="D590:D598"/>
    <mergeCell ref="D599:D610"/>
    <mergeCell ref="D699:D707"/>
    <mergeCell ref="D708:D719"/>
    <mergeCell ref="D772:D777"/>
    <mergeCell ref="D778:D789"/>
    <mergeCell ref="D566:D577"/>
    <mergeCell ref="D720:D731"/>
    <mergeCell ref="D790:D801"/>
    <mergeCell ref="D502:D513"/>
    <mergeCell ref="D611:D622"/>
    <mergeCell ref="D802:D803"/>
    <mergeCell ref="D732:D743"/>
    <mergeCell ref="D623:D634"/>
    <mergeCell ref="D514:D525"/>
    <mergeCell ref="D635:D646"/>
    <mergeCell ref="D744:D755"/>
    <mergeCell ref="D578:D589"/>
    <mergeCell ref="D555:D565"/>
    <mergeCell ref="D538:D549"/>
    <mergeCell ref="D647:D658"/>
    <mergeCell ref="D756:D767"/>
    <mergeCell ref="D526:D537"/>
    <mergeCell ref="D457:D468"/>
    <mergeCell ref="D481:D489"/>
    <mergeCell ref="D446:D456"/>
    <mergeCell ref="D469:D480"/>
    <mergeCell ref="D372:D380"/>
    <mergeCell ref="D272:D283"/>
    <mergeCell ref="D154:D162"/>
    <mergeCell ref="D163:D174"/>
    <mergeCell ref="D263:D271"/>
    <mergeCell ref="D251:D262"/>
    <mergeCell ref="D228:D238"/>
    <mergeCell ref="D239:D250"/>
  </mergeCells>
  <phoneticPr fontId="74" type="noConversion"/>
  <conditionalFormatting sqref="H61:BD114">
    <cfRule type="cellIs" dxfId="161" priority="23" operator="lessThan">
      <formula>0.89</formula>
    </cfRule>
  </conditionalFormatting>
  <conditionalFormatting sqref="H186:BD223">
    <cfRule type="cellIs" dxfId="160" priority="1" operator="lessThan">
      <formula>0.89</formula>
    </cfRule>
  </conditionalFormatting>
  <conditionalFormatting sqref="H9:BE114">
    <cfRule type="cellIs" dxfId="159" priority="24" operator="between">
      <formula>0</formula>
      <formula>0.75</formula>
    </cfRule>
  </conditionalFormatting>
  <conditionalFormatting sqref="H117:BE223">
    <cfRule type="cellIs" dxfId="158" priority="2" operator="between">
      <formula>0</formula>
      <formula>0.75</formula>
    </cfRule>
  </conditionalFormatting>
  <conditionalFormatting sqref="H226:BE332">
    <cfRule type="cellIs" dxfId="157" priority="33" operator="between">
      <formula>0</formula>
      <formula>0.75</formula>
    </cfRule>
  </conditionalFormatting>
  <conditionalFormatting sqref="H335:BE441">
    <cfRule type="cellIs" dxfId="156" priority="32" operator="between">
      <formula>0</formula>
      <formula>0.75</formula>
    </cfRule>
  </conditionalFormatting>
  <conditionalFormatting sqref="H444:BE550">
    <cfRule type="cellIs" dxfId="155" priority="105" operator="between">
      <formula>0</formula>
      <formula>0.75</formula>
    </cfRule>
  </conditionalFormatting>
  <conditionalFormatting sqref="H553:BE659">
    <cfRule type="cellIs" dxfId="154" priority="97" operator="between">
      <formula>0</formula>
      <formula>0.75</formula>
    </cfRule>
  </conditionalFormatting>
  <conditionalFormatting sqref="H662:BE768">
    <cfRule type="cellIs" dxfId="153" priority="89" operator="between">
      <formula>0</formula>
      <formula>0.75</formula>
    </cfRule>
  </conditionalFormatting>
  <conditionalFormatting sqref="H772:BE803">
    <cfRule type="cellIs" dxfId="152" priority="49" operator="between">
      <formula>0</formula>
      <formula>0.75</formula>
    </cfRule>
  </conditionalFormatting>
  <pageMargins left="0.7" right="0.7" top="0.75" bottom="0.75" header="0.3" footer="0.3"/>
  <pageSetup orientation="portrait" r:id="rId1"/>
  <ignoredErrors>
    <ignoredError sqref="AM563:AM565 AB563:AB565 R563:U565 BA574:BC574 AG563:AH565 AQ574 AO574" numberStoredAsText="1"/>
  </ignoredErrors>
  <drawing r:id="rId2"/>
  <extLst>
    <ext xmlns:x14="http://schemas.microsoft.com/office/spreadsheetml/2009/9/main" uri="{78C0D931-6437-407d-A8EE-F0AAD7539E65}">
      <x14:conditionalFormattings>
        <x14:conditionalFormatting xmlns:xm="http://schemas.microsoft.com/office/excel/2006/main">
          <x14:cfRule type="iconSet" priority="247" id="{A81EBC6B-A5E2-42E0-9DA0-D46CB067B2FC}">
            <x14:iconSet iconSet="3Triangles">
              <x14:cfvo type="percent">
                <xm:f>0</xm:f>
              </x14:cfvo>
              <x14:cfvo type="num">
                <xm:f>0</xm:f>
              </x14:cfvo>
              <x14:cfvo type="num" gte="0">
                <xm:f>0</xm:f>
              </x14:cfvo>
            </x14:iconSet>
          </x14:cfRule>
          <xm:sqref>N116</xm:sqref>
        </x14:conditionalFormatting>
        <x14:conditionalFormatting xmlns:xm="http://schemas.microsoft.com/office/excel/2006/main">
          <x14:cfRule type="iconSet" priority="248" id="{EB0DA18A-AED3-4772-AB84-9F7D25FE2752}">
            <x14:iconSet iconSet="3Triangles">
              <x14:cfvo type="percent">
                <xm:f>0</xm:f>
              </x14:cfvo>
              <x14:cfvo type="num">
                <xm:f>0</xm:f>
              </x14:cfvo>
              <x14:cfvo type="num" gte="0">
                <xm:f>0</xm:f>
              </x14:cfvo>
            </x14:iconSet>
          </x14:cfRule>
          <xm:sqref>N225</xm:sqref>
        </x14:conditionalFormatting>
        <x14:conditionalFormatting xmlns:xm="http://schemas.microsoft.com/office/excel/2006/main">
          <x14:cfRule type="iconSet" priority="249" id="{A28A4FD7-84DE-492C-A828-FF224E6891F7}">
            <x14:iconSet iconSet="3Triangles">
              <x14:cfvo type="percent">
                <xm:f>0</xm:f>
              </x14:cfvo>
              <x14:cfvo type="num">
                <xm:f>0</xm:f>
              </x14:cfvo>
              <x14:cfvo type="num" gte="0">
                <xm:f>0</xm:f>
              </x14:cfvo>
            </x14:iconSet>
          </x14:cfRule>
          <xm:sqref>N334</xm:sqref>
        </x14:conditionalFormatting>
        <x14:conditionalFormatting xmlns:xm="http://schemas.microsoft.com/office/excel/2006/main">
          <x14:cfRule type="iconSet" priority="250" id="{E12E76D4-B44C-4AF3-8293-5D8077EC804E}">
            <x14:iconSet iconSet="3Triangles">
              <x14:cfvo type="percent">
                <xm:f>0</xm:f>
              </x14:cfvo>
              <x14:cfvo type="num">
                <xm:f>0</xm:f>
              </x14:cfvo>
              <x14:cfvo type="num" gte="0">
                <xm:f>0</xm:f>
              </x14:cfvo>
            </x14:iconSet>
          </x14:cfRule>
          <xm:sqref>N443</xm:sqref>
        </x14:conditionalFormatting>
        <x14:conditionalFormatting xmlns:xm="http://schemas.microsoft.com/office/excel/2006/main">
          <x14:cfRule type="iconSet" priority="246" id="{42E9DCD0-C783-4F68-A423-EEC3C8F49B81}">
            <x14:iconSet iconSet="3Triangles">
              <x14:cfvo type="percent">
                <xm:f>0</xm:f>
              </x14:cfvo>
              <x14:cfvo type="num">
                <xm:f>0</xm:f>
              </x14:cfvo>
              <x14:cfvo type="num" gte="0">
                <xm:f>0</xm:f>
              </x14:cfvo>
            </x14:iconSet>
          </x14:cfRule>
          <xm:sqref>N552</xm:sqref>
        </x14:conditionalFormatting>
        <x14:conditionalFormatting xmlns:xm="http://schemas.microsoft.com/office/excel/2006/main">
          <x14:cfRule type="iconSet" priority="386" id="{22398F73-7F78-4DE1-A8D0-8FAB131113B6}">
            <x14:iconSet iconSet="3Triangles">
              <x14:cfvo type="percent">
                <xm:f>0</xm:f>
              </x14:cfvo>
              <x14:cfvo type="num">
                <xm:f>0</xm:f>
              </x14:cfvo>
              <x14:cfvo type="num" gte="0">
                <xm:f>0</xm:f>
              </x14:cfvo>
            </x14:iconSet>
          </x14:cfRule>
          <xm:sqref>AQ116</xm:sqref>
        </x14:conditionalFormatting>
        <x14:conditionalFormatting xmlns:xm="http://schemas.microsoft.com/office/excel/2006/main">
          <x14:cfRule type="iconSet" priority="355" id="{30117359-D67C-4EE0-9C3F-BBF63B5369BC}">
            <x14:iconSet iconSet="3Triangles">
              <x14:cfvo type="percent">
                <xm:f>0</xm:f>
              </x14:cfvo>
              <x14:cfvo type="num">
                <xm:f>0</xm:f>
              </x14:cfvo>
              <x14:cfvo type="num" gte="0">
                <xm:f>0</xm:f>
              </x14:cfvo>
            </x14:iconSet>
          </x14:cfRule>
          <xm:sqref>AQ225</xm:sqref>
        </x14:conditionalFormatting>
        <x14:conditionalFormatting xmlns:xm="http://schemas.microsoft.com/office/excel/2006/main">
          <x14:cfRule type="iconSet" priority="353" id="{BB5FDDCE-0CD8-416E-A476-54ED4C216DCF}">
            <x14:iconSet iconSet="3Triangles">
              <x14:cfvo type="percent">
                <xm:f>0</xm:f>
              </x14:cfvo>
              <x14:cfvo type="num">
                <xm:f>0</xm:f>
              </x14:cfvo>
              <x14:cfvo type="num" gte="0">
                <xm:f>0</xm:f>
              </x14:cfvo>
            </x14:iconSet>
          </x14:cfRule>
          <xm:sqref>AQ334</xm:sqref>
        </x14:conditionalFormatting>
        <x14:conditionalFormatting xmlns:xm="http://schemas.microsoft.com/office/excel/2006/main">
          <x14:cfRule type="iconSet" priority="351" id="{58AA3233-4171-4361-93FA-26E59A02E69A}">
            <x14:iconSet iconSet="3Triangles">
              <x14:cfvo type="percent">
                <xm:f>0</xm:f>
              </x14:cfvo>
              <x14:cfvo type="num">
                <xm:f>0</xm:f>
              </x14:cfvo>
              <x14:cfvo type="num" gte="0">
                <xm:f>0</xm:f>
              </x14:cfvo>
            </x14:iconSet>
          </x14:cfRule>
          <xm:sqref>AQ443</xm:sqref>
        </x14:conditionalFormatting>
        <x14:conditionalFormatting xmlns:xm="http://schemas.microsoft.com/office/excel/2006/main">
          <x14:cfRule type="iconSet" priority="349" id="{E5E69216-5606-4328-B530-6AC4CE81376C}">
            <x14:iconSet iconSet="3Triangles">
              <x14:cfvo type="percent">
                <xm:f>0</xm:f>
              </x14:cfvo>
              <x14:cfvo type="num">
                <xm:f>0</xm:f>
              </x14:cfvo>
              <x14:cfvo type="num" gte="0">
                <xm:f>0</xm:f>
              </x14:cfvo>
            </x14:iconSet>
          </x14:cfRule>
          <xm:sqref>AQ552</xm:sqref>
        </x14:conditionalFormatting>
        <x14:conditionalFormatting xmlns:xm="http://schemas.microsoft.com/office/excel/2006/main">
          <x14:cfRule type="iconSet" priority="347" id="{DD18B2E7-BC6C-46A8-8C5D-EF1D430CA356}">
            <x14:iconSet iconSet="3Triangles">
              <x14:cfvo type="percent">
                <xm:f>0</xm:f>
              </x14:cfvo>
              <x14:cfvo type="num">
                <xm:f>0</xm:f>
              </x14:cfvo>
              <x14:cfvo type="num" gte="0">
                <xm:f>0</xm:f>
              </x14:cfvo>
            </x14:iconSet>
          </x14:cfRule>
          <xm:sqref>AQ661</xm:sqref>
        </x14:conditionalFormatting>
        <x14:conditionalFormatting xmlns:xm="http://schemas.microsoft.com/office/excel/2006/main">
          <x14:cfRule type="iconSet" priority="345" id="{1C7EBBA7-7995-402D-B3B0-D4119F664FFD}">
            <x14:iconSet iconSet="3Triangles">
              <x14:cfvo type="percent">
                <xm:f>0</xm:f>
              </x14:cfvo>
              <x14:cfvo type="num">
                <xm:f>0</xm:f>
              </x14:cfvo>
              <x14:cfvo type="num" gte="0">
                <xm:f>0</xm:f>
              </x14:cfvo>
            </x14:iconSet>
          </x14:cfRule>
          <xm:sqref>AQ770</xm:sqref>
        </x14:conditionalFormatting>
        <x14:conditionalFormatting xmlns:xm="http://schemas.microsoft.com/office/excel/2006/main">
          <x14:cfRule type="iconSet" priority="187" id="{C9D31B84-9C34-4E10-8A46-46FFD4E64566}">
            <x14:iconSet iconSet="3Triangles">
              <x14:cfvo type="percent">
                <xm:f>0</xm:f>
              </x14:cfvo>
              <x14:cfvo type="num">
                <xm:f>0</xm:f>
              </x14:cfvo>
              <x14:cfvo type="num" gte="0">
                <xm:f>0</xm:f>
              </x14:cfvo>
            </x14:iconSet>
          </x14:cfRule>
          <xm:sqref>AQ805</xm:sqref>
        </x14:conditionalFormatting>
        <x14:conditionalFormatting xmlns:xm="http://schemas.microsoft.com/office/excel/2006/main">
          <x14:cfRule type="iconSet" priority="244" id="{F278C6D8-D878-4133-A73C-9CEF6A751284}">
            <x14:iconSet iconSet="3Triangles">
              <x14:cfvo type="percent">
                <xm:f>0</xm:f>
              </x14:cfvo>
              <x14:cfvo type="num">
                <xm:f>0</xm:f>
              </x14:cfvo>
              <x14:cfvo type="num" gte="0">
                <xm:f>0</xm:f>
              </x14:cfvo>
            </x14:iconSet>
          </x14:cfRule>
          <xm:sqref>AR116:AT116</xm:sqref>
        </x14:conditionalFormatting>
        <x14:conditionalFormatting xmlns:xm="http://schemas.microsoft.com/office/excel/2006/main">
          <x14:cfRule type="iconSet" priority="243" id="{D3D42812-50CB-4226-9C93-0511C1D5D1C1}">
            <x14:iconSet iconSet="3Triangles">
              <x14:cfvo type="percent">
                <xm:f>0</xm:f>
              </x14:cfvo>
              <x14:cfvo type="num">
                <xm:f>0</xm:f>
              </x14:cfvo>
              <x14:cfvo type="num" gte="0">
                <xm:f>0</xm:f>
              </x14:cfvo>
            </x14:iconSet>
          </x14:cfRule>
          <xm:sqref>AR225:AT225</xm:sqref>
        </x14:conditionalFormatting>
        <x14:conditionalFormatting xmlns:xm="http://schemas.microsoft.com/office/excel/2006/main">
          <x14:cfRule type="iconSet" priority="242" id="{BFC710EC-5AA6-4014-B1F9-8ECCEABEAAAE}">
            <x14:iconSet iconSet="3Triangles">
              <x14:cfvo type="percent">
                <xm:f>0</xm:f>
              </x14:cfvo>
              <x14:cfvo type="num">
                <xm:f>0</xm:f>
              </x14:cfvo>
              <x14:cfvo type="num" gte="0">
                <xm:f>0</xm:f>
              </x14:cfvo>
            </x14:iconSet>
          </x14:cfRule>
          <xm:sqref>AR334:AT334</xm:sqref>
        </x14:conditionalFormatting>
        <x14:conditionalFormatting xmlns:xm="http://schemas.microsoft.com/office/excel/2006/main">
          <x14:cfRule type="iconSet" priority="241" id="{B1E26B59-9800-4C0E-9205-D5B256A4C9AD}">
            <x14:iconSet iconSet="3Triangles">
              <x14:cfvo type="percent">
                <xm:f>0</xm:f>
              </x14:cfvo>
              <x14:cfvo type="num">
                <xm:f>0</xm:f>
              </x14:cfvo>
              <x14:cfvo type="num" gte="0">
                <xm:f>0</xm:f>
              </x14:cfvo>
            </x14:iconSet>
          </x14:cfRule>
          <xm:sqref>AR443:AT443</xm:sqref>
        </x14:conditionalFormatting>
        <x14:conditionalFormatting xmlns:xm="http://schemas.microsoft.com/office/excel/2006/main">
          <x14:cfRule type="iconSet" priority="240" id="{06141744-8501-4E2E-B9F2-4AF2F657A556}">
            <x14:iconSet iconSet="3Triangles">
              <x14:cfvo type="percent">
                <xm:f>0</xm:f>
              </x14:cfvo>
              <x14:cfvo type="num">
                <xm:f>0</xm:f>
              </x14:cfvo>
              <x14:cfvo type="num" gte="0">
                <xm:f>0</xm:f>
              </x14:cfvo>
            </x14:iconSet>
          </x14:cfRule>
          <xm:sqref>AR552:AT552</xm:sqref>
        </x14:conditionalFormatting>
        <x14:conditionalFormatting xmlns:xm="http://schemas.microsoft.com/office/excel/2006/main">
          <x14:cfRule type="iconSet" priority="239" id="{DBB1D393-DA33-4F47-8CB4-2B6EC365F260}">
            <x14:iconSet iconSet="3Triangles">
              <x14:cfvo type="percent">
                <xm:f>0</xm:f>
              </x14:cfvo>
              <x14:cfvo type="num">
                <xm:f>0</xm:f>
              </x14:cfvo>
              <x14:cfvo type="num" gte="0">
                <xm:f>0</xm:f>
              </x14:cfvo>
            </x14:iconSet>
          </x14:cfRule>
          <xm:sqref>AR661:AT661</xm:sqref>
        </x14:conditionalFormatting>
        <x14:conditionalFormatting xmlns:xm="http://schemas.microsoft.com/office/excel/2006/main">
          <x14:cfRule type="iconSet" priority="238" id="{D3975C18-AFB9-4775-9A77-05AC6A7277F7}">
            <x14:iconSet iconSet="3Triangles">
              <x14:cfvo type="percent">
                <xm:f>0</xm:f>
              </x14:cfvo>
              <x14:cfvo type="num">
                <xm:f>0</xm:f>
              </x14:cfvo>
              <x14:cfvo type="num" gte="0">
                <xm:f>0</xm:f>
              </x14:cfvo>
            </x14:iconSet>
          </x14:cfRule>
          <xm:sqref>AR770:AT770</xm:sqref>
        </x14:conditionalFormatting>
        <x14:conditionalFormatting xmlns:xm="http://schemas.microsoft.com/office/excel/2006/main">
          <x14:cfRule type="iconSet" priority="186" id="{36C01ADB-A5E6-4559-A4BB-078B0FDAAE9B}">
            <x14:iconSet iconSet="3Triangles">
              <x14:cfvo type="percent">
                <xm:f>0</xm:f>
              </x14:cfvo>
              <x14:cfvo type="num">
                <xm:f>0</xm:f>
              </x14:cfvo>
              <x14:cfvo type="num" gte="0">
                <xm:f>0</xm:f>
              </x14:cfvo>
            </x14:iconSet>
          </x14:cfRule>
          <xm:sqref>AR805:AT805</xm:sqref>
        </x14:conditionalFormatting>
        <x14:conditionalFormatting xmlns:xm="http://schemas.microsoft.com/office/excel/2006/main">
          <x14:cfRule type="iconSet" priority="236" id="{5FF2881D-C742-45F3-B4D1-F830C738CB8E}">
            <x14:iconSet iconSet="3Triangles">
              <x14:cfvo type="percent">
                <xm:f>0</xm:f>
              </x14:cfvo>
              <x14:cfvo type="num">
                <xm:f>0</xm:f>
              </x14:cfvo>
              <x14:cfvo type="num" gte="0">
                <xm:f>0</xm:f>
              </x14:cfvo>
            </x14:iconSet>
          </x14:cfRule>
          <xm:sqref>AU116</xm:sqref>
        </x14:conditionalFormatting>
        <x14:conditionalFormatting xmlns:xm="http://schemas.microsoft.com/office/excel/2006/main">
          <x14:cfRule type="iconSet" priority="235" id="{9A5265B5-FAB8-4F58-8726-9D10FBA56490}">
            <x14:iconSet iconSet="3Triangles">
              <x14:cfvo type="percent">
                <xm:f>0</xm:f>
              </x14:cfvo>
              <x14:cfvo type="num">
                <xm:f>0</xm:f>
              </x14:cfvo>
              <x14:cfvo type="num" gte="0">
                <xm:f>0</xm:f>
              </x14:cfvo>
            </x14:iconSet>
          </x14:cfRule>
          <xm:sqref>AU225</xm:sqref>
        </x14:conditionalFormatting>
        <x14:conditionalFormatting xmlns:xm="http://schemas.microsoft.com/office/excel/2006/main">
          <x14:cfRule type="iconSet" priority="234" id="{9E8AE7D4-02B2-4271-8C87-B55148B24F6D}">
            <x14:iconSet iconSet="3Triangles">
              <x14:cfvo type="percent">
                <xm:f>0</xm:f>
              </x14:cfvo>
              <x14:cfvo type="num">
                <xm:f>0</xm:f>
              </x14:cfvo>
              <x14:cfvo type="num" gte="0">
                <xm:f>0</xm:f>
              </x14:cfvo>
            </x14:iconSet>
          </x14:cfRule>
          <xm:sqref>AU334</xm:sqref>
        </x14:conditionalFormatting>
        <x14:conditionalFormatting xmlns:xm="http://schemas.microsoft.com/office/excel/2006/main">
          <x14:cfRule type="iconSet" priority="233" id="{3F79C08F-C171-44B8-A0A9-F041736AE002}">
            <x14:iconSet iconSet="3Triangles">
              <x14:cfvo type="percent">
                <xm:f>0</xm:f>
              </x14:cfvo>
              <x14:cfvo type="num">
                <xm:f>0</xm:f>
              </x14:cfvo>
              <x14:cfvo type="num" gte="0">
                <xm:f>0</xm:f>
              </x14:cfvo>
            </x14:iconSet>
          </x14:cfRule>
          <xm:sqref>AU443</xm:sqref>
        </x14:conditionalFormatting>
        <x14:conditionalFormatting xmlns:xm="http://schemas.microsoft.com/office/excel/2006/main">
          <x14:cfRule type="iconSet" priority="232" id="{D1B71B86-49D3-406C-ABC7-F02E4D85AE52}">
            <x14:iconSet iconSet="3Triangles">
              <x14:cfvo type="percent">
                <xm:f>0</xm:f>
              </x14:cfvo>
              <x14:cfvo type="num">
                <xm:f>0</xm:f>
              </x14:cfvo>
              <x14:cfvo type="num" gte="0">
                <xm:f>0</xm:f>
              </x14:cfvo>
            </x14:iconSet>
          </x14:cfRule>
          <xm:sqref>AU552</xm:sqref>
        </x14:conditionalFormatting>
        <x14:conditionalFormatting xmlns:xm="http://schemas.microsoft.com/office/excel/2006/main">
          <x14:cfRule type="iconSet" priority="231" id="{400A3422-F03D-4ACE-B656-003A6A84BF9F}">
            <x14:iconSet iconSet="3Triangles">
              <x14:cfvo type="percent">
                <xm:f>0</xm:f>
              </x14:cfvo>
              <x14:cfvo type="num">
                <xm:f>0</xm:f>
              </x14:cfvo>
              <x14:cfvo type="num" gte="0">
                <xm:f>0</xm:f>
              </x14:cfvo>
            </x14:iconSet>
          </x14:cfRule>
          <xm:sqref>AU661</xm:sqref>
        </x14:conditionalFormatting>
        <x14:conditionalFormatting xmlns:xm="http://schemas.microsoft.com/office/excel/2006/main">
          <x14:cfRule type="iconSet" priority="230" id="{72F6BAD1-DFE7-4CFD-A224-45FD59C44CAA}">
            <x14:iconSet iconSet="3Triangles">
              <x14:cfvo type="percent">
                <xm:f>0</xm:f>
              </x14:cfvo>
              <x14:cfvo type="num">
                <xm:f>0</xm:f>
              </x14:cfvo>
              <x14:cfvo type="num" gte="0">
                <xm:f>0</xm:f>
              </x14:cfvo>
            </x14:iconSet>
          </x14:cfRule>
          <xm:sqref>AU770</xm:sqref>
        </x14:conditionalFormatting>
        <x14:conditionalFormatting xmlns:xm="http://schemas.microsoft.com/office/excel/2006/main">
          <x14:cfRule type="iconSet" priority="185" id="{24086438-087D-4C1C-B7C8-CF37832F8E52}">
            <x14:iconSet iconSet="3Triangles">
              <x14:cfvo type="percent">
                <xm:f>0</xm:f>
              </x14:cfvo>
              <x14:cfvo type="num">
                <xm:f>0</xm:f>
              </x14:cfvo>
              <x14:cfvo type="num" gte="0">
                <xm:f>0</xm:f>
              </x14:cfvo>
            </x14:iconSet>
          </x14:cfRule>
          <xm:sqref>AU805</xm:sqref>
        </x14:conditionalFormatting>
        <x14:conditionalFormatting xmlns:xm="http://schemas.microsoft.com/office/excel/2006/main">
          <x14:cfRule type="iconSet" priority="228" id="{6FBA9CDE-E546-439E-AC58-67C043512155}">
            <x14:iconSet iconSet="3Triangles">
              <x14:cfvo type="percent">
                <xm:f>0</xm:f>
              </x14:cfvo>
              <x14:cfvo type="num">
                <xm:f>0</xm:f>
              </x14:cfvo>
              <x14:cfvo type="num" gte="0">
                <xm:f>0</xm:f>
              </x14:cfvo>
            </x14:iconSet>
          </x14:cfRule>
          <xm:sqref>AV116</xm:sqref>
        </x14:conditionalFormatting>
        <x14:conditionalFormatting xmlns:xm="http://schemas.microsoft.com/office/excel/2006/main">
          <x14:cfRule type="iconSet" priority="227" id="{5E2C9295-A6A2-47AD-A027-066513B16FE5}">
            <x14:iconSet iconSet="3Triangles">
              <x14:cfvo type="percent">
                <xm:f>0</xm:f>
              </x14:cfvo>
              <x14:cfvo type="num">
                <xm:f>0</xm:f>
              </x14:cfvo>
              <x14:cfvo type="num" gte="0">
                <xm:f>0</xm:f>
              </x14:cfvo>
            </x14:iconSet>
          </x14:cfRule>
          <xm:sqref>AV225</xm:sqref>
        </x14:conditionalFormatting>
        <x14:conditionalFormatting xmlns:xm="http://schemas.microsoft.com/office/excel/2006/main">
          <x14:cfRule type="iconSet" priority="226" id="{2C9CAE8B-A43C-4E01-8E59-6833DF03F0CB}">
            <x14:iconSet iconSet="3Triangles">
              <x14:cfvo type="percent">
                <xm:f>0</xm:f>
              </x14:cfvo>
              <x14:cfvo type="num">
                <xm:f>0</xm:f>
              </x14:cfvo>
              <x14:cfvo type="num" gte="0">
                <xm:f>0</xm:f>
              </x14:cfvo>
            </x14:iconSet>
          </x14:cfRule>
          <xm:sqref>AV334</xm:sqref>
        </x14:conditionalFormatting>
        <x14:conditionalFormatting xmlns:xm="http://schemas.microsoft.com/office/excel/2006/main">
          <x14:cfRule type="iconSet" priority="225" id="{144E74DC-2948-47CF-9100-8C1183B9D8F8}">
            <x14:iconSet iconSet="3Triangles">
              <x14:cfvo type="percent">
                <xm:f>0</xm:f>
              </x14:cfvo>
              <x14:cfvo type="num">
                <xm:f>0</xm:f>
              </x14:cfvo>
              <x14:cfvo type="num" gte="0">
                <xm:f>0</xm:f>
              </x14:cfvo>
            </x14:iconSet>
          </x14:cfRule>
          <xm:sqref>AV443</xm:sqref>
        </x14:conditionalFormatting>
        <x14:conditionalFormatting xmlns:xm="http://schemas.microsoft.com/office/excel/2006/main">
          <x14:cfRule type="iconSet" priority="224" id="{96E3948C-92B9-4024-A1F4-C3CE298CC2B3}">
            <x14:iconSet iconSet="3Triangles">
              <x14:cfvo type="percent">
                <xm:f>0</xm:f>
              </x14:cfvo>
              <x14:cfvo type="num">
                <xm:f>0</xm:f>
              </x14:cfvo>
              <x14:cfvo type="num" gte="0">
                <xm:f>0</xm:f>
              </x14:cfvo>
            </x14:iconSet>
          </x14:cfRule>
          <xm:sqref>AV552</xm:sqref>
        </x14:conditionalFormatting>
        <x14:conditionalFormatting xmlns:xm="http://schemas.microsoft.com/office/excel/2006/main">
          <x14:cfRule type="iconSet" priority="223" id="{84F19B22-B4FE-4A33-9E1B-23C6432D6AC8}">
            <x14:iconSet iconSet="3Triangles">
              <x14:cfvo type="percent">
                <xm:f>0</xm:f>
              </x14:cfvo>
              <x14:cfvo type="num">
                <xm:f>0</xm:f>
              </x14:cfvo>
              <x14:cfvo type="num" gte="0">
                <xm:f>0</xm:f>
              </x14:cfvo>
            </x14:iconSet>
          </x14:cfRule>
          <xm:sqref>AV661</xm:sqref>
        </x14:conditionalFormatting>
        <x14:conditionalFormatting xmlns:xm="http://schemas.microsoft.com/office/excel/2006/main">
          <x14:cfRule type="iconSet" priority="222" id="{4840B329-8F36-4306-A067-1C861033FA7B}">
            <x14:iconSet iconSet="3Triangles">
              <x14:cfvo type="percent">
                <xm:f>0</xm:f>
              </x14:cfvo>
              <x14:cfvo type="num">
                <xm:f>0</xm:f>
              </x14:cfvo>
              <x14:cfvo type="num" gte="0">
                <xm:f>0</xm:f>
              </x14:cfvo>
            </x14:iconSet>
          </x14:cfRule>
          <xm:sqref>AV770</xm:sqref>
        </x14:conditionalFormatting>
        <x14:conditionalFormatting xmlns:xm="http://schemas.microsoft.com/office/excel/2006/main">
          <x14:cfRule type="iconSet" priority="184" id="{56EB7899-B1D3-4B84-ABEA-5B863B143781}">
            <x14:iconSet iconSet="3Triangles">
              <x14:cfvo type="percent">
                <xm:f>0</xm:f>
              </x14:cfvo>
              <x14:cfvo type="num">
                <xm:f>0</xm:f>
              </x14:cfvo>
              <x14:cfvo type="num" gte="0">
                <xm:f>0</xm:f>
              </x14:cfvo>
            </x14:iconSet>
          </x14:cfRule>
          <xm:sqref>AV805</xm:sqref>
        </x14:conditionalFormatting>
        <x14:conditionalFormatting xmlns:xm="http://schemas.microsoft.com/office/excel/2006/main">
          <x14:cfRule type="iconSet" priority="212" id="{BF98B378-9A7C-4899-B815-008EE1C1EC2B}">
            <x14:iconSet iconSet="3Triangles">
              <x14:cfvo type="percent">
                <xm:f>0</xm:f>
              </x14:cfvo>
              <x14:cfvo type="num">
                <xm:f>0</xm:f>
              </x14:cfvo>
              <x14:cfvo type="num" gte="0">
                <xm:f>0</xm:f>
              </x14:cfvo>
            </x14:iconSet>
          </x14:cfRule>
          <xm:sqref>AW116</xm:sqref>
        </x14:conditionalFormatting>
        <x14:conditionalFormatting xmlns:xm="http://schemas.microsoft.com/office/excel/2006/main">
          <x14:cfRule type="iconSet" priority="211" id="{5D676846-BECF-4262-99A5-96F03266B80C}">
            <x14:iconSet iconSet="3Triangles">
              <x14:cfvo type="percent">
                <xm:f>0</xm:f>
              </x14:cfvo>
              <x14:cfvo type="num">
                <xm:f>0</xm:f>
              </x14:cfvo>
              <x14:cfvo type="num" gte="0">
                <xm:f>0</xm:f>
              </x14:cfvo>
            </x14:iconSet>
          </x14:cfRule>
          <xm:sqref>AW225</xm:sqref>
        </x14:conditionalFormatting>
        <x14:conditionalFormatting xmlns:xm="http://schemas.microsoft.com/office/excel/2006/main">
          <x14:cfRule type="iconSet" priority="210" id="{8BC09BE3-8380-4BC0-80CA-6620D77DD56A}">
            <x14:iconSet iconSet="3Triangles">
              <x14:cfvo type="percent">
                <xm:f>0</xm:f>
              </x14:cfvo>
              <x14:cfvo type="num">
                <xm:f>0</xm:f>
              </x14:cfvo>
              <x14:cfvo type="num" gte="0">
                <xm:f>0</xm:f>
              </x14:cfvo>
            </x14:iconSet>
          </x14:cfRule>
          <xm:sqref>AW334</xm:sqref>
        </x14:conditionalFormatting>
        <x14:conditionalFormatting xmlns:xm="http://schemas.microsoft.com/office/excel/2006/main">
          <x14:cfRule type="iconSet" priority="209" id="{F1538921-CA46-4C3A-A8C6-15C784E20975}">
            <x14:iconSet iconSet="3Triangles">
              <x14:cfvo type="percent">
                <xm:f>0</xm:f>
              </x14:cfvo>
              <x14:cfvo type="num">
                <xm:f>0</xm:f>
              </x14:cfvo>
              <x14:cfvo type="num" gte="0">
                <xm:f>0</xm:f>
              </x14:cfvo>
            </x14:iconSet>
          </x14:cfRule>
          <xm:sqref>AW443</xm:sqref>
        </x14:conditionalFormatting>
        <x14:conditionalFormatting xmlns:xm="http://schemas.microsoft.com/office/excel/2006/main">
          <x14:cfRule type="iconSet" priority="208" id="{51365EB4-0329-45EA-9158-8B44EAD1FF7D}">
            <x14:iconSet iconSet="3Triangles">
              <x14:cfvo type="percent">
                <xm:f>0</xm:f>
              </x14:cfvo>
              <x14:cfvo type="num">
                <xm:f>0</xm:f>
              </x14:cfvo>
              <x14:cfvo type="num" gte="0">
                <xm:f>0</xm:f>
              </x14:cfvo>
            </x14:iconSet>
          </x14:cfRule>
          <xm:sqref>AW552</xm:sqref>
        </x14:conditionalFormatting>
        <x14:conditionalFormatting xmlns:xm="http://schemas.microsoft.com/office/excel/2006/main">
          <x14:cfRule type="iconSet" priority="207" id="{09EA136B-73AC-4922-BF28-F993F0F26FB6}">
            <x14:iconSet iconSet="3Triangles">
              <x14:cfvo type="percent">
                <xm:f>0</xm:f>
              </x14:cfvo>
              <x14:cfvo type="num">
                <xm:f>0</xm:f>
              </x14:cfvo>
              <x14:cfvo type="num" gte="0">
                <xm:f>0</xm:f>
              </x14:cfvo>
            </x14:iconSet>
          </x14:cfRule>
          <xm:sqref>AW661</xm:sqref>
        </x14:conditionalFormatting>
        <x14:conditionalFormatting xmlns:xm="http://schemas.microsoft.com/office/excel/2006/main">
          <x14:cfRule type="iconSet" priority="206" id="{290C398B-9248-4413-9AD2-DAEC4B7670D2}">
            <x14:iconSet iconSet="3Triangles">
              <x14:cfvo type="percent">
                <xm:f>0</xm:f>
              </x14:cfvo>
              <x14:cfvo type="num">
                <xm:f>0</xm:f>
              </x14:cfvo>
              <x14:cfvo type="num" gte="0">
                <xm:f>0</xm:f>
              </x14:cfvo>
            </x14:iconSet>
          </x14:cfRule>
          <xm:sqref>AW770</xm:sqref>
        </x14:conditionalFormatting>
        <x14:conditionalFormatting xmlns:xm="http://schemas.microsoft.com/office/excel/2006/main">
          <x14:cfRule type="iconSet" priority="182" id="{DD49E004-7BE8-41AC-8FF0-853A078D130B}">
            <x14:iconSet iconSet="3Triangles">
              <x14:cfvo type="percent">
                <xm:f>0</xm:f>
              </x14:cfvo>
              <x14:cfvo type="num">
                <xm:f>0</xm:f>
              </x14:cfvo>
              <x14:cfvo type="num" gte="0">
                <xm:f>0</xm:f>
              </x14:cfvo>
            </x14:iconSet>
          </x14:cfRule>
          <xm:sqref>AW805</xm:sqref>
        </x14:conditionalFormatting>
        <x14:conditionalFormatting xmlns:xm="http://schemas.microsoft.com/office/excel/2006/main">
          <x14:cfRule type="iconSet" priority="204" id="{024F21CD-DEBF-44BC-94B3-20A19AB0A953}">
            <x14:iconSet iconSet="3Triangles">
              <x14:cfvo type="percent">
                <xm:f>0</xm:f>
              </x14:cfvo>
              <x14:cfvo type="num">
                <xm:f>0</xm:f>
              </x14:cfvo>
              <x14:cfvo type="num" gte="0">
                <xm:f>0</xm:f>
              </x14:cfvo>
            </x14:iconSet>
          </x14:cfRule>
          <xm:sqref>AX116</xm:sqref>
        </x14:conditionalFormatting>
        <x14:conditionalFormatting xmlns:xm="http://schemas.microsoft.com/office/excel/2006/main">
          <x14:cfRule type="iconSet" priority="203" id="{9996D33C-E26D-4F40-AF47-56BF93AE22E2}">
            <x14:iconSet iconSet="3Triangles">
              <x14:cfvo type="percent">
                <xm:f>0</xm:f>
              </x14:cfvo>
              <x14:cfvo type="num">
                <xm:f>0</xm:f>
              </x14:cfvo>
              <x14:cfvo type="num" gte="0">
                <xm:f>0</xm:f>
              </x14:cfvo>
            </x14:iconSet>
          </x14:cfRule>
          <xm:sqref>AX225</xm:sqref>
        </x14:conditionalFormatting>
        <x14:conditionalFormatting xmlns:xm="http://schemas.microsoft.com/office/excel/2006/main">
          <x14:cfRule type="iconSet" priority="202" id="{E948FE51-68E4-4B54-867A-AF1710B5EE9E}">
            <x14:iconSet iconSet="3Triangles">
              <x14:cfvo type="percent">
                <xm:f>0</xm:f>
              </x14:cfvo>
              <x14:cfvo type="num">
                <xm:f>0</xm:f>
              </x14:cfvo>
              <x14:cfvo type="num" gte="0">
                <xm:f>0</xm:f>
              </x14:cfvo>
            </x14:iconSet>
          </x14:cfRule>
          <xm:sqref>AX334</xm:sqref>
        </x14:conditionalFormatting>
        <x14:conditionalFormatting xmlns:xm="http://schemas.microsoft.com/office/excel/2006/main">
          <x14:cfRule type="iconSet" priority="201" id="{2D54CF30-EB4A-47B3-A26E-46A6902AA4F7}">
            <x14:iconSet iconSet="3Triangles">
              <x14:cfvo type="percent">
                <xm:f>0</xm:f>
              </x14:cfvo>
              <x14:cfvo type="num">
                <xm:f>0</xm:f>
              </x14:cfvo>
              <x14:cfvo type="num" gte="0">
                <xm:f>0</xm:f>
              </x14:cfvo>
            </x14:iconSet>
          </x14:cfRule>
          <xm:sqref>AX443</xm:sqref>
        </x14:conditionalFormatting>
        <x14:conditionalFormatting xmlns:xm="http://schemas.microsoft.com/office/excel/2006/main">
          <x14:cfRule type="iconSet" priority="200" id="{2938F62E-3110-4CD2-92F7-391A39AC7CBD}">
            <x14:iconSet iconSet="3Triangles">
              <x14:cfvo type="percent">
                <xm:f>0</xm:f>
              </x14:cfvo>
              <x14:cfvo type="num">
                <xm:f>0</xm:f>
              </x14:cfvo>
              <x14:cfvo type="num" gte="0">
                <xm:f>0</xm:f>
              </x14:cfvo>
            </x14:iconSet>
          </x14:cfRule>
          <xm:sqref>AX552</xm:sqref>
        </x14:conditionalFormatting>
        <x14:conditionalFormatting xmlns:xm="http://schemas.microsoft.com/office/excel/2006/main">
          <x14:cfRule type="iconSet" priority="199" id="{315B03E7-7E6B-44D9-884D-A089157D1A19}">
            <x14:iconSet iconSet="3Triangles">
              <x14:cfvo type="percent">
                <xm:f>0</xm:f>
              </x14:cfvo>
              <x14:cfvo type="num">
                <xm:f>0</xm:f>
              </x14:cfvo>
              <x14:cfvo type="num" gte="0">
                <xm:f>0</xm:f>
              </x14:cfvo>
            </x14:iconSet>
          </x14:cfRule>
          <xm:sqref>AX661</xm:sqref>
        </x14:conditionalFormatting>
        <x14:conditionalFormatting xmlns:xm="http://schemas.microsoft.com/office/excel/2006/main">
          <x14:cfRule type="iconSet" priority="198" id="{A2414BC8-921C-4C2C-BC21-A997102DF5E3}">
            <x14:iconSet iconSet="3Triangles">
              <x14:cfvo type="percent">
                <xm:f>0</xm:f>
              </x14:cfvo>
              <x14:cfvo type="num">
                <xm:f>0</xm:f>
              </x14:cfvo>
              <x14:cfvo type="num" gte="0">
                <xm:f>0</xm:f>
              </x14:cfvo>
            </x14:iconSet>
          </x14:cfRule>
          <xm:sqref>AX770</xm:sqref>
        </x14:conditionalFormatting>
        <x14:conditionalFormatting xmlns:xm="http://schemas.microsoft.com/office/excel/2006/main">
          <x14:cfRule type="iconSet" priority="181" id="{303C33D5-5E3F-4FC3-9511-20B5B09FF033}">
            <x14:iconSet iconSet="3Triangles">
              <x14:cfvo type="percent">
                <xm:f>0</xm:f>
              </x14:cfvo>
              <x14:cfvo type="num">
                <xm:f>0</xm:f>
              </x14:cfvo>
              <x14:cfvo type="num" gte="0">
                <xm:f>0</xm:f>
              </x14:cfvo>
            </x14:iconSet>
          </x14:cfRule>
          <xm:sqref>AX805</xm:sqref>
        </x14:conditionalFormatting>
        <x14:conditionalFormatting xmlns:xm="http://schemas.microsoft.com/office/excel/2006/main">
          <x14:cfRule type="iconSet" priority="195" id="{E01F263C-B124-4BCE-B83B-BE017F8E5666}">
            <x14:iconSet iconSet="3Triangles">
              <x14:cfvo type="percent">
                <xm:f>0</xm:f>
              </x14:cfvo>
              <x14:cfvo type="num">
                <xm:f>0</xm:f>
              </x14:cfvo>
              <x14:cfvo type="num" gte="0">
                <xm:f>0</xm:f>
              </x14:cfvo>
            </x14:iconSet>
          </x14:cfRule>
          <xm:sqref>AY116</xm:sqref>
        </x14:conditionalFormatting>
        <x14:conditionalFormatting xmlns:xm="http://schemas.microsoft.com/office/excel/2006/main">
          <x14:cfRule type="iconSet" priority="194" id="{DD202813-78B2-4702-B8FE-96E0984A7791}">
            <x14:iconSet iconSet="3Triangles">
              <x14:cfvo type="percent">
                <xm:f>0</xm:f>
              </x14:cfvo>
              <x14:cfvo type="num">
                <xm:f>0</xm:f>
              </x14:cfvo>
              <x14:cfvo type="num" gte="0">
                <xm:f>0</xm:f>
              </x14:cfvo>
            </x14:iconSet>
          </x14:cfRule>
          <xm:sqref>AY225</xm:sqref>
        </x14:conditionalFormatting>
        <x14:conditionalFormatting xmlns:xm="http://schemas.microsoft.com/office/excel/2006/main">
          <x14:cfRule type="iconSet" priority="193" id="{02FB0477-8076-4243-AFE6-FCD8120F6444}">
            <x14:iconSet iconSet="3Triangles">
              <x14:cfvo type="percent">
                <xm:f>0</xm:f>
              </x14:cfvo>
              <x14:cfvo type="num">
                <xm:f>0</xm:f>
              </x14:cfvo>
              <x14:cfvo type="num" gte="0">
                <xm:f>0</xm:f>
              </x14:cfvo>
            </x14:iconSet>
          </x14:cfRule>
          <xm:sqref>AY334</xm:sqref>
        </x14:conditionalFormatting>
        <x14:conditionalFormatting xmlns:xm="http://schemas.microsoft.com/office/excel/2006/main">
          <x14:cfRule type="iconSet" priority="192" id="{8AF52625-FC5E-4118-8364-49F36EC102D0}">
            <x14:iconSet iconSet="3Triangles">
              <x14:cfvo type="percent">
                <xm:f>0</xm:f>
              </x14:cfvo>
              <x14:cfvo type="num">
                <xm:f>0</xm:f>
              </x14:cfvo>
              <x14:cfvo type="num" gte="0">
                <xm:f>0</xm:f>
              </x14:cfvo>
            </x14:iconSet>
          </x14:cfRule>
          <xm:sqref>AY443</xm:sqref>
        </x14:conditionalFormatting>
        <x14:conditionalFormatting xmlns:xm="http://schemas.microsoft.com/office/excel/2006/main">
          <x14:cfRule type="iconSet" priority="191" id="{187D4573-4816-4916-A456-29A87420E549}">
            <x14:iconSet iconSet="3Triangles">
              <x14:cfvo type="percent">
                <xm:f>0</xm:f>
              </x14:cfvo>
              <x14:cfvo type="num">
                <xm:f>0</xm:f>
              </x14:cfvo>
              <x14:cfvo type="num" gte="0">
                <xm:f>0</xm:f>
              </x14:cfvo>
            </x14:iconSet>
          </x14:cfRule>
          <xm:sqref>AY552</xm:sqref>
        </x14:conditionalFormatting>
        <x14:conditionalFormatting xmlns:xm="http://schemas.microsoft.com/office/excel/2006/main">
          <x14:cfRule type="iconSet" priority="190" id="{9DA31626-B7DF-4F59-919F-880C973FB2BC}">
            <x14:iconSet iconSet="3Triangles">
              <x14:cfvo type="percent">
                <xm:f>0</xm:f>
              </x14:cfvo>
              <x14:cfvo type="num">
                <xm:f>0</xm:f>
              </x14:cfvo>
              <x14:cfvo type="num" gte="0">
                <xm:f>0</xm:f>
              </x14:cfvo>
            </x14:iconSet>
          </x14:cfRule>
          <xm:sqref>AY661</xm:sqref>
        </x14:conditionalFormatting>
        <x14:conditionalFormatting xmlns:xm="http://schemas.microsoft.com/office/excel/2006/main">
          <x14:cfRule type="iconSet" priority="189" id="{1255B07A-0FAB-4B88-AC2B-629DB930274B}">
            <x14:iconSet iconSet="3Triangles">
              <x14:cfvo type="percent">
                <xm:f>0</xm:f>
              </x14:cfvo>
              <x14:cfvo type="num">
                <xm:f>0</xm:f>
              </x14:cfvo>
              <x14:cfvo type="num" gte="0">
                <xm:f>0</xm:f>
              </x14:cfvo>
            </x14:iconSet>
          </x14:cfRule>
          <xm:sqref>AY770</xm:sqref>
        </x14:conditionalFormatting>
        <x14:conditionalFormatting xmlns:xm="http://schemas.microsoft.com/office/excel/2006/main">
          <x14:cfRule type="iconSet" priority="180" id="{50761C80-157E-49C0-BA39-CBED2D3F8C32}">
            <x14:iconSet iconSet="3Triangles">
              <x14:cfvo type="percent">
                <xm:f>0</xm:f>
              </x14:cfvo>
              <x14:cfvo type="num">
                <xm:f>0</xm:f>
              </x14:cfvo>
              <x14:cfvo type="num" gte="0">
                <xm:f>0</xm:f>
              </x14:cfvo>
            </x14:iconSet>
          </x14:cfRule>
          <xm:sqref>AY805</xm:sqref>
        </x14:conditionalFormatting>
        <x14:conditionalFormatting xmlns:xm="http://schemas.microsoft.com/office/excel/2006/main">
          <x14:cfRule type="iconSet" priority="179" id="{133B3986-A1C0-4B1E-8E1D-4B67F0F4D1ED}">
            <x14:iconSet iconSet="3Triangles">
              <x14:cfvo type="percent">
                <xm:f>0</xm:f>
              </x14:cfvo>
              <x14:cfvo type="num">
                <xm:f>0</xm:f>
              </x14:cfvo>
              <x14:cfvo type="num" gte="0">
                <xm:f>0</xm:f>
              </x14:cfvo>
            </x14:iconSet>
          </x14:cfRule>
          <xm:sqref>BA116</xm:sqref>
        </x14:conditionalFormatting>
        <x14:conditionalFormatting xmlns:xm="http://schemas.microsoft.com/office/excel/2006/main">
          <x14:cfRule type="iconSet" priority="356" id="{4F3DF18D-B0C4-44A8-8A38-7FA4365D94EE}">
            <x14:iconSet iconSet="3Triangles">
              <x14:cfvo type="percent">
                <xm:f>0</xm:f>
              </x14:cfvo>
              <x14:cfvo type="num">
                <xm:f>0</xm:f>
              </x14:cfvo>
              <x14:cfvo type="num" gte="0">
                <xm:f>0</xm:f>
              </x14:cfvo>
            </x14:iconSet>
          </x14:cfRule>
          <xm:sqref>BA225:BD225 H225:M225 O225:AP225</xm:sqref>
        </x14:conditionalFormatting>
        <x14:conditionalFormatting xmlns:xm="http://schemas.microsoft.com/office/excel/2006/main">
          <x14:cfRule type="iconSet" priority="354" id="{2556C20A-B8EB-4C80-9678-05F0C746F89F}">
            <x14:iconSet iconSet="3Triangles">
              <x14:cfvo type="percent">
                <xm:f>0</xm:f>
              </x14:cfvo>
              <x14:cfvo type="num">
                <xm:f>0</xm:f>
              </x14:cfvo>
              <x14:cfvo type="num" gte="0">
                <xm:f>0</xm:f>
              </x14:cfvo>
            </x14:iconSet>
          </x14:cfRule>
          <xm:sqref>BA334:BD334 H334:M334 O334:AP334</xm:sqref>
        </x14:conditionalFormatting>
        <x14:conditionalFormatting xmlns:xm="http://schemas.microsoft.com/office/excel/2006/main">
          <x14:cfRule type="iconSet" priority="352" id="{3BDE93CD-DFAE-4C04-96D1-876D8EC2A817}">
            <x14:iconSet iconSet="3Triangles">
              <x14:cfvo type="percent">
                <xm:f>0</xm:f>
              </x14:cfvo>
              <x14:cfvo type="num">
                <xm:f>0</xm:f>
              </x14:cfvo>
              <x14:cfvo type="num" gte="0">
                <xm:f>0</xm:f>
              </x14:cfvo>
            </x14:iconSet>
          </x14:cfRule>
          <xm:sqref>BA443:BD443 H443:M443 O443:AP443</xm:sqref>
        </x14:conditionalFormatting>
        <x14:conditionalFormatting xmlns:xm="http://schemas.microsoft.com/office/excel/2006/main">
          <x14:cfRule type="iconSet" priority="350" id="{B3BCF4EB-A095-46CA-AAC8-3E6D01F3701A}">
            <x14:iconSet iconSet="3Triangles">
              <x14:cfvo type="percent">
                <xm:f>0</xm:f>
              </x14:cfvo>
              <x14:cfvo type="num">
                <xm:f>0</xm:f>
              </x14:cfvo>
              <x14:cfvo type="num" gte="0">
                <xm:f>0</xm:f>
              </x14:cfvo>
            </x14:iconSet>
          </x14:cfRule>
          <xm:sqref>BA552:BD552 H552:M552 O552:AP552</xm:sqref>
        </x14:conditionalFormatting>
        <x14:conditionalFormatting xmlns:xm="http://schemas.microsoft.com/office/excel/2006/main">
          <x14:cfRule type="iconSet" priority="348" id="{CDF5DE91-27BC-4CE8-B72B-A1ED118D45BB}">
            <x14:iconSet iconSet="3Triangles">
              <x14:cfvo type="percent">
                <xm:f>0</xm:f>
              </x14:cfvo>
              <x14:cfvo type="num">
                <xm:f>0</xm:f>
              </x14:cfvo>
              <x14:cfvo type="num" gte="0">
                <xm:f>0</xm:f>
              </x14:cfvo>
            </x14:iconSet>
          </x14:cfRule>
          <xm:sqref>BA661:BD661 H661:M661 O661:AP661</xm:sqref>
        </x14:conditionalFormatting>
        <x14:conditionalFormatting xmlns:xm="http://schemas.microsoft.com/office/excel/2006/main">
          <x14:cfRule type="iconSet" priority="346" id="{0BDBDEFB-9566-42BC-83E1-22A5DB73CA49}">
            <x14:iconSet iconSet="3Triangles">
              <x14:cfvo type="percent">
                <xm:f>0</xm:f>
              </x14:cfvo>
              <x14:cfvo type="num">
                <xm:f>0</xm:f>
              </x14:cfvo>
              <x14:cfvo type="num" gte="0">
                <xm:f>0</xm:f>
              </x14:cfvo>
            </x14:iconSet>
          </x14:cfRule>
          <xm:sqref>BA770:BD770 H770:AP770</xm:sqref>
        </x14:conditionalFormatting>
        <x14:conditionalFormatting xmlns:xm="http://schemas.microsoft.com/office/excel/2006/main">
          <x14:cfRule type="iconSet" priority="188" id="{06FA1A1F-252A-41E8-BF8A-C33F581289BB}">
            <x14:iconSet iconSet="3Triangles">
              <x14:cfvo type="percent">
                <xm:f>0</xm:f>
              </x14:cfvo>
              <x14:cfvo type="num">
                <xm:f>0</xm:f>
              </x14:cfvo>
              <x14:cfvo type="num" gte="0">
                <xm:f>0</xm:f>
              </x14:cfvo>
            </x14:iconSet>
          </x14:cfRule>
          <xm:sqref>BA805:BD805 H805:AP805</xm:sqref>
        </x14:conditionalFormatting>
        <x14:conditionalFormatting xmlns:xm="http://schemas.microsoft.com/office/excel/2006/main">
          <x14:cfRule type="iconSet" priority="437" id="{7B2AA724-CA12-40EB-B58F-B9CBA396096A}">
            <x14:iconSet iconSet="3Triangles">
              <x14:cfvo type="percent">
                <xm:f>0</xm:f>
              </x14:cfvo>
              <x14:cfvo type="num">
                <xm:f>0</xm:f>
              </x14:cfvo>
              <x14:cfvo type="num" gte="0">
                <xm:f>0</xm:f>
              </x14:cfvo>
            </x14:iconSet>
          </x14:cfRule>
          <xm:sqref>BB116:BD116 H116:M116 O116:AP116</xm:sqref>
        </x14:conditionalFormatting>
        <x14:conditionalFormatting xmlns:xm="http://schemas.microsoft.com/office/excel/2006/main">
          <x14:cfRule type="iconSet" priority="220" id="{32D9387E-00DA-4F5E-82C4-332A504259F1}">
            <x14:iconSet iconSet="3Triangles">
              <x14:cfvo type="percent">
                <xm:f>0</xm:f>
              </x14:cfvo>
              <x14:cfvo type="num">
                <xm:f>0</xm:f>
              </x14:cfvo>
              <x14:cfvo type="num" gte="0">
                <xm:f>0</xm:f>
              </x14:cfvo>
            </x14:iconSet>
          </x14:cfRule>
          <xm:sqref>BE116</xm:sqref>
        </x14:conditionalFormatting>
        <x14:conditionalFormatting xmlns:xm="http://schemas.microsoft.com/office/excel/2006/main">
          <x14:cfRule type="iconSet" priority="219" id="{24C3A5F0-A3C9-40EC-A837-1DE2B06A67E0}">
            <x14:iconSet iconSet="3Triangles">
              <x14:cfvo type="percent">
                <xm:f>0</xm:f>
              </x14:cfvo>
              <x14:cfvo type="num">
                <xm:f>0</xm:f>
              </x14:cfvo>
              <x14:cfvo type="num" gte="0">
                <xm:f>0</xm:f>
              </x14:cfvo>
            </x14:iconSet>
          </x14:cfRule>
          <xm:sqref>BE225</xm:sqref>
        </x14:conditionalFormatting>
        <x14:conditionalFormatting xmlns:xm="http://schemas.microsoft.com/office/excel/2006/main">
          <x14:cfRule type="iconSet" priority="218" id="{87AE0838-A60A-4C55-BC30-D387FF121C34}">
            <x14:iconSet iconSet="3Triangles">
              <x14:cfvo type="percent">
                <xm:f>0</xm:f>
              </x14:cfvo>
              <x14:cfvo type="num">
                <xm:f>0</xm:f>
              </x14:cfvo>
              <x14:cfvo type="num" gte="0">
                <xm:f>0</xm:f>
              </x14:cfvo>
            </x14:iconSet>
          </x14:cfRule>
          <xm:sqref>BE334</xm:sqref>
        </x14:conditionalFormatting>
        <x14:conditionalFormatting xmlns:xm="http://schemas.microsoft.com/office/excel/2006/main">
          <x14:cfRule type="iconSet" priority="217" id="{D6C49B41-0AD2-4444-9025-25771172DD29}">
            <x14:iconSet iconSet="3Triangles">
              <x14:cfvo type="percent">
                <xm:f>0</xm:f>
              </x14:cfvo>
              <x14:cfvo type="num">
                <xm:f>0</xm:f>
              </x14:cfvo>
              <x14:cfvo type="num" gte="0">
                <xm:f>0</xm:f>
              </x14:cfvo>
            </x14:iconSet>
          </x14:cfRule>
          <xm:sqref>BE443</xm:sqref>
        </x14:conditionalFormatting>
        <x14:conditionalFormatting xmlns:xm="http://schemas.microsoft.com/office/excel/2006/main">
          <x14:cfRule type="iconSet" priority="216" id="{F112ED4A-A29A-48E9-B38C-B845C4CAC760}">
            <x14:iconSet iconSet="3Triangles">
              <x14:cfvo type="percent">
                <xm:f>0</xm:f>
              </x14:cfvo>
              <x14:cfvo type="num">
                <xm:f>0</xm:f>
              </x14:cfvo>
              <x14:cfvo type="num" gte="0">
                <xm:f>0</xm:f>
              </x14:cfvo>
            </x14:iconSet>
          </x14:cfRule>
          <xm:sqref>BE552</xm:sqref>
        </x14:conditionalFormatting>
        <x14:conditionalFormatting xmlns:xm="http://schemas.microsoft.com/office/excel/2006/main">
          <x14:cfRule type="iconSet" priority="215" id="{57495EFA-646A-4762-84F8-20985E0E4EA3}">
            <x14:iconSet iconSet="3Triangles">
              <x14:cfvo type="percent">
                <xm:f>0</xm:f>
              </x14:cfvo>
              <x14:cfvo type="num">
                <xm:f>0</xm:f>
              </x14:cfvo>
              <x14:cfvo type="num" gte="0">
                <xm:f>0</xm:f>
              </x14:cfvo>
            </x14:iconSet>
          </x14:cfRule>
          <xm:sqref>BE661</xm:sqref>
        </x14:conditionalFormatting>
        <x14:conditionalFormatting xmlns:xm="http://schemas.microsoft.com/office/excel/2006/main">
          <x14:cfRule type="iconSet" priority="214" id="{F4F62742-3A89-4CE5-9FD0-23AF518328AA}">
            <x14:iconSet iconSet="3Triangles">
              <x14:cfvo type="percent">
                <xm:f>0</xm:f>
              </x14:cfvo>
              <x14:cfvo type="num">
                <xm:f>0</xm:f>
              </x14:cfvo>
              <x14:cfvo type="num" gte="0">
                <xm:f>0</xm:f>
              </x14:cfvo>
            </x14:iconSet>
          </x14:cfRule>
          <xm:sqref>BE770</xm:sqref>
        </x14:conditionalFormatting>
        <x14:conditionalFormatting xmlns:xm="http://schemas.microsoft.com/office/excel/2006/main">
          <x14:cfRule type="iconSet" priority="183" id="{D07E06CC-76D5-4447-9FAA-3C800E2A890F}">
            <x14:iconSet iconSet="3Triangles">
              <x14:cfvo type="percent">
                <xm:f>0</xm:f>
              </x14:cfvo>
              <x14:cfvo type="num">
                <xm:f>0</xm:f>
              </x14:cfvo>
              <x14:cfvo type="num" gte="0">
                <xm:f>0</xm:f>
              </x14:cfvo>
            </x14:iconSet>
          </x14:cfRule>
          <xm:sqref>BE805</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AM435"/>
  <sheetViews>
    <sheetView showGridLines="0" zoomScale="80" zoomScaleNormal="80" zoomScalePageLayoutView="150" workbookViewId="0">
      <pane ySplit="4" topLeftCell="A5" activePane="bottomLeft" state="frozen"/>
      <selection activeCell="N489" sqref="N489"/>
      <selection pane="bottomLeft" activeCell="E9" sqref="E9"/>
    </sheetView>
  </sheetViews>
  <sheetFormatPr baseColWidth="10" defaultColWidth="3.1796875" defaultRowHeight="12.5" x14ac:dyDescent="0.25"/>
  <cols>
    <col min="1" max="1" width="1.54296875" style="1103" customWidth="1"/>
    <col min="2" max="3" width="2.453125" style="1103" customWidth="1"/>
    <col min="4" max="4" width="3.26953125" style="1103" customWidth="1"/>
    <col min="5" max="5" width="5.26953125" style="3" customWidth="1"/>
    <col min="6" max="6" width="22.81640625" style="217" customWidth="1"/>
    <col min="7" max="10" width="19.1796875" style="6" customWidth="1"/>
    <col min="11" max="11" width="0.81640625" style="6" customWidth="1"/>
    <col min="12" max="12" width="19.1796875" style="6" customWidth="1"/>
    <col min="13" max="13" width="12.81640625" style="6" customWidth="1"/>
    <col min="14" max="14" width="11.81640625" style="6" customWidth="1"/>
    <col min="15" max="17" width="10.1796875" style="6" customWidth="1"/>
    <col min="18" max="18" width="11.453125" style="6" customWidth="1"/>
    <col min="19" max="20" width="10.1796875" style="6" customWidth="1"/>
    <col min="21" max="26" width="10.1796875" style="57" customWidth="1"/>
    <col min="27" max="27" width="10.1796875" style="6" customWidth="1"/>
    <col min="28" max="29" width="11.1796875" style="6" customWidth="1"/>
    <col min="30" max="30" width="1.81640625" style="63" customWidth="1"/>
    <col min="31" max="34" width="9.54296875" style="6" customWidth="1"/>
    <col min="35" max="35" width="3.1796875" style="6"/>
    <col min="36" max="36" width="18.1796875" style="6" customWidth="1"/>
    <col min="37" max="39" width="5.81640625" style="6" bestFit="1" customWidth="1"/>
    <col min="40" max="16384" width="3.1796875" style="6"/>
  </cols>
  <sheetData>
    <row r="2" spans="1:30" s="1" customFormat="1" ht="28" x14ac:dyDescent="0.25">
      <c r="A2" s="1184"/>
      <c r="B2" s="1184"/>
      <c r="C2" s="1184"/>
      <c r="D2" s="1184"/>
      <c r="E2" s="3"/>
      <c r="G2" s="54" t="s">
        <v>840</v>
      </c>
      <c r="U2" s="56"/>
      <c r="V2" s="56"/>
      <c r="W2" s="56"/>
      <c r="X2" s="56"/>
      <c r="Y2" s="56"/>
      <c r="Z2" s="56"/>
      <c r="AD2" s="63"/>
    </row>
    <row r="3" spans="1:30" ht="25" x14ac:dyDescent="0.25">
      <c r="G3" s="55" t="s">
        <v>252</v>
      </c>
    </row>
    <row r="6" spans="1:30" ht="30.75" customHeight="1" x14ac:dyDescent="0.25">
      <c r="F6" s="1597" t="s">
        <v>251</v>
      </c>
      <c r="G6" s="1597"/>
      <c r="H6" s="1597"/>
      <c r="I6" s="1597"/>
      <c r="J6" s="1597"/>
      <c r="K6" s="1597"/>
      <c r="L6" s="1597"/>
      <c r="M6" s="1597"/>
      <c r="N6" s="1597"/>
      <c r="O6" s="1597"/>
      <c r="P6" s="1597"/>
      <c r="Q6" s="1597"/>
      <c r="R6" s="1597"/>
    </row>
    <row r="7" spans="1:30" ht="12.75" customHeight="1" x14ac:dyDescent="0.25">
      <c r="B7" s="1103" t="s">
        <v>143</v>
      </c>
      <c r="C7" s="1103" t="s">
        <v>144</v>
      </c>
      <c r="D7" s="1103" t="s">
        <v>61</v>
      </c>
      <c r="F7" s="1597"/>
      <c r="G7" s="1597"/>
      <c r="H7" s="1597"/>
      <c r="I7" s="1597"/>
      <c r="J7" s="1597"/>
      <c r="K7" s="1597"/>
      <c r="L7" s="1597"/>
      <c r="M7" s="1597"/>
      <c r="N7" s="1597"/>
      <c r="O7" s="1597"/>
      <c r="P7" s="1597"/>
      <c r="Q7" s="1597"/>
      <c r="R7" s="1597"/>
    </row>
    <row r="8" spans="1:30" x14ac:dyDescent="0.25">
      <c r="B8" s="1103">
        <v>2016</v>
      </c>
      <c r="C8" s="1103" t="s">
        <v>152</v>
      </c>
      <c r="D8" s="1105">
        <f>'Datos comparativos'!BA9</f>
        <v>0.64625358245149922</v>
      </c>
      <c r="E8" s="247"/>
      <c r="F8" s="248"/>
      <c r="G8" s="92"/>
      <c r="H8" s="91"/>
      <c r="I8" s="91"/>
      <c r="J8" s="91"/>
    </row>
    <row r="9" spans="1:30" x14ac:dyDescent="0.25">
      <c r="B9" s="1596">
        <v>2017</v>
      </c>
      <c r="C9" s="1103" t="s">
        <v>153</v>
      </c>
      <c r="D9" s="1105">
        <f>'Datos comparativos'!BA10</f>
        <v>0.77814236111111124</v>
      </c>
      <c r="E9" s="247"/>
      <c r="F9" s="248"/>
      <c r="G9" s="92"/>
      <c r="H9" s="91"/>
      <c r="I9" s="91"/>
      <c r="J9" s="91"/>
    </row>
    <row r="10" spans="1:30" x14ac:dyDescent="0.25">
      <c r="B10" s="1596"/>
      <c r="C10" s="1103" t="s">
        <v>154</v>
      </c>
      <c r="D10" s="1105">
        <f>'Datos comparativos'!BA11</f>
        <v>0.6438023589065256</v>
      </c>
      <c r="E10" s="247"/>
      <c r="F10" s="248"/>
      <c r="G10" s="92"/>
      <c r="H10" s="91"/>
      <c r="I10" s="91"/>
      <c r="J10" s="91"/>
    </row>
    <row r="11" spans="1:30" x14ac:dyDescent="0.25">
      <c r="B11" s="1596"/>
      <c r="C11" s="1103" t="s">
        <v>155</v>
      </c>
      <c r="D11" s="1105">
        <f>'Datos comparativos'!BA12</f>
        <v>0.68298197751322753</v>
      </c>
      <c r="E11" s="247"/>
      <c r="F11" s="248"/>
      <c r="G11" s="92"/>
      <c r="H11" s="91"/>
      <c r="I11" s="91"/>
      <c r="J11" s="91"/>
    </row>
    <row r="12" spans="1:30" x14ac:dyDescent="0.25">
      <c r="B12" s="1596"/>
      <c r="C12" s="1103" t="s">
        <v>167</v>
      </c>
      <c r="D12" s="1105">
        <f>'Datos comparativos'!BA13</f>
        <v>0.73543595679012341</v>
      </c>
      <c r="E12" s="247"/>
      <c r="F12" s="248"/>
      <c r="G12" s="92"/>
      <c r="H12" s="91"/>
      <c r="I12" s="91"/>
      <c r="J12" s="91"/>
    </row>
    <row r="13" spans="1:30" x14ac:dyDescent="0.25">
      <c r="B13" s="1596"/>
      <c r="C13" s="1103" t="s">
        <v>168</v>
      </c>
      <c r="D13" s="1105">
        <f>'Datos comparativos'!BA14</f>
        <v>0.80926366843033526</v>
      </c>
      <c r="E13" s="247"/>
      <c r="F13" s="248"/>
      <c r="G13" s="92"/>
      <c r="H13" s="91"/>
      <c r="I13" s="91"/>
      <c r="J13" s="91"/>
    </row>
    <row r="14" spans="1:30" x14ac:dyDescent="0.25">
      <c r="B14" s="1596"/>
      <c r="C14" s="1103" t="s">
        <v>241</v>
      </c>
      <c r="D14" s="1105">
        <f>'Datos comparativos'!BA15</f>
        <v>0.87226631393298071</v>
      </c>
      <c r="E14" s="247"/>
      <c r="F14" s="248"/>
      <c r="G14" s="92"/>
      <c r="H14" s="91"/>
      <c r="I14" s="91"/>
      <c r="J14" s="91"/>
    </row>
    <row r="15" spans="1:30" x14ac:dyDescent="0.25">
      <c r="B15" s="1596"/>
      <c r="C15" s="1103" t="s">
        <v>246</v>
      </c>
      <c r="D15" s="1105">
        <f>'Datos comparativos'!BA16</f>
        <v>0.80567074514991199</v>
      </c>
      <c r="E15" s="247"/>
      <c r="F15" s="248"/>
      <c r="G15" s="92"/>
    </row>
    <row r="16" spans="1:30" x14ac:dyDescent="0.25">
      <c r="B16" s="1596"/>
      <c r="C16" s="1103" t="s">
        <v>248</v>
      </c>
      <c r="D16" s="1105">
        <f>'Datos comparativos'!BA17</f>
        <v>0.83207175925925947</v>
      </c>
      <c r="E16" s="247"/>
      <c r="F16" s="248"/>
      <c r="G16" s="92"/>
    </row>
    <row r="17" spans="2:7" x14ac:dyDescent="0.25">
      <c r="B17" s="1596"/>
      <c r="C17" s="1103" t="s">
        <v>257</v>
      </c>
      <c r="D17" s="1105">
        <f>'Datos comparativos'!BA18</f>
        <v>0.74752943121693127</v>
      </c>
    </row>
    <row r="18" spans="2:7" x14ac:dyDescent="0.25">
      <c r="B18" s="1596"/>
      <c r="C18" s="1103" t="s">
        <v>267</v>
      </c>
      <c r="D18" s="1105">
        <f>'Datos comparativos'!BA19</f>
        <v>0.86082977207977218</v>
      </c>
      <c r="G18" s="90"/>
    </row>
    <row r="19" spans="2:7" x14ac:dyDescent="0.25">
      <c r="B19" s="1596"/>
      <c r="C19" s="1103" t="s">
        <v>152</v>
      </c>
      <c r="D19" s="1105">
        <f>'Datos comparativos'!BA20</f>
        <v>0.8332041107041106</v>
      </c>
      <c r="E19" s="247"/>
      <c r="F19" s="248"/>
      <c r="G19" s="92"/>
    </row>
    <row r="20" spans="2:7" x14ac:dyDescent="0.25">
      <c r="B20" s="1103">
        <v>2018</v>
      </c>
      <c r="C20" s="1103" t="s">
        <v>153</v>
      </c>
      <c r="D20" s="1105">
        <f>'Datos comparativos'!BA21</f>
        <v>0.72745472120472132</v>
      </c>
      <c r="E20" s="247"/>
      <c r="F20" s="248"/>
      <c r="G20" s="92"/>
    </row>
    <row r="21" spans="2:7" x14ac:dyDescent="0.25">
      <c r="C21" s="1103" t="s">
        <v>154</v>
      </c>
      <c r="D21" s="1105">
        <f>'Datos comparativos'!BA22</f>
        <v>0.79022664835164835</v>
      </c>
      <c r="E21" s="247"/>
      <c r="F21" s="248"/>
      <c r="G21" s="92"/>
    </row>
    <row r="22" spans="2:7" x14ac:dyDescent="0.25">
      <c r="C22" s="1103" t="s">
        <v>155</v>
      </c>
      <c r="D22" s="1105">
        <f>'Datos comparativos'!BA23</f>
        <v>0.82313059625559626</v>
      </c>
      <c r="E22" s="247"/>
      <c r="F22" s="248"/>
      <c r="G22" s="92"/>
    </row>
    <row r="23" spans="2:7" x14ac:dyDescent="0.25">
      <c r="C23" s="1103" t="s">
        <v>303</v>
      </c>
      <c r="D23" s="1105">
        <f>'Datos comparativos'!BA24</f>
        <v>0.80339279354904369</v>
      </c>
      <c r="E23" s="247"/>
      <c r="F23" s="248"/>
      <c r="G23" s="92"/>
    </row>
    <row r="24" spans="2:7" x14ac:dyDescent="0.25">
      <c r="C24" s="1103" t="s">
        <v>167</v>
      </c>
      <c r="D24" s="1105">
        <f>'Datos comparativos'!BA25</f>
        <v>0.86928482397232409</v>
      </c>
      <c r="E24" s="247"/>
      <c r="F24" s="248"/>
      <c r="G24" s="92"/>
    </row>
    <row r="25" spans="2:7" x14ac:dyDescent="0.25">
      <c r="C25" s="1103" t="s">
        <v>168</v>
      </c>
      <c r="D25" s="1105">
        <f>'Datos comparativos'!BA26</f>
        <v>0.87235827664399113</v>
      </c>
      <c r="E25" s="247"/>
      <c r="F25" s="248"/>
      <c r="G25" s="92"/>
    </row>
    <row r="26" spans="2:7" x14ac:dyDescent="0.25">
      <c r="C26" s="1103" t="s">
        <v>241</v>
      </c>
      <c r="D26" s="1105">
        <f>'Datos comparativos'!BA27</f>
        <v>0.86551039304610733</v>
      </c>
      <c r="E26" s="247"/>
      <c r="F26" s="248"/>
      <c r="G26" s="92"/>
    </row>
    <row r="27" spans="2:7" x14ac:dyDescent="0.25">
      <c r="C27" s="1103" t="s">
        <v>246</v>
      </c>
      <c r="D27" s="1105">
        <f>'Datos comparativos'!BA28</f>
        <v>0.832390873015873</v>
      </c>
      <c r="E27" s="247"/>
      <c r="F27" s="248"/>
      <c r="G27" s="648"/>
    </row>
    <row r="28" spans="2:7" x14ac:dyDescent="0.25">
      <c r="C28" s="1103" t="s">
        <v>248</v>
      </c>
      <c r="D28" s="1105">
        <f>'Datos comparativos'!BA29</f>
        <v>0.85830952380952386</v>
      </c>
      <c r="E28" s="247"/>
      <c r="F28" s="248"/>
      <c r="G28" s="92"/>
    </row>
    <row r="29" spans="2:7" x14ac:dyDescent="0.25">
      <c r="C29" s="1103" t="s">
        <v>257</v>
      </c>
      <c r="D29" s="1105">
        <f>'Datos comparativos'!BA30</f>
        <v>0.81660195360195376</v>
      </c>
      <c r="E29" s="247"/>
      <c r="F29" s="248"/>
      <c r="G29" s="92"/>
    </row>
    <row r="30" spans="2:7" x14ac:dyDescent="0.25">
      <c r="C30" s="1103" t="s">
        <v>267</v>
      </c>
      <c r="D30" s="1105">
        <f>'Datos comparativos'!BA31</f>
        <v>0.87477614977614992</v>
      </c>
      <c r="E30" s="247"/>
      <c r="F30" s="248"/>
      <c r="G30" s="92"/>
    </row>
    <row r="31" spans="2:7" x14ac:dyDescent="0.25">
      <c r="C31" s="1103" t="s">
        <v>152</v>
      </c>
      <c r="D31" s="1105">
        <f>'Datos comparativos'!BA32</f>
        <v>0.85625915750915749</v>
      </c>
      <c r="E31" s="247"/>
      <c r="F31" s="248"/>
      <c r="G31" s="92"/>
    </row>
    <row r="32" spans="2:7" x14ac:dyDescent="0.25">
      <c r="B32" s="1103">
        <v>2019</v>
      </c>
      <c r="C32" s="1103" t="s">
        <v>153</v>
      </c>
      <c r="D32" s="1105">
        <f>'Datos comparativos'!BA33</f>
        <v>0.82097316704459566</v>
      </c>
      <c r="E32" s="247"/>
      <c r="F32" s="248"/>
      <c r="G32" s="92"/>
    </row>
    <row r="33" spans="2:7" x14ac:dyDescent="0.25">
      <c r="C33" s="1103" t="s">
        <v>154</v>
      </c>
      <c r="D33" s="1105">
        <f>'Datos comparativos'!BA34</f>
        <v>0.84959363189720338</v>
      </c>
      <c r="E33" s="247"/>
      <c r="F33" s="248"/>
      <c r="G33" s="92"/>
    </row>
    <row r="34" spans="2:7" x14ac:dyDescent="0.25">
      <c r="C34" s="1103" t="s">
        <v>155</v>
      </c>
      <c r="D34" s="1105">
        <f>'Datos comparativos'!BA35</f>
        <v>0.82730650037792886</v>
      </c>
      <c r="E34" s="247"/>
      <c r="F34" s="248"/>
      <c r="G34" s="92"/>
    </row>
    <row r="35" spans="2:7" x14ac:dyDescent="0.25">
      <c r="C35" s="1103" t="s">
        <v>303</v>
      </c>
      <c r="D35" s="1105">
        <f>'Datos comparativos'!BA36</f>
        <v>0.84779158607887617</v>
      </c>
      <c r="E35" s="247"/>
      <c r="F35" s="248"/>
      <c r="G35" s="92"/>
    </row>
    <row r="36" spans="2:7" x14ac:dyDescent="0.25">
      <c r="C36" s="1103" t="s">
        <v>167</v>
      </c>
      <c r="D36" s="1105">
        <f>'Datos comparativos'!BA37</f>
        <v>0.81252833892566034</v>
      </c>
      <c r="E36" s="247"/>
      <c r="F36" s="248"/>
      <c r="G36" s="92"/>
    </row>
    <row r="37" spans="2:7" x14ac:dyDescent="0.25">
      <c r="C37" s="1103" t="s">
        <v>168</v>
      </c>
      <c r="D37" s="1105">
        <f>'Datos comparativos'!BA38</f>
        <v>0.85052371504157231</v>
      </c>
      <c r="E37" s="247"/>
      <c r="F37" s="248"/>
      <c r="G37" s="92"/>
    </row>
    <row r="38" spans="2:7" x14ac:dyDescent="0.25">
      <c r="C38" s="1103" t="s">
        <v>241</v>
      </c>
      <c r="D38" s="1105">
        <f>'Datos comparativos'!BA39</f>
        <v>0.87455222088835527</v>
      </c>
      <c r="E38" s="247"/>
      <c r="F38" s="248"/>
      <c r="G38" s="92"/>
    </row>
    <row r="39" spans="2:7" x14ac:dyDescent="0.25">
      <c r="C39" s="1103" t="s">
        <v>246</v>
      </c>
      <c r="D39" s="1105">
        <f>'Datos comparativos'!BA40</f>
        <v>0.88701634542705976</v>
      </c>
      <c r="E39" s="247"/>
      <c r="F39" s="248"/>
      <c r="G39" s="92"/>
    </row>
    <row r="40" spans="2:7" x14ac:dyDescent="0.25">
      <c r="C40" s="1103" t="s">
        <v>248</v>
      </c>
      <c r="D40" s="1105">
        <f>'Datos comparativos'!BA41</f>
        <v>0.9221857118598189</v>
      </c>
      <c r="E40" s="247"/>
      <c r="F40" s="248"/>
      <c r="G40" s="92"/>
    </row>
    <row r="41" spans="2:7" x14ac:dyDescent="0.25">
      <c r="C41" s="1103" t="s">
        <v>257</v>
      </c>
      <c r="D41" s="1105">
        <f>'Datos comparativos'!BA42</f>
        <v>0.92070497311827937</v>
      </c>
      <c r="E41" s="247"/>
      <c r="F41" s="248"/>
      <c r="G41" s="92"/>
    </row>
    <row r="42" spans="2:7" x14ac:dyDescent="0.25">
      <c r="C42" s="1103" t="s">
        <v>267</v>
      </c>
      <c r="D42" s="1105">
        <f>'Datos comparativos'!BA43</f>
        <v>0.85588254107949502</v>
      </c>
      <c r="E42" s="247"/>
      <c r="F42" s="248"/>
      <c r="G42" s="92"/>
    </row>
    <row r="43" spans="2:7" x14ac:dyDescent="0.25">
      <c r="C43" s="1103" t="s">
        <v>152</v>
      </c>
      <c r="D43" s="1105">
        <f>'Datos comparativos'!BA44</f>
        <v>0.86856741307634178</v>
      </c>
      <c r="E43" s="247"/>
      <c r="F43" s="248"/>
      <c r="G43" s="92"/>
    </row>
    <row r="44" spans="2:7" x14ac:dyDescent="0.25">
      <c r="B44" s="1103">
        <v>2020</v>
      </c>
      <c r="C44" s="1103" t="s">
        <v>153</v>
      </c>
      <c r="D44" s="1105">
        <f>'Datos comparativos'!BA45</f>
        <v>0.85873374118165791</v>
      </c>
      <c r="E44" s="247"/>
      <c r="F44" s="248"/>
      <c r="G44" s="92"/>
    </row>
    <row r="45" spans="2:7" x14ac:dyDescent="0.25">
      <c r="C45" s="1103" t="s">
        <v>154</v>
      </c>
      <c r="D45" s="1105">
        <f>'Datos comparativos'!BA46</f>
        <v>0.93339285714285725</v>
      </c>
      <c r="E45" s="247"/>
      <c r="F45" s="248"/>
      <c r="G45" s="92"/>
    </row>
    <row r="46" spans="2:7" x14ac:dyDescent="0.25">
      <c r="C46" s="1103" t="s">
        <v>155</v>
      </c>
      <c r="D46" s="1105">
        <f>'Datos comparativos'!BA47</f>
        <v>0.81299211711711705</v>
      </c>
      <c r="E46" s="247"/>
      <c r="F46" s="248"/>
      <c r="G46" s="92"/>
    </row>
    <row r="47" spans="2:7" x14ac:dyDescent="0.25">
      <c r="C47" s="1103" t="s">
        <v>241</v>
      </c>
      <c r="D47" s="1105">
        <f>'Datos comparativos'!BA48</f>
        <v>0.92926024238524252</v>
      </c>
      <c r="E47" s="247"/>
      <c r="F47" s="248"/>
      <c r="G47" s="92"/>
    </row>
    <row r="48" spans="2:7" x14ac:dyDescent="0.25">
      <c r="C48" s="1103" t="s">
        <v>246</v>
      </c>
      <c r="D48" s="1105">
        <f>'Datos comparativos'!BA49</f>
        <v>0.84980583261833276</v>
      </c>
      <c r="E48" s="247"/>
      <c r="F48" s="248"/>
      <c r="G48" s="92"/>
    </row>
    <row r="49" spans="2:7" x14ac:dyDescent="0.25">
      <c r="C49" s="1103" t="s">
        <v>248</v>
      </c>
      <c r="D49" s="1105">
        <f>'Datos comparativos'!BA50</f>
        <v>0.88523842592592605</v>
      </c>
      <c r="E49" s="247"/>
      <c r="F49" s="248"/>
      <c r="G49" s="92"/>
    </row>
    <row r="50" spans="2:7" x14ac:dyDescent="0.25">
      <c r="C50" s="1103" t="s">
        <v>257</v>
      </c>
      <c r="D50" s="1105">
        <f>'Datos comparativos'!BA51</f>
        <v>0.85171568627450989</v>
      </c>
      <c r="E50" s="247"/>
      <c r="F50" s="248"/>
      <c r="G50" s="92"/>
    </row>
    <row r="51" spans="2:7" x14ac:dyDescent="0.25">
      <c r="C51" s="1103" t="s">
        <v>267</v>
      </c>
      <c r="D51" s="1105">
        <f>'Datos comparativos'!BA52</f>
        <v>0.89992129629629647</v>
      </c>
      <c r="E51" s="247"/>
      <c r="F51" s="248"/>
      <c r="G51" s="92"/>
    </row>
    <row r="52" spans="2:7" x14ac:dyDescent="0.25">
      <c r="C52" s="1103" t="s">
        <v>152</v>
      </c>
      <c r="D52" s="1105">
        <f>'Datos comparativos'!BA53</f>
        <v>0.91362103174603182</v>
      </c>
      <c r="E52" s="247"/>
      <c r="F52" s="248"/>
      <c r="G52" s="92"/>
    </row>
    <row r="53" spans="2:7" x14ac:dyDescent="0.25">
      <c r="B53" s="1103">
        <v>2021</v>
      </c>
      <c r="C53" s="1103" t="s">
        <v>153</v>
      </c>
      <c r="D53" s="1105">
        <f>'Datos comparativos'!BA54</f>
        <v>0.89935879629629623</v>
      </c>
      <c r="E53" s="247"/>
      <c r="F53" s="248"/>
      <c r="G53" s="92"/>
    </row>
    <row r="54" spans="2:7" x14ac:dyDescent="0.25">
      <c r="C54" s="1103" t="s">
        <v>154</v>
      </c>
      <c r="D54" s="1105">
        <f>'Datos comparativos'!BA55</f>
        <v>0.93537599206349209</v>
      </c>
      <c r="E54" s="247"/>
      <c r="F54" s="248"/>
      <c r="G54" s="92"/>
    </row>
    <row r="55" spans="2:7" x14ac:dyDescent="0.25">
      <c r="C55" s="1103" t="s">
        <v>155</v>
      </c>
      <c r="D55" s="1105">
        <f>'Datos comparativos'!BA56</f>
        <v>0.94322089947089949</v>
      </c>
      <c r="E55" s="247"/>
      <c r="F55" s="248"/>
      <c r="G55" s="92"/>
    </row>
    <row r="56" spans="2:7" x14ac:dyDescent="0.25">
      <c r="C56" s="1103" t="s">
        <v>303</v>
      </c>
      <c r="D56" s="1105">
        <f>'Datos comparativos'!BA57</f>
        <v>0.92926355820105822</v>
      </c>
      <c r="E56" s="247"/>
      <c r="F56" s="248"/>
      <c r="G56" s="92"/>
    </row>
    <row r="57" spans="2:7" x14ac:dyDescent="0.25">
      <c r="C57" s="1103" t="s">
        <v>167</v>
      </c>
      <c r="D57" s="1105">
        <f>'Datos comparativos'!BA58</f>
        <v>0.96072222222222226</v>
      </c>
      <c r="E57" s="247"/>
      <c r="F57" s="248"/>
      <c r="G57" s="92"/>
    </row>
    <row r="58" spans="2:7" x14ac:dyDescent="0.25">
      <c r="C58" s="1103" t="s">
        <v>168</v>
      </c>
      <c r="D58" s="1105">
        <f>'Datos comparativos'!BA59</f>
        <v>0.94606051587301576</v>
      </c>
      <c r="E58" s="247"/>
      <c r="F58" s="248"/>
      <c r="G58" s="92"/>
    </row>
    <row r="59" spans="2:7" x14ac:dyDescent="0.25">
      <c r="C59" s="1103" t="s">
        <v>241</v>
      </c>
      <c r="D59" s="1105">
        <f>'Datos comparativos'!BA60</f>
        <v>0.91934259259259277</v>
      </c>
      <c r="E59" s="247"/>
      <c r="F59" s="248"/>
      <c r="G59" s="92"/>
    </row>
    <row r="60" spans="2:7" x14ac:dyDescent="0.25">
      <c r="C60" s="1103" t="s">
        <v>246</v>
      </c>
      <c r="D60" s="1105">
        <f>'Datos comparativos'!BA61</f>
        <v>0.91235648148148152</v>
      </c>
      <c r="E60" s="247"/>
      <c r="F60" s="248"/>
      <c r="G60" s="92"/>
    </row>
    <row r="61" spans="2:7" x14ac:dyDescent="0.25">
      <c r="C61" s="1103" t="s">
        <v>248</v>
      </c>
      <c r="D61" s="1105">
        <f>'Datos comparativos'!BA62</f>
        <v>0.91221986637975017</v>
      </c>
      <c r="E61" s="247"/>
      <c r="F61" s="248"/>
      <c r="G61" s="92"/>
    </row>
    <row r="62" spans="2:7" x14ac:dyDescent="0.25">
      <c r="C62" s="1103" t="s">
        <v>257</v>
      </c>
      <c r="D62" s="1105">
        <f>'Datos comparativos'!BA63</f>
        <v>0.93832642142687028</v>
      </c>
      <c r="E62" s="247"/>
      <c r="F62" s="248"/>
      <c r="G62" s="92"/>
    </row>
    <row r="63" spans="2:7" x14ac:dyDescent="0.25">
      <c r="C63" s="1103" t="s">
        <v>267</v>
      </c>
      <c r="D63" s="1105">
        <f>'Datos comparativos'!BA64</f>
        <v>0.95123042929958779</v>
      </c>
      <c r="E63" s="247"/>
      <c r="F63" s="248"/>
      <c r="G63" s="92"/>
    </row>
    <row r="64" spans="2:7" x14ac:dyDescent="0.25">
      <c r="C64" s="1103" t="s">
        <v>152</v>
      </c>
      <c r="D64" s="1105">
        <f>'Datos comparativos'!BA65</f>
        <v>0.89989464245028161</v>
      </c>
      <c r="E64" s="247"/>
      <c r="F64" s="248"/>
      <c r="G64" s="92"/>
    </row>
    <row r="65" spans="1:7" x14ac:dyDescent="0.25">
      <c r="B65" s="1103">
        <v>2022</v>
      </c>
      <c r="C65" s="1103" t="s">
        <v>153</v>
      </c>
      <c r="D65" s="1105">
        <f>'Datos comparativos'!BA66</f>
        <v>0.97376838749485806</v>
      </c>
      <c r="E65" s="247"/>
      <c r="F65" s="248"/>
      <c r="G65" s="92"/>
    </row>
    <row r="66" spans="1:7" x14ac:dyDescent="0.25">
      <c r="C66" s="1103" t="s">
        <v>154</v>
      </c>
      <c r="D66" s="1105">
        <f>'Datos comparativos'!BA67</f>
        <v>0.92088767442199559</v>
      </c>
      <c r="E66" s="247"/>
      <c r="F66" s="248"/>
      <c r="G66" s="92"/>
    </row>
    <row r="67" spans="1:7" x14ac:dyDescent="0.25">
      <c r="C67" s="1103" t="s">
        <v>155</v>
      </c>
      <c r="D67" s="1105">
        <f>'Datos comparativos'!BA68</f>
        <v>0.93123450402453867</v>
      </c>
      <c r="E67" s="247"/>
      <c r="F67" s="248"/>
      <c r="G67" s="92"/>
    </row>
    <row r="68" spans="1:7" x14ac:dyDescent="0.25">
      <c r="C68" s="1103" t="s">
        <v>303</v>
      </c>
      <c r="D68" s="1105">
        <f>'Datos comparativos'!BA69</f>
        <v>0.95800338073764657</v>
      </c>
      <c r="E68" s="247"/>
      <c r="F68" s="248"/>
      <c r="G68" s="92"/>
    </row>
    <row r="69" spans="1:7" x14ac:dyDescent="0.25">
      <c r="C69" s="1103" t="s">
        <v>167</v>
      </c>
      <c r="D69" s="1105">
        <f>'Datos comparativos'!BA70</f>
        <v>0.93239467127299946</v>
      </c>
      <c r="E69" s="247"/>
      <c r="F69" s="248"/>
      <c r="G69" s="92"/>
    </row>
    <row r="70" spans="1:7" x14ac:dyDescent="0.25">
      <c r="C70" s="1103" t="s">
        <v>168</v>
      </c>
      <c r="D70" s="1105">
        <f>'Datos comparativos'!BA71</f>
        <v>0.96181867356070139</v>
      </c>
      <c r="E70" s="247"/>
      <c r="F70" s="248"/>
      <c r="G70" s="92"/>
    </row>
    <row r="71" spans="1:7" x14ac:dyDescent="0.25">
      <c r="C71" s="1103" t="s">
        <v>241</v>
      </c>
      <c r="D71" s="1105">
        <f>'Datos comparativos'!BA72</f>
        <v>0.94831298318554502</v>
      </c>
      <c r="E71" s="247"/>
      <c r="F71" s="248"/>
      <c r="G71" s="92"/>
    </row>
    <row r="72" spans="1:7" x14ac:dyDescent="0.25">
      <c r="C72" s="1103" t="s">
        <v>246</v>
      </c>
      <c r="D72" s="1105">
        <f>'Datos comparativos'!BA73</f>
        <v>0.94603664017650635</v>
      </c>
      <c r="E72" s="247"/>
      <c r="F72" s="248"/>
      <c r="G72" s="92"/>
    </row>
    <row r="73" spans="1:7" x14ac:dyDescent="0.25">
      <c r="C73" s="1103" t="s">
        <v>248</v>
      </c>
      <c r="D73" s="1105">
        <f>'Datos comparativos'!BA74</f>
        <v>0.93778522274788112</v>
      </c>
      <c r="E73" s="247"/>
      <c r="F73" s="248"/>
      <c r="G73" s="92"/>
    </row>
    <row r="74" spans="1:7" x14ac:dyDescent="0.25">
      <c r="C74" s="1103" t="s">
        <v>257</v>
      </c>
      <c r="D74" s="1105">
        <f>'Datos comparativos'!BA75</f>
        <v>0.96563531840582051</v>
      </c>
      <c r="E74" s="247"/>
      <c r="F74" s="248"/>
      <c r="G74" s="92"/>
    </row>
    <row r="75" spans="1:7" x14ac:dyDescent="0.25">
      <c r="C75" s="1103" t="s">
        <v>267</v>
      </c>
      <c r="D75" s="1105" t="str">
        <f>'Datos comparativos'!BA76</f>
        <v>n/a</v>
      </c>
      <c r="E75" s="247"/>
      <c r="F75" s="248"/>
      <c r="G75" s="92"/>
    </row>
    <row r="76" spans="1:7" x14ac:dyDescent="0.25">
      <c r="C76" s="1103" t="s">
        <v>152</v>
      </c>
      <c r="D76" s="1105">
        <f>'Datos comparativos'!BA77</f>
        <v>0.90486215508674439</v>
      </c>
      <c r="E76" s="247"/>
      <c r="F76" s="248"/>
      <c r="G76" s="92"/>
    </row>
    <row r="77" spans="1:7" x14ac:dyDescent="0.25">
      <c r="A77" s="1103">
        <v>2023</v>
      </c>
      <c r="B77" s="1103">
        <v>2023</v>
      </c>
      <c r="C77" s="1103" t="s">
        <v>153</v>
      </c>
      <c r="D77" s="1105">
        <f>'Datos comparativos'!BA78</f>
        <v>0.94402043339805752</v>
      </c>
      <c r="E77" s="247"/>
      <c r="F77" s="248"/>
      <c r="G77" s="92"/>
    </row>
    <row r="78" spans="1:7" x14ac:dyDescent="0.25">
      <c r="C78" s="1103" t="s">
        <v>154</v>
      </c>
      <c r="D78" s="1105">
        <f>'Datos comparativos'!BA79</f>
        <v>0.94083480350835202</v>
      </c>
      <c r="E78" s="247"/>
      <c r="F78" s="248"/>
      <c r="G78" s="92"/>
    </row>
    <row r="79" spans="1:7" x14ac:dyDescent="0.25">
      <c r="C79" s="1103" t="s">
        <v>155</v>
      </c>
      <c r="D79" s="1105">
        <f>'Datos comparativos'!BA80</f>
        <v>0.89221955294098709</v>
      </c>
      <c r="E79" s="247"/>
      <c r="F79" s="248"/>
      <c r="G79" s="92"/>
    </row>
    <row r="80" spans="1:7" x14ac:dyDescent="0.25">
      <c r="C80" s="1103" t="s">
        <v>303</v>
      </c>
      <c r="D80" s="1105">
        <f>'Datos comparativos'!BA81</f>
        <v>0.89612264277085429</v>
      </c>
      <c r="E80" s="247"/>
      <c r="F80" s="248"/>
      <c r="G80" s="92"/>
    </row>
    <row r="81" spans="2:7" x14ac:dyDescent="0.25">
      <c r="C81" s="1103" t="s">
        <v>167</v>
      </c>
      <c r="D81" s="1105">
        <f>'Datos comparativos'!BA82</f>
        <v>0.96625673592713135</v>
      </c>
      <c r="E81" s="247"/>
      <c r="F81" s="248"/>
      <c r="G81" s="92"/>
    </row>
    <row r="82" spans="2:7" x14ac:dyDescent="0.25">
      <c r="C82" s="1103" t="s">
        <v>168</v>
      </c>
      <c r="D82" s="1105">
        <f>'Datos comparativos'!BA83</f>
        <v>0.9616005790550306</v>
      </c>
      <c r="E82" s="247"/>
      <c r="F82" s="248"/>
      <c r="G82" s="92"/>
    </row>
    <row r="83" spans="2:7" x14ac:dyDescent="0.25">
      <c r="C83" s="1103" t="s">
        <v>241</v>
      </c>
      <c r="D83" s="1105">
        <f>'Datos comparativos'!BA84</f>
        <v>0.91103852063206792</v>
      </c>
      <c r="E83" s="247"/>
      <c r="F83" s="248"/>
      <c r="G83" s="92"/>
    </row>
    <row r="84" spans="2:7" x14ac:dyDescent="0.25">
      <c r="C84" s="1103" t="s">
        <v>246</v>
      </c>
      <c r="D84" s="1105">
        <f>'Datos comparativos'!BA85</f>
        <v>0.96160321782948432</v>
      </c>
      <c r="E84" s="247"/>
      <c r="F84" s="248"/>
      <c r="G84" s="92"/>
    </row>
    <row r="85" spans="2:7" x14ac:dyDescent="0.25">
      <c r="C85" s="1103" t="s">
        <v>248</v>
      </c>
      <c r="D85" s="1105">
        <f>'Datos comparativos'!BA86</f>
        <v>0.92100349397086945</v>
      </c>
      <c r="E85" s="247"/>
      <c r="F85" s="248"/>
      <c r="G85" s="92"/>
    </row>
    <row r="86" spans="2:7" x14ac:dyDescent="0.25">
      <c r="C86" s="1103" t="s">
        <v>257</v>
      </c>
      <c r="D86" s="1105">
        <f>'Datos comparativos'!BA87</f>
        <v>0.93327339391499253</v>
      </c>
      <c r="E86" s="247"/>
      <c r="F86" s="248"/>
      <c r="G86" s="92"/>
    </row>
    <row r="87" spans="2:7" x14ac:dyDescent="0.25">
      <c r="C87" s="1103" t="s">
        <v>267</v>
      </c>
      <c r="D87" s="1105">
        <f>'Datos comparativos'!BA88</f>
        <v>0.91141797542054437</v>
      </c>
      <c r="E87" s="247"/>
      <c r="F87" s="248"/>
      <c r="G87" s="92"/>
    </row>
    <row r="88" spans="2:7" x14ac:dyDescent="0.25">
      <c r="C88" s="1103" t="s">
        <v>152</v>
      </c>
      <c r="D88" s="1105">
        <f>'Datos comparativos'!BA89</f>
        <v>0.93504489428227033</v>
      </c>
      <c r="E88" s="247"/>
      <c r="F88" s="248"/>
      <c r="G88" s="92"/>
    </row>
    <row r="89" spans="2:7" x14ac:dyDescent="0.25">
      <c r="B89" s="1103">
        <v>2024</v>
      </c>
      <c r="C89" s="1103" t="s">
        <v>153</v>
      </c>
      <c r="D89" s="1105">
        <f>'Datos comparativos'!BA90</f>
        <v>0.96131998077787417</v>
      </c>
      <c r="E89" s="247"/>
      <c r="F89" s="248"/>
      <c r="G89" s="92"/>
    </row>
    <row r="90" spans="2:7" x14ac:dyDescent="0.25">
      <c r="C90" s="1103" t="s">
        <v>154</v>
      </c>
      <c r="D90" s="1105">
        <f>'Datos comparativos'!BA91</f>
        <v>0.98174480482398785</v>
      </c>
      <c r="E90" s="247"/>
      <c r="F90" s="248"/>
      <c r="G90" s="92"/>
    </row>
    <row r="91" spans="2:7" x14ac:dyDescent="0.25">
      <c r="C91" s="1103" t="s">
        <v>155</v>
      </c>
      <c r="D91" s="1105">
        <f>'Datos comparativos'!BA92</f>
        <v>0.92260335379581138</v>
      </c>
      <c r="E91" s="247"/>
      <c r="F91" s="248"/>
      <c r="G91" s="92"/>
    </row>
    <row r="92" spans="2:7" x14ac:dyDescent="0.25">
      <c r="C92" s="1103" t="s">
        <v>303</v>
      </c>
      <c r="D92" s="1105">
        <f>'Datos comparativos'!BA93</f>
        <v>0.93813119243719234</v>
      </c>
      <c r="E92" s="247"/>
      <c r="F92" s="248"/>
      <c r="G92" s="92"/>
    </row>
    <row r="93" spans="2:7" x14ac:dyDescent="0.25">
      <c r="C93" s="1103" t="s">
        <v>167</v>
      </c>
      <c r="D93" s="1105">
        <f>'Datos comparativos'!BA94</f>
        <v>0.92699048714220489</v>
      </c>
      <c r="E93" s="247"/>
      <c r="F93" s="248"/>
      <c r="G93" s="92"/>
    </row>
    <row r="94" spans="2:7" x14ac:dyDescent="0.25">
      <c r="C94" s="1103" t="s">
        <v>168</v>
      </c>
      <c r="D94" s="1105">
        <f>'Datos comparativos'!BA95</f>
        <v>0.96269902498832727</v>
      </c>
      <c r="E94" s="247"/>
      <c r="F94" s="248"/>
      <c r="G94" s="92"/>
    </row>
    <row r="95" spans="2:7" x14ac:dyDescent="0.25">
      <c r="C95" s="1103" t="s">
        <v>241</v>
      </c>
      <c r="D95" s="1105">
        <f>'Datos comparativos'!BA96</f>
        <v>0.93858671852198183</v>
      </c>
      <c r="E95" s="247"/>
      <c r="F95" s="248"/>
      <c r="G95" s="92"/>
    </row>
    <row r="96" spans="2:7" x14ac:dyDescent="0.25">
      <c r="C96" s="1103" t="s">
        <v>246</v>
      </c>
      <c r="D96" s="1105">
        <f>'Datos comparativos'!BA97</f>
        <v>0.96298749379005388</v>
      </c>
      <c r="E96" s="247"/>
      <c r="F96" s="248"/>
      <c r="G96" s="92"/>
    </row>
    <row r="97" spans="1:7" x14ac:dyDescent="0.25">
      <c r="C97" s="1103" t="s">
        <v>248</v>
      </c>
      <c r="D97" s="1105">
        <f>'Datos comparativos'!BA98</f>
        <v>0.90790988627031177</v>
      </c>
      <c r="E97" s="247"/>
      <c r="F97" s="248"/>
      <c r="G97" s="92"/>
    </row>
    <row r="98" spans="1:7" x14ac:dyDescent="0.25">
      <c r="C98" s="1103" t="s">
        <v>257</v>
      </c>
      <c r="D98" s="1105">
        <f>'Datos comparativos'!BA99</f>
        <v>0.93351735627770205</v>
      </c>
      <c r="E98" s="247"/>
      <c r="F98" s="248"/>
      <c r="G98" s="92"/>
    </row>
    <row r="99" spans="1:7" x14ac:dyDescent="0.25">
      <c r="A99" s="1193"/>
      <c r="B99" s="1193"/>
      <c r="C99" s="1193" t="s">
        <v>267</v>
      </c>
      <c r="D99" s="1105">
        <f>'Datos comparativos'!BA100</f>
        <v>0.97614066143142519</v>
      </c>
      <c r="E99" s="247"/>
      <c r="F99" s="248"/>
      <c r="G99" s="92"/>
    </row>
    <row r="100" spans="1:7" x14ac:dyDescent="0.25">
      <c r="A100" s="1195"/>
      <c r="B100" s="1195"/>
      <c r="C100" s="1195" t="s">
        <v>152</v>
      </c>
      <c r="D100" s="1105">
        <f>'Datos comparativos'!BA101</f>
        <v>0.95994495664301727</v>
      </c>
      <c r="E100" s="247"/>
      <c r="F100" s="248"/>
      <c r="G100" s="92"/>
    </row>
    <row r="101" spans="1:7" x14ac:dyDescent="0.25">
      <c r="A101" s="1204"/>
      <c r="B101" s="1204">
        <v>2025</v>
      </c>
      <c r="C101" s="1204" t="s">
        <v>153</v>
      </c>
      <c r="D101" s="1105">
        <f>'Datos comparativos'!BA102</f>
        <v>0.93206573833807804</v>
      </c>
      <c r="E101" s="247"/>
      <c r="F101" s="248"/>
      <c r="G101" s="92"/>
    </row>
    <row r="102" spans="1:7" x14ac:dyDescent="0.25">
      <c r="A102" s="1216"/>
      <c r="B102" s="1216"/>
      <c r="C102" s="1216" t="s">
        <v>154</v>
      </c>
      <c r="D102" s="1105">
        <f>'Datos comparativos'!BA103</f>
        <v>0.94682809805538815</v>
      </c>
      <c r="E102" s="247"/>
      <c r="F102" s="248"/>
      <c r="G102" s="92"/>
    </row>
    <row r="103" spans="1:7" x14ac:dyDescent="0.25">
      <c r="A103" s="1218"/>
      <c r="B103" s="1218"/>
      <c r="C103" s="1218" t="s">
        <v>155</v>
      </c>
      <c r="D103" s="1105">
        <f>'Datos comparativos'!BA104</f>
        <v>0.94982796076899356</v>
      </c>
      <c r="E103" s="247"/>
      <c r="F103" s="248"/>
      <c r="G103" s="92"/>
    </row>
    <row r="104" spans="1:7" x14ac:dyDescent="0.25">
      <c r="A104" s="1239"/>
      <c r="B104" s="1239"/>
      <c r="C104" s="1239" t="s">
        <v>303</v>
      </c>
      <c r="D104" s="1105">
        <f>'Datos comparativos'!BA105</f>
        <v>0.91551148546807848</v>
      </c>
      <c r="E104" s="247"/>
      <c r="F104" s="248"/>
      <c r="G104" s="92"/>
    </row>
    <row r="105" spans="1:7" x14ac:dyDescent="0.25">
      <c r="A105" s="1241"/>
      <c r="B105" s="1241"/>
      <c r="C105" s="1241" t="s">
        <v>167</v>
      </c>
      <c r="D105" s="1105">
        <f>'Datos comparativos'!BA106</f>
        <v>0.97686559230947456</v>
      </c>
      <c r="E105" s="247"/>
      <c r="F105" s="248"/>
      <c r="G105" s="92"/>
    </row>
    <row r="106" spans="1:7" x14ac:dyDescent="0.25">
      <c r="A106" s="1259"/>
      <c r="B106" s="1259"/>
      <c r="C106" s="1259" t="s">
        <v>168</v>
      </c>
      <c r="D106" s="1105">
        <f>'Datos comparativos'!BA107</f>
        <v>0.8991241025757607</v>
      </c>
      <c r="E106" s="247"/>
      <c r="F106" s="248"/>
      <c r="G106" s="92"/>
    </row>
    <row r="107" spans="1:7" x14ac:dyDescent="0.25">
      <c r="A107" s="1277"/>
      <c r="B107" s="1277"/>
      <c r="C107" s="1277" t="s">
        <v>241</v>
      </c>
      <c r="D107" s="1105">
        <f>'Datos comparativos'!BA108</f>
        <v>0.90267321870576922</v>
      </c>
      <c r="E107" s="247"/>
      <c r="F107" s="248"/>
      <c r="G107" s="92"/>
    </row>
    <row r="108" spans="1:7" x14ac:dyDescent="0.25">
      <c r="A108" s="1279"/>
      <c r="B108" s="1279"/>
      <c r="C108" s="1279" t="s">
        <v>246</v>
      </c>
      <c r="D108" s="1105">
        <f>'Datos comparativos'!BA109</f>
        <v>0.9513071311431931</v>
      </c>
      <c r="E108" s="247"/>
      <c r="F108" s="248"/>
      <c r="G108" s="92"/>
    </row>
    <row r="109" spans="1:7" x14ac:dyDescent="0.25">
      <c r="A109" s="1281"/>
      <c r="B109" s="1281"/>
      <c r="C109" s="1281" t="s">
        <v>248</v>
      </c>
      <c r="D109" s="1105">
        <f>'Datos comparativos'!BA110</f>
        <v>0.92869641742831766</v>
      </c>
      <c r="E109" s="247"/>
      <c r="F109" s="248"/>
      <c r="G109" s="92"/>
    </row>
    <row r="110" spans="1:7" x14ac:dyDescent="0.25">
      <c r="A110" s="1281"/>
      <c r="B110" s="1281"/>
      <c r="C110" s="1281" t="s">
        <v>257</v>
      </c>
      <c r="D110" s="1105">
        <f>'Datos comparativos'!BA111</f>
        <v>0.96340408617653406</v>
      </c>
      <c r="E110" s="247"/>
      <c r="F110" s="248"/>
      <c r="G110" s="92"/>
    </row>
    <row r="111" spans="1:7" x14ac:dyDescent="0.25">
      <c r="A111" s="1284"/>
      <c r="B111" s="1284"/>
      <c r="C111" s="1284" t="s">
        <v>267</v>
      </c>
      <c r="D111" s="1105">
        <f>'Datos comparativos'!BA112</f>
        <v>0.94151214808098216</v>
      </c>
      <c r="E111" s="247"/>
      <c r="F111" s="248"/>
      <c r="G111" s="92"/>
    </row>
    <row r="112" spans="1:7" x14ac:dyDescent="0.25">
      <c r="A112" s="1286"/>
      <c r="B112" s="1286"/>
      <c r="C112" s="1286" t="s">
        <v>152</v>
      </c>
      <c r="D112" s="1105">
        <f>'Datos comparativos'!BA113</f>
        <v>0.9400884223158017</v>
      </c>
      <c r="E112" s="247"/>
      <c r="F112" s="248"/>
      <c r="G112" s="92"/>
    </row>
    <row r="113" spans="1:7" x14ac:dyDescent="0.25">
      <c r="A113" s="1301"/>
      <c r="B113" s="1301">
        <v>2026</v>
      </c>
      <c r="C113" s="1301" t="s">
        <v>154</v>
      </c>
      <c r="D113" s="1105">
        <f>'Datos comparativos'!BA114</f>
        <v>0.92665766736235067</v>
      </c>
      <c r="E113" s="247"/>
      <c r="F113" s="248"/>
      <c r="G113" s="92"/>
    </row>
    <row r="114" spans="1:7" x14ac:dyDescent="0.25">
      <c r="A114" s="1204"/>
      <c r="B114" s="1204"/>
      <c r="C114" s="1204"/>
      <c r="D114" s="1105"/>
      <c r="E114" s="247"/>
      <c r="F114" s="248"/>
      <c r="G114" s="92"/>
    </row>
    <row r="115" spans="1:7" x14ac:dyDescent="0.25">
      <c r="B115" s="1103" t="s">
        <v>143</v>
      </c>
      <c r="C115" s="1103" t="s">
        <v>144</v>
      </c>
      <c r="D115" s="1185" t="s">
        <v>62</v>
      </c>
      <c r="E115" s="247"/>
      <c r="F115" s="248"/>
      <c r="G115" s="92"/>
    </row>
    <row r="116" spans="1:7" x14ac:dyDescent="0.25">
      <c r="B116" s="1103">
        <v>2016</v>
      </c>
      <c r="C116" s="1103" t="s">
        <v>152</v>
      </c>
      <c r="D116" s="1186">
        <f>'Datos comparativos'!BB9</f>
        <v>0.66264991181657851</v>
      </c>
      <c r="E116" s="247"/>
      <c r="F116" s="248"/>
      <c r="G116" s="92"/>
    </row>
    <row r="117" spans="1:7" x14ac:dyDescent="0.25">
      <c r="B117" s="1596">
        <v>2017</v>
      </c>
      <c r="C117" s="1103" t="s">
        <v>153</v>
      </c>
      <c r="D117" s="1186">
        <f>'Datos comparativos'!BB10</f>
        <v>0.63871693121693129</v>
      </c>
      <c r="E117" s="247"/>
      <c r="F117" s="248"/>
      <c r="G117" s="92"/>
    </row>
    <row r="118" spans="1:7" x14ac:dyDescent="0.25">
      <c r="B118" s="1596"/>
      <c r="C118" s="1103" t="s">
        <v>154</v>
      </c>
      <c r="D118" s="1186">
        <f>'Datos comparativos'!BB11</f>
        <v>0.68235890652557318</v>
      </c>
      <c r="E118" s="247"/>
      <c r="F118" s="248"/>
      <c r="G118" s="92"/>
    </row>
    <row r="119" spans="1:7" x14ac:dyDescent="0.25">
      <c r="B119" s="1596"/>
      <c r="C119" s="1103" t="s">
        <v>155</v>
      </c>
      <c r="D119" s="1186">
        <f>'Datos comparativos'!BB12</f>
        <v>0.69929453262786601</v>
      </c>
      <c r="E119" s="247"/>
      <c r="F119" s="248"/>
      <c r="G119" s="92"/>
    </row>
    <row r="120" spans="1:7" x14ac:dyDescent="0.25">
      <c r="B120" s="1596"/>
      <c r="C120" s="1103" t="s">
        <v>167</v>
      </c>
      <c r="D120" s="1186">
        <f>'Datos comparativos'!BB13</f>
        <v>0.79691137566137582</v>
      </c>
    </row>
    <row r="121" spans="1:7" x14ac:dyDescent="0.25">
      <c r="B121" s="1596"/>
      <c r="C121" s="1103" t="s">
        <v>168</v>
      </c>
      <c r="D121" s="1186">
        <f>'Datos comparativos'!BB14</f>
        <v>0.82586419753086415</v>
      </c>
    </row>
    <row r="122" spans="1:7" x14ac:dyDescent="0.25">
      <c r="B122" s="1596"/>
      <c r="C122" s="1103" t="s">
        <v>241</v>
      </c>
      <c r="D122" s="1186">
        <f>'Datos comparativos'!BB15</f>
        <v>0.80319869614512474</v>
      </c>
    </row>
    <row r="123" spans="1:7" x14ac:dyDescent="0.25">
      <c r="B123" s="1596"/>
      <c r="C123" s="1103" t="s">
        <v>246</v>
      </c>
      <c r="D123" s="1186">
        <f>'Datos comparativos'!BB16</f>
        <v>0.8254960317460317</v>
      </c>
    </row>
    <row r="124" spans="1:7" x14ac:dyDescent="0.25">
      <c r="B124" s="1596"/>
      <c r="C124" s="1103" t="s">
        <v>248</v>
      </c>
      <c r="D124" s="1186">
        <f>'Datos comparativos'!BB17</f>
        <v>0.72610449735449734</v>
      </c>
    </row>
    <row r="125" spans="1:7" x14ac:dyDescent="0.25">
      <c r="B125" s="1596"/>
      <c r="C125" s="1103" t="s">
        <v>257</v>
      </c>
      <c r="D125" s="1186">
        <f>'Datos comparativos'!BB18</f>
        <v>0.825026455026455</v>
      </c>
    </row>
    <row r="126" spans="1:7" x14ac:dyDescent="0.25">
      <c r="B126" s="1596"/>
      <c r="C126" s="1103" t="s">
        <v>267</v>
      </c>
      <c r="D126" s="1186">
        <f>'Datos comparativos'!BB19</f>
        <v>0.78215419501133787</v>
      </c>
    </row>
    <row r="127" spans="1:7" x14ac:dyDescent="0.25">
      <c r="B127" s="1596"/>
      <c r="C127" s="1103" t="s">
        <v>152</v>
      </c>
      <c r="D127" s="1186">
        <f>'Datos comparativos'!BB20</f>
        <v>0.8079695767195767</v>
      </c>
    </row>
    <row r="128" spans="1:7" x14ac:dyDescent="0.25">
      <c r="B128" s="1103">
        <v>2018</v>
      </c>
      <c r="C128" s="1103" t="s">
        <v>153</v>
      </c>
      <c r="D128" s="1186">
        <f>'Datos comparativos'!BB21</f>
        <v>0.81949404761904776</v>
      </c>
    </row>
    <row r="129" spans="2:4" x14ac:dyDescent="0.25">
      <c r="C129" s="1103" t="s">
        <v>154</v>
      </c>
      <c r="D129" s="1186">
        <f>'Datos comparativos'!BB22</f>
        <v>0.84047524565381715</v>
      </c>
    </row>
    <row r="130" spans="2:4" x14ac:dyDescent="0.25">
      <c r="C130" s="1103" t="s">
        <v>155</v>
      </c>
      <c r="D130" s="1186">
        <f>'Datos comparativos'!BB23</f>
        <v>0.83665343915343926</v>
      </c>
    </row>
    <row r="131" spans="2:4" x14ac:dyDescent="0.25">
      <c r="C131" s="1103" t="s">
        <v>303</v>
      </c>
      <c r="D131" s="1186">
        <f>'Datos comparativos'!BB24</f>
        <v>0.72618339002267585</v>
      </c>
    </row>
    <row r="132" spans="2:4" x14ac:dyDescent="0.25">
      <c r="C132" s="1103" t="s">
        <v>167</v>
      </c>
      <c r="D132" s="1186">
        <f>'Datos comparativos'!BB25</f>
        <v>0.93793461829176117</v>
      </c>
    </row>
    <row r="133" spans="2:4" x14ac:dyDescent="0.25">
      <c r="C133" s="1103" t="s">
        <v>168</v>
      </c>
      <c r="D133" s="1186">
        <f>'Datos comparativos'!BB26</f>
        <v>0.91514550264550265</v>
      </c>
    </row>
    <row r="134" spans="2:4" x14ac:dyDescent="0.25">
      <c r="C134" s="1103" t="s">
        <v>241</v>
      </c>
      <c r="D134" s="1186">
        <f>'Datos comparativos'!BB27</f>
        <v>0.79480820105820105</v>
      </c>
    </row>
    <row r="135" spans="2:4" x14ac:dyDescent="0.25">
      <c r="C135" s="1103" t="s">
        <v>246</v>
      </c>
      <c r="D135" s="1186">
        <f>'Datos comparativos'!BB28</f>
        <v>0.80004913076341666</v>
      </c>
    </row>
    <row r="136" spans="2:4" x14ac:dyDescent="0.25">
      <c r="C136" s="1103" t="s">
        <v>248</v>
      </c>
      <c r="D136" s="1186">
        <f>'Datos comparativos'!BB29</f>
        <v>0.74965740740740749</v>
      </c>
    </row>
    <row r="137" spans="2:4" x14ac:dyDescent="0.25">
      <c r="C137" s="1103" t="s">
        <v>257</v>
      </c>
      <c r="D137" s="1186">
        <f>'Datos comparativos'!BB30</f>
        <v>0.8943253968253968</v>
      </c>
    </row>
    <row r="138" spans="2:4" x14ac:dyDescent="0.25">
      <c r="C138" s="1103" t="s">
        <v>267</v>
      </c>
      <c r="D138" s="1186">
        <f>'Datos comparativos'!BB31</f>
        <v>0.82821428571428579</v>
      </c>
    </row>
    <row r="139" spans="2:4" x14ac:dyDescent="0.25">
      <c r="C139" s="1103" t="s">
        <v>152</v>
      </c>
      <c r="D139" s="1186">
        <f>'Datos comparativos'!BB32</f>
        <v>0.78895502645502658</v>
      </c>
    </row>
    <row r="140" spans="2:4" x14ac:dyDescent="0.25">
      <c r="B140" s="1103">
        <v>2019</v>
      </c>
      <c r="C140" s="1103" t="s">
        <v>153</v>
      </c>
      <c r="D140" s="1186">
        <f>'Datos comparativos'!BB33</f>
        <v>0.80529365079365078</v>
      </c>
    </row>
    <row r="141" spans="2:4" x14ac:dyDescent="0.25">
      <c r="C141" s="1103" t="s">
        <v>154</v>
      </c>
      <c r="D141" s="1186">
        <f>'Datos comparativos'!BB34</f>
        <v>0.75537037037037036</v>
      </c>
    </row>
    <row r="142" spans="2:4" x14ac:dyDescent="0.25">
      <c r="C142" s="1103" t="s">
        <v>155</v>
      </c>
      <c r="D142" s="1186">
        <f>'Datos comparativos'!BB35</f>
        <v>0.71224796190877782</v>
      </c>
    </row>
    <row r="143" spans="2:4" x14ac:dyDescent="0.25">
      <c r="C143" s="1103" t="s">
        <v>303</v>
      </c>
      <c r="D143" s="1186">
        <f>'Datos comparativos'!BB36</f>
        <v>0.71043794696024309</v>
      </c>
    </row>
    <row r="144" spans="2:4" x14ac:dyDescent="0.25">
      <c r="C144" s="1103" t="s">
        <v>167</v>
      </c>
      <c r="D144" s="1186">
        <f>'Datos comparativos'!BB37</f>
        <v>0.73039384481391134</v>
      </c>
    </row>
    <row r="145" spans="2:4" x14ac:dyDescent="0.25">
      <c r="C145" s="1103" t="s">
        <v>168</v>
      </c>
      <c r="D145" s="1186">
        <f>'Datos comparativos'!BB38</f>
        <v>0.7631843786725192</v>
      </c>
    </row>
    <row r="146" spans="2:4" x14ac:dyDescent="0.25">
      <c r="C146" s="1103" t="s">
        <v>241</v>
      </c>
      <c r="D146" s="1186">
        <f>'Datos comparativos'!BB39</f>
        <v>0.71749538929685996</v>
      </c>
    </row>
    <row r="147" spans="2:4" x14ac:dyDescent="0.25">
      <c r="C147" s="1103" t="s">
        <v>246</v>
      </c>
      <c r="D147" s="1186">
        <f>'Datos comparativos'!BB40</f>
        <v>0.73460799875505756</v>
      </c>
    </row>
    <row r="148" spans="2:4" x14ac:dyDescent="0.25">
      <c r="C148" s="1103" t="s">
        <v>248</v>
      </c>
      <c r="D148" s="1186">
        <f>'Datos comparativos'!BB41</f>
        <v>0.74770274615222432</v>
      </c>
    </row>
    <row r="149" spans="2:4" x14ac:dyDescent="0.25">
      <c r="C149" s="1103" t="s">
        <v>257</v>
      </c>
      <c r="D149" s="1186">
        <f>'Datos comparativos'!BB42</f>
        <v>0.82443582658288539</v>
      </c>
    </row>
    <row r="150" spans="2:4" x14ac:dyDescent="0.25">
      <c r="C150" s="1103" t="s">
        <v>267</v>
      </c>
      <c r="D150" s="1186">
        <f>'Datos comparativos'!BB43</f>
        <v>0.77031427015250542</v>
      </c>
    </row>
    <row r="151" spans="2:4" x14ac:dyDescent="0.25">
      <c r="C151" s="1103" t="s">
        <v>152</v>
      </c>
      <c r="D151" s="1186">
        <f>'Datos comparativos'!BB44</f>
        <v>0.81412542794895748</v>
      </c>
    </row>
    <row r="152" spans="2:4" x14ac:dyDescent="0.25">
      <c r="B152" s="1103">
        <v>2020</v>
      </c>
      <c r="C152" s="1103" t="s">
        <v>153</v>
      </c>
      <c r="D152" s="1186">
        <f>'Datos comparativos'!BB45</f>
        <v>0.72216837846249615</v>
      </c>
    </row>
    <row r="153" spans="2:4" x14ac:dyDescent="0.25">
      <c r="C153" s="1103" t="s">
        <v>154</v>
      </c>
      <c r="D153" s="1186">
        <f>'Datos comparativos'!BB46</f>
        <v>0.77862994086523496</v>
      </c>
    </row>
    <row r="154" spans="2:4" x14ac:dyDescent="0.25">
      <c r="C154" s="1103" t="s">
        <v>155</v>
      </c>
      <c r="D154" s="1186">
        <f>'Datos comparativos'!BB47</f>
        <v>0.85925887021475267</v>
      </c>
    </row>
    <row r="155" spans="2:4" x14ac:dyDescent="0.25">
      <c r="C155" s="1103" t="s">
        <v>241</v>
      </c>
      <c r="D155" s="1186">
        <f>'Datos comparativos'!BB48</f>
        <v>0.79788849563849573</v>
      </c>
    </row>
    <row r="156" spans="2:4" x14ac:dyDescent="0.25">
      <c r="C156" s="1103" t="s">
        <v>246</v>
      </c>
      <c r="D156" s="1186">
        <f>'Datos comparativos'!BB49</f>
        <v>0.72575811525811529</v>
      </c>
    </row>
    <row r="157" spans="2:4" x14ac:dyDescent="0.25">
      <c r="C157" s="1103" t="s">
        <v>248</v>
      </c>
      <c r="D157" s="1186">
        <f>'Datos comparativos'!BB50</f>
        <v>0.94316865079365098</v>
      </c>
    </row>
    <row r="158" spans="2:4" x14ac:dyDescent="0.25">
      <c r="C158" s="1103" t="s">
        <v>257</v>
      </c>
      <c r="D158" s="1186">
        <f>'Datos comparativos'!BB51</f>
        <v>0.9171435185185185</v>
      </c>
    </row>
    <row r="159" spans="2:4" x14ac:dyDescent="0.25">
      <c r="C159" s="1103" t="s">
        <v>267</v>
      </c>
      <c r="D159" s="1186">
        <f>'Datos comparativos'!BB52</f>
        <v>0.86244744008714602</v>
      </c>
    </row>
    <row r="160" spans="2:4" x14ac:dyDescent="0.25">
      <c r="C160" s="1103" t="s">
        <v>152</v>
      </c>
      <c r="D160" s="1186">
        <f>'Datos comparativos'!BB53</f>
        <v>0.9317037037037037</v>
      </c>
    </row>
    <row r="161" spans="2:4" x14ac:dyDescent="0.25">
      <c r="B161" s="1103">
        <v>2021</v>
      </c>
      <c r="C161" s="1103" t="s">
        <v>153</v>
      </c>
      <c r="D161" s="1186">
        <f>'Datos comparativos'!BB54</f>
        <v>0.87657142857142856</v>
      </c>
    </row>
    <row r="162" spans="2:4" x14ac:dyDescent="0.25">
      <c r="C162" s="1103" t="s">
        <v>154</v>
      </c>
      <c r="D162" s="1186">
        <f>'Datos comparativos'!BB55</f>
        <v>0.87785910910910925</v>
      </c>
    </row>
    <row r="163" spans="2:4" x14ac:dyDescent="0.25">
      <c r="C163" s="1103" t="s">
        <v>155</v>
      </c>
      <c r="D163" s="1186">
        <f>'Datos comparativos'!BB56</f>
        <v>0.86835846560846564</v>
      </c>
    </row>
    <row r="164" spans="2:4" x14ac:dyDescent="0.25">
      <c r="C164" s="1103" t="s">
        <v>303</v>
      </c>
      <c r="D164" s="1186">
        <f>'Datos comparativos'!BB57</f>
        <v>0.88490277777777793</v>
      </c>
    </row>
    <row r="165" spans="2:4" x14ac:dyDescent="0.25">
      <c r="C165" s="1103" t="s">
        <v>167</v>
      </c>
      <c r="D165" s="1186">
        <f>'Datos comparativos'!BB58</f>
        <v>0.91812037037037031</v>
      </c>
    </row>
    <row r="166" spans="2:4" x14ac:dyDescent="0.25">
      <c r="C166" s="1103" t="s">
        <v>168</v>
      </c>
      <c r="D166" s="1186">
        <f>'Datos comparativos'!BB59</f>
        <v>0.91876488095238107</v>
      </c>
    </row>
    <row r="167" spans="2:4" x14ac:dyDescent="0.25">
      <c r="C167" s="1103" t="s">
        <v>241</v>
      </c>
      <c r="D167" s="1186">
        <f>'Datos comparativos'!BB60</f>
        <v>0.92697145061728392</v>
      </c>
    </row>
    <row r="168" spans="2:4" x14ac:dyDescent="0.25">
      <c r="C168" s="1103" t="s">
        <v>246</v>
      </c>
      <c r="D168" s="1186">
        <f>'Datos comparativos'!BB61</f>
        <v>0.96256723985890658</v>
      </c>
    </row>
    <row r="169" spans="2:4" x14ac:dyDescent="0.25">
      <c r="C169" s="1103" t="s">
        <v>248</v>
      </c>
      <c r="D169" s="1186">
        <f>'Datos comparativos'!BB62</f>
        <v>0.83949110276945893</v>
      </c>
    </row>
    <row r="170" spans="2:4" x14ac:dyDescent="0.25">
      <c r="C170" s="1103" t="s">
        <v>257</v>
      </c>
      <c r="D170" s="1186">
        <f>'Datos comparativos'!BB63</f>
        <v>0.88663596854961424</v>
      </c>
    </row>
    <row r="171" spans="2:4" x14ac:dyDescent="0.25">
      <c r="C171" s="1103" t="s">
        <v>267</v>
      </c>
      <c r="D171" s="1186">
        <f>'Datos comparativos'!BB64</f>
        <v>0.82416670699804007</v>
      </c>
    </row>
    <row r="172" spans="2:4" x14ac:dyDescent="0.25">
      <c r="C172" s="1103" t="s">
        <v>152</v>
      </c>
      <c r="D172" s="1186">
        <f>'Datos comparativos'!BB65</f>
        <v>0.87908484242549934</v>
      </c>
    </row>
    <row r="173" spans="2:4" x14ac:dyDescent="0.25">
      <c r="B173" s="1103">
        <v>2022</v>
      </c>
      <c r="C173" s="1103" t="s">
        <v>153</v>
      </c>
      <c r="D173" s="1186">
        <f>'Datos comparativos'!BB66</f>
        <v>0.87536187323107384</v>
      </c>
    </row>
    <row r="174" spans="2:4" x14ac:dyDescent="0.25">
      <c r="C174" s="1103" t="s">
        <v>154</v>
      </c>
      <c r="D174" s="1186">
        <f>'Datos comparativos'!BB67</f>
        <v>0.9215628818097511</v>
      </c>
    </row>
    <row r="175" spans="2:4" x14ac:dyDescent="0.25">
      <c r="C175" s="1103" t="s">
        <v>155</v>
      </c>
      <c r="D175" s="1186">
        <f>'Datos comparativos'!BB68</f>
        <v>0.97358007859014051</v>
      </c>
    </row>
    <row r="176" spans="2:4" x14ac:dyDescent="0.25">
      <c r="C176" s="1103" t="s">
        <v>303</v>
      </c>
      <c r="D176" s="1186">
        <f>'Datos comparativos'!BB69</f>
        <v>0.95778965302720276</v>
      </c>
    </row>
    <row r="177" spans="2:4" x14ac:dyDescent="0.25">
      <c r="C177" s="1103" t="s">
        <v>167</v>
      </c>
      <c r="D177" s="1186">
        <f>'Datos comparativos'!BB70</f>
        <v>0.93041719631750908</v>
      </c>
    </row>
    <row r="178" spans="2:4" x14ac:dyDescent="0.25">
      <c r="C178" s="1103" t="s">
        <v>168</v>
      </c>
      <c r="D178" s="1186">
        <f>'Datos comparativos'!BB71</f>
        <v>0.87929230218403143</v>
      </c>
    </row>
    <row r="179" spans="2:4" x14ac:dyDescent="0.25">
      <c r="C179" s="1103" t="s">
        <v>241</v>
      </c>
      <c r="D179" s="1186">
        <f>'Datos comparativos'!BB72</f>
        <v>0.95388136770034782</v>
      </c>
    </row>
    <row r="180" spans="2:4" x14ac:dyDescent="0.25">
      <c r="C180" s="1103" t="s">
        <v>246</v>
      </c>
      <c r="D180" s="1186">
        <f>'Datos comparativos'!BB73</f>
        <v>0.91203579583736649</v>
      </c>
    </row>
    <row r="181" spans="2:4" x14ac:dyDescent="0.25">
      <c r="C181" s="1103" t="s">
        <v>248</v>
      </c>
      <c r="D181" s="1186">
        <f>'Datos comparativos'!BB74</f>
        <v>0.94210026091714028</v>
      </c>
    </row>
    <row r="182" spans="2:4" x14ac:dyDescent="0.25">
      <c r="C182" s="1103" t="s">
        <v>257</v>
      </c>
      <c r="D182" s="1186">
        <f>'Datos comparativos'!BB75</f>
        <v>0.93111766920511552</v>
      </c>
    </row>
    <row r="183" spans="2:4" x14ac:dyDescent="0.25">
      <c r="C183" s="1103" t="s">
        <v>267</v>
      </c>
      <c r="D183" s="1186">
        <f>'Datos comparativos'!BB76</f>
        <v>0.94045868240022212</v>
      </c>
    </row>
    <row r="184" spans="2:4" x14ac:dyDescent="0.25">
      <c r="C184" s="1103" t="s">
        <v>152</v>
      </c>
      <c r="D184" s="1186">
        <f>'Datos comparativos'!BB77</f>
        <v>0.91211077878333469</v>
      </c>
    </row>
    <row r="185" spans="2:4" x14ac:dyDescent="0.25">
      <c r="B185" s="1103">
        <v>2023</v>
      </c>
      <c r="C185" s="1103" t="s">
        <v>153</v>
      </c>
      <c r="D185" s="1186">
        <f>'Datos comparativos'!BB78</f>
        <v>0.89770142076366866</v>
      </c>
    </row>
    <row r="186" spans="2:4" x14ac:dyDescent="0.25">
      <c r="C186" s="1103" t="s">
        <v>154</v>
      </c>
      <c r="D186" s="1186">
        <f>'Datos comparativos'!BB79</f>
        <v>0.92134573431903477</v>
      </c>
    </row>
    <row r="187" spans="2:4" x14ac:dyDescent="0.25">
      <c r="C187" s="1103" t="s">
        <v>155</v>
      </c>
      <c r="D187" s="1186">
        <f>'Datos comparativos'!BB80</f>
        <v>0.88311191064294758</v>
      </c>
    </row>
    <row r="188" spans="2:4" x14ac:dyDescent="0.25">
      <c r="C188" s="1103" t="s">
        <v>303</v>
      </c>
      <c r="D188" s="1186">
        <f>'Datos comparativos'!BB81</f>
        <v>0.88826421804164279</v>
      </c>
    </row>
    <row r="189" spans="2:4" x14ac:dyDescent="0.25">
      <c r="C189" s="1103" t="s">
        <v>167</v>
      </c>
      <c r="D189" s="1186">
        <f>'Datos comparativos'!BB82</f>
        <v>0.90078474115774954</v>
      </c>
    </row>
    <row r="190" spans="2:4" x14ac:dyDescent="0.25">
      <c r="C190" s="1103" t="s">
        <v>168</v>
      </c>
      <c r="D190" s="1186">
        <f>'Datos comparativos'!BB83</f>
        <v>0.92302139111002324</v>
      </c>
    </row>
    <row r="191" spans="2:4" x14ac:dyDescent="0.25">
      <c r="C191" s="1103" t="s">
        <v>241</v>
      </c>
      <c r="D191" s="1186">
        <f>'Datos comparativos'!BB84</f>
        <v>0.94545210633152799</v>
      </c>
    </row>
    <row r="192" spans="2:4" x14ac:dyDescent="0.25">
      <c r="C192" s="1103" t="s">
        <v>246</v>
      </c>
      <c r="D192" s="1186">
        <f>'Datos comparativos'!BB85</f>
        <v>0.96023194909250409</v>
      </c>
    </row>
    <row r="193" spans="1:4" x14ac:dyDescent="0.25">
      <c r="C193" s="1103" t="s">
        <v>248</v>
      </c>
      <c r="D193" s="1186">
        <f>'Datos comparativos'!BB86</f>
        <v>0.94008119869420892</v>
      </c>
    </row>
    <row r="194" spans="1:4" x14ac:dyDescent="0.25">
      <c r="C194" s="1103" t="s">
        <v>257</v>
      </c>
      <c r="D194" s="1186">
        <f>'Datos comparativos'!BB87</f>
        <v>0.86500410445478648</v>
      </c>
    </row>
    <row r="195" spans="1:4" x14ac:dyDescent="0.25">
      <c r="C195" s="1103" t="s">
        <v>267</v>
      </c>
      <c r="D195" s="1186">
        <f>'Datos comparativos'!BB88</f>
        <v>0.83818999331508737</v>
      </c>
    </row>
    <row r="196" spans="1:4" x14ac:dyDescent="0.25">
      <c r="C196" s="1103" t="s">
        <v>152</v>
      </c>
      <c r="D196" s="1186">
        <f>'Datos comparativos'!BB89</f>
        <v>0.92014885000167856</v>
      </c>
    </row>
    <row r="197" spans="1:4" x14ac:dyDescent="0.25">
      <c r="B197" s="1103">
        <v>2024</v>
      </c>
      <c r="C197" s="1103" t="s">
        <v>153</v>
      </c>
      <c r="D197" s="1186">
        <f>'Datos comparativos'!BB90</f>
        <v>0.91131509277471112</v>
      </c>
    </row>
    <row r="198" spans="1:4" x14ac:dyDescent="0.25">
      <c r="C198" s="1103" t="s">
        <v>154</v>
      </c>
      <c r="D198" s="1186">
        <f>'Datos comparativos'!BB91</f>
        <v>0.87008592881214275</v>
      </c>
    </row>
    <row r="199" spans="1:4" x14ac:dyDescent="0.25">
      <c r="C199" s="1103" t="s">
        <v>155</v>
      </c>
      <c r="D199" s="1186">
        <f>'Datos comparativos'!BB92</f>
        <v>0.89537224339356913</v>
      </c>
    </row>
    <row r="200" spans="1:4" x14ac:dyDescent="0.25">
      <c r="C200" s="1103" t="s">
        <v>303</v>
      </c>
      <c r="D200" s="1186">
        <f>'Datos comparativos'!BB93</f>
        <v>0.87661982318155496</v>
      </c>
    </row>
    <row r="201" spans="1:4" x14ac:dyDescent="0.25">
      <c r="C201" s="1103" t="s">
        <v>167</v>
      </c>
      <c r="D201" s="1186">
        <f>'Datos comparativos'!BB94</f>
        <v>0.92301127862557308</v>
      </c>
    </row>
    <row r="202" spans="1:4" x14ac:dyDescent="0.25">
      <c r="C202" s="1103" t="s">
        <v>168</v>
      </c>
      <c r="D202" s="1186">
        <f>'Datos comparativos'!BB95</f>
        <v>0.91203262534621565</v>
      </c>
    </row>
    <row r="203" spans="1:4" x14ac:dyDescent="0.25">
      <c r="C203" s="1103" t="s">
        <v>241</v>
      </c>
      <c r="D203" s="1186">
        <f>'Datos comparativos'!BB96</f>
        <v>0.90470247702037643</v>
      </c>
    </row>
    <row r="204" spans="1:4" x14ac:dyDescent="0.25">
      <c r="C204" s="1103" t="s">
        <v>246</v>
      </c>
      <c r="D204" s="1186">
        <f>'Datos comparativos'!BB97</f>
        <v>0.91875150816612872</v>
      </c>
    </row>
    <row r="205" spans="1:4" x14ac:dyDescent="0.25">
      <c r="C205" s="1103" t="s">
        <v>248</v>
      </c>
      <c r="D205" s="1186">
        <f>'Datos comparativos'!BB98</f>
        <v>0.93928681761335497</v>
      </c>
    </row>
    <row r="206" spans="1:4" x14ac:dyDescent="0.25">
      <c r="C206" s="1103" t="s">
        <v>257</v>
      </c>
      <c r="D206" s="1186">
        <f>'Datos comparativos'!BB99</f>
        <v>0.92613368916067884</v>
      </c>
    </row>
    <row r="207" spans="1:4" x14ac:dyDescent="0.25">
      <c r="A207" s="1193"/>
      <c r="B207" s="1193"/>
      <c r="C207" s="1193" t="s">
        <v>267</v>
      </c>
      <c r="D207" s="1186">
        <f>'Datos comparativos'!BB100</f>
        <v>0.94057960030817678</v>
      </c>
    </row>
    <row r="208" spans="1:4" x14ac:dyDescent="0.25">
      <c r="A208" s="1195"/>
      <c r="B208" s="1195"/>
      <c r="C208" s="1195" t="s">
        <v>152</v>
      </c>
      <c r="D208" s="1186">
        <f>'Datos comparativos'!BB101</f>
        <v>0.96838174961646395</v>
      </c>
    </row>
    <row r="209" spans="1:39" x14ac:dyDescent="0.25">
      <c r="A209" s="1204"/>
      <c r="B209" s="1204">
        <v>2025</v>
      </c>
      <c r="C209" s="1204" t="s">
        <v>153</v>
      </c>
      <c r="D209" s="1186">
        <f>'Datos comparativos'!BB102</f>
        <v>0.86646180291482267</v>
      </c>
    </row>
    <row r="210" spans="1:39" x14ac:dyDescent="0.25">
      <c r="A210" s="1216"/>
      <c r="B210" s="1216"/>
      <c r="C210" s="1216" t="s">
        <v>154</v>
      </c>
      <c r="D210" s="1186">
        <f>'Datos comparativos'!BB103</f>
        <v>0.97066639379065223</v>
      </c>
    </row>
    <row r="211" spans="1:39" x14ac:dyDescent="0.25">
      <c r="A211" s="1218"/>
      <c r="B211" s="1218"/>
      <c r="C211" s="1218" t="s">
        <v>155</v>
      </c>
      <c r="D211" s="1186">
        <f>'Datos comparativos'!BB104</f>
        <v>0.92205315596332349</v>
      </c>
    </row>
    <row r="212" spans="1:39" x14ac:dyDescent="0.25">
      <c r="A212" s="1239"/>
      <c r="B212" s="1239"/>
      <c r="C212" s="1239" t="s">
        <v>303</v>
      </c>
      <c r="D212" s="1186">
        <f>'Datos comparativos'!BB105</f>
        <v>0.96420366464665541</v>
      </c>
    </row>
    <row r="213" spans="1:39" x14ac:dyDescent="0.25">
      <c r="A213" s="1241"/>
      <c r="B213" s="1241"/>
      <c r="C213" s="1241" t="s">
        <v>167</v>
      </c>
      <c r="D213" s="1186">
        <f>'Datos comparativos'!BB106</f>
        <v>0.91947069714466767</v>
      </c>
    </row>
    <row r="214" spans="1:39" x14ac:dyDescent="0.25">
      <c r="A214" s="1259"/>
      <c r="B214" s="1259"/>
      <c r="C214" s="1259" t="s">
        <v>168</v>
      </c>
      <c r="D214" s="1186">
        <f>'Datos comparativos'!BB107</f>
        <v>0.72691891604532721</v>
      </c>
    </row>
    <row r="215" spans="1:39" x14ac:dyDescent="0.25">
      <c r="A215" s="1277"/>
      <c r="B215" s="1277"/>
      <c r="C215" s="1277" t="s">
        <v>241</v>
      </c>
      <c r="D215" s="1186">
        <f>'Datos comparativos'!BB108</f>
        <v>0.85316260764542273</v>
      </c>
    </row>
    <row r="216" spans="1:39" x14ac:dyDescent="0.25">
      <c r="A216" s="1279"/>
      <c r="B216" s="1279"/>
      <c r="C216" s="1279" t="s">
        <v>246</v>
      </c>
      <c r="D216" s="1186">
        <f>'Datos comparativos'!BB109</f>
        <v>0.89875113748409963</v>
      </c>
    </row>
    <row r="217" spans="1:39" x14ac:dyDescent="0.25">
      <c r="A217" s="1281"/>
      <c r="B217" s="1281"/>
      <c r="C217" s="1281" t="s">
        <v>248</v>
      </c>
      <c r="D217" s="1186">
        <f>'Datos comparativos'!BB110</f>
        <v>0.8876557795135448</v>
      </c>
    </row>
    <row r="218" spans="1:39" x14ac:dyDescent="0.25">
      <c r="A218" s="1281"/>
      <c r="B218" s="1281"/>
      <c r="C218" s="1281" t="s">
        <v>257</v>
      </c>
      <c r="D218" s="1186">
        <f>'Datos comparativos'!BB111</f>
        <v>0.93456146925981831</v>
      </c>
    </row>
    <row r="219" spans="1:39" x14ac:dyDescent="0.25">
      <c r="A219" s="1284"/>
      <c r="B219" s="1284"/>
      <c r="C219" s="1284" t="s">
        <v>267</v>
      </c>
      <c r="D219" s="1186">
        <f>'Datos comparativos'!BB112</f>
        <v>0.86755682596538664</v>
      </c>
    </row>
    <row r="220" spans="1:39" x14ac:dyDescent="0.25">
      <c r="A220" s="1286"/>
      <c r="B220" s="1286"/>
      <c r="C220" s="1286" t="s">
        <v>152</v>
      </c>
      <c r="D220" s="1186">
        <f>'Datos comparativos'!BB113</f>
        <v>0.91086333234325412</v>
      </c>
    </row>
    <row r="221" spans="1:39" x14ac:dyDescent="0.25">
      <c r="A221" s="1301"/>
      <c r="B221" s="1301">
        <v>2026</v>
      </c>
      <c r="C221" s="1301" t="s">
        <v>154</v>
      </c>
      <c r="D221" s="1186">
        <f>'Datos comparativos'!BB114</f>
        <v>0.80846730880189521</v>
      </c>
    </row>
    <row r="222" spans="1:39" customFormat="1" ht="12" customHeight="1" x14ac:dyDescent="0.25">
      <c r="A222" s="1103"/>
      <c r="B222" s="1103" t="s">
        <v>143</v>
      </c>
      <c r="C222" s="1103" t="s">
        <v>144</v>
      </c>
      <c r="D222" s="1106" t="s">
        <v>63</v>
      </c>
      <c r="E222" s="3"/>
      <c r="F222" s="217"/>
      <c r="G222" s="6"/>
      <c r="H222" s="6"/>
      <c r="I222" s="6"/>
      <c r="J222" s="6"/>
      <c r="K222" s="6"/>
      <c r="L222" s="6"/>
      <c r="M222" s="6"/>
      <c r="N222" s="6"/>
      <c r="O222" s="6"/>
      <c r="P222" s="6"/>
      <c r="Q222" s="6"/>
      <c r="R222" s="6"/>
      <c r="S222" s="6"/>
      <c r="T222" s="6"/>
      <c r="U222" s="57"/>
      <c r="V222" s="57"/>
      <c r="W222" s="57"/>
      <c r="X222" s="57"/>
      <c r="Y222" s="57"/>
      <c r="Z222" s="57"/>
      <c r="AA222" s="6"/>
      <c r="AB222" s="6"/>
      <c r="AC222" s="6"/>
      <c r="AD222" s="63"/>
      <c r="AE222" s="6"/>
      <c r="AF222" s="6"/>
      <c r="AG222" s="6"/>
      <c r="AH222" s="6"/>
      <c r="AI222" s="6"/>
      <c r="AJ222" s="6"/>
      <c r="AK222" s="6"/>
      <c r="AL222" s="6"/>
      <c r="AM222" s="6"/>
    </row>
    <row r="223" spans="1:39" customFormat="1" x14ac:dyDescent="0.25">
      <c r="A223" s="1103"/>
      <c r="B223" s="1103">
        <v>2016</v>
      </c>
      <c r="C223" s="1103" t="s">
        <v>152</v>
      </c>
      <c r="D223" s="1187">
        <f>'Datos comparativos'!BC9</f>
        <v>0.52792576058201057</v>
      </c>
      <c r="E223" s="3"/>
      <c r="F223" s="217"/>
      <c r="G223" s="6"/>
      <c r="H223" s="6"/>
      <c r="I223" s="6"/>
      <c r="J223" s="6"/>
      <c r="K223" s="6"/>
      <c r="L223" s="6"/>
      <c r="M223" s="6"/>
      <c r="N223" s="6"/>
      <c r="O223" s="6"/>
      <c r="P223" s="6"/>
      <c r="Q223" s="6"/>
      <c r="R223" s="6"/>
      <c r="S223" s="6"/>
      <c r="T223" s="6"/>
      <c r="U223" s="57"/>
      <c r="V223" s="57"/>
      <c r="W223" s="57"/>
      <c r="X223" s="57"/>
      <c r="Y223" s="57"/>
      <c r="Z223" s="57"/>
      <c r="AA223" s="6"/>
      <c r="AB223" s="6"/>
      <c r="AC223" s="6"/>
      <c r="AD223" s="63"/>
      <c r="AE223" s="6"/>
      <c r="AF223" s="6"/>
      <c r="AG223" s="6"/>
      <c r="AH223" s="6"/>
      <c r="AI223" s="6"/>
      <c r="AJ223" s="6"/>
      <c r="AK223" s="6"/>
      <c r="AL223" s="6"/>
      <c r="AM223" s="6"/>
    </row>
    <row r="224" spans="1:39" customFormat="1" x14ac:dyDescent="0.25">
      <c r="A224" s="1103"/>
      <c r="B224" s="1596">
        <v>2017</v>
      </c>
      <c r="C224" s="1103" t="s">
        <v>153</v>
      </c>
      <c r="D224" s="1187">
        <f>'Datos comparativos'!BC10</f>
        <v>0.66194885361552036</v>
      </c>
      <c r="E224" s="3"/>
      <c r="F224" s="217"/>
      <c r="G224" s="6"/>
      <c r="H224" s="6"/>
      <c r="I224" s="6"/>
      <c r="J224" s="6"/>
      <c r="K224" s="6"/>
      <c r="L224" s="6"/>
      <c r="M224" s="6"/>
      <c r="N224" s="6"/>
      <c r="O224" s="6"/>
      <c r="P224" s="6"/>
      <c r="Q224" s="6"/>
      <c r="R224" s="6"/>
      <c r="S224" s="6"/>
      <c r="T224" s="6"/>
      <c r="U224" s="57"/>
      <c r="V224" s="57"/>
      <c r="W224" s="57"/>
      <c r="X224" s="57"/>
      <c r="Y224" s="57"/>
      <c r="Z224" s="57"/>
      <c r="AA224" s="6"/>
      <c r="AB224" s="6"/>
      <c r="AC224" s="6"/>
      <c r="AD224" s="63"/>
      <c r="AE224" s="6"/>
      <c r="AF224" s="6"/>
      <c r="AG224" s="6"/>
      <c r="AH224" s="6"/>
      <c r="AI224" s="6"/>
      <c r="AJ224" s="6"/>
      <c r="AK224" s="6"/>
      <c r="AL224" s="6"/>
      <c r="AM224" s="6"/>
    </row>
    <row r="225" spans="1:39" customFormat="1" x14ac:dyDescent="0.25">
      <c r="A225" s="1103"/>
      <c r="B225" s="1596"/>
      <c r="C225" s="1103" t="s">
        <v>154</v>
      </c>
      <c r="D225" s="1187">
        <f>'Datos comparativos'!BC11</f>
        <v>0.64907407407407414</v>
      </c>
      <c r="E225" s="3"/>
      <c r="F225" s="217"/>
      <c r="G225" s="6"/>
      <c r="H225" s="6"/>
      <c r="I225" s="6"/>
      <c r="J225" s="6"/>
      <c r="K225" s="6"/>
      <c r="L225" s="6"/>
      <c r="M225" s="6"/>
      <c r="N225" s="6"/>
      <c r="O225" s="6"/>
      <c r="P225" s="6"/>
      <c r="Q225" s="6"/>
      <c r="R225" s="6"/>
      <c r="S225" s="6"/>
      <c r="T225" s="6"/>
      <c r="U225" s="57"/>
      <c r="V225" s="57"/>
      <c r="W225" s="57"/>
      <c r="X225" s="57"/>
      <c r="Y225" s="57"/>
      <c r="Z225" s="57"/>
      <c r="AA225" s="6"/>
      <c r="AB225" s="6"/>
      <c r="AC225" s="6"/>
      <c r="AD225" s="63"/>
      <c r="AE225" s="6"/>
      <c r="AF225" s="6"/>
      <c r="AG225" s="6"/>
      <c r="AH225" s="6"/>
      <c r="AI225" s="6"/>
      <c r="AJ225" s="6"/>
      <c r="AK225" s="6"/>
      <c r="AL225" s="6"/>
      <c r="AM225" s="6"/>
    </row>
    <row r="226" spans="1:39" customFormat="1" x14ac:dyDescent="0.25">
      <c r="A226" s="1103"/>
      <c r="B226" s="1596"/>
      <c r="C226" s="1103" t="s">
        <v>155</v>
      </c>
      <c r="D226" s="1187">
        <f>'Datos comparativos'!BC12</f>
        <v>0.60802469135802473</v>
      </c>
      <c r="E226" s="3"/>
      <c r="F226" s="217"/>
      <c r="G226" s="6"/>
      <c r="H226" s="6"/>
      <c r="I226" s="6"/>
      <c r="J226" s="6"/>
      <c r="K226" s="6"/>
      <c r="L226" s="6"/>
      <c r="M226" s="6"/>
      <c r="N226" s="6"/>
      <c r="O226" s="6"/>
      <c r="P226" s="6"/>
      <c r="Q226" s="6"/>
      <c r="R226" s="6"/>
      <c r="S226" s="6"/>
      <c r="T226" s="6"/>
      <c r="U226" s="57"/>
      <c r="V226" s="57"/>
      <c r="W226" s="57"/>
      <c r="X226" s="57"/>
      <c r="Y226" s="57"/>
      <c r="Z226" s="57"/>
      <c r="AA226" s="6"/>
      <c r="AB226" s="6"/>
      <c r="AC226" s="6"/>
      <c r="AD226" s="63"/>
      <c r="AE226" s="6"/>
      <c r="AF226" s="6"/>
      <c r="AG226" s="6"/>
      <c r="AH226" s="6"/>
      <c r="AI226" s="6"/>
      <c r="AJ226" s="6"/>
      <c r="AK226" s="6"/>
      <c r="AL226" s="6"/>
      <c r="AM226" s="6"/>
    </row>
    <row r="227" spans="1:39" customFormat="1" x14ac:dyDescent="0.25">
      <c r="A227" s="1103"/>
      <c r="B227" s="1596"/>
      <c r="C227" s="1103" t="s">
        <v>167</v>
      </c>
      <c r="D227" s="1187">
        <f>'Datos comparativos'!BC13</f>
        <v>0.6763580246913582</v>
      </c>
      <c r="E227" s="3"/>
      <c r="F227" s="217"/>
      <c r="G227" s="6"/>
      <c r="H227" s="6"/>
      <c r="I227" s="6"/>
      <c r="J227" s="6"/>
      <c r="K227" s="6"/>
      <c r="L227" s="6"/>
      <c r="M227" s="6"/>
      <c r="N227" s="6"/>
      <c r="O227" s="6"/>
      <c r="P227" s="6"/>
      <c r="Q227" s="6"/>
      <c r="R227" s="6"/>
      <c r="S227" s="6"/>
      <c r="T227" s="6"/>
      <c r="U227" s="57"/>
      <c r="V227" s="57"/>
      <c r="W227" s="57"/>
      <c r="X227" s="57"/>
      <c r="Y227" s="57"/>
      <c r="Z227" s="57"/>
      <c r="AA227" s="6"/>
      <c r="AB227" s="6"/>
      <c r="AC227" s="6"/>
      <c r="AD227" s="63"/>
      <c r="AE227" s="6"/>
      <c r="AF227" s="6"/>
      <c r="AG227" s="6"/>
      <c r="AH227" s="6"/>
      <c r="AI227" s="6"/>
      <c r="AJ227" s="6"/>
      <c r="AK227" s="6"/>
      <c r="AL227" s="6"/>
      <c r="AM227" s="6"/>
    </row>
    <row r="228" spans="1:39" customFormat="1" x14ac:dyDescent="0.25">
      <c r="A228" s="1103"/>
      <c r="B228" s="1596"/>
      <c r="C228" s="1103" t="s">
        <v>168</v>
      </c>
      <c r="D228" s="1187">
        <f>'Datos comparativos'!BC14</f>
        <v>0.73219444444444448</v>
      </c>
      <c r="E228" s="3"/>
      <c r="F228" s="217"/>
      <c r="G228" s="6"/>
      <c r="H228" s="6"/>
      <c r="I228" s="6"/>
      <c r="J228" s="6"/>
      <c r="K228" s="6"/>
      <c r="L228" s="6"/>
      <c r="M228" s="6"/>
      <c r="N228" s="6"/>
      <c r="O228" s="6"/>
      <c r="P228" s="6"/>
      <c r="Q228" s="6"/>
      <c r="R228" s="6"/>
      <c r="S228" s="6"/>
      <c r="T228" s="6"/>
      <c r="U228" s="57"/>
      <c r="V228" s="57"/>
      <c r="W228" s="57"/>
      <c r="X228" s="57"/>
      <c r="Y228" s="57"/>
      <c r="Z228" s="57"/>
      <c r="AA228" s="6"/>
      <c r="AB228" s="6"/>
      <c r="AC228" s="6"/>
      <c r="AD228" s="63"/>
      <c r="AE228" s="6"/>
      <c r="AF228" s="6"/>
      <c r="AG228" s="6"/>
      <c r="AH228" s="6"/>
      <c r="AI228" s="6"/>
      <c r="AJ228" s="6"/>
      <c r="AK228" s="6"/>
      <c r="AL228" s="6"/>
      <c r="AM228" s="6"/>
    </row>
    <row r="229" spans="1:39" customFormat="1" x14ac:dyDescent="0.25">
      <c r="A229" s="1103"/>
      <c r="B229" s="1596"/>
      <c r="C229" s="1103" t="s">
        <v>241</v>
      </c>
      <c r="D229" s="1187">
        <f>'Datos comparativos'!BC15</f>
        <v>0.81176917989417985</v>
      </c>
      <c r="E229" s="3"/>
      <c r="F229" s="217"/>
      <c r="G229" s="6"/>
      <c r="H229" s="6"/>
      <c r="I229" s="6"/>
      <c r="J229" s="6"/>
      <c r="K229" s="6"/>
      <c r="L229" s="6"/>
      <c r="M229" s="6"/>
      <c r="N229" s="6"/>
      <c r="O229" s="6"/>
      <c r="P229" s="6"/>
      <c r="Q229" s="6"/>
      <c r="R229" s="6"/>
      <c r="S229" s="6"/>
      <c r="T229" s="6"/>
      <c r="U229" s="57"/>
      <c r="V229" s="57"/>
      <c r="W229" s="57"/>
      <c r="X229" s="57"/>
      <c r="Y229" s="57"/>
      <c r="Z229" s="57"/>
      <c r="AA229" s="6"/>
      <c r="AB229" s="6"/>
      <c r="AC229" s="6"/>
      <c r="AD229" s="63"/>
      <c r="AE229" s="6"/>
      <c r="AF229" s="6"/>
      <c r="AG229" s="6"/>
      <c r="AH229" s="6"/>
      <c r="AI229" s="6"/>
      <c r="AJ229" s="6"/>
      <c r="AK229" s="6"/>
      <c r="AL229" s="6"/>
      <c r="AM229" s="6"/>
    </row>
    <row r="230" spans="1:39" customFormat="1" x14ac:dyDescent="0.25">
      <c r="A230" s="1103"/>
      <c r="B230" s="1596"/>
      <c r="C230" s="1103" t="s">
        <v>246</v>
      </c>
      <c r="D230" s="1187">
        <f>'Datos comparativos'!BC16</f>
        <v>0.77656250000000004</v>
      </c>
      <c r="E230" s="3"/>
      <c r="F230" s="217"/>
      <c r="G230" s="6"/>
      <c r="H230" s="6"/>
      <c r="I230" s="6"/>
      <c r="J230" s="6"/>
      <c r="K230" s="6"/>
      <c r="L230" s="6"/>
      <c r="M230" s="6"/>
      <c r="N230" s="6"/>
      <c r="O230" s="6"/>
      <c r="P230" s="6"/>
      <c r="Q230" s="6"/>
      <c r="R230" s="6"/>
      <c r="S230" s="6"/>
      <c r="T230" s="6"/>
      <c r="U230" s="57"/>
      <c r="V230" s="57"/>
      <c r="W230" s="57"/>
      <c r="X230" s="57"/>
      <c r="Y230" s="57"/>
      <c r="Z230" s="57"/>
      <c r="AA230" s="6"/>
      <c r="AB230" s="6"/>
      <c r="AC230" s="6"/>
      <c r="AD230" s="63"/>
      <c r="AE230" s="6"/>
      <c r="AF230" s="6"/>
      <c r="AG230" s="6"/>
      <c r="AH230" s="6"/>
      <c r="AI230" s="6"/>
      <c r="AJ230" s="6"/>
      <c r="AK230" s="6"/>
      <c r="AL230" s="6"/>
      <c r="AM230" s="6"/>
    </row>
    <row r="231" spans="1:39" customFormat="1" x14ac:dyDescent="0.25">
      <c r="A231" s="1103"/>
      <c r="B231" s="1596"/>
      <c r="C231" s="1103" t="s">
        <v>248</v>
      </c>
      <c r="D231" s="1187">
        <f>'Datos comparativos'!BC17</f>
        <v>0.79590277777777774</v>
      </c>
      <c r="E231" s="3"/>
      <c r="F231" s="217"/>
      <c r="G231" s="6"/>
      <c r="H231" s="6"/>
      <c r="I231" s="6"/>
      <c r="J231" s="6"/>
      <c r="K231" s="6"/>
      <c r="L231" s="6"/>
      <c r="M231" s="6"/>
      <c r="N231" s="6"/>
      <c r="O231" s="6"/>
      <c r="P231" s="6"/>
      <c r="Q231" s="6"/>
      <c r="R231" s="6"/>
      <c r="S231" s="6"/>
      <c r="T231" s="6"/>
      <c r="U231" s="57"/>
      <c r="V231" s="57"/>
      <c r="W231" s="57"/>
      <c r="X231" s="57"/>
      <c r="Y231" s="57"/>
      <c r="Z231" s="57"/>
      <c r="AA231" s="6"/>
      <c r="AB231" s="6"/>
      <c r="AC231" s="6"/>
      <c r="AD231" s="63"/>
      <c r="AE231" s="6"/>
      <c r="AF231" s="6"/>
      <c r="AG231" s="6"/>
      <c r="AH231" s="6"/>
      <c r="AI231" s="6"/>
      <c r="AJ231" s="6"/>
      <c r="AK231" s="6"/>
      <c r="AL231" s="6"/>
      <c r="AM231" s="6"/>
    </row>
    <row r="232" spans="1:39" x14ac:dyDescent="0.25">
      <c r="B232" s="1596"/>
      <c r="C232" s="1103" t="s">
        <v>257</v>
      </c>
      <c r="D232" s="1187">
        <f>'Datos comparativos'!BC18</f>
        <v>0.91083333333333327</v>
      </c>
    </row>
    <row r="233" spans="1:39" x14ac:dyDescent="0.25">
      <c r="B233" s="1596"/>
      <c r="C233" s="1103" t="s">
        <v>267</v>
      </c>
      <c r="D233" s="1187">
        <f>'Datos comparativos'!BC19</f>
        <v>0.9406944444444445</v>
      </c>
    </row>
    <row r="234" spans="1:39" x14ac:dyDescent="0.25">
      <c r="B234" s="1596"/>
      <c r="C234" s="1103" t="s">
        <v>152</v>
      </c>
      <c r="D234" s="1187">
        <f>'Datos comparativos'!BC20</f>
        <v>0.72978505291005291</v>
      </c>
    </row>
    <row r="235" spans="1:39" x14ac:dyDescent="0.25">
      <c r="B235" s="1103">
        <v>2018</v>
      </c>
      <c r="C235" s="1103" t="s">
        <v>153</v>
      </c>
      <c r="D235" s="1187">
        <f>'Datos comparativos'!BC21</f>
        <v>0.82560515873015883</v>
      </c>
    </row>
    <row r="236" spans="1:39" customFormat="1" x14ac:dyDescent="0.25">
      <c r="A236" s="1103"/>
      <c r="B236" s="1103"/>
      <c r="C236" s="1103" t="s">
        <v>154</v>
      </c>
      <c r="D236" s="1187">
        <f>'Datos comparativos'!BC22</f>
        <v>0.85150462962962958</v>
      </c>
      <c r="E236" s="3"/>
      <c r="F236" s="217"/>
      <c r="G236" s="6"/>
      <c r="H236" s="6"/>
      <c r="I236" s="6"/>
      <c r="J236" s="6"/>
      <c r="K236" s="6"/>
      <c r="L236" s="6"/>
      <c r="M236" s="6"/>
      <c r="N236" s="6"/>
      <c r="O236" s="6"/>
      <c r="P236" s="6"/>
      <c r="Q236" s="6"/>
      <c r="R236" s="6"/>
      <c r="S236" s="6"/>
      <c r="T236" s="6"/>
      <c r="U236" s="57"/>
      <c r="V236" s="57"/>
      <c r="W236" s="57"/>
      <c r="X236" s="57"/>
      <c r="Y236" s="57"/>
      <c r="Z236" s="57"/>
      <c r="AA236" s="6"/>
      <c r="AB236" s="6"/>
      <c r="AC236" s="6"/>
      <c r="AD236" s="63"/>
      <c r="AE236" s="6"/>
      <c r="AF236" s="6"/>
      <c r="AG236" s="6"/>
      <c r="AH236" s="6"/>
      <c r="AI236" s="6"/>
      <c r="AJ236" s="6"/>
      <c r="AK236" s="6"/>
      <c r="AL236" s="6"/>
      <c r="AM236" s="6"/>
    </row>
    <row r="237" spans="1:39" customFormat="1" x14ac:dyDescent="0.25">
      <c r="A237" s="1103"/>
      <c r="B237" s="1103"/>
      <c r="C237" s="1103" t="s">
        <v>155</v>
      </c>
      <c r="D237" s="1187">
        <f>'Datos comparativos'!BC23</f>
        <v>0.81170634920634932</v>
      </c>
      <c r="E237" s="3"/>
      <c r="F237" s="217"/>
      <c r="G237" s="6"/>
      <c r="H237" s="6"/>
      <c r="I237" s="6"/>
      <c r="J237" s="6"/>
      <c r="K237" s="6"/>
      <c r="L237" s="6"/>
      <c r="M237" s="6"/>
      <c r="N237" s="6"/>
      <c r="O237" s="6"/>
      <c r="P237" s="6"/>
      <c r="Q237" s="6"/>
      <c r="R237" s="6"/>
      <c r="S237" s="6"/>
      <c r="T237" s="6"/>
      <c r="U237" s="57"/>
      <c r="V237" s="57"/>
      <c r="W237" s="57"/>
      <c r="X237" s="57"/>
      <c r="Y237" s="57"/>
      <c r="Z237" s="57"/>
      <c r="AA237" s="6"/>
      <c r="AB237" s="6"/>
      <c r="AC237" s="6"/>
      <c r="AD237" s="63"/>
      <c r="AE237" s="6"/>
      <c r="AF237" s="6"/>
      <c r="AG237" s="6"/>
      <c r="AH237" s="6"/>
      <c r="AI237" s="6"/>
      <c r="AJ237" s="6"/>
      <c r="AK237" s="6"/>
      <c r="AL237" s="6"/>
      <c r="AM237" s="6"/>
    </row>
    <row r="238" spans="1:39" customFormat="1" x14ac:dyDescent="0.25">
      <c r="A238" s="1103"/>
      <c r="B238" s="1103"/>
      <c r="C238" s="1103" t="s">
        <v>303</v>
      </c>
      <c r="D238" s="1187">
        <f>'Datos comparativos'!BC24</f>
        <v>0.79840856481481493</v>
      </c>
      <c r="E238" s="3"/>
      <c r="F238" s="217"/>
      <c r="G238" s="6"/>
      <c r="H238" s="6"/>
      <c r="I238" s="6"/>
      <c r="J238" s="6"/>
      <c r="K238" s="6"/>
      <c r="L238" s="6"/>
      <c r="M238" s="6"/>
      <c r="N238" s="6"/>
      <c r="O238" s="6"/>
      <c r="P238" s="6"/>
      <c r="Q238" s="6"/>
      <c r="R238" s="6"/>
      <c r="S238" s="6"/>
      <c r="T238" s="6"/>
      <c r="U238" s="57"/>
      <c r="V238" s="57"/>
      <c r="W238" s="57"/>
      <c r="X238" s="57"/>
      <c r="Y238" s="57"/>
      <c r="Z238" s="57"/>
      <c r="AA238" s="6"/>
      <c r="AB238" s="6"/>
      <c r="AC238" s="6"/>
      <c r="AD238" s="63"/>
      <c r="AE238" s="6"/>
      <c r="AF238" s="6"/>
      <c r="AG238" s="6"/>
      <c r="AH238" s="6"/>
      <c r="AI238" s="6"/>
      <c r="AJ238" s="6"/>
      <c r="AK238" s="6"/>
      <c r="AL238" s="6"/>
      <c r="AM238" s="6"/>
    </row>
    <row r="239" spans="1:39" customFormat="1" x14ac:dyDescent="0.25">
      <c r="A239" s="1103"/>
      <c r="B239" s="1103"/>
      <c r="C239" s="1103" t="s">
        <v>167</v>
      </c>
      <c r="D239" s="1187">
        <f>'Datos comparativos'!BC25</f>
        <v>0.84368055555555566</v>
      </c>
      <c r="E239" s="3"/>
      <c r="F239" s="217"/>
      <c r="G239" s="6"/>
      <c r="H239" s="6"/>
      <c r="I239" s="6"/>
      <c r="J239" s="6"/>
      <c r="K239" s="6"/>
      <c r="L239" s="6"/>
      <c r="M239" s="6"/>
      <c r="N239" s="6"/>
      <c r="O239" s="6"/>
      <c r="P239" s="6"/>
      <c r="Q239" s="6"/>
      <c r="R239" s="6"/>
      <c r="S239" s="6"/>
      <c r="T239" s="6"/>
      <c r="U239" s="57"/>
      <c r="V239" s="57"/>
      <c r="W239" s="57"/>
      <c r="X239" s="57"/>
      <c r="Y239" s="57"/>
      <c r="Z239" s="57"/>
      <c r="AA239" s="6"/>
      <c r="AB239" s="6"/>
      <c r="AC239" s="6"/>
      <c r="AD239" s="63"/>
      <c r="AE239" s="6"/>
      <c r="AF239" s="6"/>
      <c r="AG239" s="6"/>
      <c r="AH239" s="6"/>
      <c r="AI239" s="6"/>
      <c r="AJ239" s="6"/>
      <c r="AK239" s="6"/>
      <c r="AL239" s="6"/>
      <c r="AM239" s="6"/>
    </row>
    <row r="240" spans="1:39" customFormat="1" x14ac:dyDescent="0.25">
      <c r="A240" s="1103"/>
      <c r="B240" s="1103"/>
      <c r="C240" s="1103" t="s">
        <v>168</v>
      </c>
      <c r="D240" s="1187">
        <f>'Datos comparativos'!BC26</f>
        <v>0.72128306878306891</v>
      </c>
      <c r="E240" s="3"/>
      <c r="F240" s="217"/>
      <c r="G240" s="6"/>
      <c r="H240" s="6"/>
      <c r="I240" s="6"/>
      <c r="J240" s="6"/>
      <c r="K240" s="6"/>
      <c r="L240" s="6"/>
      <c r="M240" s="6"/>
      <c r="N240" s="6"/>
      <c r="O240" s="6"/>
      <c r="P240" s="6"/>
      <c r="Q240" s="6"/>
      <c r="R240" s="6"/>
      <c r="S240" s="6"/>
      <c r="T240" s="6"/>
      <c r="U240" s="57"/>
      <c r="V240" s="57"/>
      <c r="W240" s="57"/>
      <c r="X240" s="57"/>
      <c r="Y240" s="57"/>
      <c r="Z240" s="57"/>
      <c r="AA240" s="6"/>
      <c r="AB240" s="6"/>
      <c r="AC240" s="6"/>
      <c r="AD240" s="63"/>
      <c r="AE240" s="6"/>
      <c r="AF240" s="6"/>
      <c r="AG240" s="6"/>
      <c r="AH240" s="6"/>
      <c r="AI240" s="6"/>
      <c r="AJ240" s="6"/>
      <c r="AK240" s="6"/>
      <c r="AL240" s="6"/>
      <c r="AM240" s="6"/>
    </row>
    <row r="241" spans="1:39" customFormat="1" x14ac:dyDescent="0.25">
      <c r="A241" s="1103"/>
      <c r="B241" s="1103"/>
      <c r="C241" s="1103" t="s">
        <v>241</v>
      </c>
      <c r="D241" s="1187">
        <f>'Datos comparativos'!BC27</f>
        <v>0.76091269841269848</v>
      </c>
      <c r="E241" s="3"/>
      <c r="F241" s="217"/>
      <c r="G241" s="6"/>
      <c r="H241" s="6"/>
      <c r="I241" s="6"/>
      <c r="J241" s="6"/>
      <c r="K241" s="6"/>
      <c r="L241" s="6"/>
      <c r="M241" s="6"/>
      <c r="N241" s="6"/>
      <c r="O241" s="6"/>
      <c r="P241" s="6"/>
      <c r="Q241" s="6"/>
      <c r="R241" s="6"/>
      <c r="S241" s="6"/>
      <c r="T241" s="6"/>
      <c r="U241" s="57"/>
      <c r="V241" s="57"/>
      <c r="W241" s="57"/>
      <c r="X241" s="57"/>
      <c r="Y241" s="57"/>
      <c r="Z241" s="57"/>
      <c r="AA241" s="6"/>
      <c r="AB241" s="6"/>
      <c r="AC241" s="6"/>
      <c r="AD241" s="63"/>
      <c r="AE241" s="6"/>
      <c r="AF241" s="6"/>
      <c r="AG241" s="6"/>
      <c r="AH241" s="6"/>
      <c r="AI241" s="6"/>
      <c r="AJ241" s="6"/>
      <c r="AK241" s="6"/>
      <c r="AL241" s="6"/>
      <c r="AM241" s="6"/>
    </row>
    <row r="242" spans="1:39" customFormat="1" x14ac:dyDescent="0.25">
      <c r="A242" s="1103"/>
      <c r="B242" s="1103"/>
      <c r="C242" s="1103" t="s">
        <v>246</v>
      </c>
      <c r="D242" s="1187">
        <f>'Datos comparativos'!BC28</f>
        <v>0.7527336860670194</v>
      </c>
      <c r="E242" s="3"/>
      <c r="F242" s="217"/>
      <c r="G242" s="6"/>
      <c r="H242" s="6"/>
      <c r="I242" s="6"/>
      <c r="J242" s="6"/>
      <c r="K242" s="6"/>
      <c r="L242" s="6"/>
      <c r="M242" s="6"/>
      <c r="N242" s="6"/>
      <c r="O242" s="6"/>
      <c r="P242" s="6"/>
      <c r="Q242" s="6"/>
      <c r="R242" s="6"/>
      <c r="S242" s="6"/>
      <c r="T242" s="6"/>
      <c r="U242" s="57"/>
      <c r="V242" s="57"/>
      <c r="W242" s="57"/>
      <c r="X242" s="57"/>
      <c r="Y242" s="57"/>
      <c r="Z242" s="57"/>
      <c r="AA242" s="6"/>
      <c r="AB242" s="6"/>
      <c r="AC242" s="6"/>
      <c r="AD242" s="63"/>
      <c r="AE242" s="6"/>
      <c r="AF242" s="6"/>
      <c r="AG242" s="6"/>
      <c r="AH242" s="6"/>
      <c r="AI242" s="6"/>
      <c r="AJ242" s="6"/>
      <c r="AK242" s="6"/>
      <c r="AL242" s="6"/>
      <c r="AM242" s="6"/>
    </row>
    <row r="243" spans="1:39" customFormat="1" x14ac:dyDescent="0.25">
      <c r="A243" s="1103"/>
      <c r="B243" s="1103"/>
      <c r="C243" s="1103" t="s">
        <v>248</v>
      </c>
      <c r="D243" s="1187">
        <f>'Datos comparativos'!BC29</f>
        <v>0.78434744268077605</v>
      </c>
      <c r="E243" s="3"/>
      <c r="F243" s="217"/>
      <c r="G243" s="6"/>
      <c r="H243" s="6"/>
      <c r="I243" s="6"/>
      <c r="J243" s="6"/>
      <c r="K243" s="6"/>
      <c r="L243" s="6"/>
      <c r="M243" s="6"/>
      <c r="N243" s="6"/>
      <c r="O243" s="6"/>
      <c r="P243" s="6"/>
      <c r="Q243" s="6"/>
      <c r="R243" s="6"/>
      <c r="S243" s="6"/>
      <c r="T243" s="6"/>
      <c r="U243" s="57"/>
      <c r="V243" s="57"/>
      <c r="W243" s="57"/>
      <c r="X243" s="57"/>
      <c r="Y243" s="57"/>
      <c r="Z243" s="57"/>
      <c r="AA243" s="6"/>
      <c r="AB243" s="6"/>
      <c r="AC243" s="6"/>
      <c r="AD243" s="63"/>
      <c r="AE243" s="6"/>
      <c r="AF243" s="6"/>
      <c r="AG243" s="6"/>
      <c r="AH243" s="6"/>
      <c r="AI243" s="6"/>
      <c r="AJ243" s="6"/>
      <c r="AK243" s="6"/>
      <c r="AL243" s="6"/>
      <c r="AM243" s="6"/>
    </row>
    <row r="244" spans="1:39" customFormat="1" x14ac:dyDescent="0.25">
      <c r="A244" s="1103"/>
      <c r="B244" s="1103"/>
      <c r="C244" s="1103" t="s">
        <v>257</v>
      </c>
      <c r="D244" s="1187">
        <f>'Datos comparativos'!BC30</f>
        <v>0.76915784832451495</v>
      </c>
      <c r="E244" s="3"/>
      <c r="F244" s="217"/>
      <c r="G244" s="6"/>
      <c r="H244" s="6"/>
      <c r="I244" s="6"/>
      <c r="J244" s="6"/>
      <c r="K244" s="6"/>
      <c r="L244" s="6"/>
      <c r="M244" s="6"/>
      <c r="N244" s="6"/>
      <c r="O244" s="6"/>
      <c r="P244" s="6"/>
      <c r="Q244" s="6"/>
      <c r="R244" s="6"/>
      <c r="S244" s="6"/>
      <c r="T244" s="6"/>
      <c r="U244" s="57"/>
      <c r="V244" s="57"/>
      <c r="W244" s="57"/>
      <c r="X244" s="57"/>
      <c r="Y244" s="57"/>
      <c r="Z244" s="57"/>
      <c r="AA244" s="6"/>
      <c r="AB244" s="6"/>
      <c r="AC244" s="6"/>
      <c r="AD244" s="63"/>
      <c r="AE244" s="6"/>
      <c r="AF244" s="6"/>
      <c r="AG244" s="6"/>
      <c r="AH244" s="6"/>
      <c r="AI244" s="6"/>
      <c r="AJ244" s="6"/>
      <c r="AK244" s="6"/>
      <c r="AL244" s="6"/>
      <c r="AM244" s="6"/>
    </row>
    <row r="245" spans="1:39" customFormat="1" x14ac:dyDescent="0.25">
      <c r="A245" s="1103"/>
      <c r="B245" s="1103"/>
      <c r="C245" s="1103" t="s">
        <v>267</v>
      </c>
      <c r="D245" s="1187">
        <f>'Datos comparativos'!BC31</f>
        <v>0.81294753086419769</v>
      </c>
      <c r="E245" s="3"/>
      <c r="F245" s="217"/>
      <c r="G245" s="6"/>
      <c r="H245" s="6"/>
      <c r="I245" s="6"/>
      <c r="J245" s="6"/>
      <c r="K245" s="6"/>
      <c r="L245" s="6"/>
      <c r="M245" s="6"/>
      <c r="N245" s="6"/>
      <c r="O245" s="6"/>
      <c r="P245" s="6"/>
      <c r="Q245" s="6"/>
      <c r="R245" s="6"/>
      <c r="S245" s="6"/>
      <c r="T245" s="6"/>
      <c r="U245" s="57"/>
      <c r="V245" s="57"/>
      <c r="W245" s="57"/>
      <c r="X245" s="57"/>
      <c r="Y245" s="57"/>
      <c r="Z245" s="57"/>
      <c r="AA245" s="6"/>
      <c r="AB245" s="6"/>
      <c r="AC245" s="6"/>
      <c r="AD245" s="63"/>
      <c r="AE245" s="6"/>
      <c r="AF245" s="6"/>
      <c r="AG245" s="6"/>
      <c r="AH245" s="6"/>
      <c r="AI245" s="6"/>
      <c r="AJ245" s="6"/>
      <c r="AK245" s="6"/>
      <c r="AL245" s="6"/>
      <c r="AM245" s="6"/>
    </row>
    <row r="246" spans="1:39" customFormat="1" x14ac:dyDescent="0.25">
      <c r="A246" s="1103"/>
      <c r="B246" s="1103"/>
      <c r="C246" s="1103" t="s">
        <v>152</v>
      </c>
      <c r="D246" s="1187">
        <f>'Datos comparativos'!BC32</f>
        <v>0.76643738977072318</v>
      </c>
      <c r="E246" s="3"/>
      <c r="F246" s="217"/>
      <c r="G246" s="6"/>
      <c r="H246" s="6"/>
      <c r="I246" s="6"/>
      <c r="J246" s="6"/>
      <c r="K246" s="6"/>
      <c r="L246" s="6"/>
      <c r="M246" s="6"/>
      <c r="N246" s="6"/>
      <c r="O246" s="6"/>
      <c r="P246" s="6"/>
      <c r="Q246" s="6"/>
      <c r="R246" s="6"/>
      <c r="S246" s="6"/>
      <c r="T246" s="6"/>
      <c r="U246" s="57"/>
      <c r="V246" s="57"/>
      <c r="W246" s="57"/>
      <c r="X246" s="57"/>
      <c r="Y246" s="57"/>
      <c r="Z246" s="57"/>
      <c r="AA246" s="6"/>
      <c r="AB246" s="6"/>
      <c r="AC246" s="6"/>
      <c r="AD246" s="63"/>
      <c r="AE246" s="6"/>
      <c r="AF246" s="6"/>
      <c r="AG246" s="6"/>
      <c r="AH246" s="6"/>
      <c r="AI246" s="6"/>
      <c r="AJ246" s="6"/>
      <c r="AK246" s="6"/>
      <c r="AL246" s="6"/>
      <c r="AM246" s="6"/>
    </row>
    <row r="247" spans="1:39" customFormat="1" x14ac:dyDescent="0.25">
      <c r="A247" s="1103"/>
      <c r="B247" s="1103">
        <v>2019</v>
      </c>
      <c r="C247" s="1103" t="s">
        <v>153</v>
      </c>
      <c r="D247" s="1187">
        <f>'Datos comparativos'!BC33</f>
        <v>0.73104938271604958</v>
      </c>
      <c r="E247" s="3"/>
      <c r="F247" s="217"/>
      <c r="G247" s="6"/>
      <c r="H247" s="6"/>
      <c r="I247" s="6"/>
      <c r="J247" s="6"/>
      <c r="K247" s="6"/>
      <c r="L247" s="6"/>
      <c r="M247" s="6"/>
      <c r="N247" s="6"/>
      <c r="O247" s="6"/>
      <c r="P247" s="6"/>
      <c r="Q247" s="6"/>
      <c r="R247" s="6"/>
      <c r="S247" s="6"/>
      <c r="T247" s="6"/>
      <c r="U247" s="57"/>
      <c r="V247" s="57"/>
      <c r="W247" s="57"/>
      <c r="X247" s="57"/>
      <c r="Y247" s="57"/>
      <c r="Z247" s="57"/>
      <c r="AA247" s="6"/>
      <c r="AB247" s="6"/>
      <c r="AC247" s="6"/>
      <c r="AD247" s="63"/>
      <c r="AE247" s="6"/>
      <c r="AF247" s="6"/>
      <c r="AG247" s="6"/>
      <c r="AH247" s="6"/>
      <c r="AI247" s="6"/>
      <c r="AJ247" s="6"/>
      <c r="AK247" s="6"/>
      <c r="AL247" s="6"/>
      <c r="AM247" s="6"/>
    </row>
    <row r="248" spans="1:39" customFormat="1" x14ac:dyDescent="0.25">
      <c r="A248" s="1103"/>
      <c r="B248" s="1103"/>
      <c r="C248" s="1103" t="s">
        <v>154</v>
      </c>
      <c r="D248" s="1187">
        <f>'Datos comparativos'!BC34</f>
        <v>0.78593694885361565</v>
      </c>
      <c r="E248" s="3"/>
      <c r="F248" s="217"/>
      <c r="G248" s="6"/>
      <c r="H248" s="6"/>
      <c r="I248" s="6"/>
      <c r="J248" s="6"/>
      <c r="K248" s="6"/>
      <c r="L248" s="6"/>
      <c r="M248" s="6"/>
      <c r="N248" s="6"/>
      <c r="O248" s="6"/>
      <c r="P248" s="6"/>
      <c r="Q248" s="6"/>
      <c r="R248" s="6"/>
      <c r="S248" s="6"/>
      <c r="T248" s="6"/>
      <c r="U248" s="57"/>
      <c r="V248" s="57"/>
      <c r="W248" s="57"/>
      <c r="X248" s="57"/>
      <c r="Y248" s="57"/>
      <c r="Z248" s="57"/>
      <c r="AA248" s="6"/>
      <c r="AB248" s="6"/>
      <c r="AC248" s="6"/>
      <c r="AD248" s="63"/>
      <c r="AE248" s="6"/>
      <c r="AF248" s="6"/>
      <c r="AG248" s="6"/>
      <c r="AH248" s="6"/>
      <c r="AI248" s="6"/>
      <c r="AJ248" s="6"/>
      <c r="AK248" s="6"/>
      <c r="AL248" s="6"/>
      <c r="AM248" s="6"/>
    </row>
    <row r="249" spans="1:39" customFormat="1" x14ac:dyDescent="0.25">
      <c r="A249" s="1103"/>
      <c r="B249" s="1103"/>
      <c r="C249" s="1103" t="s">
        <v>155</v>
      </c>
      <c r="D249" s="1187">
        <f>'Datos comparativos'!BC35</f>
        <v>0.75849673202614387</v>
      </c>
      <c r="E249" s="3"/>
      <c r="F249" s="217"/>
      <c r="G249" s="6"/>
      <c r="H249" s="6"/>
      <c r="I249" s="6"/>
      <c r="J249" s="6"/>
      <c r="K249" s="6"/>
      <c r="L249" s="6"/>
      <c r="M249" s="6"/>
      <c r="N249" s="6"/>
      <c r="O249" s="6"/>
      <c r="P249" s="6"/>
      <c r="Q249" s="6"/>
      <c r="R249" s="6"/>
      <c r="S249" s="6"/>
      <c r="T249" s="6"/>
      <c r="U249" s="57"/>
      <c r="V249" s="57"/>
      <c r="W249" s="57"/>
      <c r="X249" s="57"/>
      <c r="Y249" s="57"/>
      <c r="Z249" s="57"/>
      <c r="AA249" s="6"/>
      <c r="AB249" s="6"/>
      <c r="AC249" s="6"/>
      <c r="AD249" s="63"/>
      <c r="AE249" s="6"/>
      <c r="AF249" s="6"/>
      <c r="AG249" s="6"/>
      <c r="AH249" s="6"/>
      <c r="AI249" s="6"/>
      <c r="AJ249" s="6"/>
      <c r="AK249" s="6"/>
      <c r="AL249" s="6"/>
      <c r="AM249" s="6"/>
    </row>
    <row r="250" spans="1:39" customFormat="1" x14ac:dyDescent="0.25">
      <c r="A250" s="1103"/>
      <c r="B250" s="1103"/>
      <c r="C250" s="1103" t="s">
        <v>303</v>
      </c>
      <c r="D250" s="1187">
        <f>'Datos comparativos'!BC36</f>
        <v>0.74806956115779644</v>
      </c>
      <c r="E250" s="3"/>
      <c r="F250" s="217"/>
      <c r="G250" s="6"/>
      <c r="H250" s="6"/>
      <c r="I250" s="6"/>
      <c r="J250" s="6"/>
      <c r="K250" s="6"/>
      <c r="L250" s="6"/>
      <c r="M250" s="6"/>
      <c r="N250" s="6"/>
      <c r="O250" s="6"/>
      <c r="P250" s="6"/>
      <c r="Q250" s="6"/>
      <c r="R250" s="6"/>
      <c r="S250" s="6"/>
      <c r="T250" s="6"/>
      <c r="U250" s="57"/>
      <c r="V250" s="57"/>
      <c r="W250" s="57"/>
      <c r="X250" s="57"/>
      <c r="Y250" s="57"/>
      <c r="Z250" s="57"/>
      <c r="AA250" s="6"/>
      <c r="AB250" s="6"/>
      <c r="AC250" s="6"/>
      <c r="AD250" s="63"/>
      <c r="AE250" s="6"/>
      <c r="AF250" s="6"/>
      <c r="AG250" s="6"/>
      <c r="AH250" s="6"/>
      <c r="AI250" s="6"/>
      <c r="AJ250" s="6"/>
      <c r="AK250" s="6"/>
      <c r="AL250" s="6"/>
      <c r="AM250" s="6"/>
    </row>
    <row r="251" spans="1:39" customFormat="1" x14ac:dyDescent="0.25">
      <c r="A251" s="1103"/>
      <c r="B251" s="1103"/>
      <c r="C251" s="1103" t="s">
        <v>167</v>
      </c>
      <c r="D251" s="1187">
        <f>'Datos comparativos'!BC37</f>
        <v>0.7388348765432099</v>
      </c>
      <c r="E251" s="3"/>
      <c r="F251" s="217"/>
      <c r="G251" s="6"/>
      <c r="H251" s="6"/>
      <c r="I251" s="6"/>
      <c r="J251" s="6"/>
      <c r="K251" s="6"/>
      <c r="L251" s="6"/>
      <c r="M251" s="6"/>
      <c r="N251" s="6"/>
      <c r="O251" s="6"/>
      <c r="P251" s="6"/>
      <c r="Q251" s="6"/>
      <c r="R251" s="6"/>
      <c r="S251" s="6"/>
      <c r="T251" s="6"/>
      <c r="U251" s="57"/>
      <c r="V251" s="57"/>
      <c r="W251" s="57"/>
      <c r="X251" s="57"/>
      <c r="Y251" s="57"/>
      <c r="Z251" s="57"/>
      <c r="AA251" s="6"/>
      <c r="AB251" s="6"/>
      <c r="AC251" s="6"/>
      <c r="AD251" s="63"/>
      <c r="AE251" s="6"/>
      <c r="AF251" s="6"/>
      <c r="AG251" s="6"/>
      <c r="AH251" s="6"/>
      <c r="AI251" s="6"/>
      <c r="AJ251" s="6"/>
      <c r="AK251" s="6"/>
      <c r="AL251" s="6"/>
      <c r="AM251" s="6"/>
    </row>
    <row r="252" spans="1:39" customFormat="1" x14ac:dyDescent="0.25">
      <c r="A252" s="1103"/>
      <c r="B252" s="1103"/>
      <c r="C252" s="1103" t="s">
        <v>168</v>
      </c>
      <c r="D252" s="1187">
        <f>'Datos comparativos'!BC38</f>
        <v>0.87205577601410944</v>
      </c>
      <c r="E252" s="3"/>
      <c r="F252" s="217"/>
      <c r="G252" s="6"/>
      <c r="H252" s="6"/>
      <c r="I252" s="6"/>
      <c r="J252" s="6"/>
      <c r="K252" s="6"/>
      <c r="L252" s="6"/>
      <c r="M252" s="6"/>
      <c r="N252" s="6"/>
      <c r="O252" s="6"/>
      <c r="P252" s="6"/>
      <c r="Q252" s="6"/>
      <c r="R252" s="6"/>
      <c r="S252" s="6"/>
      <c r="T252" s="6"/>
      <c r="U252" s="57"/>
      <c r="V252" s="57"/>
      <c r="W252" s="57"/>
      <c r="X252" s="57"/>
      <c r="Y252" s="57"/>
      <c r="Z252" s="57"/>
      <c r="AA252" s="6"/>
      <c r="AB252" s="6"/>
      <c r="AC252" s="6"/>
      <c r="AD252" s="63"/>
      <c r="AE252" s="6"/>
      <c r="AF252" s="6"/>
      <c r="AG252" s="6"/>
      <c r="AH252" s="6"/>
      <c r="AI252" s="6"/>
      <c r="AJ252" s="6"/>
      <c r="AK252" s="6"/>
      <c r="AL252" s="6"/>
      <c r="AM252" s="6"/>
    </row>
    <row r="253" spans="1:39" customFormat="1" x14ac:dyDescent="0.25">
      <c r="A253" s="1103"/>
      <c r="B253" s="1103"/>
      <c r="C253" s="1103" t="s">
        <v>241</v>
      </c>
      <c r="D253" s="1187">
        <f>'Datos comparativos'!BC39</f>
        <v>0.77501984126984136</v>
      </c>
      <c r="E253" s="3"/>
      <c r="F253" s="217"/>
      <c r="G253" s="6"/>
      <c r="H253" s="6"/>
      <c r="I253" s="6"/>
      <c r="J253" s="6"/>
      <c r="K253" s="6"/>
      <c r="L253" s="6"/>
      <c r="M253" s="6"/>
      <c r="N253" s="6"/>
      <c r="O253" s="6"/>
      <c r="P253" s="6"/>
      <c r="Q253" s="6"/>
      <c r="R253" s="6"/>
      <c r="S253" s="6"/>
      <c r="T253" s="6"/>
      <c r="U253" s="57"/>
      <c r="V253" s="57"/>
      <c r="W253" s="57"/>
      <c r="X253" s="57"/>
      <c r="Y253" s="57"/>
      <c r="Z253" s="57"/>
      <c r="AA253" s="6"/>
      <c r="AB253" s="6"/>
      <c r="AC253" s="6"/>
      <c r="AD253" s="63"/>
      <c r="AE253" s="6"/>
      <c r="AF253" s="6"/>
      <c r="AG253" s="6"/>
      <c r="AH253" s="6"/>
      <c r="AI253" s="6"/>
      <c r="AJ253" s="6"/>
      <c r="AK253" s="6"/>
      <c r="AL253" s="6"/>
      <c r="AM253" s="6"/>
    </row>
    <row r="254" spans="1:39" customFormat="1" x14ac:dyDescent="0.25">
      <c r="A254" s="1103"/>
      <c r="B254" s="1103"/>
      <c r="C254" s="1103" t="s">
        <v>246</v>
      </c>
      <c r="D254" s="1187">
        <f>'Datos comparativos'!BC40</f>
        <v>0.75068783068783074</v>
      </c>
      <c r="E254" s="3"/>
      <c r="F254" s="217"/>
      <c r="G254" s="6"/>
      <c r="H254" s="6"/>
      <c r="I254" s="6"/>
      <c r="J254" s="6"/>
      <c r="K254" s="6"/>
      <c r="L254" s="6"/>
      <c r="M254" s="6"/>
      <c r="N254" s="6"/>
      <c r="O254" s="6"/>
      <c r="P254" s="6"/>
      <c r="Q254" s="6"/>
      <c r="R254" s="6"/>
      <c r="S254" s="6"/>
      <c r="T254" s="6"/>
      <c r="U254" s="57"/>
      <c r="V254" s="57"/>
      <c r="W254" s="57"/>
      <c r="X254" s="57"/>
      <c r="Y254" s="57"/>
      <c r="Z254" s="57"/>
      <c r="AA254" s="6"/>
      <c r="AB254" s="6"/>
      <c r="AC254" s="6"/>
      <c r="AD254" s="63"/>
      <c r="AE254" s="6"/>
      <c r="AF254" s="6"/>
      <c r="AG254" s="6"/>
      <c r="AH254" s="6"/>
      <c r="AI254" s="6"/>
      <c r="AJ254" s="6"/>
      <c r="AK254" s="6"/>
      <c r="AL254" s="6"/>
      <c r="AM254" s="6"/>
    </row>
    <row r="255" spans="1:39" customFormat="1" x14ac:dyDescent="0.25">
      <c r="A255" s="1103"/>
      <c r="B255" s="1103"/>
      <c r="C255" s="1103" t="s">
        <v>248</v>
      </c>
      <c r="D255" s="1187">
        <f>'Datos comparativos'!BC41</f>
        <v>0.77392443783068798</v>
      </c>
      <c r="E255" s="3"/>
      <c r="F255" s="217"/>
      <c r="G255" s="6"/>
      <c r="H255" s="6"/>
      <c r="I255" s="6"/>
      <c r="J255" s="6"/>
      <c r="K255" s="6"/>
      <c r="L255" s="6"/>
      <c r="M255" s="6"/>
      <c r="N255" s="6"/>
      <c r="O255" s="6"/>
      <c r="P255" s="6"/>
      <c r="Q255" s="6"/>
      <c r="R255" s="6"/>
      <c r="S255" s="6"/>
      <c r="T255" s="6"/>
      <c r="U255" s="57"/>
      <c r="V255" s="57"/>
      <c r="W255" s="57"/>
      <c r="X255" s="57"/>
      <c r="Y255" s="57"/>
      <c r="Z255" s="57"/>
      <c r="AA255" s="6"/>
      <c r="AB255" s="6"/>
      <c r="AC255" s="6"/>
      <c r="AD255" s="63"/>
      <c r="AE255" s="6"/>
      <c r="AF255" s="6"/>
      <c r="AG255" s="6"/>
      <c r="AH255" s="6"/>
      <c r="AI255" s="6"/>
      <c r="AJ255" s="6"/>
      <c r="AK255" s="6"/>
      <c r="AL255" s="6"/>
      <c r="AM255" s="6"/>
    </row>
    <row r="256" spans="1:39" customFormat="1" x14ac:dyDescent="0.25">
      <c r="A256" s="1103"/>
      <c r="B256" s="1103"/>
      <c r="C256" s="1103" t="s">
        <v>257</v>
      </c>
      <c r="D256" s="1187">
        <f>'Datos comparativos'!BC42</f>
        <v>0.84839470247558491</v>
      </c>
      <c r="E256" s="3"/>
      <c r="F256" s="217"/>
      <c r="G256" s="6"/>
      <c r="H256" s="6"/>
      <c r="I256" s="6"/>
      <c r="J256" s="6"/>
      <c r="K256" s="6"/>
      <c r="L256" s="6"/>
      <c r="M256" s="6"/>
      <c r="N256" s="6"/>
      <c r="O256" s="6"/>
      <c r="P256" s="6"/>
      <c r="Q256" s="6"/>
      <c r="R256" s="6"/>
      <c r="S256" s="6"/>
      <c r="T256" s="6"/>
      <c r="U256" s="57"/>
      <c r="V256" s="57"/>
      <c r="W256" s="57"/>
      <c r="X256" s="57"/>
      <c r="Y256" s="57"/>
      <c r="Z256" s="57"/>
      <c r="AA256" s="6"/>
      <c r="AB256" s="6"/>
      <c r="AC256" s="6"/>
      <c r="AD256" s="63"/>
      <c r="AE256" s="6"/>
      <c r="AF256" s="6"/>
      <c r="AG256" s="6"/>
      <c r="AH256" s="6"/>
      <c r="AI256" s="6"/>
      <c r="AJ256" s="6"/>
      <c r="AK256" s="6"/>
      <c r="AL256" s="6"/>
      <c r="AM256" s="6"/>
    </row>
    <row r="257" spans="1:39" customFormat="1" x14ac:dyDescent="0.25">
      <c r="A257" s="1103"/>
      <c r="B257" s="1103"/>
      <c r="C257" s="1103" t="s">
        <v>267</v>
      </c>
      <c r="D257" s="1187">
        <f>'Datos comparativos'!BC43</f>
        <v>0.80967746764621773</v>
      </c>
      <c r="E257" s="3"/>
      <c r="F257" s="217"/>
      <c r="G257" s="6"/>
      <c r="H257" s="6"/>
      <c r="I257" s="6"/>
      <c r="J257" s="6"/>
      <c r="K257" s="6"/>
      <c r="L257" s="6"/>
      <c r="M257" s="6"/>
      <c r="N257" s="6"/>
      <c r="O257" s="6"/>
      <c r="P257" s="6"/>
      <c r="Q257" s="6"/>
      <c r="R257" s="6"/>
      <c r="S257" s="6"/>
      <c r="T257" s="6"/>
      <c r="U257" s="57"/>
      <c r="V257" s="57"/>
      <c r="W257" s="57"/>
      <c r="X257" s="57"/>
      <c r="Y257" s="57"/>
      <c r="Z257" s="57"/>
      <c r="AA257" s="6"/>
      <c r="AB257" s="6"/>
      <c r="AC257" s="6"/>
      <c r="AD257" s="63"/>
      <c r="AE257" s="6"/>
      <c r="AF257" s="6"/>
      <c r="AG257" s="6"/>
      <c r="AH257" s="6"/>
      <c r="AI257" s="6"/>
      <c r="AJ257" s="6"/>
      <c r="AK257" s="6"/>
      <c r="AL257" s="6"/>
      <c r="AM257" s="6"/>
    </row>
    <row r="258" spans="1:39" customFormat="1" x14ac:dyDescent="0.25">
      <c r="A258" s="1103"/>
      <c r="B258" s="1103"/>
      <c r="C258" s="1103" t="s">
        <v>152</v>
      </c>
      <c r="D258" s="1187">
        <f>'Datos comparativos'!BC44</f>
        <v>0.84676705723580725</v>
      </c>
      <c r="E258" s="3"/>
      <c r="F258" s="217"/>
      <c r="G258" s="6"/>
      <c r="H258" s="6"/>
      <c r="I258" s="6"/>
      <c r="J258" s="6"/>
      <c r="K258" s="6"/>
      <c r="L258" s="6"/>
      <c r="M258" s="6"/>
      <c r="N258" s="6"/>
      <c r="O258" s="6"/>
      <c r="P258" s="6"/>
      <c r="Q258" s="6"/>
      <c r="R258" s="6"/>
      <c r="S258" s="6"/>
      <c r="T258" s="6"/>
      <c r="U258" s="57"/>
      <c r="V258" s="57"/>
      <c r="W258" s="57"/>
      <c r="X258" s="57"/>
      <c r="Y258" s="57"/>
      <c r="Z258" s="57"/>
      <c r="AA258" s="6"/>
      <c r="AB258" s="6"/>
      <c r="AC258" s="6"/>
      <c r="AD258" s="63"/>
      <c r="AE258" s="6"/>
      <c r="AF258" s="6"/>
      <c r="AG258" s="6"/>
      <c r="AH258" s="6"/>
      <c r="AI258" s="6"/>
      <c r="AJ258" s="6"/>
      <c r="AK258" s="6"/>
      <c r="AL258" s="6"/>
      <c r="AM258" s="6"/>
    </row>
    <row r="259" spans="1:39" customFormat="1" x14ac:dyDescent="0.25">
      <c r="A259" s="1103"/>
      <c r="B259" s="1103">
        <v>2020</v>
      </c>
      <c r="C259" s="1103" t="s">
        <v>153</v>
      </c>
      <c r="D259" s="1187">
        <f>'Datos comparativos'!BC45</f>
        <v>0.81119212962962972</v>
      </c>
      <c r="E259" s="3"/>
      <c r="F259" s="217"/>
      <c r="G259" s="6"/>
      <c r="H259" s="6"/>
      <c r="I259" s="6"/>
      <c r="J259" s="6"/>
      <c r="K259" s="6"/>
      <c r="L259" s="6"/>
      <c r="M259" s="6"/>
      <c r="N259" s="6"/>
      <c r="O259" s="6"/>
      <c r="P259" s="6"/>
      <c r="Q259" s="6"/>
      <c r="R259" s="6"/>
      <c r="S259" s="6"/>
      <c r="T259" s="6"/>
      <c r="U259" s="57"/>
      <c r="V259" s="57"/>
      <c r="W259" s="57"/>
      <c r="X259" s="57"/>
      <c r="Y259" s="57"/>
      <c r="Z259" s="57"/>
      <c r="AA259" s="6"/>
      <c r="AB259" s="6"/>
      <c r="AC259" s="6"/>
      <c r="AD259" s="63"/>
      <c r="AE259" s="6"/>
      <c r="AF259" s="6"/>
      <c r="AG259" s="6"/>
      <c r="AH259" s="6"/>
      <c r="AI259" s="6"/>
      <c r="AJ259" s="6"/>
      <c r="AK259" s="6"/>
      <c r="AL259" s="6"/>
      <c r="AM259" s="6"/>
    </row>
    <row r="260" spans="1:39" customFormat="1" x14ac:dyDescent="0.25">
      <c r="A260" s="1103"/>
      <c r="B260" s="1103"/>
      <c r="C260" s="1103" t="s">
        <v>154</v>
      </c>
      <c r="D260" s="1187">
        <f>'Datos comparativos'!BC46</f>
        <v>0.85573597494553388</v>
      </c>
      <c r="E260" s="3"/>
      <c r="F260" s="217"/>
      <c r="G260" s="6"/>
      <c r="H260" s="6"/>
      <c r="I260" s="6"/>
      <c r="J260" s="6"/>
      <c r="K260" s="6"/>
      <c r="L260" s="6"/>
      <c r="M260" s="6"/>
      <c r="N260" s="6"/>
      <c r="O260" s="6"/>
      <c r="P260" s="6"/>
      <c r="Q260" s="6"/>
      <c r="R260" s="6"/>
      <c r="S260" s="6"/>
      <c r="T260" s="6"/>
      <c r="U260" s="57"/>
      <c r="V260" s="57"/>
      <c r="W260" s="57"/>
      <c r="X260" s="57"/>
      <c r="Y260" s="57"/>
      <c r="Z260" s="57"/>
      <c r="AA260" s="6"/>
      <c r="AB260" s="6"/>
      <c r="AC260" s="6"/>
      <c r="AD260" s="63"/>
      <c r="AE260" s="6"/>
      <c r="AF260" s="6"/>
      <c r="AG260" s="6"/>
      <c r="AH260" s="6"/>
      <c r="AI260" s="6"/>
      <c r="AJ260" s="6"/>
      <c r="AK260" s="6"/>
      <c r="AL260" s="6"/>
      <c r="AM260" s="6"/>
    </row>
    <row r="261" spans="1:39" customFormat="1" x14ac:dyDescent="0.25">
      <c r="A261" s="1103"/>
      <c r="B261" s="1103"/>
      <c r="C261" s="1103" t="s">
        <v>155</v>
      </c>
      <c r="D261" s="1187">
        <f>'Datos comparativos'!BC47</f>
        <v>0.89500330687830687</v>
      </c>
      <c r="E261" s="3"/>
      <c r="F261" s="217"/>
      <c r="G261" s="6"/>
      <c r="H261" s="6"/>
      <c r="I261" s="6"/>
      <c r="J261" s="6"/>
      <c r="K261" s="6"/>
      <c r="L261" s="6"/>
      <c r="M261" s="6"/>
      <c r="N261" s="6"/>
      <c r="O261" s="6"/>
      <c r="P261" s="6"/>
      <c r="Q261" s="6"/>
      <c r="R261" s="6"/>
      <c r="S261" s="6"/>
      <c r="T261" s="6"/>
      <c r="U261" s="57"/>
      <c r="V261" s="57"/>
      <c r="W261" s="57"/>
      <c r="X261" s="57"/>
      <c r="Y261" s="57"/>
      <c r="Z261" s="57"/>
      <c r="AA261" s="6"/>
      <c r="AB261" s="6"/>
      <c r="AC261" s="6"/>
      <c r="AD261" s="63"/>
      <c r="AE261" s="6"/>
      <c r="AF261" s="6"/>
      <c r="AG261" s="6"/>
      <c r="AH261" s="6"/>
      <c r="AI261" s="6"/>
      <c r="AJ261" s="6"/>
      <c r="AK261" s="6"/>
      <c r="AL261" s="6"/>
      <c r="AM261" s="6"/>
    </row>
    <row r="262" spans="1:39" customFormat="1" x14ac:dyDescent="0.25">
      <c r="A262" s="1103"/>
      <c r="B262" s="1103"/>
      <c r="C262" s="1103" t="s">
        <v>241</v>
      </c>
      <c r="D262" s="1187">
        <f>'Datos comparativos'!BC48</f>
        <v>0.80482142857142858</v>
      </c>
      <c r="E262" s="3"/>
      <c r="F262" s="217"/>
      <c r="G262" s="6"/>
      <c r="H262" s="6"/>
      <c r="I262" s="6"/>
      <c r="J262" s="6"/>
      <c r="K262" s="6"/>
      <c r="L262" s="6"/>
      <c r="M262" s="6"/>
      <c r="N262" s="6"/>
      <c r="O262" s="6"/>
      <c r="P262" s="6"/>
      <c r="Q262" s="6"/>
      <c r="R262" s="6"/>
      <c r="S262" s="6"/>
      <c r="T262" s="6"/>
      <c r="U262" s="57"/>
      <c r="V262" s="57"/>
      <c r="W262" s="57"/>
      <c r="X262" s="57"/>
      <c r="Y262" s="57"/>
      <c r="Z262" s="57"/>
      <c r="AA262" s="6"/>
      <c r="AB262" s="6"/>
      <c r="AC262" s="6"/>
      <c r="AD262" s="63"/>
      <c r="AE262" s="6"/>
      <c r="AF262" s="6"/>
      <c r="AG262" s="6"/>
      <c r="AH262" s="6"/>
      <c r="AI262" s="6"/>
      <c r="AJ262" s="6"/>
      <c r="AK262" s="6"/>
      <c r="AL262" s="6"/>
      <c r="AM262" s="6"/>
    </row>
    <row r="263" spans="1:39" customFormat="1" x14ac:dyDescent="0.25">
      <c r="A263" s="1103"/>
      <c r="B263" s="1103"/>
      <c r="C263" s="1103" t="s">
        <v>246</v>
      </c>
      <c r="D263" s="1187">
        <f>'Datos comparativos'!BC49</f>
        <v>0.7635251322751323</v>
      </c>
      <c r="E263" s="3"/>
      <c r="F263" s="217"/>
      <c r="G263" s="6"/>
      <c r="H263" s="6"/>
      <c r="I263" s="6"/>
      <c r="J263" s="6"/>
      <c r="K263" s="6"/>
      <c r="L263" s="6"/>
      <c r="M263" s="6"/>
      <c r="N263" s="6"/>
      <c r="O263" s="6"/>
      <c r="P263" s="6"/>
      <c r="Q263" s="6"/>
      <c r="R263" s="6"/>
      <c r="S263" s="6"/>
      <c r="T263" s="6"/>
      <c r="U263" s="57"/>
      <c r="V263" s="57"/>
      <c r="W263" s="57"/>
      <c r="X263" s="57"/>
      <c r="Y263" s="57"/>
      <c r="Z263" s="57"/>
      <c r="AA263" s="6"/>
      <c r="AB263" s="6"/>
      <c r="AC263" s="6"/>
      <c r="AD263" s="63"/>
      <c r="AE263" s="6"/>
      <c r="AF263" s="6"/>
      <c r="AG263" s="6"/>
      <c r="AH263" s="6"/>
      <c r="AI263" s="6"/>
      <c r="AJ263" s="6"/>
      <c r="AK263" s="6"/>
      <c r="AL263" s="6"/>
      <c r="AM263" s="6"/>
    </row>
    <row r="264" spans="1:39" customFormat="1" x14ac:dyDescent="0.25">
      <c r="A264" s="1103"/>
      <c r="B264" s="1103"/>
      <c r="C264" s="1103" t="s">
        <v>248</v>
      </c>
      <c r="D264" s="1187">
        <f>'Datos comparativos'!BC50</f>
        <v>0.86988425925925927</v>
      </c>
      <c r="E264" s="3"/>
      <c r="F264" s="217"/>
      <c r="G264" s="6"/>
      <c r="H264" s="6"/>
      <c r="I264" s="6"/>
      <c r="J264" s="6"/>
      <c r="K264" s="6"/>
      <c r="L264" s="6"/>
      <c r="M264" s="6"/>
      <c r="N264" s="6"/>
      <c r="O264" s="6"/>
      <c r="P264" s="6"/>
      <c r="Q264" s="6"/>
      <c r="R264" s="6"/>
      <c r="S264" s="6"/>
      <c r="T264" s="6"/>
      <c r="U264" s="57"/>
      <c r="V264" s="57"/>
      <c r="W264" s="57"/>
      <c r="X264" s="57"/>
      <c r="Y264" s="57"/>
      <c r="Z264" s="57"/>
      <c r="AA264" s="6"/>
      <c r="AB264" s="6"/>
      <c r="AC264" s="6"/>
      <c r="AD264" s="63"/>
      <c r="AE264" s="6"/>
      <c r="AF264" s="6"/>
      <c r="AG264" s="6"/>
      <c r="AH264" s="6"/>
      <c r="AI264" s="6"/>
      <c r="AJ264" s="6"/>
      <c r="AK264" s="6"/>
      <c r="AL264" s="6"/>
      <c r="AM264" s="6"/>
    </row>
    <row r="265" spans="1:39" customFormat="1" x14ac:dyDescent="0.25">
      <c r="A265" s="1103"/>
      <c r="B265" s="1103"/>
      <c r="C265" s="1103" t="s">
        <v>257</v>
      </c>
      <c r="D265" s="1187">
        <f>'Datos comparativos'!BC51</f>
        <v>0.90522376543209881</v>
      </c>
      <c r="E265" s="3"/>
      <c r="F265" s="217"/>
      <c r="G265" s="6"/>
      <c r="H265" s="6"/>
      <c r="I265" s="6"/>
      <c r="J265" s="6"/>
      <c r="K265" s="6"/>
      <c r="L265" s="6"/>
      <c r="M265" s="6"/>
      <c r="N265" s="6"/>
      <c r="O265" s="6"/>
      <c r="P265" s="6"/>
      <c r="Q265" s="6"/>
      <c r="R265" s="6"/>
      <c r="S265" s="6"/>
      <c r="T265" s="6"/>
      <c r="U265" s="57"/>
      <c r="V265" s="57"/>
      <c r="W265" s="57"/>
      <c r="X265" s="57"/>
      <c r="Y265" s="57"/>
      <c r="Z265" s="57"/>
      <c r="AA265" s="6"/>
      <c r="AB265" s="6"/>
      <c r="AC265" s="6"/>
      <c r="AD265" s="63"/>
      <c r="AE265" s="6"/>
      <c r="AF265" s="6"/>
      <c r="AG265" s="6"/>
      <c r="AH265" s="6"/>
      <c r="AI265" s="6"/>
      <c r="AJ265" s="6"/>
      <c r="AK265" s="6"/>
      <c r="AL265" s="6"/>
      <c r="AM265" s="6"/>
    </row>
    <row r="266" spans="1:39" customFormat="1" x14ac:dyDescent="0.25">
      <c r="A266" s="1103"/>
      <c r="B266" s="1103"/>
      <c r="C266" s="1103" t="s">
        <v>267</v>
      </c>
      <c r="D266" s="1187">
        <f>'Datos comparativos'!BC52</f>
        <v>0.90239927427427435</v>
      </c>
      <c r="E266" s="3"/>
      <c r="F266" s="217"/>
      <c r="G266" s="6"/>
      <c r="H266" s="6"/>
      <c r="I266" s="6"/>
      <c r="J266" s="6"/>
      <c r="K266" s="6"/>
      <c r="L266" s="6"/>
      <c r="M266" s="6"/>
      <c r="N266" s="6"/>
      <c r="O266" s="6"/>
      <c r="P266" s="6"/>
      <c r="Q266" s="6"/>
      <c r="R266" s="6"/>
      <c r="S266" s="6"/>
      <c r="T266" s="6"/>
      <c r="U266" s="57"/>
      <c r="V266" s="57"/>
      <c r="W266" s="57"/>
      <c r="X266" s="57"/>
      <c r="Y266" s="57"/>
      <c r="Z266" s="57"/>
      <c r="AA266" s="6"/>
      <c r="AB266" s="6"/>
      <c r="AC266" s="6"/>
      <c r="AD266" s="63"/>
      <c r="AE266" s="6"/>
      <c r="AF266" s="6"/>
      <c r="AG266" s="6"/>
      <c r="AH266" s="6"/>
      <c r="AI266" s="6"/>
      <c r="AJ266" s="6"/>
      <c r="AK266" s="6"/>
      <c r="AL266" s="6"/>
      <c r="AM266" s="6"/>
    </row>
    <row r="267" spans="1:39" customFormat="1" x14ac:dyDescent="0.25">
      <c r="A267" s="1103"/>
      <c r="B267" s="1103"/>
      <c r="C267" s="1103" t="s">
        <v>152</v>
      </c>
      <c r="D267" s="1187">
        <f>'Datos comparativos'!BC53</f>
        <v>0.91074074074074085</v>
      </c>
      <c r="E267" s="3"/>
      <c r="F267" s="217"/>
      <c r="G267" s="6"/>
      <c r="H267" s="6"/>
      <c r="I267" s="6"/>
      <c r="J267" s="6"/>
      <c r="K267" s="6"/>
      <c r="L267" s="6"/>
      <c r="M267" s="6"/>
      <c r="N267" s="6"/>
      <c r="O267" s="6"/>
      <c r="P267" s="6"/>
      <c r="Q267" s="6"/>
      <c r="R267" s="6"/>
      <c r="S267" s="6"/>
      <c r="T267" s="6"/>
      <c r="U267" s="57"/>
      <c r="V267" s="57"/>
      <c r="W267" s="57"/>
      <c r="X267" s="57"/>
      <c r="Y267" s="57"/>
      <c r="Z267" s="57"/>
      <c r="AA267" s="6"/>
      <c r="AB267" s="6"/>
      <c r="AC267" s="6"/>
      <c r="AD267" s="63"/>
      <c r="AE267" s="6"/>
      <c r="AF267" s="6"/>
      <c r="AG267" s="6"/>
      <c r="AH267" s="6"/>
      <c r="AI267" s="6"/>
      <c r="AJ267" s="6"/>
      <c r="AK267" s="6"/>
      <c r="AL267" s="6"/>
      <c r="AM267" s="6"/>
    </row>
    <row r="268" spans="1:39" customFormat="1" x14ac:dyDescent="0.25">
      <c r="A268" s="1103"/>
      <c r="B268" s="1103">
        <v>2021</v>
      </c>
      <c r="C268" s="1103" t="s">
        <v>153</v>
      </c>
      <c r="D268" s="1187">
        <f>'Datos comparativos'!BC54</f>
        <v>0.90495370370370376</v>
      </c>
      <c r="E268" s="3"/>
      <c r="F268" s="217"/>
      <c r="G268" s="6"/>
      <c r="H268" s="6"/>
      <c r="I268" s="6"/>
      <c r="J268" s="6"/>
      <c r="K268" s="6"/>
      <c r="L268" s="6"/>
      <c r="M268" s="6"/>
      <c r="N268" s="6"/>
      <c r="O268" s="6"/>
      <c r="P268" s="6"/>
      <c r="Q268" s="6"/>
      <c r="R268" s="6"/>
      <c r="S268" s="6"/>
      <c r="T268" s="6"/>
      <c r="U268" s="57"/>
      <c r="V268" s="57"/>
      <c r="W268" s="57"/>
      <c r="X268" s="57"/>
      <c r="Y268" s="57"/>
      <c r="Z268" s="57"/>
      <c r="AA268" s="6"/>
      <c r="AB268" s="6"/>
      <c r="AC268" s="6"/>
      <c r="AD268" s="63"/>
      <c r="AE268" s="6"/>
      <c r="AF268" s="6"/>
      <c r="AG268" s="6"/>
      <c r="AH268" s="6"/>
      <c r="AI268" s="6"/>
      <c r="AJ268" s="6"/>
      <c r="AK268" s="6"/>
      <c r="AL268" s="6"/>
      <c r="AM268" s="6"/>
    </row>
    <row r="269" spans="1:39" customFormat="1" x14ac:dyDescent="0.25">
      <c r="A269" s="1103"/>
      <c r="B269" s="1103"/>
      <c r="C269" s="1103" t="s">
        <v>154</v>
      </c>
      <c r="D269" s="1187">
        <f>'Datos comparativos'!BC55</f>
        <v>0.92820987654320986</v>
      </c>
      <c r="E269" s="3"/>
      <c r="F269" s="217"/>
      <c r="G269" s="6"/>
      <c r="H269" s="6"/>
      <c r="I269" s="6"/>
      <c r="J269" s="6"/>
      <c r="K269" s="6"/>
      <c r="L269" s="6"/>
      <c r="M269" s="6"/>
      <c r="N269" s="6"/>
      <c r="O269" s="6"/>
      <c r="P269" s="6"/>
      <c r="Q269" s="6"/>
      <c r="R269" s="6"/>
      <c r="S269" s="6"/>
      <c r="T269" s="6"/>
      <c r="U269" s="57"/>
      <c r="V269" s="57"/>
      <c r="W269" s="57"/>
      <c r="X269" s="57"/>
      <c r="Y269" s="57"/>
      <c r="Z269" s="57"/>
      <c r="AA269" s="6"/>
      <c r="AB269" s="6"/>
      <c r="AC269" s="6"/>
      <c r="AD269" s="63"/>
      <c r="AE269" s="6"/>
      <c r="AF269" s="6"/>
      <c r="AG269" s="6"/>
      <c r="AH269" s="6"/>
      <c r="AI269" s="6"/>
      <c r="AJ269" s="6"/>
      <c r="AK269" s="6"/>
      <c r="AL269" s="6"/>
      <c r="AM269" s="6"/>
    </row>
    <row r="270" spans="1:39" customFormat="1" x14ac:dyDescent="0.25">
      <c r="A270" s="1103"/>
      <c r="B270" s="1103"/>
      <c r="C270" s="1103" t="s">
        <v>155</v>
      </c>
      <c r="D270" s="1187">
        <f>'Datos comparativos'!BC56</f>
        <v>0.87929012345679014</v>
      </c>
      <c r="E270" s="3"/>
      <c r="F270" s="217"/>
      <c r="G270" s="6"/>
      <c r="H270" s="6"/>
      <c r="I270" s="6"/>
      <c r="J270" s="6"/>
      <c r="K270" s="6"/>
      <c r="L270" s="6"/>
      <c r="M270" s="6"/>
      <c r="N270" s="6"/>
      <c r="O270" s="6"/>
      <c r="P270" s="6"/>
      <c r="Q270" s="6"/>
      <c r="R270" s="6"/>
      <c r="S270" s="6"/>
      <c r="T270" s="6"/>
      <c r="U270" s="57"/>
      <c r="V270" s="57"/>
      <c r="W270" s="57"/>
      <c r="X270" s="57"/>
      <c r="Y270" s="57"/>
      <c r="Z270" s="57"/>
      <c r="AA270" s="6"/>
      <c r="AB270" s="6"/>
      <c r="AC270" s="6"/>
      <c r="AD270" s="63"/>
      <c r="AE270" s="6"/>
      <c r="AF270" s="6"/>
      <c r="AG270" s="6"/>
      <c r="AH270" s="6"/>
      <c r="AI270" s="6"/>
      <c r="AJ270" s="6"/>
      <c r="AK270" s="6"/>
      <c r="AL270" s="6"/>
      <c r="AM270" s="6"/>
    </row>
    <row r="271" spans="1:39" customFormat="1" x14ac:dyDescent="0.25">
      <c r="A271" s="1103"/>
      <c r="B271" s="1103"/>
      <c r="C271" s="1103" t="s">
        <v>303</v>
      </c>
      <c r="D271" s="1187">
        <f>'Datos comparativos'!BC57</f>
        <v>0.8700617283950618</v>
      </c>
      <c r="E271" s="3"/>
      <c r="F271" s="217"/>
      <c r="G271" s="6"/>
      <c r="H271" s="6"/>
      <c r="I271" s="6"/>
      <c r="J271" s="6"/>
      <c r="K271" s="6"/>
      <c r="L271" s="6"/>
      <c r="M271" s="6"/>
      <c r="N271" s="6"/>
      <c r="O271" s="6"/>
      <c r="P271" s="6"/>
      <c r="Q271" s="6"/>
      <c r="R271" s="6"/>
      <c r="S271" s="6"/>
      <c r="T271" s="6"/>
      <c r="U271" s="57"/>
      <c r="V271" s="57"/>
      <c r="W271" s="57"/>
      <c r="X271" s="57"/>
      <c r="Y271" s="57"/>
      <c r="Z271" s="57"/>
      <c r="AA271" s="6"/>
      <c r="AB271" s="6"/>
      <c r="AC271" s="6"/>
      <c r="AD271" s="63"/>
      <c r="AE271" s="6"/>
      <c r="AF271" s="6"/>
      <c r="AG271" s="6"/>
      <c r="AH271" s="6"/>
      <c r="AI271" s="6"/>
      <c r="AJ271" s="6"/>
      <c r="AK271" s="6"/>
      <c r="AL271" s="6"/>
      <c r="AM271" s="6"/>
    </row>
    <row r="272" spans="1:39" customFormat="1" x14ac:dyDescent="0.25">
      <c r="A272" s="1103"/>
      <c r="B272" s="1103"/>
      <c r="C272" s="1103" t="s">
        <v>167</v>
      </c>
      <c r="D272" s="1187">
        <f>'Datos comparativos'!BC58</f>
        <v>0.96030423280423294</v>
      </c>
      <c r="E272" s="3"/>
      <c r="F272" s="217"/>
      <c r="G272" s="6"/>
      <c r="H272" s="6"/>
      <c r="I272" s="6"/>
      <c r="J272" s="6"/>
      <c r="K272" s="6"/>
      <c r="L272" s="6"/>
      <c r="M272" s="6"/>
      <c r="N272" s="6"/>
      <c r="O272" s="6"/>
      <c r="P272" s="6"/>
      <c r="Q272" s="6"/>
      <c r="R272" s="6"/>
      <c r="S272" s="6"/>
      <c r="T272" s="6"/>
      <c r="U272" s="57"/>
      <c r="V272" s="57"/>
      <c r="W272" s="57"/>
      <c r="X272" s="57"/>
      <c r="Y272" s="57"/>
      <c r="Z272" s="57"/>
      <c r="AA272" s="6"/>
      <c r="AB272" s="6"/>
      <c r="AC272" s="6"/>
      <c r="AD272" s="63"/>
      <c r="AE272" s="6"/>
      <c r="AF272" s="6"/>
      <c r="AG272" s="6"/>
      <c r="AH272" s="6"/>
      <c r="AI272" s="6"/>
      <c r="AJ272" s="6"/>
      <c r="AK272" s="6"/>
      <c r="AL272" s="6"/>
      <c r="AM272" s="6"/>
    </row>
    <row r="273" spans="1:39" customFormat="1" x14ac:dyDescent="0.25">
      <c r="A273" s="1103"/>
      <c r="B273" s="1103"/>
      <c r="C273" s="1103" t="s">
        <v>168</v>
      </c>
      <c r="D273" s="1187">
        <f>'Datos comparativos'!BC59</f>
        <v>0.9419708994708994</v>
      </c>
      <c r="E273" s="3"/>
      <c r="F273" s="217"/>
      <c r="G273" s="6"/>
      <c r="H273" s="6"/>
      <c r="I273" s="6"/>
      <c r="J273" s="6"/>
      <c r="K273" s="6"/>
      <c r="L273" s="6"/>
      <c r="M273" s="6"/>
      <c r="N273" s="6"/>
      <c r="O273" s="6"/>
      <c r="P273" s="6"/>
      <c r="Q273" s="6"/>
      <c r="R273" s="6"/>
      <c r="S273" s="6"/>
      <c r="T273" s="6"/>
      <c r="U273" s="57"/>
      <c r="V273" s="57"/>
      <c r="W273" s="57"/>
      <c r="X273" s="57"/>
      <c r="Y273" s="57"/>
      <c r="Z273" s="57"/>
      <c r="AA273" s="6"/>
      <c r="AB273" s="6"/>
      <c r="AC273" s="6"/>
      <c r="AD273" s="63"/>
      <c r="AE273" s="6"/>
      <c r="AF273" s="6"/>
      <c r="AG273" s="6"/>
      <c r="AH273" s="6"/>
      <c r="AI273" s="6"/>
      <c r="AJ273" s="6"/>
      <c r="AK273" s="6"/>
      <c r="AL273" s="6"/>
      <c r="AM273" s="6"/>
    </row>
    <row r="274" spans="1:39" customFormat="1" x14ac:dyDescent="0.25">
      <c r="A274" s="1103"/>
      <c r="B274" s="1103"/>
      <c r="C274" s="1103" t="s">
        <v>241</v>
      </c>
      <c r="D274" s="1187">
        <f>'Datos comparativos'!BC60</f>
        <v>0.94338624338624333</v>
      </c>
      <c r="E274" s="3"/>
      <c r="F274" s="217"/>
      <c r="G274" s="6"/>
      <c r="H274" s="6"/>
      <c r="I274" s="6"/>
      <c r="J274" s="6"/>
      <c r="K274" s="6"/>
      <c r="L274" s="6"/>
      <c r="M274" s="6"/>
      <c r="N274" s="6"/>
      <c r="O274" s="6"/>
      <c r="P274" s="6"/>
      <c r="Q274" s="6"/>
      <c r="R274" s="6"/>
      <c r="S274" s="6"/>
      <c r="T274" s="6"/>
      <c r="U274" s="57"/>
      <c r="V274" s="57"/>
      <c r="W274" s="57"/>
      <c r="X274" s="57"/>
      <c r="Y274" s="57"/>
      <c r="Z274" s="57"/>
      <c r="AA274" s="6"/>
      <c r="AB274" s="6"/>
      <c r="AC274" s="6"/>
      <c r="AD274" s="63"/>
      <c r="AE274" s="6"/>
      <c r="AF274" s="6"/>
      <c r="AG274" s="6"/>
      <c r="AH274" s="6"/>
      <c r="AI274" s="6"/>
      <c r="AJ274" s="6"/>
      <c r="AK274" s="6"/>
      <c r="AL274" s="6"/>
      <c r="AM274" s="6"/>
    </row>
    <row r="275" spans="1:39" customFormat="1" x14ac:dyDescent="0.25">
      <c r="A275" s="1103"/>
      <c r="B275" s="1103"/>
      <c r="C275" s="1103" t="s">
        <v>246</v>
      </c>
      <c r="D275" s="1187">
        <f>'Datos comparativos'!BC61</f>
        <v>0.98972222222222228</v>
      </c>
      <c r="E275" s="3"/>
      <c r="F275" s="217"/>
      <c r="G275" s="6"/>
      <c r="H275" s="6"/>
      <c r="I275" s="6"/>
      <c r="J275" s="6"/>
      <c r="K275" s="6"/>
      <c r="L275" s="6"/>
      <c r="M275" s="6"/>
      <c r="N275" s="6"/>
      <c r="O275" s="6"/>
      <c r="P275" s="6"/>
      <c r="Q275" s="6"/>
      <c r="R275" s="6"/>
      <c r="S275" s="6"/>
      <c r="T275" s="6"/>
      <c r="U275" s="57"/>
      <c r="V275" s="57"/>
      <c r="W275" s="57"/>
      <c r="X275" s="57"/>
      <c r="Y275" s="57"/>
      <c r="Z275" s="57"/>
      <c r="AA275" s="6"/>
      <c r="AB275" s="6"/>
      <c r="AC275" s="6"/>
      <c r="AD275" s="63"/>
      <c r="AE275" s="6"/>
      <c r="AF275" s="6"/>
      <c r="AG275" s="6"/>
      <c r="AH275" s="6"/>
      <c r="AI275" s="6"/>
      <c r="AJ275" s="6"/>
      <c r="AK275" s="6"/>
      <c r="AL275" s="6"/>
      <c r="AM275" s="6"/>
    </row>
    <row r="276" spans="1:39" customFormat="1" x14ac:dyDescent="0.25">
      <c r="A276" s="1103"/>
      <c r="B276" s="1103"/>
      <c r="C276" s="1103" t="s">
        <v>248</v>
      </c>
      <c r="D276" s="1187">
        <f>'Datos comparativos'!BC62</f>
        <v>0.97392708160187158</v>
      </c>
      <c r="E276" s="3"/>
      <c r="F276" s="217"/>
      <c r="G276" s="6"/>
      <c r="H276" s="6"/>
      <c r="I276" s="6"/>
      <c r="J276" s="6"/>
      <c r="K276" s="6"/>
      <c r="L276" s="6"/>
      <c r="M276" s="6"/>
      <c r="N276" s="6"/>
      <c r="O276" s="6"/>
      <c r="P276" s="6"/>
      <c r="Q276" s="6"/>
      <c r="R276" s="6"/>
      <c r="S276" s="6"/>
      <c r="T276" s="6"/>
      <c r="U276" s="57"/>
      <c r="V276" s="57"/>
      <c r="W276" s="57"/>
      <c r="X276" s="57"/>
      <c r="Y276" s="57"/>
      <c r="Z276" s="57"/>
      <c r="AA276" s="6"/>
      <c r="AB276" s="6"/>
      <c r="AC276" s="6"/>
      <c r="AD276" s="63"/>
      <c r="AE276" s="6"/>
      <c r="AF276" s="6"/>
      <c r="AG276" s="6"/>
      <c r="AH276" s="6"/>
      <c r="AI276" s="6"/>
      <c r="AJ276" s="6"/>
      <c r="AK276" s="6"/>
      <c r="AL276" s="6"/>
      <c r="AM276" s="6"/>
    </row>
    <row r="277" spans="1:39" customFormat="1" x14ac:dyDescent="0.25">
      <c r="A277" s="1103"/>
      <c r="B277" s="1103"/>
      <c r="C277" s="1103" t="s">
        <v>257</v>
      </c>
      <c r="D277" s="1187">
        <f>'Datos comparativos'!BC63</f>
        <v>0.99389499389499392</v>
      </c>
      <c r="E277" s="3"/>
      <c r="F277" s="217"/>
      <c r="G277" s="6"/>
      <c r="H277" s="6"/>
      <c r="I277" s="6"/>
      <c r="J277" s="6"/>
      <c r="K277" s="6"/>
      <c r="L277" s="6"/>
      <c r="M277" s="6"/>
      <c r="N277" s="6"/>
      <c r="O277" s="6"/>
      <c r="P277" s="6"/>
      <c r="Q277" s="6"/>
      <c r="R277" s="6"/>
      <c r="S277" s="6"/>
      <c r="T277" s="6"/>
      <c r="U277" s="57"/>
      <c r="V277" s="57"/>
      <c r="W277" s="57"/>
      <c r="X277" s="57"/>
      <c r="Y277" s="57"/>
      <c r="Z277" s="57"/>
      <c r="AA277" s="6"/>
      <c r="AB277" s="6"/>
      <c r="AC277" s="6"/>
      <c r="AD277" s="63"/>
      <c r="AE277" s="6"/>
      <c r="AF277" s="6"/>
      <c r="AG277" s="6"/>
      <c r="AH277" s="6"/>
      <c r="AI277" s="6"/>
      <c r="AJ277" s="6"/>
      <c r="AK277" s="6"/>
      <c r="AL277" s="6"/>
      <c r="AM277" s="6"/>
    </row>
    <row r="278" spans="1:39" customFormat="1" x14ac:dyDescent="0.25">
      <c r="A278" s="1103"/>
      <c r="B278" s="1103"/>
      <c r="C278" s="1103" t="s">
        <v>267</v>
      </c>
      <c r="D278" s="1187">
        <f>'Datos comparativos'!BC64</f>
        <v>0.90148318231476132</v>
      </c>
      <c r="E278" s="3"/>
      <c r="F278" s="217"/>
      <c r="G278" s="6"/>
      <c r="H278" s="6"/>
      <c r="I278" s="6"/>
      <c r="J278" s="6"/>
      <c r="K278" s="6"/>
      <c r="L278" s="6"/>
      <c r="M278" s="6"/>
      <c r="N278" s="6"/>
      <c r="O278" s="6"/>
      <c r="P278" s="6"/>
      <c r="Q278" s="6"/>
      <c r="R278" s="6"/>
      <c r="S278" s="6"/>
      <c r="T278" s="6"/>
      <c r="U278" s="57"/>
      <c r="V278" s="57"/>
      <c r="W278" s="57"/>
      <c r="X278" s="57"/>
      <c r="Y278" s="57"/>
      <c r="Z278" s="57"/>
      <c r="AA278" s="6"/>
      <c r="AB278" s="6"/>
      <c r="AC278" s="6"/>
      <c r="AD278" s="63"/>
      <c r="AE278" s="6"/>
      <c r="AF278" s="6"/>
      <c r="AG278" s="6"/>
      <c r="AH278" s="6"/>
      <c r="AI278" s="6"/>
      <c r="AJ278" s="6"/>
      <c r="AK278" s="6"/>
      <c r="AL278" s="6"/>
      <c r="AM278" s="6"/>
    </row>
    <row r="279" spans="1:39" customFormat="1" x14ac:dyDescent="0.25">
      <c r="A279" s="1103"/>
      <c r="B279" s="1103"/>
      <c r="C279" s="1103" t="s">
        <v>152</v>
      </c>
      <c r="D279" s="1187">
        <f>'Datos comparativos'!BC65</f>
        <v>0.9025543661594192</v>
      </c>
      <c r="E279" s="3"/>
      <c r="F279" s="217"/>
      <c r="G279" s="6"/>
      <c r="H279" s="6"/>
      <c r="I279" s="6"/>
      <c r="J279" s="6"/>
      <c r="K279" s="6"/>
      <c r="L279" s="6"/>
      <c r="M279" s="6"/>
      <c r="N279" s="6"/>
      <c r="O279" s="6"/>
      <c r="P279" s="6"/>
      <c r="Q279" s="6"/>
      <c r="R279" s="6"/>
      <c r="S279" s="6"/>
      <c r="T279" s="6"/>
      <c r="U279" s="57"/>
      <c r="V279" s="57"/>
      <c r="W279" s="57"/>
      <c r="X279" s="57"/>
      <c r="Y279" s="57"/>
      <c r="Z279" s="57"/>
      <c r="AA279" s="6"/>
      <c r="AB279" s="6"/>
      <c r="AC279" s="6"/>
      <c r="AD279" s="63"/>
      <c r="AE279" s="6"/>
      <c r="AF279" s="6"/>
      <c r="AG279" s="6"/>
      <c r="AH279" s="6"/>
      <c r="AI279" s="6"/>
      <c r="AJ279" s="6"/>
      <c r="AK279" s="6"/>
      <c r="AL279" s="6"/>
      <c r="AM279" s="6"/>
    </row>
    <row r="280" spans="1:39" customFormat="1" x14ac:dyDescent="0.25">
      <c r="A280" s="1103"/>
      <c r="B280" s="1103">
        <v>2022</v>
      </c>
      <c r="C280" s="1103" t="s">
        <v>153</v>
      </c>
      <c r="D280" s="1187">
        <f>'Datos comparativos'!BC66</f>
        <v>0.89532114576599875</v>
      </c>
      <c r="E280" s="3"/>
      <c r="F280" s="217"/>
      <c r="G280" s="6"/>
      <c r="H280" s="6"/>
      <c r="I280" s="6"/>
      <c r="J280" s="6"/>
      <c r="K280" s="6"/>
      <c r="L280" s="6"/>
      <c r="M280" s="6"/>
      <c r="N280" s="6"/>
      <c r="O280" s="6"/>
      <c r="P280" s="6"/>
      <c r="Q280" s="6"/>
      <c r="R280" s="6"/>
      <c r="S280" s="6"/>
      <c r="T280" s="6"/>
      <c r="U280" s="57"/>
      <c r="V280" s="57"/>
      <c r="W280" s="57"/>
      <c r="X280" s="57"/>
      <c r="Y280" s="57"/>
      <c r="Z280" s="57"/>
      <c r="AA280" s="6"/>
      <c r="AB280" s="6"/>
      <c r="AC280" s="6"/>
      <c r="AD280" s="63"/>
      <c r="AE280" s="6"/>
      <c r="AF280" s="6"/>
      <c r="AG280" s="6"/>
      <c r="AH280" s="6"/>
      <c r="AI280" s="6"/>
      <c r="AJ280" s="6"/>
      <c r="AK280" s="6"/>
      <c r="AL280" s="6"/>
      <c r="AM280" s="6"/>
    </row>
    <row r="281" spans="1:39" customFormat="1" x14ac:dyDescent="0.25">
      <c r="A281" s="1103"/>
      <c r="B281" s="1103"/>
      <c r="C281" s="1103" t="s">
        <v>154</v>
      </c>
      <c r="D281" s="1187">
        <f>'Datos comparativos'!BC67</f>
        <v>0.89709602847211756</v>
      </c>
      <c r="E281" s="3"/>
      <c r="F281" s="217"/>
      <c r="G281" s="6"/>
      <c r="H281" s="6"/>
      <c r="I281" s="6"/>
      <c r="J281" s="6"/>
      <c r="K281" s="6"/>
      <c r="L281" s="6"/>
      <c r="M281" s="6"/>
      <c r="N281" s="6"/>
      <c r="O281" s="6"/>
      <c r="P281" s="6"/>
      <c r="Q281" s="6"/>
      <c r="R281" s="6"/>
      <c r="S281" s="6"/>
      <c r="T281" s="6"/>
      <c r="U281" s="57"/>
      <c r="V281" s="57"/>
      <c r="W281" s="57"/>
      <c r="X281" s="57"/>
      <c r="Y281" s="57"/>
      <c r="Z281" s="57"/>
      <c r="AA281" s="6"/>
      <c r="AB281" s="6"/>
      <c r="AC281" s="6"/>
      <c r="AD281" s="63"/>
      <c r="AE281" s="6"/>
      <c r="AF281" s="6"/>
      <c r="AG281" s="6"/>
      <c r="AH281" s="6"/>
      <c r="AI281" s="6"/>
      <c r="AJ281" s="6"/>
      <c r="AK281" s="6"/>
      <c r="AL281" s="6"/>
      <c r="AM281" s="6"/>
    </row>
    <row r="282" spans="1:39" customFormat="1" x14ac:dyDescent="0.25">
      <c r="A282" s="1103"/>
      <c r="B282" s="1103"/>
      <c r="C282" s="1103" t="s">
        <v>155</v>
      </c>
      <c r="D282" s="1187">
        <f>'Datos comparativos'!BC68</f>
        <v>0.95974954281307667</v>
      </c>
      <c r="E282" s="3"/>
      <c r="F282" s="217"/>
      <c r="G282" s="6"/>
      <c r="H282" s="6"/>
      <c r="I282" s="6"/>
      <c r="J282" s="6"/>
      <c r="K282" s="6"/>
      <c r="L282" s="6"/>
      <c r="M282" s="6"/>
      <c r="N282" s="6"/>
      <c r="O282" s="6"/>
      <c r="P282" s="6"/>
      <c r="Q282" s="6"/>
      <c r="R282" s="6"/>
      <c r="S282" s="6"/>
      <c r="T282" s="6"/>
      <c r="U282" s="57"/>
      <c r="V282" s="57"/>
      <c r="W282" s="57"/>
      <c r="X282" s="57"/>
      <c r="Y282" s="57"/>
      <c r="Z282" s="57"/>
      <c r="AA282" s="6"/>
      <c r="AB282" s="6"/>
      <c r="AC282" s="6"/>
      <c r="AD282" s="63"/>
      <c r="AE282" s="6"/>
      <c r="AF282" s="6"/>
      <c r="AG282" s="6"/>
      <c r="AH282" s="6"/>
      <c r="AI282" s="6"/>
      <c r="AJ282" s="6"/>
      <c r="AK282" s="6"/>
      <c r="AL282" s="6"/>
      <c r="AM282" s="6"/>
    </row>
    <row r="283" spans="1:39" customFormat="1" x14ac:dyDescent="0.25">
      <c r="A283" s="1103"/>
      <c r="B283" s="1103"/>
      <c r="C283" s="1103" t="s">
        <v>303</v>
      </c>
      <c r="D283" s="1187">
        <f>'Datos comparativos'!BC69</f>
        <v>0.97533352876913249</v>
      </c>
      <c r="E283" s="3"/>
      <c r="F283" s="217"/>
      <c r="G283" s="6"/>
      <c r="H283" s="6"/>
      <c r="I283" s="6"/>
      <c r="J283" s="6"/>
      <c r="K283" s="6"/>
      <c r="L283" s="6"/>
      <c r="M283" s="6"/>
      <c r="N283" s="6"/>
      <c r="O283" s="6"/>
      <c r="P283" s="6"/>
      <c r="Q283" s="6"/>
      <c r="R283" s="6"/>
      <c r="S283" s="6"/>
      <c r="T283" s="6"/>
      <c r="U283" s="57"/>
      <c r="V283" s="57"/>
      <c r="W283" s="57"/>
      <c r="X283" s="57"/>
      <c r="Y283" s="57"/>
      <c r="Z283" s="57"/>
      <c r="AA283" s="6"/>
      <c r="AB283" s="6"/>
      <c r="AC283" s="6"/>
      <c r="AD283" s="63"/>
      <c r="AE283" s="6"/>
      <c r="AF283" s="6"/>
      <c r="AG283" s="6"/>
      <c r="AH283" s="6"/>
      <c r="AI283" s="6"/>
      <c r="AJ283" s="6"/>
      <c r="AK283" s="6"/>
      <c r="AL283" s="6"/>
      <c r="AM283" s="6"/>
    </row>
    <row r="284" spans="1:39" customFormat="1" x14ac:dyDescent="0.25">
      <c r="A284" s="1103"/>
      <c r="B284" s="1103"/>
      <c r="C284" s="1103" t="s">
        <v>167</v>
      </c>
      <c r="D284" s="1187">
        <f>'Datos comparativos'!BC70</f>
        <v>0.98540860805860808</v>
      </c>
      <c r="E284" s="3"/>
      <c r="F284" s="217"/>
      <c r="G284" s="6"/>
      <c r="H284" s="6"/>
      <c r="I284" s="6"/>
      <c r="J284" s="6"/>
      <c r="K284" s="6"/>
      <c r="L284" s="6"/>
      <c r="M284" s="6"/>
      <c r="N284" s="6"/>
      <c r="O284" s="6"/>
      <c r="P284" s="6"/>
      <c r="Q284" s="6"/>
      <c r="R284" s="6"/>
      <c r="S284" s="6"/>
      <c r="T284" s="6"/>
      <c r="U284" s="57"/>
      <c r="V284" s="57"/>
      <c r="W284" s="57"/>
      <c r="X284" s="57"/>
      <c r="Y284" s="57"/>
      <c r="Z284" s="57"/>
      <c r="AA284" s="6"/>
      <c r="AB284" s="6"/>
      <c r="AC284" s="6"/>
      <c r="AD284" s="63"/>
      <c r="AE284" s="6"/>
      <c r="AF284" s="6"/>
      <c r="AG284" s="6"/>
      <c r="AH284" s="6"/>
      <c r="AI284" s="6"/>
      <c r="AJ284" s="6"/>
      <c r="AK284" s="6"/>
      <c r="AL284" s="6"/>
      <c r="AM284" s="6"/>
    </row>
    <row r="285" spans="1:39" customFormat="1" x14ac:dyDescent="0.25">
      <c r="A285" s="1103"/>
      <c r="B285" s="1103"/>
      <c r="C285" s="1103" t="s">
        <v>168</v>
      </c>
      <c r="D285" s="1187">
        <f>'Datos comparativos'!BC71</f>
        <v>0.95665850409664543</v>
      </c>
      <c r="E285" s="3"/>
      <c r="F285" s="217"/>
      <c r="G285" s="6"/>
      <c r="H285" s="6"/>
      <c r="I285" s="6"/>
      <c r="J285" s="6"/>
      <c r="K285" s="6"/>
      <c r="L285" s="6"/>
      <c r="M285" s="6"/>
      <c r="N285" s="6"/>
      <c r="O285" s="6"/>
      <c r="P285" s="6"/>
      <c r="Q285" s="6"/>
      <c r="R285" s="6"/>
      <c r="S285" s="6"/>
      <c r="T285" s="6"/>
      <c r="U285" s="57"/>
      <c r="V285" s="57"/>
      <c r="W285" s="57"/>
      <c r="X285" s="57"/>
      <c r="Y285" s="57"/>
      <c r="Z285" s="57"/>
      <c r="AA285" s="6"/>
      <c r="AB285" s="6"/>
      <c r="AC285" s="6"/>
      <c r="AD285" s="63"/>
      <c r="AE285" s="6"/>
      <c r="AF285" s="6"/>
      <c r="AG285" s="6"/>
      <c r="AH285" s="6"/>
      <c r="AI285" s="6"/>
      <c r="AJ285" s="6"/>
      <c r="AK285" s="6"/>
      <c r="AL285" s="6"/>
      <c r="AM285" s="6"/>
    </row>
    <row r="286" spans="1:39" customFormat="1" x14ac:dyDescent="0.25">
      <c r="A286" s="1103"/>
      <c r="B286" s="1103"/>
      <c r="C286" s="1103" t="s">
        <v>241</v>
      </c>
      <c r="D286" s="1187">
        <f>'Datos comparativos'!BC72</f>
        <v>0.95225198559180757</v>
      </c>
      <c r="E286" s="3"/>
      <c r="F286" s="217"/>
      <c r="G286" s="6"/>
      <c r="H286" s="6"/>
      <c r="I286" s="6"/>
      <c r="J286" s="6"/>
      <c r="K286" s="6"/>
      <c r="L286" s="6"/>
      <c r="M286" s="6"/>
      <c r="N286" s="6"/>
      <c r="O286" s="6"/>
      <c r="P286" s="6"/>
      <c r="Q286" s="6"/>
      <c r="R286" s="6"/>
      <c r="S286" s="6"/>
      <c r="T286" s="6"/>
      <c r="U286" s="57"/>
      <c r="V286" s="57"/>
      <c r="W286" s="57"/>
      <c r="X286" s="57"/>
      <c r="Y286" s="57"/>
      <c r="Z286" s="57"/>
      <c r="AA286" s="6"/>
      <c r="AB286" s="6"/>
      <c r="AC286" s="6"/>
      <c r="AD286" s="63"/>
      <c r="AE286" s="6"/>
      <c r="AF286" s="6"/>
      <c r="AG286" s="6"/>
      <c r="AH286" s="6"/>
      <c r="AI286" s="6"/>
      <c r="AJ286" s="6"/>
      <c r="AK286" s="6"/>
      <c r="AL286" s="6"/>
      <c r="AM286" s="6"/>
    </row>
    <row r="287" spans="1:39" customFormat="1" x14ac:dyDescent="0.25">
      <c r="A287" s="1103"/>
      <c r="B287" s="1103"/>
      <c r="C287" s="1103" t="s">
        <v>246</v>
      </c>
      <c r="D287" s="1187">
        <f>'Datos comparativos'!BC73</f>
        <v>0.96034124410276622</v>
      </c>
      <c r="E287" s="3"/>
      <c r="F287" s="217"/>
      <c r="G287" s="6"/>
      <c r="H287" s="6"/>
      <c r="I287" s="6"/>
      <c r="J287" s="6"/>
      <c r="K287" s="6"/>
      <c r="L287" s="6"/>
      <c r="M287" s="6"/>
      <c r="N287" s="6"/>
      <c r="O287" s="6"/>
      <c r="P287" s="6"/>
      <c r="Q287" s="6"/>
      <c r="R287" s="6"/>
      <c r="S287" s="6"/>
      <c r="T287" s="6"/>
      <c r="U287" s="57"/>
      <c r="V287" s="57"/>
      <c r="W287" s="57"/>
      <c r="X287" s="57"/>
      <c r="Y287" s="57"/>
      <c r="Z287" s="57"/>
      <c r="AA287" s="6"/>
      <c r="AB287" s="6"/>
      <c r="AC287" s="6"/>
      <c r="AD287" s="63"/>
      <c r="AE287" s="6"/>
      <c r="AF287" s="6"/>
      <c r="AG287" s="6"/>
      <c r="AH287" s="6"/>
      <c r="AI287" s="6"/>
      <c r="AJ287" s="6"/>
      <c r="AK287" s="6"/>
      <c r="AL287" s="6"/>
      <c r="AM287" s="6"/>
    </row>
    <row r="288" spans="1:39" customFormat="1" x14ac:dyDescent="0.25">
      <c r="A288" s="1103"/>
      <c r="B288" s="1103"/>
      <c r="C288" s="1103" t="s">
        <v>248</v>
      </c>
      <c r="D288" s="1187">
        <f>'Datos comparativos'!BC74</f>
        <v>0.96253454215125833</v>
      </c>
      <c r="E288" s="3"/>
      <c r="F288" s="217"/>
      <c r="G288" s="6"/>
      <c r="H288" s="6"/>
      <c r="I288" s="6"/>
      <c r="J288" s="6"/>
      <c r="K288" s="6"/>
      <c r="L288" s="6"/>
      <c r="M288" s="6"/>
      <c r="N288" s="6"/>
      <c r="O288" s="6"/>
      <c r="P288" s="6"/>
      <c r="Q288" s="6"/>
      <c r="R288" s="6"/>
      <c r="S288" s="6"/>
      <c r="T288" s="6"/>
      <c r="U288" s="57"/>
      <c r="V288" s="57"/>
      <c r="W288" s="57"/>
      <c r="X288" s="57"/>
      <c r="Y288" s="57"/>
      <c r="Z288" s="57"/>
      <c r="AA288" s="6"/>
      <c r="AB288" s="6"/>
      <c r="AC288" s="6"/>
      <c r="AD288" s="63"/>
      <c r="AE288" s="6"/>
      <c r="AF288" s="6"/>
      <c r="AG288" s="6"/>
      <c r="AH288" s="6"/>
      <c r="AI288" s="6"/>
      <c r="AJ288" s="6"/>
      <c r="AK288" s="6"/>
      <c r="AL288" s="6"/>
      <c r="AM288" s="6"/>
    </row>
    <row r="289" spans="1:39" customFormat="1" x14ac:dyDescent="0.25">
      <c r="A289" s="1103"/>
      <c r="B289" s="1103"/>
      <c r="C289" s="1103" t="s">
        <v>257</v>
      </c>
      <c r="D289" s="1187">
        <f>'Datos comparativos'!BC75</f>
        <v>0.97800359456523511</v>
      </c>
      <c r="E289" s="3"/>
      <c r="F289" s="217"/>
      <c r="G289" s="6"/>
      <c r="H289" s="6"/>
      <c r="I289" s="6"/>
      <c r="J289" s="6"/>
      <c r="K289" s="6"/>
      <c r="L289" s="6"/>
      <c r="M289" s="6"/>
      <c r="N289" s="6"/>
      <c r="O289" s="6"/>
      <c r="P289" s="6"/>
      <c r="Q289" s="6"/>
      <c r="R289" s="6"/>
      <c r="S289" s="6"/>
      <c r="T289" s="6"/>
      <c r="U289" s="57"/>
      <c r="V289" s="57"/>
      <c r="W289" s="57"/>
      <c r="X289" s="57"/>
      <c r="Y289" s="57"/>
      <c r="Z289" s="57"/>
      <c r="AA289" s="6"/>
      <c r="AB289" s="6"/>
      <c r="AC289" s="6"/>
      <c r="AD289" s="63"/>
      <c r="AE289" s="6"/>
      <c r="AF289" s="6"/>
      <c r="AG289" s="6"/>
      <c r="AH289" s="6"/>
      <c r="AI289" s="6"/>
      <c r="AJ289" s="6"/>
      <c r="AK289" s="6"/>
      <c r="AL289" s="6"/>
      <c r="AM289" s="6"/>
    </row>
    <row r="290" spans="1:39" customFormat="1" x14ac:dyDescent="0.25">
      <c r="A290" s="1103"/>
      <c r="B290" s="1103"/>
      <c r="C290" s="1103" t="s">
        <v>267</v>
      </c>
      <c r="D290" s="1187">
        <f>'Datos comparativos'!BC76</f>
        <v>0.95647352621722859</v>
      </c>
      <c r="E290" s="3"/>
      <c r="F290" s="217"/>
      <c r="G290" s="6"/>
      <c r="H290" s="6"/>
      <c r="I290" s="6"/>
      <c r="J290" s="6"/>
      <c r="K290" s="6"/>
      <c r="L290" s="6"/>
      <c r="M290" s="6"/>
      <c r="N290" s="6"/>
      <c r="O290" s="6"/>
      <c r="P290" s="6"/>
      <c r="Q290" s="6"/>
      <c r="R290" s="6"/>
      <c r="S290" s="6"/>
      <c r="T290" s="6"/>
      <c r="U290" s="57"/>
      <c r="V290" s="57"/>
      <c r="W290" s="57"/>
      <c r="X290" s="57"/>
      <c r="Y290" s="57"/>
      <c r="Z290" s="57"/>
      <c r="AA290" s="6"/>
      <c r="AB290" s="6"/>
      <c r="AC290" s="6"/>
      <c r="AD290" s="63"/>
      <c r="AE290" s="6"/>
      <c r="AF290" s="6"/>
      <c r="AG290" s="6"/>
      <c r="AH290" s="6"/>
      <c r="AI290" s="6"/>
      <c r="AJ290" s="6"/>
      <c r="AK290" s="6"/>
      <c r="AL290" s="6"/>
      <c r="AM290" s="6"/>
    </row>
    <row r="291" spans="1:39" customFormat="1" x14ac:dyDescent="0.25">
      <c r="A291" s="1103"/>
      <c r="B291" s="1103"/>
      <c r="C291" s="1103" t="s">
        <v>152</v>
      </c>
      <c r="D291" s="1187">
        <f>'Datos comparativos'!BC77</f>
        <v>0.98190839149008891</v>
      </c>
      <c r="E291" s="3"/>
      <c r="F291" s="217"/>
      <c r="G291" s="6"/>
      <c r="H291" s="6"/>
      <c r="I291" s="6"/>
      <c r="J291" s="6"/>
      <c r="K291" s="6"/>
      <c r="L291" s="6"/>
      <c r="M291" s="6"/>
      <c r="N291" s="6"/>
      <c r="O291" s="6"/>
      <c r="P291" s="6"/>
      <c r="Q291" s="6"/>
      <c r="R291" s="6"/>
      <c r="S291" s="6"/>
      <c r="T291" s="6"/>
      <c r="U291" s="57"/>
      <c r="V291" s="57"/>
      <c r="W291" s="57"/>
      <c r="X291" s="57"/>
      <c r="Y291" s="57"/>
      <c r="Z291" s="57"/>
      <c r="AA291" s="6"/>
      <c r="AB291" s="6"/>
      <c r="AC291" s="6"/>
      <c r="AD291" s="63"/>
      <c r="AE291" s="6"/>
      <c r="AF291" s="6"/>
      <c r="AG291" s="6"/>
      <c r="AH291" s="6"/>
      <c r="AI291" s="6"/>
      <c r="AJ291" s="6"/>
      <c r="AK291" s="6"/>
      <c r="AL291" s="6"/>
      <c r="AM291" s="6"/>
    </row>
    <row r="292" spans="1:39" customFormat="1" x14ac:dyDescent="0.25">
      <c r="A292" s="1103"/>
      <c r="B292" s="1103">
        <v>2023</v>
      </c>
      <c r="C292" s="1103" t="s">
        <v>153</v>
      </c>
      <c r="D292" s="1187">
        <f>'Datos comparativos'!BC78</f>
        <v>0.96197573756787269</v>
      </c>
      <c r="E292" s="3"/>
      <c r="F292" s="217"/>
      <c r="G292" s="6"/>
      <c r="H292" s="6"/>
      <c r="I292" s="6"/>
      <c r="J292" s="6"/>
      <c r="K292" s="6"/>
      <c r="L292" s="6"/>
      <c r="M292" s="6"/>
      <c r="N292" s="6"/>
      <c r="O292" s="6"/>
      <c r="P292" s="6"/>
      <c r="Q292" s="6"/>
      <c r="R292" s="6"/>
      <c r="S292" s="6"/>
      <c r="T292" s="6"/>
      <c r="U292" s="57"/>
      <c r="V292" s="57"/>
      <c r="W292" s="57"/>
      <c r="X292" s="57"/>
      <c r="Y292" s="57"/>
      <c r="Z292" s="57"/>
      <c r="AA292" s="6"/>
      <c r="AB292" s="6"/>
      <c r="AC292" s="6"/>
      <c r="AD292" s="63"/>
      <c r="AE292" s="6"/>
      <c r="AF292" s="6"/>
      <c r="AG292" s="6"/>
      <c r="AH292" s="6"/>
      <c r="AI292" s="6"/>
      <c r="AJ292" s="6"/>
      <c r="AK292" s="6"/>
      <c r="AL292" s="6"/>
      <c r="AM292" s="6"/>
    </row>
    <row r="293" spans="1:39" customFormat="1" x14ac:dyDescent="0.25">
      <c r="A293" s="1103"/>
      <c r="B293" s="1103"/>
      <c r="C293" s="1103" t="s">
        <v>154</v>
      </c>
      <c r="D293" s="1187">
        <f>'Datos comparativos'!BC79</f>
        <v>0.88408993466109087</v>
      </c>
      <c r="E293" s="3"/>
      <c r="F293" s="217"/>
      <c r="G293" s="6"/>
      <c r="H293" s="6"/>
      <c r="I293" s="6"/>
      <c r="J293" s="6"/>
      <c r="K293" s="6"/>
      <c r="L293" s="6"/>
      <c r="M293" s="6"/>
      <c r="N293" s="6"/>
      <c r="O293" s="6"/>
      <c r="P293" s="6"/>
      <c r="Q293" s="6"/>
      <c r="R293" s="6"/>
      <c r="S293" s="6"/>
      <c r="T293" s="6"/>
      <c r="U293" s="57"/>
      <c r="V293" s="57"/>
      <c r="W293" s="57"/>
      <c r="X293" s="57"/>
      <c r="Y293" s="57"/>
      <c r="Z293" s="57"/>
      <c r="AA293" s="6"/>
      <c r="AB293" s="6"/>
      <c r="AC293" s="6"/>
      <c r="AD293" s="63"/>
      <c r="AE293" s="6"/>
      <c r="AF293" s="6"/>
      <c r="AG293" s="6"/>
      <c r="AH293" s="6"/>
      <c r="AI293" s="6"/>
      <c r="AJ293" s="6"/>
      <c r="AK293" s="6"/>
      <c r="AL293" s="6"/>
      <c r="AM293" s="6"/>
    </row>
    <row r="294" spans="1:39" customFormat="1" x14ac:dyDescent="0.25">
      <c r="A294" s="1103"/>
      <c r="B294" s="1103"/>
      <c r="C294" s="1103" t="s">
        <v>155</v>
      </c>
      <c r="D294" s="1187">
        <f>'Datos comparativos'!BC80</f>
        <v>0.90720657935858129</v>
      </c>
      <c r="E294" s="3"/>
      <c r="F294" s="217"/>
      <c r="G294" s="6"/>
      <c r="H294" s="6"/>
      <c r="I294" s="6"/>
      <c r="J294" s="6"/>
      <c r="K294" s="6"/>
      <c r="L294" s="6"/>
      <c r="M294" s="6"/>
      <c r="N294" s="6"/>
      <c r="O294" s="6"/>
      <c r="P294" s="6"/>
      <c r="Q294" s="6"/>
      <c r="R294" s="6"/>
      <c r="S294" s="6"/>
      <c r="T294" s="6"/>
      <c r="U294" s="57"/>
      <c r="V294" s="57"/>
      <c r="W294" s="57"/>
      <c r="X294" s="57"/>
      <c r="Y294" s="57"/>
      <c r="Z294" s="57"/>
      <c r="AA294" s="6"/>
      <c r="AB294" s="6"/>
      <c r="AC294" s="6"/>
      <c r="AD294" s="63"/>
      <c r="AE294" s="6"/>
      <c r="AF294" s="6"/>
      <c r="AG294" s="6"/>
      <c r="AH294" s="6"/>
      <c r="AI294" s="6"/>
      <c r="AJ294" s="6"/>
      <c r="AK294" s="6"/>
      <c r="AL294" s="6"/>
      <c r="AM294" s="6"/>
    </row>
    <row r="295" spans="1:39" customFormat="1" x14ac:dyDescent="0.25">
      <c r="A295" s="1103"/>
      <c r="B295" s="1103"/>
      <c r="C295" s="1103" t="s">
        <v>303</v>
      </c>
      <c r="D295" s="1187">
        <f>'Datos comparativos'!BC81</f>
        <v>0.93237171632136617</v>
      </c>
      <c r="E295" s="3"/>
      <c r="F295" s="217"/>
      <c r="G295" s="6"/>
      <c r="H295" s="6"/>
      <c r="I295" s="6"/>
      <c r="J295" s="6"/>
      <c r="K295" s="6"/>
      <c r="L295" s="6"/>
      <c r="M295" s="6"/>
      <c r="N295" s="6"/>
      <c r="O295" s="6"/>
      <c r="P295" s="6"/>
      <c r="Q295" s="6"/>
      <c r="R295" s="6"/>
      <c r="S295" s="6"/>
      <c r="T295" s="6"/>
      <c r="U295" s="57"/>
      <c r="V295" s="57"/>
      <c r="W295" s="57"/>
      <c r="X295" s="57"/>
      <c r="Y295" s="57"/>
      <c r="Z295" s="57"/>
      <c r="AA295" s="6"/>
      <c r="AB295" s="6"/>
      <c r="AC295" s="6"/>
      <c r="AD295" s="63"/>
      <c r="AE295" s="6"/>
      <c r="AF295" s="6"/>
      <c r="AG295" s="6"/>
      <c r="AH295" s="6"/>
      <c r="AI295" s="6"/>
      <c r="AJ295" s="6"/>
      <c r="AK295" s="6"/>
      <c r="AL295" s="6"/>
      <c r="AM295" s="6"/>
    </row>
    <row r="296" spans="1:39" customFormat="1" x14ac:dyDescent="0.25">
      <c r="A296" s="1103"/>
      <c r="B296" s="1103"/>
      <c r="C296" s="1103" t="s">
        <v>167</v>
      </c>
      <c r="D296" s="1187">
        <f>'Datos comparativos'!BC82</f>
        <v>0.89939274726732943</v>
      </c>
      <c r="E296" s="3"/>
      <c r="F296" s="217"/>
      <c r="G296" s="6"/>
      <c r="H296" s="6"/>
      <c r="I296" s="6"/>
      <c r="J296" s="6"/>
      <c r="K296" s="6"/>
      <c r="L296" s="6"/>
      <c r="M296" s="6"/>
      <c r="N296" s="6"/>
      <c r="O296" s="6"/>
      <c r="P296" s="6"/>
      <c r="Q296" s="6"/>
      <c r="R296" s="6"/>
      <c r="S296" s="6"/>
      <c r="T296" s="6"/>
      <c r="U296" s="57"/>
      <c r="V296" s="57"/>
      <c r="W296" s="57"/>
      <c r="X296" s="57"/>
      <c r="Y296" s="57"/>
      <c r="Z296" s="57"/>
      <c r="AA296" s="6"/>
      <c r="AB296" s="6"/>
      <c r="AC296" s="6"/>
      <c r="AD296" s="63"/>
      <c r="AE296" s="6"/>
      <c r="AF296" s="6"/>
      <c r="AG296" s="6"/>
      <c r="AH296" s="6"/>
      <c r="AI296" s="6"/>
      <c r="AJ296" s="6"/>
      <c r="AK296" s="6"/>
      <c r="AL296" s="6"/>
      <c r="AM296" s="6"/>
    </row>
    <row r="297" spans="1:39" customFormat="1" x14ac:dyDescent="0.25">
      <c r="A297" s="1103"/>
      <c r="B297" s="1103"/>
      <c r="C297" s="1103" t="s">
        <v>168</v>
      </c>
      <c r="D297" s="1187">
        <f>'Datos comparativos'!BC83</f>
        <v>0.95556910157095398</v>
      </c>
      <c r="E297" s="3"/>
      <c r="F297" s="217"/>
      <c r="G297" s="6"/>
      <c r="H297" s="6"/>
      <c r="I297" s="6"/>
      <c r="J297" s="6"/>
      <c r="K297" s="6"/>
      <c r="L297" s="6"/>
      <c r="M297" s="6"/>
      <c r="N297" s="6"/>
      <c r="O297" s="6"/>
      <c r="P297" s="6"/>
      <c r="Q297" s="6"/>
      <c r="R297" s="6"/>
      <c r="S297" s="6"/>
      <c r="T297" s="6"/>
      <c r="U297" s="57"/>
      <c r="V297" s="57"/>
      <c r="W297" s="57"/>
      <c r="X297" s="57"/>
      <c r="Y297" s="57"/>
      <c r="Z297" s="57"/>
      <c r="AA297" s="6"/>
      <c r="AB297" s="6"/>
      <c r="AC297" s="6"/>
      <c r="AD297" s="63"/>
      <c r="AE297" s="6"/>
      <c r="AF297" s="6"/>
      <c r="AG297" s="6"/>
      <c r="AH297" s="6"/>
      <c r="AI297" s="6"/>
      <c r="AJ297" s="6"/>
      <c r="AK297" s="6"/>
      <c r="AL297" s="6"/>
      <c r="AM297" s="6"/>
    </row>
    <row r="298" spans="1:39" customFormat="1" x14ac:dyDescent="0.25">
      <c r="A298" s="1103"/>
      <c r="B298" s="1103"/>
      <c r="C298" s="1103" t="s">
        <v>241</v>
      </c>
      <c r="D298" s="1187">
        <f>'Datos comparativos'!BC84</f>
        <v>0.98592295524401408</v>
      </c>
      <c r="E298" s="3"/>
      <c r="F298" s="217"/>
      <c r="G298" s="6"/>
      <c r="H298" s="6"/>
      <c r="I298" s="6"/>
      <c r="J298" s="6"/>
      <c r="K298" s="6"/>
      <c r="L298" s="6"/>
      <c r="M298" s="6"/>
      <c r="N298" s="6"/>
      <c r="O298" s="6"/>
      <c r="P298" s="6"/>
      <c r="Q298" s="6"/>
      <c r="R298" s="6"/>
      <c r="S298" s="6"/>
      <c r="T298" s="6"/>
      <c r="U298" s="57"/>
      <c r="V298" s="57"/>
      <c r="W298" s="57"/>
      <c r="X298" s="57"/>
      <c r="Y298" s="57"/>
      <c r="Z298" s="57"/>
      <c r="AA298" s="6"/>
      <c r="AB298" s="6"/>
      <c r="AC298" s="6"/>
      <c r="AD298" s="63"/>
      <c r="AE298" s="6"/>
      <c r="AF298" s="6"/>
      <c r="AG298" s="6"/>
      <c r="AH298" s="6"/>
      <c r="AI298" s="6"/>
      <c r="AJ298" s="6"/>
      <c r="AK298" s="6"/>
      <c r="AL298" s="6"/>
      <c r="AM298" s="6"/>
    </row>
    <row r="299" spans="1:39" customFormat="1" x14ac:dyDescent="0.25">
      <c r="A299" s="1103"/>
      <c r="B299" s="1103"/>
      <c r="C299" s="1103" t="s">
        <v>246</v>
      </c>
      <c r="D299" s="1187">
        <f>'Datos comparativos'!BC85</f>
        <v>0.88561512101408268</v>
      </c>
      <c r="E299" s="3"/>
      <c r="F299" s="217"/>
      <c r="G299" s="6"/>
      <c r="H299" s="6"/>
      <c r="I299" s="6"/>
      <c r="J299" s="6"/>
      <c r="K299" s="6"/>
      <c r="L299" s="6"/>
      <c r="M299" s="6"/>
      <c r="N299" s="6"/>
      <c r="O299" s="6"/>
      <c r="P299" s="6"/>
      <c r="Q299" s="6"/>
      <c r="R299" s="6"/>
      <c r="S299" s="6"/>
      <c r="T299" s="6"/>
      <c r="U299" s="57"/>
      <c r="V299" s="57"/>
      <c r="W299" s="57"/>
      <c r="X299" s="57"/>
      <c r="Y299" s="57"/>
      <c r="Z299" s="57"/>
      <c r="AA299" s="6"/>
      <c r="AB299" s="6"/>
      <c r="AC299" s="6"/>
      <c r="AD299" s="63"/>
      <c r="AE299" s="6"/>
      <c r="AF299" s="6"/>
      <c r="AG299" s="6"/>
      <c r="AH299" s="6"/>
      <c r="AI299" s="6"/>
      <c r="AJ299" s="6"/>
      <c r="AK299" s="6"/>
      <c r="AL299" s="6"/>
      <c r="AM299" s="6"/>
    </row>
    <row r="300" spans="1:39" customFormat="1" x14ac:dyDescent="0.25">
      <c r="A300" s="1103"/>
      <c r="B300" s="1103"/>
      <c r="C300" s="1103" t="s">
        <v>248</v>
      </c>
      <c r="D300" s="1187">
        <f>'Datos comparativos'!BC86</f>
        <v>0.83491231974832836</v>
      </c>
      <c r="E300" s="3"/>
      <c r="F300" s="217"/>
      <c r="G300" s="6"/>
      <c r="H300" s="6"/>
      <c r="I300" s="6"/>
      <c r="J300" s="6"/>
      <c r="K300" s="6"/>
      <c r="L300" s="6"/>
      <c r="M300" s="6"/>
      <c r="N300" s="6"/>
      <c r="O300" s="6"/>
      <c r="P300" s="6"/>
      <c r="Q300" s="6"/>
      <c r="R300" s="6"/>
      <c r="S300" s="6"/>
      <c r="T300" s="6"/>
      <c r="U300" s="57"/>
      <c r="V300" s="57"/>
      <c r="W300" s="57"/>
      <c r="X300" s="57"/>
      <c r="Y300" s="57"/>
      <c r="Z300" s="57"/>
      <c r="AA300" s="6"/>
      <c r="AB300" s="6"/>
      <c r="AC300" s="6"/>
      <c r="AD300" s="63"/>
      <c r="AE300" s="6"/>
      <c r="AF300" s="6"/>
      <c r="AG300" s="6"/>
      <c r="AH300" s="6"/>
      <c r="AI300" s="6"/>
      <c r="AJ300" s="6"/>
      <c r="AK300" s="6"/>
      <c r="AL300" s="6"/>
      <c r="AM300" s="6"/>
    </row>
    <row r="301" spans="1:39" customFormat="1" x14ac:dyDescent="0.25">
      <c r="A301" s="1103"/>
      <c r="B301" s="1103"/>
      <c r="C301" s="1103" t="s">
        <v>257</v>
      </c>
      <c r="D301" s="1187">
        <f>'Datos comparativos'!BC87</f>
        <v>0.88185091951512884</v>
      </c>
      <c r="E301" s="3"/>
      <c r="F301" s="217"/>
      <c r="G301" s="6"/>
      <c r="H301" s="6"/>
      <c r="I301" s="6"/>
      <c r="J301" s="6"/>
      <c r="K301" s="6"/>
      <c r="L301" s="6"/>
      <c r="M301" s="6"/>
      <c r="N301" s="6"/>
      <c r="O301" s="6"/>
      <c r="P301" s="6"/>
      <c r="Q301" s="6"/>
      <c r="R301" s="6"/>
      <c r="S301" s="6"/>
      <c r="T301" s="6"/>
      <c r="U301" s="57"/>
      <c r="V301" s="57"/>
      <c r="W301" s="57"/>
      <c r="X301" s="57"/>
      <c r="Y301" s="57"/>
      <c r="Z301" s="57"/>
      <c r="AA301" s="6"/>
      <c r="AB301" s="6"/>
      <c r="AC301" s="6"/>
      <c r="AD301" s="63"/>
      <c r="AE301" s="6"/>
      <c r="AF301" s="6"/>
      <c r="AG301" s="6"/>
      <c r="AH301" s="6"/>
      <c r="AI301" s="6"/>
      <c r="AJ301" s="6"/>
      <c r="AK301" s="6"/>
      <c r="AL301" s="6"/>
      <c r="AM301" s="6"/>
    </row>
    <row r="302" spans="1:39" customFormat="1" x14ac:dyDescent="0.25">
      <c r="A302" s="1103"/>
      <c r="B302" s="1103"/>
      <c r="C302" s="1103" t="s">
        <v>267</v>
      </c>
      <c r="D302" s="1187">
        <f>'Datos comparativos'!BC88</f>
        <v>0.95180091536433353</v>
      </c>
      <c r="E302" s="3"/>
      <c r="F302" s="217"/>
      <c r="G302" s="6"/>
      <c r="H302" s="6"/>
      <c r="I302" s="6"/>
      <c r="J302" s="6"/>
      <c r="K302" s="6"/>
      <c r="L302" s="6"/>
      <c r="M302" s="6"/>
      <c r="N302" s="6"/>
      <c r="O302" s="6"/>
      <c r="P302" s="6"/>
      <c r="Q302" s="6"/>
      <c r="R302" s="6"/>
      <c r="S302" s="6"/>
      <c r="T302" s="6"/>
      <c r="U302" s="57"/>
      <c r="V302" s="57"/>
      <c r="W302" s="57"/>
      <c r="X302" s="57"/>
      <c r="Y302" s="57"/>
      <c r="Z302" s="57"/>
      <c r="AA302" s="6"/>
      <c r="AB302" s="6"/>
      <c r="AC302" s="6"/>
      <c r="AD302" s="63"/>
      <c r="AE302" s="6"/>
      <c r="AF302" s="6"/>
      <c r="AG302" s="6"/>
      <c r="AH302" s="6"/>
      <c r="AI302" s="6"/>
      <c r="AJ302" s="6"/>
      <c r="AK302" s="6"/>
      <c r="AL302" s="6"/>
      <c r="AM302" s="6"/>
    </row>
    <row r="303" spans="1:39" customFormat="1" x14ac:dyDescent="0.25">
      <c r="A303" s="1103"/>
      <c r="B303" s="1103"/>
      <c r="C303" s="1103" t="s">
        <v>152</v>
      </c>
      <c r="D303" s="1187">
        <f>'Datos comparativos'!BC89</f>
        <v>0.79743833942255982</v>
      </c>
      <c r="E303" s="3"/>
      <c r="F303" s="217"/>
      <c r="G303" s="6"/>
      <c r="H303" s="6"/>
      <c r="I303" s="6"/>
      <c r="J303" s="6"/>
      <c r="K303" s="6"/>
      <c r="L303" s="6"/>
      <c r="M303" s="6"/>
      <c r="N303" s="6"/>
      <c r="O303" s="6"/>
      <c r="P303" s="6"/>
      <c r="Q303" s="6"/>
      <c r="R303" s="6"/>
      <c r="S303" s="6"/>
      <c r="T303" s="6"/>
      <c r="U303" s="57"/>
      <c r="V303" s="57"/>
      <c r="W303" s="57"/>
      <c r="X303" s="57"/>
      <c r="Y303" s="57"/>
      <c r="Z303" s="57"/>
      <c r="AA303" s="6"/>
      <c r="AB303" s="6"/>
      <c r="AC303" s="6"/>
      <c r="AD303" s="63"/>
      <c r="AE303" s="6"/>
      <c r="AF303" s="6"/>
      <c r="AG303" s="6"/>
      <c r="AH303" s="6"/>
      <c r="AI303" s="6"/>
      <c r="AJ303" s="6"/>
      <c r="AK303" s="6"/>
      <c r="AL303" s="6"/>
      <c r="AM303" s="6"/>
    </row>
    <row r="304" spans="1:39" customFormat="1" x14ac:dyDescent="0.25">
      <c r="A304" s="1103"/>
      <c r="B304" s="1103">
        <v>2024</v>
      </c>
      <c r="C304" s="1103" t="s">
        <v>153</v>
      </c>
      <c r="D304" s="1187">
        <f>'Datos comparativos'!BC90</f>
        <v>0.93643210266578547</v>
      </c>
      <c r="E304" s="3"/>
      <c r="F304" s="217"/>
      <c r="G304" s="6"/>
      <c r="H304" s="6"/>
      <c r="I304" s="6"/>
      <c r="J304" s="6"/>
      <c r="K304" s="6"/>
      <c r="L304" s="6"/>
      <c r="M304" s="6"/>
      <c r="N304" s="6"/>
      <c r="O304" s="6"/>
      <c r="P304" s="6"/>
      <c r="Q304" s="6"/>
      <c r="R304" s="6"/>
      <c r="S304" s="6"/>
      <c r="T304" s="6"/>
      <c r="U304" s="57"/>
      <c r="V304" s="57"/>
      <c r="W304" s="57"/>
      <c r="X304" s="57"/>
      <c r="Y304" s="57"/>
      <c r="Z304" s="57"/>
      <c r="AA304" s="6"/>
      <c r="AB304" s="6"/>
      <c r="AC304" s="6"/>
      <c r="AD304" s="63"/>
      <c r="AE304" s="6"/>
      <c r="AF304" s="6"/>
      <c r="AG304" s="6"/>
      <c r="AH304" s="6"/>
      <c r="AI304" s="6"/>
      <c r="AJ304" s="6"/>
      <c r="AK304" s="6"/>
      <c r="AL304" s="6"/>
      <c r="AM304" s="6"/>
    </row>
    <row r="305" spans="1:39" customFormat="1" x14ac:dyDescent="0.25">
      <c r="A305" s="1103"/>
      <c r="B305" s="1103"/>
      <c r="C305" s="1103" t="s">
        <v>154</v>
      </c>
      <c r="D305" s="1187">
        <f>'Datos comparativos'!BC91</f>
        <v>0.93162102043277395</v>
      </c>
      <c r="E305" s="3"/>
      <c r="F305" s="217"/>
      <c r="G305" s="6"/>
      <c r="H305" s="6"/>
      <c r="I305" s="6"/>
      <c r="J305" s="6"/>
      <c r="K305" s="6"/>
      <c r="L305" s="6"/>
      <c r="M305" s="6"/>
      <c r="N305" s="6"/>
      <c r="O305" s="6"/>
      <c r="P305" s="6"/>
      <c r="Q305" s="6"/>
      <c r="R305" s="6"/>
      <c r="S305" s="6"/>
      <c r="T305" s="6"/>
      <c r="U305" s="57"/>
      <c r="V305" s="57"/>
      <c r="W305" s="57"/>
      <c r="X305" s="57"/>
      <c r="Y305" s="57"/>
      <c r="Z305" s="57"/>
      <c r="AA305" s="6"/>
      <c r="AB305" s="6"/>
      <c r="AC305" s="6"/>
      <c r="AD305" s="63"/>
      <c r="AE305" s="6"/>
      <c r="AF305" s="6"/>
      <c r="AG305" s="6"/>
      <c r="AH305" s="6"/>
      <c r="AI305" s="6"/>
      <c r="AJ305" s="6"/>
      <c r="AK305" s="6"/>
      <c r="AL305" s="6"/>
      <c r="AM305" s="6"/>
    </row>
    <row r="306" spans="1:39" customFormat="1" x14ac:dyDescent="0.25">
      <c r="A306" s="1103"/>
      <c r="B306" s="1103"/>
      <c r="C306" s="1103" t="s">
        <v>155</v>
      </c>
      <c r="D306" s="1187">
        <f>'Datos comparativos'!BC92</f>
        <v>0.89458491781592997</v>
      </c>
      <c r="E306" s="3"/>
      <c r="F306" s="217"/>
      <c r="G306" s="6"/>
      <c r="H306" s="6"/>
      <c r="I306" s="6"/>
      <c r="J306" s="6"/>
      <c r="K306" s="6"/>
      <c r="L306" s="6"/>
      <c r="M306" s="6"/>
      <c r="N306" s="6"/>
      <c r="O306" s="6"/>
      <c r="P306" s="6"/>
      <c r="Q306" s="6"/>
      <c r="R306" s="6"/>
      <c r="S306" s="6"/>
      <c r="T306" s="6"/>
      <c r="U306" s="57"/>
      <c r="V306" s="57"/>
      <c r="W306" s="57"/>
      <c r="X306" s="57"/>
      <c r="Y306" s="57"/>
      <c r="Z306" s="57"/>
      <c r="AA306" s="6"/>
      <c r="AB306" s="6"/>
      <c r="AC306" s="6"/>
      <c r="AD306" s="63"/>
      <c r="AE306" s="6"/>
      <c r="AF306" s="6"/>
      <c r="AG306" s="6"/>
      <c r="AH306" s="6"/>
      <c r="AI306" s="6"/>
      <c r="AJ306" s="6"/>
      <c r="AK306" s="6"/>
      <c r="AL306" s="6"/>
      <c r="AM306" s="6"/>
    </row>
    <row r="307" spans="1:39" customFormat="1" x14ac:dyDescent="0.25">
      <c r="A307" s="1103"/>
      <c r="B307" s="1103"/>
      <c r="C307" s="1103" t="s">
        <v>303</v>
      </c>
      <c r="D307" s="1187">
        <f>'Datos comparativos'!BC93</f>
        <v>0.93077354404658108</v>
      </c>
      <c r="E307" s="3"/>
      <c r="F307" s="217"/>
      <c r="G307" s="6"/>
      <c r="H307" s="6"/>
      <c r="I307" s="6"/>
      <c r="J307" s="6"/>
      <c r="K307" s="6"/>
      <c r="L307" s="6"/>
      <c r="M307" s="6"/>
      <c r="N307" s="6"/>
      <c r="O307" s="6"/>
      <c r="P307" s="6"/>
      <c r="Q307" s="6"/>
      <c r="R307" s="6"/>
      <c r="S307" s="6"/>
      <c r="T307" s="6"/>
      <c r="U307" s="57"/>
      <c r="V307" s="57"/>
      <c r="W307" s="57"/>
      <c r="X307" s="57"/>
      <c r="Y307" s="57"/>
      <c r="Z307" s="57"/>
      <c r="AA307" s="6"/>
      <c r="AB307" s="6"/>
      <c r="AC307" s="6"/>
      <c r="AD307" s="63"/>
      <c r="AE307" s="6"/>
      <c r="AF307" s="6"/>
      <c r="AG307" s="6"/>
      <c r="AH307" s="6"/>
      <c r="AI307" s="6"/>
      <c r="AJ307" s="6"/>
      <c r="AK307" s="6"/>
      <c r="AL307" s="6"/>
      <c r="AM307" s="6"/>
    </row>
    <row r="308" spans="1:39" customFormat="1" x14ac:dyDescent="0.25">
      <c r="A308" s="1103"/>
      <c r="B308" s="1103"/>
      <c r="C308" s="1103" t="s">
        <v>167</v>
      </c>
      <c r="D308" s="1187">
        <f>'Datos comparativos'!BC94</f>
        <v>0.95106549891688286</v>
      </c>
      <c r="E308" s="3"/>
      <c r="F308" s="217"/>
      <c r="G308" s="6"/>
      <c r="H308" s="6"/>
      <c r="I308" s="6"/>
      <c r="J308" s="6"/>
      <c r="K308" s="6"/>
      <c r="L308" s="6"/>
      <c r="M308" s="6"/>
      <c r="N308" s="6"/>
      <c r="O308" s="6"/>
      <c r="P308" s="6"/>
      <c r="Q308" s="6"/>
      <c r="R308" s="6"/>
      <c r="S308" s="6"/>
      <c r="T308" s="6"/>
      <c r="U308" s="57"/>
      <c r="V308" s="57"/>
      <c r="W308" s="57"/>
      <c r="X308" s="57"/>
      <c r="Y308" s="57"/>
      <c r="Z308" s="57"/>
      <c r="AA308" s="6"/>
      <c r="AB308" s="6"/>
      <c r="AC308" s="6"/>
      <c r="AD308" s="63"/>
      <c r="AE308" s="6"/>
      <c r="AF308" s="6"/>
      <c r="AG308" s="6"/>
      <c r="AH308" s="6"/>
      <c r="AI308" s="6"/>
      <c r="AJ308" s="6"/>
      <c r="AK308" s="6"/>
      <c r="AL308" s="6"/>
      <c r="AM308" s="6"/>
    </row>
    <row r="309" spans="1:39" customFormat="1" x14ac:dyDescent="0.25">
      <c r="A309" s="1103"/>
      <c r="B309" s="1103"/>
      <c r="C309" s="1103" t="s">
        <v>168</v>
      </c>
      <c r="D309" s="1187">
        <f>'Datos comparativos'!BC95</f>
        <v>0.93030154420515121</v>
      </c>
      <c r="E309" s="3"/>
      <c r="F309" s="217"/>
      <c r="G309" s="6"/>
      <c r="H309" s="6"/>
      <c r="I309" s="6"/>
      <c r="J309" s="6"/>
      <c r="K309" s="6"/>
      <c r="L309" s="6"/>
      <c r="M309" s="6"/>
      <c r="N309" s="6"/>
      <c r="O309" s="6"/>
      <c r="P309" s="6"/>
      <c r="Q309" s="6"/>
      <c r="R309" s="6"/>
      <c r="S309" s="6"/>
      <c r="T309" s="6"/>
      <c r="U309" s="57"/>
      <c r="V309" s="57"/>
      <c r="W309" s="57"/>
      <c r="X309" s="57"/>
      <c r="Y309" s="57"/>
      <c r="Z309" s="57"/>
      <c r="AA309" s="6"/>
      <c r="AB309" s="6"/>
      <c r="AC309" s="6"/>
      <c r="AD309" s="63"/>
      <c r="AE309" s="6"/>
      <c r="AF309" s="6"/>
      <c r="AG309" s="6"/>
      <c r="AH309" s="6"/>
      <c r="AI309" s="6"/>
      <c r="AJ309" s="6"/>
      <c r="AK309" s="6"/>
      <c r="AL309" s="6"/>
      <c r="AM309" s="6"/>
    </row>
    <row r="310" spans="1:39" customFormat="1" x14ac:dyDescent="0.25">
      <c r="A310" s="1103"/>
      <c r="B310" s="1103"/>
      <c r="C310" s="1103" t="s">
        <v>241</v>
      </c>
      <c r="D310" s="1187">
        <f>'Datos comparativos'!BC96</f>
        <v>0.90113366940318407</v>
      </c>
      <c r="E310" s="3"/>
      <c r="F310" s="217"/>
      <c r="G310" s="6"/>
      <c r="H310" s="6"/>
      <c r="I310" s="6"/>
      <c r="J310" s="6"/>
      <c r="K310" s="6"/>
      <c r="L310" s="6"/>
      <c r="M310" s="6"/>
      <c r="N310" s="6"/>
      <c r="O310" s="6"/>
      <c r="P310" s="6"/>
      <c r="Q310" s="6"/>
      <c r="R310" s="6"/>
      <c r="S310" s="6"/>
      <c r="T310" s="6"/>
      <c r="U310" s="57"/>
      <c r="V310" s="57"/>
      <c r="W310" s="57"/>
      <c r="X310" s="57"/>
      <c r="Y310" s="57"/>
      <c r="Z310" s="57"/>
      <c r="AA310" s="6"/>
      <c r="AB310" s="6"/>
      <c r="AC310" s="6"/>
      <c r="AD310" s="63"/>
      <c r="AE310" s="6"/>
      <c r="AF310" s="6"/>
      <c r="AG310" s="6"/>
      <c r="AH310" s="6"/>
      <c r="AI310" s="6"/>
      <c r="AJ310" s="6"/>
      <c r="AK310" s="6"/>
      <c r="AL310" s="6"/>
      <c r="AM310" s="6"/>
    </row>
    <row r="311" spans="1:39" customFormat="1" x14ac:dyDescent="0.25">
      <c r="A311" s="1103"/>
      <c r="B311" s="1103"/>
      <c r="C311" s="1103" t="s">
        <v>246</v>
      </c>
      <c r="D311" s="1187">
        <f>'Datos comparativos'!BC97</f>
        <v>0.90941357946057833</v>
      </c>
      <c r="E311" s="3"/>
      <c r="F311" s="217"/>
      <c r="G311" s="6"/>
      <c r="H311" s="6"/>
      <c r="I311" s="6"/>
      <c r="J311" s="6"/>
      <c r="K311" s="6"/>
      <c r="L311" s="6"/>
      <c r="M311" s="6"/>
      <c r="N311" s="6"/>
      <c r="O311" s="6"/>
      <c r="P311" s="6"/>
      <c r="Q311" s="6"/>
      <c r="R311" s="6"/>
      <c r="S311" s="6"/>
      <c r="T311" s="6"/>
      <c r="U311" s="57"/>
      <c r="V311" s="57"/>
      <c r="W311" s="57"/>
      <c r="X311" s="57"/>
      <c r="Y311" s="57"/>
      <c r="Z311" s="57"/>
      <c r="AA311" s="6"/>
      <c r="AB311" s="6"/>
      <c r="AC311" s="6"/>
      <c r="AD311" s="63"/>
      <c r="AE311" s="6"/>
      <c r="AF311" s="6"/>
      <c r="AG311" s="6"/>
      <c r="AH311" s="6"/>
      <c r="AI311" s="6"/>
      <c r="AJ311" s="6"/>
      <c r="AK311" s="6"/>
      <c r="AL311" s="6"/>
      <c r="AM311" s="6"/>
    </row>
    <row r="312" spans="1:39" customFormat="1" x14ac:dyDescent="0.25">
      <c r="A312" s="1103"/>
      <c r="B312" s="1103"/>
      <c r="C312" s="1103" t="s">
        <v>248</v>
      </c>
      <c r="D312" s="1187">
        <f>'Datos comparativos'!BC98</f>
        <v>0.9392657581069882</v>
      </c>
      <c r="E312" s="3"/>
      <c r="F312" s="217"/>
      <c r="G312" s="6"/>
      <c r="H312" s="6"/>
      <c r="I312" s="6"/>
      <c r="J312" s="6"/>
      <c r="K312" s="6"/>
      <c r="L312" s="6"/>
      <c r="M312" s="6"/>
      <c r="N312" s="6"/>
      <c r="O312" s="6"/>
      <c r="P312" s="6"/>
      <c r="Q312" s="6"/>
      <c r="R312" s="6"/>
      <c r="S312" s="6"/>
      <c r="T312" s="6"/>
      <c r="U312" s="57"/>
      <c r="V312" s="57"/>
      <c r="W312" s="57"/>
      <c r="X312" s="57"/>
      <c r="Y312" s="57"/>
      <c r="Z312" s="57"/>
      <c r="AA312" s="6"/>
      <c r="AB312" s="6"/>
      <c r="AC312" s="6"/>
      <c r="AD312" s="63"/>
      <c r="AE312" s="6"/>
      <c r="AF312" s="6"/>
      <c r="AG312" s="6"/>
      <c r="AH312" s="6"/>
      <c r="AI312" s="6"/>
      <c r="AJ312" s="6"/>
      <c r="AK312" s="6"/>
      <c r="AL312" s="6"/>
      <c r="AM312" s="6"/>
    </row>
    <row r="313" spans="1:39" customFormat="1" x14ac:dyDescent="0.25">
      <c r="A313" s="1103"/>
      <c r="B313" s="1103"/>
      <c r="C313" s="1103" t="s">
        <v>257</v>
      </c>
      <c r="D313" s="1187">
        <f>'Datos comparativos'!BC99</f>
        <v>0.99201426024955441</v>
      </c>
      <c r="E313" s="3"/>
      <c r="F313" s="217"/>
      <c r="G313" s="6"/>
      <c r="H313" s="6"/>
      <c r="I313" s="6"/>
      <c r="J313" s="6"/>
      <c r="K313" s="6"/>
      <c r="L313" s="6"/>
      <c r="M313" s="6"/>
      <c r="N313" s="6"/>
      <c r="O313" s="6"/>
      <c r="P313" s="6"/>
      <c r="Q313" s="6"/>
      <c r="R313" s="6"/>
      <c r="S313" s="6"/>
      <c r="T313" s="6"/>
      <c r="U313" s="57"/>
      <c r="V313" s="57"/>
      <c r="W313" s="57"/>
      <c r="X313" s="57"/>
      <c r="Y313" s="57"/>
      <c r="Z313" s="57"/>
      <c r="AA313" s="6"/>
      <c r="AB313" s="6"/>
      <c r="AC313" s="6"/>
      <c r="AD313" s="63"/>
      <c r="AE313" s="6"/>
      <c r="AF313" s="6"/>
      <c r="AG313" s="6"/>
      <c r="AH313" s="6"/>
      <c r="AI313" s="6"/>
      <c r="AJ313" s="6"/>
      <c r="AK313" s="6"/>
      <c r="AL313" s="6"/>
      <c r="AM313" s="6"/>
    </row>
    <row r="314" spans="1:39" customFormat="1" x14ac:dyDescent="0.25">
      <c r="A314" s="1193"/>
      <c r="B314" s="1193"/>
      <c r="C314" s="1193" t="s">
        <v>267</v>
      </c>
      <c r="D314" s="1187">
        <f>'Datos comparativos'!BC100</f>
        <v>0.93158355610560972</v>
      </c>
      <c r="E314" s="3"/>
      <c r="F314" s="217"/>
      <c r="G314" s="6"/>
      <c r="H314" s="6"/>
      <c r="I314" s="6"/>
      <c r="J314" s="6"/>
      <c r="K314" s="6"/>
      <c r="L314" s="6"/>
      <c r="M314" s="6"/>
      <c r="N314" s="6"/>
      <c r="O314" s="6"/>
      <c r="P314" s="6"/>
      <c r="Q314" s="6"/>
      <c r="R314" s="6"/>
      <c r="S314" s="6"/>
      <c r="T314" s="6"/>
      <c r="U314" s="57"/>
      <c r="V314" s="57"/>
      <c r="W314" s="57"/>
      <c r="X314" s="57"/>
      <c r="Y314" s="57"/>
      <c r="Z314" s="57"/>
      <c r="AA314" s="6"/>
      <c r="AB314" s="6"/>
      <c r="AC314" s="6"/>
      <c r="AD314" s="63"/>
      <c r="AE314" s="6"/>
      <c r="AF314" s="6"/>
      <c r="AG314" s="6"/>
      <c r="AH314" s="6"/>
      <c r="AI314" s="6"/>
      <c r="AJ314" s="6"/>
      <c r="AK314" s="6"/>
      <c r="AL314" s="6"/>
      <c r="AM314" s="6"/>
    </row>
    <row r="315" spans="1:39" customFormat="1" x14ac:dyDescent="0.25">
      <c r="A315" s="1195"/>
      <c r="B315" s="1195"/>
      <c r="C315" s="1195" t="s">
        <v>152</v>
      </c>
      <c r="D315" s="1187">
        <f>'Datos comparativos'!BC101</f>
        <v>0.85589996994960904</v>
      </c>
      <c r="E315" s="3"/>
      <c r="F315" s="217"/>
      <c r="G315" s="6"/>
      <c r="H315" s="6"/>
      <c r="I315" s="6"/>
      <c r="J315" s="6"/>
      <c r="K315" s="6"/>
      <c r="L315" s="6"/>
      <c r="M315" s="6"/>
      <c r="N315" s="6"/>
      <c r="O315" s="6"/>
      <c r="P315" s="6"/>
      <c r="Q315" s="6"/>
      <c r="R315" s="6"/>
      <c r="S315" s="6"/>
      <c r="T315" s="6"/>
      <c r="U315" s="57"/>
      <c r="V315" s="57"/>
      <c r="W315" s="57"/>
      <c r="X315" s="57"/>
      <c r="Y315" s="57"/>
      <c r="Z315" s="57"/>
      <c r="AA315" s="6"/>
      <c r="AB315" s="6"/>
      <c r="AC315" s="6"/>
      <c r="AD315" s="63"/>
      <c r="AE315" s="6"/>
      <c r="AF315" s="6"/>
      <c r="AG315" s="6"/>
      <c r="AH315" s="6"/>
      <c r="AI315" s="6"/>
      <c r="AJ315" s="6"/>
      <c r="AK315" s="6"/>
      <c r="AL315" s="6"/>
      <c r="AM315" s="6"/>
    </row>
    <row r="316" spans="1:39" customFormat="1" x14ac:dyDescent="0.25">
      <c r="A316" s="1204"/>
      <c r="B316" s="1204">
        <v>2025</v>
      </c>
      <c r="C316" s="1204" t="s">
        <v>153</v>
      </c>
      <c r="D316" s="1187">
        <f>'Datos comparativos'!BC102</f>
        <v>0.92382121735681866</v>
      </c>
      <c r="E316" s="3"/>
      <c r="F316" s="217"/>
      <c r="G316" s="6"/>
      <c r="H316" s="6"/>
      <c r="I316" s="6"/>
      <c r="J316" s="6"/>
      <c r="K316" s="6"/>
      <c r="L316" s="6"/>
      <c r="M316" s="6"/>
      <c r="N316" s="6"/>
      <c r="O316" s="6"/>
      <c r="P316" s="6"/>
      <c r="Q316" s="6"/>
      <c r="R316" s="6"/>
      <c r="S316" s="6"/>
      <c r="T316" s="6"/>
      <c r="U316" s="57"/>
      <c r="V316" s="57"/>
      <c r="W316" s="57"/>
      <c r="X316" s="57"/>
      <c r="Y316" s="57"/>
      <c r="Z316" s="57"/>
      <c r="AA316" s="6"/>
      <c r="AB316" s="6"/>
      <c r="AC316" s="6"/>
      <c r="AD316" s="63"/>
      <c r="AE316" s="6"/>
      <c r="AF316" s="6"/>
      <c r="AG316" s="6"/>
      <c r="AH316" s="6"/>
      <c r="AI316" s="6"/>
      <c r="AJ316" s="6"/>
      <c r="AK316" s="6"/>
      <c r="AL316" s="6"/>
      <c r="AM316" s="6"/>
    </row>
    <row r="317" spans="1:39" customFormat="1" x14ac:dyDescent="0.25">
      <c r="A317" s="1216"/>
      <c r="B317" s="1216"/>
      <c r="C317" s="1216" t="s">
        <v>154</v>
      </c>
      <c r="D317" s="1187">
        <f>'Datos comparativos'!BC103</f>
        <v>0.91484145025264196</v>
      </c>
      <c r="E317" s="3"/>
      <c r="F317" s="217"/>
      <c r="G317" s="6"/>
      <c r="H317" s="6"/>
      <c r="I317" s="6"/>
      <c r="J317" s="6"/>
      <c r="K317" s="6"/>
      <c r="L317" s="6"/>
      <c r="M317" s="6"/>
      <c r="N317" s="6"/>
      <c r="O317" s="6"/>
      <c r="P317" s="6"/>
      <c r="Q317" s="6"/>
      <c r="R317" s="6"/>
      <c r="S317" s="6"/>
      <c r="T317" s="6"/>
      <c r="U317" s="57"/>
      <c r="V317" s="57"/>
      <c r="W317" s="57"/>
      <c r="X317" s="57"/>
      <c r="Y317" s="57"/>
      <c r="Z317" s="57"/>
      <c r="AA317" s="6"/>
      <c r="AB317" s="6"/>
      <c r="AC317" s="6"/>
      <c r="AD317" s="63"/>
      <c r="AE317" s="6"/>
      <c r="AF317" s="6"/>
      <c r="AG317" s="6"/>
      <c r="AH317" s="6"/>
      <c r="AI317" s="6"/>
      <c r="AJ317" s="6"/>
      <c r="AK317" s="6"/>
      <c r="AL317" s="6"/>
      <c r="AM317" s="6"/>
    </row>
    <row r="318" spans="1:39" customFormat="1" x14ac:dyDescent="0.25">
      <c r="A318" s="1218"/>
      <c r="B318" s="1218"/>
      <c r="C318" s="1218" t="s">
        <v>155</v>
      </c>
      <c r="D318" s="1187">
        <f>'Datos comparativos'!BC104</f>
        <v>0.95889588336713649</v>
      </c>
      <c r="E318" s="3"/>
      <c r="F318" s="217"/>
      <c r="G318" s="6"/>
      <c r="H318" s="6"/>
      <c r="I318" s="6"/>
      <c r="J318" s="6"/>
      <c r="K318" s="6"/>
      <c r="L318" s="6"/>
      <c r="M318" s="6"/>
      <c r="N318" s="6"/>
      <c r="O318" s="6"/>
      <c r="P318" s="6"/>
      <c r="Q318" s="6"/>
      <c r="R318" s="6"/>
      <c r="S318" s="6"/>
      <c r="T318" s="6"/>
      <c r="U318" s="57"/>
      <c r="V318" s="57"/>
      <c r="W318" s="57"/>
      <c r="X318" s="57"/>
      <c r="Y318" s="57"/>
      <c r="Z318" s="57"/>
      <c r="AA318" s="6"/>
      <c r="AB318" s="6"/>
      <c r="AC318" s="6"/>
      <c r="AD318" s="63"/>
      <c r="AE318" s="6"/>
      <c r="AF318" s="6"/>
      <c r="AG318" s="6"/>
      <c r="AH318" s="6"/>
      <c r="AI318" s="6"/>
      <c r="AJ318" s="6"/>
      <c r="AK318" s="6"/>
      <c r="AL318" s="6"/>
      <c r="AM318" s="6"/>
    </row>
    <row r="319" spans="1:39" customFormat="1" x14ac:dyDescent="0.25">
      <c r="A319" s="1239"/>
      <c r="B319" s="1239"/>
      <c r="C319" s="1239" t="s">
        <v>303</v>
      </c>
      <c r="D319" s="1187">
        <f>'Datos comparativos'!BC105</f>
        <v>0.8589146501763687</v>
      </c>
      <c r="E319" s="3"/>
      <c r="F319" s="217"/>
      <c r="G319" s="6"/>
      <c r="H319" s="6"/>
      <c r="I319" s="6"/>
      <c r="J319" s="6"/>
      <c r="K319" s="6"/>
      <c r="L319" s="6"/>
      <c r="M319" s="6"/>
      <c r="N319" s="6"/>
      <c r="O319" s="6"/>
      <c r="P319" s="6"/>
      <c r="Q319" s="6"/>
      <c r="R319" s="6"/>
      <c r="S319" s="6"/>
      <c r="T319" s="6"/>
      <c r="U319" s="57"/>
      <c r="V319" s="57"/>
      <c r="W319" s="57"/>
      <c r="X319" s="57"/>
      <c r="Y319" s="57"/>
      <c r="Z319" s="57"/>
      <c r="AA319" s="6"/>
      <c r="AB319" s="6"/>
      <c r="AC319" s="6"/>
      <c r="AD319" s="63"/>
      <c r="AE319" s="6"/>
      <c r="AF319" s="6"/>
      <c r="AG319" s="6"/>
      <c r="AH319" s="6"/>
      <c r="AI319" s="6"/>
      <c r="AJ319" s="6"/>
      <c r="AK319" s="6"/>
      <c r="AL319" s="6"/>
      <c r="AM319" s="6"/>
    </row>
    <row r="320" spans="1:39" customFormat="1" x14ac:dyDescent="0.25">
      <c r="A320" s="1241"/>
      <c r="B320" s="1241"/>
      <c r="C320" s="1241" t="s">
        <v>167</v>
      </c>
      <c r="D320" s="1187">
        <f>'Datos comparativos'!BC106</f>
        <v>0.92146738761012503</v>
      </c>
      <c r="E320" s="3"/>
      <c r="F320" s="217"/>
      <c r="G320" s="6"/>
      <c r="H320" s="6"/>
      <c r="I320" s="6"/>
      <c r="J320" s="6"/>
      <c r="K320" s="6"/>
      <c r="L320" s="6"/>
      <c r="M320" s="6"/>
      <c r="N320" s="6"/>
      <c r="O320" s="6"/>
      <c r="P320" s="6"/>
      <c r="Q320" s="6"/>
      <c r="R320" s="6"/>
      <c r="S320" s="6"/>
      <c r="T320" s="6"/>
      <c r="U320" s="57"/>
      <c r="V320" s="57"/>
      <c r="W320" s="57"/>
      <c r="X320" s="57"/>
      <c r="Y320" s="57"/>
      <c r="Z320" s="57"/>
      <c r="AA320" s="6"/>
      <c r="AB320" s="6"/>
      <c r="AC320" s="6"/>
      <c r="AD320" s="63"/>
      <c r="AE320" s="6"/>
      <c r="AF320" s="6"/>
      <c r="AG320" s="6"/>
      <c r="AH320" s="6"/>
      <c r="AI320" s="6"/>
      <c r="AJ320" s="6"/>
      <c r="AK320" s="6"/>
      <c r="AL320" s="6"/>
      <c r="AM320" s="6"/>
    </row>
    <row r="321" spans="1:39" customFormat="1" x14ac:dyDescent="0.25">
      <c r="A321" s="1259"/>
      <c r="B321" s="1259"/>
      <c r="C321" s="1259" t="s">
        <v>168</v>
      </c>
      <c r="D321" s="1187">
        <f>'Datos comparativos'!BC107</f>
        <v>0.8597903018517874</v>
      </c>
      <c r="E321" s="3"/>
      <c r="F321" s="217"/>
      <c r="G321" s="6"/>
      <c r="H321" s="6"/>
      <c r="I321" s="6"/>
      <c r="J321" s="6"/>
      <c r="K321" s="6"/>
      <c r="L321" s="6"/>
      <c r="M321" s="6"/>
      <c r="N321" s="6"/>
      <c r="O321" s="6"/>
      <c r="P321" s="6"/>
      <c r="Q321" s="6"/>
      <c r="R321" s="6"/>
      <c r="S321" s="6"/>
      <c r="T321" s="6"/>
      <c r="U321" s="57"/>
      <c r="V321" s="57"/>
      <c r="W321" s="57"/>
      <c r="X321" s="57"/>
      <c r="Y321" s="57"/>
      <c r="Z321" s="57"/>
      <c r="AA321" s="6"/>
      <c r="AB321" s="6"/>
      <c r="AC321" s="6"/>
      <c r="AD321" s="63"/>
      <c r="AE321" s="6"/>
      <c r="AF321" s="6"/>
      <c r="AG321" s="6"/>
      <c r="AH321" s="6"/>
      <c r="AI321" s="6"/>
      <c r="AJ321" s="6"/>
      <c r="AK321" s="6"/>
      <c r="AL321" s="6"/>
      <c r="AM321" s="6"/>
    </row>
    <row r="322" spans="1:39" customFormat="1" x14ac:dyDescent="0.25">
      <c r="A322" s="1277"/>
      <c r="B322" s="1277"/>
      <c r="C322" s="1277" t="s">
        <v>241</v>
      </c>
      <c r="D322" s="1187">
        <f>'Datos comparativos'!BC108</f>
        <v>0.82874822378514335</v>
      </c>
      <c r="E322" s="3"/>
      <c r="F322" s="217"/>
      <c r="G322" s="6"/>
      <c r="H322" s="6"/>
      <c r="I322" s="6"/>
      <c r="J322" s="6"/>
      <c r="K322" s="6"/>
      <c r="L322" s="6"/>
      <c r="M322" s="6"/>
      <c r="N322" s="6"/>
      <c r="O322" s="6"/>
      <c r="P322" s="6"/>
      <c r="Q322" s="6"/>
      <c r="R322" s="6"/>
      <c r="S322" s="6"/>
      <c r="T322" s="6"/>
      <c r="U322" s="57"/>
      <c r="V322" s="57"/>
      <c r="W322" s="57"/>
      <c r="X322" s="57"/>
      <c r="Y322" s="57"/>
      <c r="Z322" s="57"/>
      <c r="AA322" s="6"/>
      <c r="AB322" s="6"/>
      <c r="AC322" s="6"/>
      <c r="AD322" s="63"/>
      <c r="AE322" s="6"/>
      <c r="AF322" s="6"/>
      <c r="AG322" s="6"/>
      <c r="AH322" s="6"/>
      <c r="AI322" s="6"/>
      <c r="AJ322" s="6"/>
      <c r="AK322" s="6"/>
      <c r="AL322" s="6"/>
      <c r="AM322" s="6"/>
    </row>
    <row r="323" spans="1:39" customFormat="1" x14ac:dyDescent="0.25">
      <c r="A323" s="1279"/>
      <c r="B323" s="1279"/>
      <c r="C323" s="1279" t="s">
        <v>246</v>
      </c>
      <c r="D323" s="1187">
        <f>'Datos comparativos'!BC109</f>
        <v>0.86718550640772041</v>
      </c>
      <c r="E323" s="3"/>
      <c r="F323" s="217"/>
      <c r="G323" s="6"/>
      <c r="H323" s="6"/>
      <c r="I323" s="6"/>
      <c r="J323" s="6"/>
      <c r="K323" s="6"/>
      <c r="L323" s="6"/>
      <c r="M323" s="6"/>
      <c r="N323" s="6"/>
      <c r="O323" s="6"/>
      <c r="P323" s="6"/>
      <c r="Q323" s="6"/>
      <c r="R323" s="6"/>
      <c r="S323" s="6"/>
      <c r="T323" s="6"/>
      <c r="U323" s="57"/>
      <c r="V323" s="57"/>
      <c r="W323" s="57"/>
      <c r="X323" s="57"/>
      <c r="Y323" s="57"/>
      <c r="Z323" s="57"/>
      <c r="AA323" s="6"/>
      <c r="AB323" s="6"/>
      <c r="AC323" s="6"/>
      <c r="AD323" s="63"/>
      <c r="AE323" s="6"/>
      <c r="AF323" s="6"/>
      <c r="AG323" s="6"/>
      <c r="AH323" s="6"/>
      <c r="AI323" s="6"/>
      <c r="AJ323" s="6"/>
      <c r="AK323" s="6"/>
      <c r="AL323" s="6"/>
      <c r="AM323" s="6"/>
    </row>
    <row r="324" spans="1:39" customFormat="1" x14ac:dyDescent="0.25">
      <c r="A324" s="1281"/>
      <c r="B324" s="1281"/>
      <c r="C324" s="1281" t="s">
        <v>248</v>
      </c>
      <c r="D324" s="1187">
        <f>'Datos comparativos'!BC110</f>
        <v>0.81185474577603889</v>
      </c>
      <c r="E324" s="3"/>
      <c r="F324" s="217"/>
      <c r="G324" s="6"/>
      <c r="H324" s="6"/>
      <c r="I324" s="6"/>
      <c r="J324" s="6"/>
      <c r="K324" s="6"/>
      <c r="L324" s="6"/>
      <c r="M324" s="6"/>
      <c r="N324" s="6"/>
      <c r="O324" s="6"/>
      <c r="P324" s="6"/>
      <c r="Q324" s="6"/>
      <c r="R324" s="6"/>
      <c r="S324" s="6"/>
      <c r="T324" s="6"/>
      <c r="U324" s="57"/>
      <c r="V324" s="57"/>
      <c r="W324" s="57"/>
      <c r="X324" s="57"/>
      <c r="Y324" s="57"/>
      <c r="Z324" s="57"/>
      <c r="AA324" s="6"/>
      <c r="AB324" s="6"/>
      <c r="AC324" s="6"/>
      <c r="AD324" s="63"/>
      <c r="AE324" s="6"/>
      <c r="AF324" s="6"/>
      <c r="AG324" s="6"/>
      <c r="AH324" s="6"/>
      <c r="AI324" s="6"/>
      <c r="AJ324" s="6"/>
      <c r="AK324" s="6"/>
      <c r="AL324" s="6"/>
      <c r="AM324" s="6"/>
    </row>
    <row r="325" spans="1:39" customFormat="1" x14ac:dyDescent="0.25">
      <c r="A325" s="1281"/>
      <c r="B325" s="1281"/>
      <c r="C325" s="1281" t="s">
        <v>257</v>
      </c>
      <c r="D325" s="1187">
        <f>'Datos comparativos'!BC111</f>
        <v>0.90196953006443203</v>
      </c>
      <c r="E325" s="3"/>
      <c r="F325" s="217"/>
      <c r="G325" s="6"/>
      <c r="H325" s="6"/>
      <c r="I325" s="6"/>
      <c r="J325" s="6"/>
      <c r="K325" s="6"/>
      <c r="L325" s="6"/>
      <c r="M325" s="6"/>
      <c r="N325" s="6"/>
      <c r="O325" s="6"/>
      <c r="P325" s="6"/>
      <c r="Q325" s="6"/>
      <c r="R325" s="6"/>
      <c r="S325" s="6"/>
      <c r="T325" s="6"/>
      <c r="U325" s="57"/>
      <c r="V325" s="57"/>
      <c r="W325" s="57"/>
      <c r="X325" s="57"/>
      <c r="Y325" s="57"/>
      <c r="Z325" s="57"/>
      <c r="AA325" s="6"/>
      <c r="AB325" s="6"/>
      <c r="AC325" s="6"/>
      <c r="AD325" s="63"/>
      <c r="AE325" s="6"/>
      <c r="AF325" s="6"/>
      <c r="AG325" s="6"/>
      <c r="AH325" s="6"/>
      <c r="AI325" s="6"/>
      <c r="AJ325" s="6"/>
      <c r="AK325" s="6"/>
      <c r="AL325" s="6"/>
      <c r="AM325" s="6"/>
    </row>
    <row r="326" spans="1:39" customFormat="1" x14ac:dyDescent="0.25">
      <c r="A326" s="1284"/>
      <c r="B326" s="1284"/>
      <c r="C326" s="1284" t="s">
        <v>267</v>
      </c>
      <c r="D326" s="1187">
        <f>'Datos comparativos'!BC112</f>
        <v>0.91546948275011353</v>
      </c>
      <c r="E326" s="3"/>
      <c r="F326" s="217"/>
      <c r="G326" s="6"/>
      <c r="H326" s="6"/>
      <c r="I326" s="6"/>
      <c r="J326" s="6"/>
      <c r="K326" s="6"/>
      <c r="L326" s="6"/>
      <c r="M326" s="6"/>
      <c r="N326" s="6"/>
      <c r="O326" s="6"/>
      <c r="P326" s="6"/>
      <c r="Q326" s="6"/>
      <c r="R326" s="6"/>
      <c r="S326" s="6"/>
      <c r="T326" s="6"/>
      <c r="U326" s="57"/>
      <c r="V326" s="57"/>
      <c r="W326" s="57"/>
      <c r="X326" s="57"/>
      <c r="Y326" s="57"/>
      <c r="Z326" s="57"/>
      <c r="AA326" s="6"/>
      <c r="AB326" s="6"/>
      <c r="AC326" s="6"/>
      <c r="AD326" s="63"/>
      <c r="AE326" s="6"/>
      <c r="AF326" s="6"/>
      <c r="AG326" s="6"/>
      <c r="AH326" s="6"/>
      <c r="AI326" s="6"/>
      <c r="AJ326" s="6"/>
      <c r="AK326" s="6"/>
      <c r="AL326" s="6"/>
      <c r="AM326" s="6"/>
    </row>
    <row r="327" spans="1:39" customFormat="1" x14ac:dyDescent="0.25">
      <c r="A327" s="1286"/>
      <c r="B327" s="1286"/>
      <c r="C327" s="1286" t="s">
        <v>152</v>
      </c>
      <c r="D327" s="1187">
        <f>'Datos comparativos'!BC113</f>
        <v>0.88841827551340202</v>
      </c>
      <c r="E327" s="3"/>
      <c r="F327" s="217"/>
      <c r="G327" s="6"/>
      <c r="H327" s="6"/>
      <c r="I327" s="6"/>
      <c r="J327" s="6"/>
      <c r="K327" s="6"/>
      <c r="L327" s="6"/>
      <c r="M327" s="6"/>
      <c r="N327" s="6"/>
      <c r="O327" s="6"/>
      <c r="P327" s="6"/>
      <c r="Q327" s="6"/>
      <c r="R327" s="6"/>
      <c r="S327" s="6"/>
      <c r="T327" s="6"/>
      <c r="U327" s="57"/>
      <c r="V327" s="57"/>
      <c r="W327" s="57"/>
      <c r="X327" s="57"/>
      <c r="Y327" s="57"/>
      <c r="Z327" s="57"/>
      <c r="AA327" s="6"/>
      <c r="AB327" s="6"/>
      <c r="AC327" s="6"/>
      <c r="AD327" s="63"/>
      <c r="AE327" s="6"/>
      <c r="AF327" s="6"/>
      <c r="AG327" s="6"/>
      <c r="AH327" s="6"/>
      <c r="AI327" s="6"/>
      <c r="AJ327" s="6"/>
      <c r="AK327" s="6"/>
      <c r="AL327" s="6"/>
      <c r="AM327" s="6"/>
    </row>
    <row r="328" spans="1:39" customFormat="1" x14ac:dyDescent="0.25">
      <c r="A328" s="1301"/>
      <c r="B328" s="1301">
        <v>2026</v>
      </c>
      <c r="C328" s="1301" t="s">
        <v>154</v>
      </c>
      <c r="D328" s="1187">
        <f>'Datos comparativos'!BC114</f>
        <v>0.90511423161476723</v>
      </c>
      <c r="E328" s="3"/>
      <c r="F328" s="217"/>
      <c r="G328" s="6"/>
      <c r="H328" s="6"/>
      <c r="I328" s="6"/>
      <c r="J328" s="6"/>
      <c r="K328" s="6"/>
      <c r="L328" s="6"/>
      <c r="M328" s="6"/>
      <c r="N328" s="6"/>
      <c r="O328" s="6"/>
      <c r="P328" s="6"/>
      <c r="Q328" s="6"/>
      <c r="R328" s="6"/>
      <c r="S328" s="6"/>
      <c r="T328" s="6"/>
      <c r="U328" s="57"/>
      <c r="V328" s="57"/>
      <c r="W328" s="57"/>
      <c r="X328" s="57"/>
      <c r="Y328" s="57"/>
      <c r="Z328" s="57"/>
      <c r="AA328" s="6"/>
      <c r="AB328" s="6"/>
      <c r="AC328" s="6"/>
      <c r="AD328" s="63"/>
      <c r="AE328" s="6"/>
      <c r="AF328" s="6"/>
      <c r="AG328" s="6"/>
      <c r="AH328" s="6"/>
      <c r="AI328" s="6"/>
      <c r="AJ328" s="6"/>
      <c r="AK328" s="6"/>
      <c r="AL328" s="6"/>
      <c r="AM328" s="6"/>
    </row>
    <row r="329" spans="1:39" customFormat="1" x14ac:dyDescent="0.25">
      <c r="A329" s="1103"/>
      <c r="B329" s="1103" t="s">
        <v>143</v>
      </c>
      <c r="C329" s="1103" t="s">
        <v>144</v>
      </c>
      <c r="D329" s="1103" t="s">
        <v>337</v>
      </c>
      <c r="E329" s="3"/>
      <c r="F329" s="217"/>
      <c r="G329" s="6"/>
      <c r="H329" s="6"/>
      <c r="I329" s="6"/>
      <c r="J329" s="6"/>
      <c r="K329" s="6"/>
      <c r="L329" s="6"/>
      <c r="M329" s="6"/>
      <c r="N329" s="6"/>
      <c r="O329" s="6"/>
      <c r="P329" s="6"/>
      <c r="Q329" s="6"/>
      <c r="R329" s="6"/>
      <c r="S329" s="6"/>
      <c r="T329" s="6"/>
      <c r="U329" s="57"/>
      <c r="V329" s="57"/>
      <c r="W329" s="57"/>
      <c r="X329" s="57"/>
      <c r="Y329" s="57"/>
      <c r="Z329" s="57"/>
      <c r="AA329" s="6"/>
      <c r="AB329" s="6"/>
      <c r="AC329" s="6"/>
      <c r="AD329" s="63"/>
      <c r="AE329" s="6"/>
      <c r="AF329" s="6"/>
      <c r="AG329" s="6"/>
      <c r="AH329" s="6"/>
      <c r="AI329" s="6"/>
      <c r="AJ329" s="6"/>
      <c r="AK329" s="6"/>
      <c r="AL329" s="6"/>
      <c r="AM329" s="6"/>
    </row>
    <row r="330" spans="1:39" customFormat="1" x14ac:dyDescent="0.25">
      <c r="A330" s="1103"/>
      <c r="B330" s="1103">
        <v>2016</v>
      </c>
      <c r="C330" s="1103" t="s">
        <v>152</v>
      </c>
      <c r="D330" s="1187">
        <f>'Datos comparativos'!BD9</f>
        <v>0.61227641828336277</v>
      </c>
      <c r="E330" s="3"/>
      <c r="F330" s="217"/>
      <c r="G330" s="6"/>
      <c r="H330" s="6"/>
      <c r="I330" s="6"/>
      <c r="J330" s="6"/>
      <c r="K330" s="6"/>
      <c r="L330" s="6"/>
      <c r="M330" s="6"/>
      <c r="N330" s="6"/>
      <c r="O330" s="6"/>
      <c r="P330" s="6"/>
      <c r="Q330" s="6"/>
      <c r="R330" s="6"/>
      <c r="S330" s="6"/>
      <c r="T330" s="6"/>
      <c r="U330" s="57"/>
      <c r="V330" s="57"/>
      <c r="W330" s="57"/>
      <c r="X330" s="57"/>
      <c r="Y330" s="57"/>
      <c r="Z330" s="57"/>
      <c r="AA330" s="6"/>
      <c r="AB330" s="6"/>
      <c r="AC330" s="6"/>
      <c r="AD330" s="63"/>
      <c r="AE330" s="6"/>
      <c r="AF330" s="6"/>
      <c r="AG330" s="6"/>
      <c r="AH330" s="6"/>
      <c r="AI330" s="6"/>
      <c r="AJ330" s="6"/>
      <c r="AK330" s="6"/>
      <c r="AL330" s="6"/>
      <c r="AM330" s="6"/>
    </row>
    <row r="331" spans="1:39" customFormat="1" x14ac:dyDescent="0.25">
      <c r="A331" s="1103"/>
      <c r="B331" s="1596">
        <v>2017</v>
      </c>
      <c r="C331" s="1103" t="s">
        <v>153</v>
      </c>
      <c r="D331" s="1187">
        <f>'Datos comparativos'!BD10</f>
        <v>0.6929360486478543</v>
      </c>
      <c r="E331" s="3"/>
      <c r="F331" s="217"/>
      <c r="G331" s="6"/>
      <c r="H331" s="6"/>
      <c r="I331" s="6"/>
      <c r="J331" s="6"/>
      <c r="K331" s="6"/>
      <c r="L331" s="6"/>
      <c r="M331" s="6"/>
      <c r="N331" s="6"/>
      <c r="O331" s="6"/>
      <c r="P331" s="6"/>
      <c r="Q331" s="6"/>
      <c r="R331" s="6"/>
      <c r="S331" s="6"/>
      <c r="T331" s="6"/>
      <c r="U331" s="57"/>
      <c r="V331" s="57"/>
      <c r="W331" s="57"/>
      <c r="X331" s="57"/>
      <c r="Y331" s="57"/>
      <c r="Z331" s="57"/>
      <c r="AA331" s="6"/>
      <c r="AB331" s="6"/>
      <c r="AC331" s="6"/>
      <c r="AD331" s="63"/>
      <c r="AE331" s="6"/>
      <c r="AF331" s="6"/>
      <c r="AG331" s="6"/>
      <c r="AH331" s="6"/>
      <c r="AI331" s="6"/>
      <c r="AJ331" s="6"/>
      <c r="AK331" s="6"/>
      <c r="AL331" s="6"/>
      <c r="AM331" s="6"/>
    </row>
    <row r="332" spans="1:39" customFormat="1" x14ac:dyDescent="0.25">
      <c r="A332" s="1103"/>
      <c r="B332" s="1596"/>
      <c r="C332" s="1103" t="s">
        <v>154</v>
      </c>
      <c r="D332" s="1187">
        <f>'Datos comparativos'!BD11</f>
        <v>0.65841177983539101</v>
      </c>
      <c r="E332" s="3"/>
      <c r="F332" s="217"/>
      <c r="G332" s="6"/>
      <c r="H332" s="6"/>
      <c r="I332" s="6"/>
      <c r="J332" s="6"/>
      <c r="K332" s="6"/>
      <c r="L332" s="6"/>
      <c r="M332" s="6"/>
      <c r="N332" s="6"/>
      <c r="O332" s="6"/>
      <c r="P332" s="6"/>
      <c r="Q332" s="6"/>
      <c r="R332" s="6"/>
      <c r="S332" s="6"/>
      <c r="T332" s="6"/>
      <c r="U332" s="57"/>
      <c r="V332" s="57"/>
      <c r="W332" s="57"/>
      <c r="X332" s="57"/>
      <c r="Y332" s="57"/>
      <c r="Z332" s="57"/>
      <c r="AA332" s="6"/>
      <c r="AB332" s="6"/>
      <c r="AC332" s="6"/>
      <c r="AD332" s="63"/>
      <c r="AE332" s="6"/>
      <c r="AF332" s="6"/>
      <c r="AG332" s="6"/>
      <c r="AH332" s="6"/>
      <c r="AI332" s="6"/>
      <c r="AJ332" s="6"/>
      <c r="AK332" s="6"/>
      <c r="AL332" s="6"/>
      <c r="AM332" s="6"/>
    </row>
    <row r="333" spans="1:39" customFormat="1" x14ac:dyDescent="0.25">
      <c r="A333" s="1103"/>
      <c r="B333" s="1596"/>
      <c r="C333" s="1103" t="s">
        <v>155</v>
      </c>
      <c r="D333" s="1187">
        <f>'Datos comparativos'!BD12</f>
        <v>0.66343373383303939</v>
      </c>
      <c r="E333" s="3"/>
      <c r="F333" s="217"/>
      <c r="G333" s="6"/>
      <c r="H333" s="6"/>
      <c r="I333" s="6"/>
      <c r="J333" s="6"/>
      <c r="K333" s="6"/>
      <c r="L333" s="6"/>
      <c r="M333" s="6"/>
      <c r="N333" s="6"/>
      <c r="O333" s="6"/>
      <c r="P333" s="6"/>
      <c r="Q333" s="6"/>
      <c r="R333" s="6"/>
      <c r="S333" s="6"/>
      <c r="T333" s="6"/>
      <c r="U333" s="57"/>
      <c r="V333" s="57"/>
      <c r="W333" s="57"/>
      <c r="X333" s="57"/>
      <c r="Y333" s="57"/>
      <c r="Z333" s="57"/>
      <c r="AA333" s="6"/>
      <c r="AB333" s="6"/>
      <c r="AC333" s="6"/>
      <c r="AD333" s="63"/>
      <c r="AE333" s="6"/>
      <c r="AF333" s="6"/>
      <c r="AG333" s="6"/>
      <c r="AH333" s="6"/>
      <c r="AI333" s="6"/>
      <c r="AJ333" s="6"/>
      <c r="AK333" s="6"/>
      <c r="AL333" s="6"/>
      <c r="AM333" s="6"/>
    </row>
    <row r="334" spans="1:39" customFormat="1" x14ac:dyDescent="0.25">
      <c r="A334" s="1103"/>
      <c r="B334" s="1596"/>
      <c r="C334" s="1103" t="s">
        <v>167</v>
      </c>
      <c r="D334" s="1187">
        <f>'Datos comparativos'!BD13</f>
        <v>0.73623511904761918</v>
      </c>
      <c r="E334" s="3"/>
      <c r="F334" s="217"/>
      <c r="G334" s="6"/>
      <c r="H334" s="6"/>
      <c r="I334" s="6"/>
      <c r="J334" s="6"/>
      <c r="K334" s="6"/>
      <c r="L334" s="6"/>
      <c r="M334" s="6"/>
      <c r="N334" s="6"/>
      <c r="O334" s="6"/>
      <c r="P334" s="6"/>
      <c r="Q334" s="6"/>
      <c r="R334" s="6"/>
      <c r="S334" s="6"/>
      <c r="T334" s="6"/>
      <c r="U334" s="57"/>
      <c r="V334" s="57"/>
      <c r="W334" s="57"/>
      <c r="X334" s="57"/>
      <c r="Y334" s="57"/>
      <c r="Z334" s="57"/>
      <c r="AA334" s="6"/>
      <c r="AB334" s="6"/>
      <c r="AC334" s="6"/>
      <c r="AD334" s="63"/>
      <c r="AE334" s="6"/>
      <c r="AF334" s="6"/>
      <c r="AG334" s="6"/>
      <c r="AH334" s="6"/>
      <c r="AI334" s="6"/>
      <c r="AJ334" s="6"/>
      <c r="AK334" s="6"/>
      <c r="AL334" s="6"/>
      <c r="AM334" s="6"/>
    </row>
    <row r="335" spans="1:39" customFormat="1" x14ac:dyDescent="0.25">
      <c r="A335" s="1103"/>
      <c r="B335" s="1596"/>
      <c r="C335" s="1103" t="s">
        <v>168</v>
      </c>
      <c r="D335" s="1187">
        <f>'Datos comparativos'!BD14</f>
        <v>0.78910743680188133</v>
      </c>
      <c r="E335" s="3"/>
      <c r="F335" s="217"/>
      <c r="G335" s="6"/>
      <c r="H335" s="6"/>
      <c r="I335" s="6"/>
      <c r="J335" s="6"/>
      <c r="K335" s="6"/>
      <c r="L335" s="6"/>
      <c r="M335" s="6"/>
      <c r="N335" s="6"/>
      <c r="O335" s="6"/>
      <c r="P335" s="6"/>
      <c r="Q335" s="6"/>
      <c r="R335" s="6"/>
      <c r="S335" s="6"/>
      <c r="T335" s="6"/>
      <c r="U335" s="57"/>
      <c r="V335" s="57"/>
      <c r="W335" s="57"/>
      <c r="X335" s="57"/>
      <c r="Y335" s="57"/>
      <c r="Z335" s="57"/>
      <c r="AA335" s="6"/>
      <c r="AB335" s="6"/>
      <c r="AC335" s="6"/>
      <c r="AD335" s="63"/>
      <c r="AE335" s="6"/>
      <c r="AF335" s="6"/>
      <c r="AG335" s="6"/>
      <c r="AH335" s="6"/>
      <c r="AI335" s="6"/>
      <c r="AJ335" s="6"/>
      <c r="AK335" s="6"/>
      <c r="AL335" s="6"/>
      <c r="AM335" s="6"/>
    </row>
    <row r="336" spans="1:39" x14ac:dyDescent="0.25">
      <c r="B336" s="1596"/>
      <c r="C336" s="1103" t="s">
        <v>241</v>
      </c>
      <c r="D336" s="1187">
        <f>'Datos comparativos'!BD15</f>
        <v>0.82907806332409517</v>
      </c>
    </row>
    <row r="337" spans="2:4" x14ac:dyDescent="0.25">
      <c r="B337" s="1596"/>
      <c r="C337" s="1103" t="s">
        <v>246</v>
      </c>
      <c r="D337" s="1187">
        <f>'Datos comparativos'!BD16</f>
        <v>0.80257642563198128</v>
      </c>
    </row>
    <row r="338" spans="2:4" x14ac:dyDescent="0.25">
      <c r="B338" s="1596"/>
      <c r="C338" s="1103" t="s">
        <v>248</v>
      </c>
      <c r="D338" s="1187">
        <f>'Datos comparativos'!BD17</f>
        <v>0.78469301146384485</v>
      </c>
    </row>
    <row r="339" spans="2:4" x14ac:dyDescent="0.25">
      <c r="B339" s="1596"/>
      <c r="C339" s="1103" t="s">
        <v>257</v>
      </c>
      <c r="D339" s="1187">
        <f>'Datos comparativos'!BD18</f>
        <v>0.82779640652557307</v>
      </c>
    </row>
    <row r="340" spans="2:4" x14ac:dyDescent="0.25">
      <c r="B340" s="1596"/>
      <c r="C340" s="1103" t="s">
        <v>267</v>
      </c>
      <c r="D340" s="1187">
        <f>'Datos comparativos'!BD19</f>
        <v>0.86122613717851815</v>
      </c>
    </row>
    <row r="341" spans="2:4" x14ac:dyDescent="0.25">
      <c r="B341" s="1596"/>
      <c r="C341" s="1103" t="s">
        <v>152</v>
      </c>
      <c r="D341" s="1187">
        <f>'Datos comparativos'!BD20</f>
        <v>0.7903195801112467</v>
      </c>
    </row>
    <row r="342" spans="2:4" x14ac:dyDescent="0.25">
      <c r="B342" s="1103">
        <v>2018</v>
      </c>
      <c r="C342" s="1103" t="s">
        <v>153</v>
      </c>
      <c r="D342" s="1187">
        <f>'Datos comparativos'!BD21</f>
        <v>0.79085130918464264</v>
      </c>
    </row>
    <row r="343" spans="2:4" x14ac:dyDescent="0.25">
      <c r="C343" s="1103" t="s">
        <v>154</v>
      </c>
      <c r="D343" s="1187">
        <f>'Datos comparativos'!BD22</f>
        <v>0.82740217454503162</v>
      </c>
    </row>
    <row r="344" spans="2:4" x14ac:dyDescent="0.25">
      <c r="C344" s="1103" t="s">
        <v>155</v>
      </c>
      <c r="D344" s="1187">
        <f>'Datos comparativos'!BD23</f>
        <v>0.82383012820512824</v>
      </c>
    </row>
    <row r="345" spans="2:4" x14ac:dyDescent="0.25">
      <c r="C345" s="1103" t="s">
        <v>303</v>
      </c>
      <c r="D345" s="1187">
        <f>'Datos comparativos'!BD24</f>
        <v>0.77599491612884497</v>
      </c>
    </row>
    <row r="346" spans="2:4" x14ac:dyDescent="0.25">
      <c r="C346" s="1103" t="s">
        <v>167</v>
      </c>
      <c r="D346" s="1187">
        <f>'Datos comparativos'!BD25</f>
        <v>0.88363333260654697</v>
      </c>
    </row>
    <row r="347" spans="2:4" x14ac:dyDescent="0.25">
      <c r="C347" s="1103" t="s">
        <v>168</v>
      </c>
      <c r="D347" s="1187">
        <f>'Datos comparativos'!BD26</f>
        <v>0.83626228269085434</v>
      </c>
    </row>
    <row r="348" spans="2:4" x14ac:dyDescent="0.25">
      <c r="C348" s="1103" t="s">
        <v>241</v>
      </c>
      <c r="D348" s="1187">
        <f>'Datos comparativos'!BD27</f>
        <v>0.80707709750566892</v>
      </c>
    </row>
    <row r="349" spans="2:4" x14ac:dyDescent="0.25">
      <c r="C349" s="1103" t="s">
        <v>246</v>
      </c>
      <c r="D349" s="1187">
        <f>'Datos comparativos'!BD28</f>
        <v>0.79505789661543635</v>
      </c>
    </row>
    <row r="350" spans="2:4" x14ac:dyDescent="0.25">
      <c r="C350" s="1103" t="s">
        <v>248</v>
      </c>
      <c r="D350" s="1187">
        <f>'Datos comparativos'!BD29</f>
        <v>0.79743812463256913</v>
      </c>
    </row>
    <row r="351" spans="2:4" x14ac:dyDescent="0.25">
      <c r="C351" s="1103" t="s">
        <v>257</v>
      </c>
      <c r="D351" s="1187">
        <f>'Datos comparativos'!BD30</f>
        <v>0.82669506625062184</v>
      </c>
    </row>
    <row r="352" spans="2:4" x14ac:dyDescent="0.25">
      <c r="C352" s="1103" t="s">
        <v>267</v>
      </c>
      <c r="D352" s="1187">
        <f>'Datos comparativos'!BD31</f>
        <v>0.83864598878487773</v>
      </c>
    </row>
    <row r="353" spans="2:4" x14ac:dyDescent="0.25">
      <c r="C353" s="1103" t="s">
        <v>152</v>
      </c>
      <c r="D353" s="1187">
        <f>'Datos comparativos'!BD32</f>
        <v>0.80388385791163575</v>
      </c>
    </row>
    <row r="354" spans="2:4" x14ac:dyDescent="0.25">
      <c r="B354" s="1103">
        <v>2019</v>
      </c>
      <c r="C354" s="1103" t="s">
        <v>153</v>
      </c>
      <c r="D354" s="1187">
        <f>'Datos comparativos'!BD33</f>
        <v>0.78577206685143197</v>
      </c>
    </row>
    <row r="355" spans="2:4" x14ac:dyDescent="0.25">
      <c r="C355" s="1103" t="s">
        <v>154</v>
      </c>
      <c r="D355" s="1187">
        <f>'Datos comparativos'!BD34</f>
        <v>0.79696698370706309</v>
      </c>
    </row>
    <row r="356" spans="2:4" x14ac:dyDescent="0.25">
      <c r="C356" s="1103" t="s">
        <v>155</v>
      </c>
      <c r="D356" s="1187">
        <f>'Datos comparativos'!BD35</f>
        <v>0.76601706477095011</v>
      </c>
    </row>
    <row r="357" spans="2:4" x14ac:dyDescent="0.25">
      <c r="C357" s="1103" t="s">
        <v>303</v>
      </c>
      <c r="D357" s="1187">
        <f>'Datos comparativos'!BD36</f>
        <v>0.7687663647323052</v>
      </c>
    </row>
    <row r="358" spans="2:4" x14ac:dyDescent="0.25">
      <c r="C358" s="1103" t="s">
        <v>167</v>
      </c>
      <c r="D358" s="1187">
        <f>'Datos comparativos'!BD37</f>
        <v>0.76058568676092719</v>
      </c>
    </row>
    <row r="359" spans="2:4" x14ac:dyDescent="0.25">
      <c r="C359" s="1103" t="s">
        <v>168</v>
      </c>
      <c r="D359" s="1187">
        <f>'Datos comparativos'!BD38</f>
        <v>0.82858795657606699</v>
      </c>
    </row>
    <row r="360" spans="2:4" x14ac:dyDescent="0.25">
      <c r="C360" s="1103" t="s">
        <v>241</v>
      </c>
      <c r="D360" s="1187">
        <f>'Datos comparativos'!BD39</f>
        <v>0.78902248381835216</v>
      </c>
    </row>
    <row r="361" spans="2:4" x14ac:dyDescent="0.25">
      <c r="C361" s="1103" t="s">
        <v>246</v>
      </c>
      <c r="D361" s="1187">
        <f>'Datos comparativos'!BD40</f>
        <v>0.79077072495664924</v>
      </c>
    </row>
    <row r="362" spans="2:4" x14ac:dyDescent="0.25">
      <c r="C362" s="1103" t="s">
        <v>248</v>
      </c>
      <c r="D362" s="1187">
        <f>'Datos comparativos'!BD41</f>
        <v>0.81460429861424366</v>
      </c>
    </row>
    <row r="363" spans="2:4" x14ac:dyDescent="0.25">
      <c r="C363" s="1103" t="s">
        <v>257</v>
      </c>
      <c r="D363" s="1187">
        <f>'Datos comparativos'!BD42</f>
        <v>0.86451183405891652</v>
      </c>
    </row>
    <row r="364" spans="2:4" x14ac:dyDescent="0.25">
      <c r="C364" s="1103" t="s">
        <v>267</v>
      </c>
      <c r="D364" s="1187">
        <f>'Datos comparativos'!BD43</f>
        <v>0.81195809295940613</v>
      </c>
    </row>
    <row r="365" spans="2:4" x14ac:dyDescent="0.25">
      <c r="C365" s="1103" t="s">
        <v>152</v>
      </c>
      <c r="D365" s="1187">
        <f>'Datos comparativos'!BD44</f>
        <v>0.84315329942036887</v>
      </c>
    </row>
    <row r="366" spans="2:4" x14ac:dyDescent="0.25">
      <c r="B366" s="1103">
        <v>2020</v>
      </c>
      <c r="C366" s="1103" t="s">
        <v>153</v>
      </c>
      <c r="D366" s="1187">
        <f>'Datos comparativos'!BD45</f>
        <v>0.79736474975792804</v>
      </c>
    </row>
    <row r="367" spans="2:4" x14ac:dyDescent="0.25">
      <c r="C367" s="1103" t="s">
        <v>154</v>
      </c>
      <c r="D367" s="1187">
        <f>'Datos comparativos'!BD46</f>
        <v>0.85591959098454196</v>
      </c>
    </row>
    <row r="368" spans="2:4" x14ac:dyDescent="0.25">
      <c r="C368" s="1103" t="s">
        <v>155</v>
      </c>
      <c r="D368" s="1187">
        <f>'Datos comparativos'!BD47</f>
        <v>0.85575143140339216</v>
      </c>
    </row>
    <row r="369" spans="2:4" x14ac:dyDescent="0.25">
      <c r="C369" s="1103" t="s">
        <v>241</v>
      </c>
      <c r="D369" s="1187">
        <f>'Datos comparativos'!BD48</f>
        <v>0.84399005553172224</v>
      </c>
    </row>
    <row r="370" spans="2:4" x14ac:dyDescent="0.25">
      <c r="C370" s="1103" t="s">
        <v>246</v>
      </c>
      <c r="D370" s="1187">
        <f>'Datos comparativos'!BD49</f>
        <v>0.77969636005052678</v>
      </c>
    </row>
    <row r="371" spans="2:4" x14ac:dyDescent="0.25">
      <c r="C371" s="1103" t="s">
        <v>248</v>
      </c>
      <c r="D371" s="1187">
        <f>'Datos comparativos'!BD50</f>
        <v>0.89943044532627869</v>
      </c>
    </row>
    <row r="372" spans="2:4" x14ac:dyDescent="0.25">
      <c r="C372" s="1103" t="s">
        <v>257</v>
      </c>
      <c r="D372" s="1187">
        <f>'Datos comparativos'!BD51</f>
        <v>0.89136099007504244</v>
      </c>
    </row>
    <row r="373" spans="2:4" x14ac:dyDescent="0.25">
      <c r="C373" s="1103" t="s">
        <v>267</v>
      </c>
      <c r="D373" s="1187">
        <f>'Datos comparativos'!BD52</f>
        <v>0.88825600355257228</v>
      </c>
    </row>
    <row r="374" spans="2:4" x14ac:dyDescent="0.25">
      <c r="C374" s="1103" t="s">
        <v>152</v>
      </c>
      <c r="D374" s="1187">
        <f>'Datos comparativos'!BD53</f>
        <v>0.91868849206349212</v>
      </c>
    </row>
    <row r="375" spans="2:4" x14ac:dyDescent="0.25">
      <c r="B375" s="1103">
        <v>2021</v>
      </c>
      <c r="C375" s="1103" t="s">
        <v>153</v>
      </c>
      <c r="D375" s="1187">
        <f>'Datos comparativos'!BD54</f>
        <v>0.89362797619047607</v>
      </c>
    </row>
    <row r="376" spans="2:4" x14ac:dyDescent="0.25">
      <c r="C376" s="1103" t="s">
        <v>154</v>
      </c>
      <c r="D376" s="1187">
        <f>'Datos comparativos'!BD55</f>
        <v>0.91381499257193699</v>
      </c>
    </row>
    <row r="377" spans="2:4" x14ac:dyDescent="0.25">
      <c r="C377" s="1103" t="s">
        <v>155</v>
      </c>
      <c r="D377" s="1187">
        <f>'Datos comparativos'!BD56</f>
        <v>0.89695649617871842</v>
      </c>
    </row>
    <row r="378" spans="2:4" x14ac:dyDescent="0.25">
      <c r="C378" s="1103" t="s">
        <v>303</v>
      </c>
      <c r="D378" s="1187">
        <f>'Datos comparativos'!BD57</f>
        <v>0.89474268812463265</v>
      </c>
    </row>
    <row r="379" spans="2:4" x14ac:dyDescent="0.25">
      <c r="C379" s="1103" t="s">
        <v>167</v>
      </c>
      <c r="D379" s="1187">
        <f>'Datos comparativos'!BD58</f>
        <v>0.94638227513227513</v>
      </c>
    </row>
    <row r="380" spans="2:4" x14ac:dyDescent="0.25">
      <c r="C380" s="1103" t="s">
        <v>168</v>
      </c>
      <c r="D380" s="1187">
        <f>'Datos comparativos'!BD59</f>
        <v>0.93559876543209874</v>
      </c>
    </row>
    <row r="381" spans="2:4" x14ac:dyDescent="0.25">
      <c r="C381" s="1103" t="s">
        <v>241</v>
      </c>
      <c r="D381" s="1187">
        <f>'Datos comparativos'!BD60</f>
        <v>0.92990009553204001</v>
      </c>
    </row>
    <row r="382" spans="2:4" x14ac:dyDescent="0.25">
      <c r="C382" s="1103" t="s">
        <v>246</v>
      </c>
      <c r="D382" s="1187">
        <f>'Datos comparativos'!BD61</f>
        <v>0.95488198118753687</v>
      </c>
    </row>
    <row r="383" spans="2:4" x14ac:dyDescent="0.25">
      <c r="C383" s="1103" t="s">
        <v>248</v>
      </c>
      <c r="D383" s="1187">
        <f>'Datos comparativos'!BD62</f>
        <v>0.90854601691702686</v>
      </c>
    </row>
    <row r="384" spans="2:4" x14ac:dyDescent="0.25">
      <c r="C384" s="1103" t="s">
        <v>257</v>
      </c>
      <c r="D384" s="1187">
        <f>'Datos comparativos'!BD63</f>
        <v>0.93961912795715952</v>
      </c>
    </row>
    <row r="385" spans="2:4" x14ac:dyDescent="0.25">
      <c r="C385" s="1103" t="s">
        <v>267</v>
      </c>
      <c r="D385" s="1187">
        <f>'Datos comparativos'!BD64</f>
        <v>0.89229343953746298</v>
      </c>
    </row>
    <row r="386" spans="2:4" x14ac:dyDescent="0.25">
      <c r="C386" s="1103" t="s">
        <v>152</v>
      </c>
      <c r="D386" s="1187">
        <f>'Datos comparativos'!BD65</f>
        <v>0.89384461701173334</v>
      </c>
    </row>
    <row r="387" spans="2:4" x14ac:dyDescent="0.25">
      <c r="B387" s="1103">
        <v>2022</v>
      </c>
      <c r="C387" s="1103" t="s">
        <v>153</v>
      </c>
      <c r="D387" s="1187">
        <f>'Datos comparativos'!BD66</f>
        <v>0.91481713549731014</v>
      </c>
    </row>
    <row r="388" spans="2:4" x14ac:dyDescent="0.25">
      <c r="C388" s="1103" t="s">
        <v>154</v>
      </c>
      <c r="D388" s="1187">
        <f>'Datos comparativos'!BD67</f>
        <v>0.91318219490128805</v>
      </c>
    </row>
    <row r="389" spans="2:4" x14ac:dyDescent="0.25">
      <c r="C389" s="1103" t="s">
        <v>155</v>
      </c>
      <c r="D389" s="1187">
        <f>'Datos comparativos'!BD68</f>
        <v>0.95485470847591858</v>
      </c>
    </row>
    <row r="390" spans="2:4" x14ac:dyDescent="0.25">
      <c r="C390" s="1103" t="s">
        <v>303</v>
      </c>
      <c r="D390" s="1187">
        <f>'Datos comparativos'!BD69</f>
        <v>0.96370885417799401</v>
      </c>
    </row>
    <row r="391" spans="2:4" x14ac:dyDescent="0.25">
      <c r="C391" s="1103" t="s">
        <v>167</v>
      </c>
      <c r="D391" s="1187">
        <f>'Datos comparativos'!BD70</f>
        <v>0.94940682521637221</v>
      </c>
    </row>
    <row r="392" spans="2:4" x14ac:dyDescent="0.25">
      <c r="C392" s="1103" t="s">
        <v>168</v>
      </c>
      <c r="D392" s="1187">
        <f>'Datos comparativos'!BD71</f>
        <v>0.93258982661379275</v>
      </c>
    </row>
    <row r="393" spans="2:4" x14ac:dyDescent="0.25">
      <c r="C393" s="1103" t="s">
        <v>241</v>
      </c>
      <c r="D393" s="1187">
        <f>'Datos comparativos'!BD72</f>
        <v>0.95148211215923351</v>
      </c>
    </row>
    <row r="394" spans="2:4" x14ac:dyDescent="0.25">
      <c r="C394" s="1103" t="s">
        <v>246</v>
      </c>
      <c r="D394" s="1187">
        <f>'Datos comparativos'!BD73</f>
        <v>0.93947122670554639</v>
      </c>
    </row>
    <row r="395" spans="2:4" x14ac:dyDescent="0.25">
      <c r="C395" s="1103" t="s">
        <v>248</v>
      </c>
      <c r="D395" s="1187">
        <f>'Datos comparativos'!BD74</f>
        <v>0.94747334193875987</v>
      </c>
    </row>
    <row r="396" spans="2:4" x14ac:dyDescent="0.25">
      <c r="C396" s="1103" t="s">
        <v>257</v>
      </c>
      <c r="D396" s="1187">
        <f>'Datos comparativos'!BD75</f>
        <v>0.95825219405872364</v>
      </c>
    </row>
    <row r="397" spans="2:4" x14ac:dyDescent="0.25">
      <c r="C397" s="1103" t="s">
        <v>267</v>
      </c>
      <c r="D397" s="1187">
        <f>'Datos comparativos'!BD76</f>
        <v>0.94846610430872536</v>
      </c>
    </row>
    <row r="398" spans="2:4" x14ac:dyDescent="0.25">
      <c r="C398" s="1103" t="s">
        <v>152</v>
      </c>
      <c r="D398" s="1187">
        <f>'Datos comparativos'!BD77</f>
        <v>0.93296044178672266</v>
      </c>
    </row>
    <row r="399" spans="2:4" x14ac:dyDescent="0.25">
      <c r="B399" s="1103">
        <v>2023</v>
      </c>
      <c r="C399" s="1103" t="s">
        <v>153</v>
      </c>
      <c r="D399" s="1187">
        <f>'Datos comparativos'!BD78</f>
        <v>0.93456586390986629</v>
      </c>
    </row>
    <row r="400" spans="2:4" x14ac:dyDescent="0.25">
      <c r="C400" s="1103" t="s">
        <v>154</v>
      </c>
      <c r="D400" s="1187">
        <f>'Datos comparativos'!BD79</f>
        <v>0.91542349082949259</v>
      </c>
    </row>
    <row r="401" spans="2:4" x14ac:dyDescent="0.25">
      <c r="C401" s="1103" t="s">
        <v>155</v>
      </c>
      <c r="D401" s="1187">
        <f>'Datos comparativos'!BD80</f>
        <v>0.8941793476475054</v>
      </c>
    </row>
    <row r="402" spans="2:4" x14ac:dyDescent="0.25">
      <c r="C402" s="1103" t="s">
        <v>303</v>
      </c>
      <c r="D402" s="1187">
        <f>'Datos comparativos'!BD81</f>
        <v>0.90558619237795446</v>
      </c>
    </row>
    <row r="403" spans="2:4" x14ac:dyDescent="0.25">
      <c r="C403" s="1103" t="s">
        <v>167</v>
      </c>
      <c r="D403" s="1187">
        <f>'Datos comparativos'!BD82</f>
        <v>0.92214474145073677</v>
      </c>
    </row>
    <row r="404" spans="2:4" x14ac:dyDescent="0.25">
      <c r="C404" s="1103" t="s">
        <v>168</v>
      </c>
      <c r="D404" s="1187">
        <f>'Datos comparativos'!BD83</f>
        <v>0.94673035724533594</v>
      </c>
    </row>
    <row r="405" spans="2:4" x14ac:dyDescent="0.25">
      <c r="C405" s="1103" t="s">
        <v>241</v>
      </c>
      <c r="D405" s="1187">
        <f>'Datos comparativos'!BD84</f>
        <v>0.94747119406920322</v>
      </c>
    </row>
    <row r="406" spans="2:4" x14ac:dyDescent="0.25">
      <c r="C406" s="1103" t="s">
        <v>246</v>
      </c>
      <c r="D406" s="1187">
        <f>'Datos comparativos'!BD85</f>
        <v>0.93581676264535707</v>
      </c>
    </row>
    <row r="407" spans="2:4" x14ac:dyDescent="0.25">
      <c r="C407" s="1103" t="s">
        <v>248</v>
      </c>
      <c r="D407" s="1187">
        <f>'Datos comparativos'!BD86</f>
        <v>0.8986656708044688</v>
      </c>
    </row>
    <row r="408" spans="2:4" x14ac:dyDescent="0.25">
      <c r="C408" s="1103" t="s">
        <v>257</v>
      </c>
      <c r="D408" s="1187">
        <f>'Datos comparativos'!BD87</f>
        <v>0.89337613929496928</v>
      </c>
    </row>
    <row r="409" spans="2:4" x14ac:dyDescent="0.25">
      <c r="C409" s="1103" t="s">
        <v>267</v>
      </c>
      <c r="D409" s="1187">
        <f>'Datos comparativos'!BD88</f>
        <v>0.90046962803332187</v>
      </c>
    </row>
    <row r="410" spans="2:4" x14ac:dyDescent="0.25">
      <c r="C410" s="1103" t="s">
        <v>152</v>
      </c>
      <c r="D410" s="1187">
        <f>'Datos comparativos'!BD89</f>
        <v>0.88421069456883628</v>
      </c>
    </row>
    <row r="411" spans="2:4" x14ac:dyDescent="0.25">
      <c r="B411" s="1103">
        <v>2024</v>
      </c>
      <c r="C411" s="1103" t="s">
        <v>153</v>
      </c>
      <c r="D411" s="1187">
        <f>'Datos comparativos'!BD90</f>
        <v>0.93635572540612355</v>
      </c>
    </row>
    <row r="412" spans="2:4" x14ac:dyDescent="0.25">
      <c r="C412" s="1103" t="s">
        <v>154</v>
      </c>
      <c r="D412" s="1187">
        <f>'Datos comparativos'!BD91</f>
        <v>0.92781725135630155</v>
      </c>
    </row>
    <row r="413" spans="2:4" x14ac:dyDescent="0.25">
      <c r="C413" s="1103" t="s">
        <v>155</v>
      </c>
      <c r="D413" s="1187">
        <f>'Datos comparativos'!BD92</f>
        <v>0.90418683833510338</v>
      </c>
    </row>
    <row r="414" spans="2:4" x14ac:dyDescent="0.25">
      <c r="C414" s="1103" t="s">
        <v>303</v>
      </c>
      <c r="D414" s="1187">
        <f>'Datos comparativos'!BD93</f>
        <v>0.91517485322177616</v>
      </c>
    </row>
    <row r="415" spans="2:4" x14ac:dyDescent="0.25">
      <c r="C415" s="1103" t="s">
        <v>167</v>
      </c>
      <c r="D415" s="1187">
        <f>'Datos comparativos'!BD94</f>
        <v>0.93368908822822017</v>
      </c>
    </row>
    <row r="416" spans="2:4" x14ac:dyDescent="0.25">
      <c r="C416" s="1103" t="s">
        <v>168</v>
      </c>
      <c r="D416" s="1187">
        <f>'Datos comparativos'!BD95</f>
        <v>0.93501106484656471</v>
      </c>
    </row>
    <row r="417" spans="2:4" x14ac:dyDescent="0.25">
      <c r="C417" s="1103" t="s">
        <v>241</v>
      </c>
      <c r="D417" s="1187">
        <f>'Datos comparativos'!BD96</f>
        <v>0.91480762164851415</v>
      </c>
    </row>
    <row r="418" spans="2:4" x14ac:dyDescent="0.25">
      <c r="C418" s="1103" t="s">
        <v>246</v>
      </c>
      <c r="D418" s="1187">
        <f>'Datos comparativos'!BD97</f>
        <v>0.9303841938055869</v>
      </c>
    </row>
    <row r="419" spans="2:4" x14ac:dyDescent="0.25">
      <c r="C419" s="1103" t="s">
        <v>248</v>
      </c>
      <c r="D419" s="1187">
        <f>'Datos comparativos'!BD98</f>
        <v>0.92882082066355165</v>
      </c>
    </row>
    <row r="420" spans="2:4" x14ac:dyDescent="0.25">
      <c r="C420" s="1103" t="s">
        <v>257</v>
      </c>
      <c r="D420" s="1187">
        <f>'Datos comparativos'!BD99</f>
        <v>0.95055510189597847</v>
      </c>
    </row>
    <row r="421" spans="2:4" x14ac:dyDescent="0.25">
      <c r="C421" s="1103" t="s">
        <v>267</v>
      </c>
      <c r="D421" s="1187">
        <f>'Datos comparativos'!BD100</f>
        <v>0.9494346059484039</v>
      </c>
    </row>
    <row r="422" spans="2:4" x14ac:dyDescent="0.25">
      <c r="C422" s="1103" t="s">
        <v>152</v>
      </c>
      <c r="D422" s="1187">
        <f>'Datos comparativos'!BD101</f>
        <v>0.92807555873636349</v>
      </c>
    </row>
    <row r="423" spans="2:4" x14ac:dyDescent="0.25">
      <c r="B423" s="1103">
        <v>2025</v>
      </c>
      <c r="C423" s="1103" t="s">
        <v>153</v>
      </c>
      <c r="D423" s="1187">
        <f>'Datos comparativos'!BD102</f>
        <v>0.90744958620323979</v>
      </c>
    </row>
    <row r="424" spans="2:4" x14ac:dyDescent="0.25">
      <c r="C424" s="1103" t="s">
        <v>154</v>
      </c>
      <c r="D424" s="1187">
        <f>'Datos comparativos'!BD103</f>
        <v>0.9441119806995607</v>
      </c>
    </row>
    <row r="425" spans="2:4" x14ac:dyDescent="0.25">
      <c r="C425" s="1103" t="s">
        <v>155</v>
      </c>
      <c r="D425" s="1187">
        <f>'Datos comparativos'!BD104</f>
        <v>0.94359233336648451</v>
      </c>
    </row>
    <row r="426" spans="2:4" x14ac:dyDescent="0.25">
      <c r="C426" s="1103" t="s">
        <v>303</v>
      </c>
      <c r="D426" s="1187">
        <f>'Datos comparativos'!BD105</f>
        <v>0.9128766000970342</v>
      </c>
    </row>
    <row r="427" spans="2:4" x14ac:dyDescent="0.25">
      <c r="C427" s="1103" t="s">
        <v>167</v>
      </c>
      <c r="D427" s="1187">
        <f>'Datos comparativos'!BD106</f>
        <v>0.93926789235475583</v>
      </c>
    </row>
    <row r="428" spans="2:4" x14ac:dyDescent="0.25">
      <c r="C428" s="1103" t="s">
        <v>168</v>
      </c>
      <c r="D428" s="1187">
        <f>'Datos comparativos'!BD107</f>
        <v>0.82861110682429173</v>
      </c>
    </row>
    <row r="429" spans="2:4" x14ac:dyDescent="0.25">
      <c r="C429" s="1103" t="s">
        <v>241</v>
      </c>
      <c r="D429" s="1187">
        <f>'Datos comparativos'!BD108</f>
        <v>0.86152801671211188</v>
      </c>
    </row>
    <row r="430" spans="2:4" x14ac:dyDescent="0.25">
      <c r="C430" s="1103" t="s">
        <v>246</v>
      </c>
      <c r="D430" s="1187">
        <f>'Datos comparativos'!BD109</f>
        <v>0.90574792501167101</v>
      </c>
    </row>
    <row r="431" spans="2:4" x14ac:dyDescent="0.25">
      <c r="C431" s="1103" t="s">
        <v>248</v>
      </c>
      <c r="D431" s="1187">
        <f>'Datos comparativos'!BD110</f>
        <v>0.87606898090596719</v>
      </c>
    </row>
    <row r="432" spans="2:4" x14ac:dyDescent="0.25">
      <c r="C432" s="1103" t="s">
        <v>257</v>
      </c>
      <c r="D432" s="1187">
        <f>'Datos comparativos'!BD111</f>
        <v>0.93331169516692813</v>
      </c>
    </row>
    <row r="433" spans="2:4" x14ac:dyDescent="0.25">
      <c r="C433" s="1103" t="s">
        <v>267</v>
      </c>
      <c r="D433" s="1187">
        <f>'Datos comparativos'!BD112</f>
        <v>0.90817948559882744</v>
      </c>
    </row>
    <row r="434" spans="2:4" x14ac:dyDescent="0.25">
      <c r="C434" s="1103" t="s">
        <v>152</v>
      </c>
      <c r="D434" s="1187">
        <f>'Datos comparativos'!BD113</f>
        <v>0.91312334339081935</v>
      </c>
    </row>
    <row r="435" spans="2:4" x14ac:dyDescent="0.25">
      <c r="B435" s="1103">
        <v>2026</v>
      </c>
      <c r="C435" s="1103" t="s">
        <v>154</v>
      </c>
      <c r="D435" s="1187">
        <f>'Datos comparativos'!BD114</f>
        <v>0.88007973592633759</v>
      </c>
    </row>
  </sheetData>
  <mergeCells count="5">
    <mergeCell ref="B9:B19"/>
    <mergeCell ref="B117:B127"/>
    <mergeCell ref="B224:B234"/>
    <mergeCell ref="B331:B341"/>
    <mergeCell ref="F6:R7"/>
  </mergeCells>
  <phoneticPr fontId="74" type="noConversion"/>
  <pageMargins left="0.7" right="0.7" top="0.75" bottom="0.75" header="0.3" footer="0.3"/>
  <pageSetup orientation="portrait" verticalDpi="36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A1:BQ806"/>
  <sheetViews>
    <sheetView showGridLines="0" zoomScale="50" zoomScaleNormal="50" workbookViewId="0">
      <pane xSplit="3" ySplit="8" topLeftCell="H113" activePane="bottomRight" state="frozen"/>
      <selection activeCell="N489" sqref="N489"/>
      <selection pane="topRight" activeCell="N489" sqref="N489"/>
      <selection pane="bottomLeft" activeCell="N489" sqref="N489"/>
      <selection pane="bottomRight" activeCell="AA58" sqref="AA58"/>
    </sheetView>
  </sheetViews>
  <sheetFormatPr baseColWidth="10" defaultColWidth="11.453125" defaultRowHeight="13" x14ac:dyDescent="0.25"/>
  <cols>
    <col min="1" max="3" width="0.81640625" style="48" customWidth="1"/>
    <col min="4" max="4" width="13.81640625" style="48" customWidth="1"/>
    <col min="5" max="5" width="64.54296875" style="48" customWidth="1"/>
    <col min="6" max="6" width="18.81640625" style="200" customWidth="1"/>
    <col min="7" max="7" width="16.1796875" style="48" customWidth="1"/>
    <col min="8" max="8" width="1.1796875" style="201" customWidth="1"/>
    <col min="9" max="9" width="45.453125" style="48" customWidth="1"/>
    <col min="10" max="11" width="10" style="48" customWidth="1"/>
    <col min="12" max="12" width="10" style="48" hidden="1" customWidth="1"/>
    <col min="13" max="17" width="10" style="48" customWidth="1"/>
    <col min="18" max="18" width="10" style="48" hidden="1" customWidth="1"/>
    <col min="19" max="22" width="10" style="48" customWidth="1"/>
    <col min="23" max="23" width="8.81640625" style="48" customWidth="1"/>
    <col min="24" max="24" width="9.81640625" style="48" customWidth="1"/>
    <col min="25" max="29" width="11.1796875" style="48" customWidth="1"/>
    <col min="30" max="44" width="10" style="48" customWidth="1"/>
    <col min="45" max="50" width="10.1796875" style="48" customWidth="1"/>
    <col min="51" max="51" width="10.1796875" style="48" hidden="1" customWidth="1"/>
    <col min="52" max="52" width="2.1796875" customWidth="1"/>
    <col min="53" max="57" width="10" style="48" customWidth="1"/>
    <col min="58" max="69" width="11.453125" style="147"/>
    <col min="70" max="16384" width="11.453125" style="48"/>
  </cols>
  <sheetData>
    <row r="1" spans="1:57" s="147" customFormat="1" x14ac:dyDescent="0.25">
      <c r="A1" s="144"/>
      <c r="B1" s="144"/>
      <c r="C1" s="144"/>
      <c r="D1" s="144"/>
      <c r="E1" s="144"/>
      <c r="F1" s="145"/>
      <c r="G1" s="144"/>
      <c r="H1" s="118"/>
      <c r="I1" s="146"/>
      <c r="J1" s="144"/>
      <c r="K1" s="144"/>
      <c r="L1" s="144"/>
      <c r="M1" s="144"/>
      <c r="N1" s="144"/>
      <c r="O1" s="144"/>
      <c r="P1" s="144"/>
      <c r="Q1" s="144"/>
      <c r="R1" s="144"/>
      <c r="S1" s="144"/>
      <c r="T1" s="144"/>
      <c r="U1" s="144"/>
      <c r="V1" s="144"/>
      <c r="W1" s="144"/>
      <c r="X1" s="144"/>
      <c r="Y1" s="144"/>
      <c r="Z1" s="144"/>
      <c r="AA1" s="144"/>
      <c r="AB1" s="144"/>
      <c r="AC1" s="144"/>
      <c r="AD1" s="144"/>
      <c r="AE1" s="144"/>
      <c r="AF1" s="144"/>
      <c r="AG1" s="144"/>
      <c r="AH1" s="144"/>
      <c r="AI1" s="144"/>
      <c r="AJ1" s="144"/>
      <c r="AK1" s="144"/>
      <c r="AL1" s="144"/>
      <c r="AM1" s="144"/>
      <c r="AN1" s="144"/>
      <c r="AO1" s="144"/>
      <c r="AP1" s="144"/>
      <c r="AQ1" s="144"/>
      <c r="AR1" s="144"/>
      <c r="AS1" s="144"/>
      <c r="AT1" s="144"/>
      <c r="AU1" s="144"/>
      <c r="AV1" s="144"/>
      <c r="AW1" s="144"/>
      <c r="AX1" s="144"/>
      <c r="AY1" s="144"/>
      <c r="AZ1"/>
      <c r="BA1" s="144"/>
      <c r="BB1" s="144"/>
      <c r="BC1" s="144"/>
      <c r="BD1" s="144"/>
      <c r="BE1" s="144"/>
    </row>
    <row r="2" spans="1:57" s="147" customFormat="1" ht="28" x14ac:dyDescent="0.25">
      <c r="A2" s="148"/>
      <c r="B2" s="148"/>
      <c r="C2" s="148"/>
      <c r="D2" s="148"/>
      <c r="E2" s="148"/>
      <c r="F2" s="148"/>
      <c r="G2" s="148"/>
      <c r="H2" s="118"/>
      <c r="I2" s="149" t="s">
        <v>840</v>
      </c>
      <c r="J2" s="148"/>
      <c r="K2" s="148"/>
      <c r="L2" s="148"/>
      <c r="M2" s="148"/>
      <c r="N2" s="148"/>
      <c r="O2" s="148"/>
      <c r="P2" s="148"/>
      <c r="Q2" s="148"/>
      <c r="R2" s="148"/>
      <c r="S2" s="148"/>
      <c r="T2" s="148"/>
      <c r="U2" s="148"/>
      <c r="V2" s="148"/>
      <c r="W2" s="148"/>
      <c r="X2" s="148"/>
      <c r="Y2" s="148"/>
      <c r="Z2" s="148"/>
      <c r="AA2" s="148"/>
      <c r="AB2" s="148"/>
      <c r="AC2" s="148"/>
      <c r="AD2" s="148"/>
      <c r="AE2" s="148"/>
      <c r="AF2" s="148"/>
      <c r="AG2" s="148"/>
      <c r="AH2" s="148"/>
      <c r="AI2" s="148"/>
      <c r="AJ2" s="148"/>
      <c r="AK2" s="148"/>
      <c r="AL2" s="148"/>
      <c r="AM2" s="148"/>
      <c r="AN2" s="148"/>
      <c r="AO2" s="148"/>
      <c r="AP2" s="148"/>
      <c r="AQ2" s="148"/>
      <c r="AR2" s="148"/>
      <c r="AS2" s="148"/>
      <c r="AT2" s="148"/>
      <c r="AU2" s="148"/>
      <c r="AV2" s="148"/>
      <c r="AW2" s="148"/>
      <c r="AX2" s="148"/>
      <c r="AY2" s="148"/>
      <c r="AZ2"/>
      <c r="BA2" s="148"/>
      <c r="BB2" s="148"/>
      <c r="BC2" s="148"/>
      <c r="BD2" s="148"/>
      <c r="BE2" s="148"/>
    </row>
    <row r="3" spans="1:57" s="147" customFormat="1" ht="25" x14ac:dyDescent="0.25">
      <c r="A3" s="144"/>
      <c r="B3" s="144"/>
      <c r="C3" s="144"/>
      <c r="D3" s="144"/>
      <c r="E3" s="144"/>
      <c r="F3" s="145"/>
      <c r="G3" s="144"/>
      <c r="H3" s="118"/>
      <c r="I3" s="150" t="s">
        <v>169</v>
      </c>
      <c r="J3" s="144"/>
      <c r="K3" s="144"/>
      <c r="L3" s="144"/>
      <c r="M3" s="144"/>
      <c r="N3" s="72"/>
      <c r="O3" s="144"/>
      <c r="P3" s="144"/>
      <c r="Q3" s="144"/>
      <c r="R3" s="144"/>
      <c r="AZ3"/>
    </row>
    <row r="4" spans="1:57" s="147" customFormat="1" ht="13.5" thickBot="1" x14ac:dyDescent="0.3">
      <c r="A4" s="144"/>
      <c r="B4" s="144"/>
      <c r="C4" s="144"/>
      <c r="D4" s="144"/>
      <c r="E4" s="144"/>
      <c r="F4" s="145"/>
      <c r="G4" s="144"/>
      <c r="H4" s="118"/>
      <c r="I4" s="146"/>
      <c r="J4" s="144"/>
      <c r="K4" s="144"/>
      <c r="L4" s="144"/>
      <c r="M4" s="144"/>
      <c r="N4" s="144"/>
      <c r="O4" s="144"/>
      <c r="P4" s="144"/>
      <c r="Q4" s="144"/>
      <c r="R4" s="144"/>
      <c r="S4" s="144"/>
      <c r="T4" s="144"/>
      <c r="U4" s="144"/>
      <c r="V4" s="144"/>
      <c r="W4" s="144"/>
      <c r="X4" s="144"/>
      <c r="Y4" s="144"/>
      <c r="Z4" s="144"/>
      <c r="AA4" s="144"/>
      <c r="AB4" s="144"/>
      <c r="AC4" s="144"/>
      <c r="AD4" s="144"/>
      <c r="AE4" s="144"/>
      <c r="AF4" s="144"/>
      <c r="AG4" s="144"/>
      <c r="AH4" s="144"/>
      <c r="AI4" s="144"/>
      <c r="AJ4" s="144"/>
      <c r="AK4" s="144"/>
      <c r="AL4" s="144"/>
      <c r="AM4" s="144"/>
      <c r="AN4" s="144"/>
      <c r="AO4" s="144"/>
      <c r="AP4" s="144"/>
      <c r="AQ4" s="144"/>
      <c r="AR4" s="144"/>
      <c r="AS4" s="144"/>
      <c r="AT4" s="144"/>
      <c r="AU4" s="144"/>
      <c r="AV4" s="144"/>
      <c r="AW4" s="144"/>
      <c r="AX4" s="144"/>
      <c r="AY4" s="144"/>
      <c r="AZ4"/>
      <c r="BA4" s="144"/>
      <c r="BB4" s="144"/>
      <c r="BC4" s="144"/>
      <c r="BD4" s="144"/>
      <c r="BE4" s="144"/>
    </row>
    <row r="5" spans="1:57" ht="30" customHeight="1" thickBot="1" x14ac:dyDescent="0.45">
      <c r="A5" s="151"/>
      <c r="B5" s="151"/>
      <c r="C5" s="151"/>
      <c r="D5" s="151"/>
      <c r="E5" s="151"/>
      <c r="F5" s="152"/>
      <c r="G5" s="151"/>
      <c r="H5" s="153"/>
      <c r="I5" s="147"/>
      <c r="J5" s="289" t="s">
        <v>7</v>
      </c>
      <c r="K5" s="289" t="s">
        <v>7</v>
      </c>
      <c r="L5" s="289" t="s">
        <v>7</v>
      </c>
      <c r="M5" s="289" t="s">
        <v>7</v>
      </c>
      <c r="N5" s="289" t="s">
        <v>7</v>
      </c>
      <c r="O5" s="289" t="s">
        <v>7</v>
      </c>
      <c r="P5" s="289" t="s">
        <v>7</v>
      </c>
      <c r="Q5" s="289" t="s">
        <v>7</v>
      </c>
      <c r="R5" s="289" t="s">
        <v>7</v>
      </c>
      <c r="S5" s="289" t="s">
        <v>7</v>
      </c>
      <c r="T5" s="289" t="s">
        <v>7</v>
      </c>
      <c r="U5" s="289" t="s">
        <v>7</v>
      </c>
      <c r="V5" s="289" t="s">
        <v>7</v>
      </c>
      <c r="W5" s="289" t="s">
        <v>7</v>
      </c>
      <c r="X5" s="289" t="s">
        <v>7</v>
      </c>
      <c r="Y5" s="289" t="s">
        <v>7</v>
      </c>
      <c r="Z5" s="289" t="s">
        <v>7</v>
      </c>
      <c r="AA5" s="289" t="s">
        <v>7</v>
      </c>
      <c r="AB5" s="289" t="s">
        <v>7</v>
      </c>
      <c r="AC5" s="1303"/>
      <c r="AD5" s="290" t="s">
        <v>8</v>
      </c>
      <c r="AE5" s="290" t="s">
        <v>8</v>
      </c>
      <c r="AF5" s="290" t="s">
        <v>8</v>
      </c>
      <c r="AG5" s="290" t="s">
        <v>8</v>
      </c>
      <c r="AH5" s="290" t="s">
        <v>8</v>
      </c>
      <c r="AI5" s="290" t="s">
        <v>8</v>
      </c>
      <c r="AJ5" s="290" t="s">
        <v>8</v>
      </c>
      <c r="AK5" s="290" t="s">
        <v>8</v>
      </c>
      <c r="AL5" s="290" t="s">
        <v>8</v>
      </c>
      <c r="AM5" s="290" t="s">
        <v>8</v>
      </c>
      <c r="AN5" s="290" t="s">
        <v>8</v>
      </c>
      <c r="AO5" s="290" t="s">
        <v>80</v>
      </c>
      <c r="AP5" s="290" t="s">
        <v>80</v>
      </c>
      <c r="AQ5" s="290" t="s">
        <v>80</v>
      </c>
      <c r="AR5" s="290" t="s">
        <v>80</v>
      </c>
      <c r="AS5" s="290" t="s">
        <v>80</v>
      </c>
      <c r="AT5" s="290" t="s">
        <v>80</v>
      </c>
      <c r="AU5" s="290" t="s">
        <v>342</v>
      </c>
      <c r="AV5" s="290" t="s">
        <v>342</v>
      </c>
      <c r="AW5" s="290" t="s">
        <v>342</v>
      </c>
      <c r="AX5" s="290" t="s">
        <v>342</v>
      </c>
      <c r="AY5" s="290" t="s">
        <v>342</v>
      </c>
      <c r="BA5" s="1598" t="s">
        <v>98</v>
      </c>
      <c r="BB5" s="1587"/>
      <c r="BC5" s="1587"/>
      <c r="BD5" s="1587"/>
      <c r="BE5" s="1587"/>
    </row>
    <row r="6" spans="1:57" s="161" customFormat="1" ht="24.65" customHeight="1" x14ac:dyDescent="0.25">
      <c r="A6" s="155"/>
      <c r="B6" s="155"/>
      <c r="C6" s="155"/>
      <c r="D6" s="155"/>
      <c r="E6" s="155">
        <v>1</v>
      </c>
      <c r="F6" s="156">
        <f t="shared" ref="F6:X6" si="0">+E6+1</f>
        <v>2</v>
      </c>
      <c r="G6" s="156">
        <f t="shared" si="0"/>
        <v>3</v>
      </c>
      <c r="H6" s="156">
        <f t="shared" si="0"/>
        <v>4</v>
      </c>
      <c r="I6" s="156">
        <f t="shared" si="0"/>
        <v>5</v>
      </c>
      <c r="J6" s="156">
        <f t="shared" si="0"/>
        <v>6</v>
      </c>
      <c r="K6" s="156">
        <f t="shared" si="0"/>
        <v>7</v>
      </c>
      <c r="L6" s="156">
        <f t="shared" si="0"/>
        <v>8</v>
      </c>
      <c r="M6" s="156">
        <f t="shared" si="0"/>
        <v>9</v>
      </c>
      <c r="N6" s="156">
        <f t="shared" si="0"/>
        <v>10</v>
      </c>
      <c r="O6" s="156">
        <f t="shared" si="0"/>
        <v>11</v>
      </c>
      <c r="P6" s="156">
        <f t="shared" si="0"/>
        <v>12</v>
      </c>
      <c r="Q6" s="156">
        <f t="shared" si="0"/>
        <v>13</v>
      </c>
      <c r="R6" s="156">
        <f t="shared" si="0"/>
        <v>14</v>
      </c>
      <c r="S6" s="156">
        <f t="shared" si="0"/>
        <v>15</v>
      </c>
      <c r="T6" s="156">
        <f t="shared" si="0"/>
        <v>16</v>
      </c>
      <c r="U6" s="156">
        <f t="shared" si="0"/>
        <v>17</v>
      </c>
      <c r="V6" s="156">
        <f t="shared" si="0"/>
        <v>18</v>
      </c>
      <c r="W6" s="156">
        <f t="shared" si="0"/>
        <v>19</v>
      </c>
      <c r="X6" s="156">
        <f t="shared" si="0"/>
        <v>20</v>
      </c>
      <c r="Y6" s="156">
        <f t="shared" ref="Y6" si="1">+X6+1</f>
        <v>21</v>
      </c>
      <c r="Z6" s="156">
        <f t="shared" ref="Z6:AA6" si="2">+Y6+1</f>
        <v>22</v>
      </c>
      <c r="AA6" s="156">
        <f t="shared" si="2"/>
        <v>23</v>
      </c>
      <c r="AB6" s="156">
        <f t="shared" ref="AB6" si="3">+AA6+1</f>
        <v>24</v>
      </c>
      <c r="AC6" s="156">
        <f t="shared" ref="AC6" si="4">+AB6+1</f>
        <v>25</v>
      </c>
      <c r="AD6" s="156">
        <f t="shared" ref="AD6" si="5">+AC6+1</f>
        <v>26</v>
      </c>
      <c r="AE6" s="156">
        <f t="shared" ref="AE6" si="6">+AD6+1</f>
        <v>27</v>
      </c>
      <c r="AF6" s="156">
        <f t="shared" ref="AF6" si="7">+AE6+1</f>
        <v>28</v>
      </c>
      <c r="AG6" s="156">
        <f t="shared" ref="AG6" si="8">+AF6+1</f>
        <v>29</v>
      </c>
      <c r="AH6" s="156">
        <f t="shared" ref="AH6" si="9">+AG6+1</f>
        <v>30</v>
      </c>
      <c r="AI6" s="156">
        <f t="shared" ref="AI6" si="10">+AH6+1</f>
        <v>31</v>
      </c>
      <c r="AJ6" s="156">
        <f t="shared" ref="AJ6" si="11">+AI6+1</f>
        <v>32</v>
      </c>
      <c r="AK6" s="156">
        <f t="shared" ref="AK6" si="12">+AJ6+1</f>
        <v>33</v>
      </c>
      <c r="AL6" s="156">
        <f t="shared" ref="AL6" si="13">+AK6+1</f>
        <v>34</v>
      </c>
      <c r="AM6" s="156">
        <f t="shared" ref="AM6" si="14">+AL6+1</f>
        <v>35</v>
      </c>
      <c r="AN6" s="156">
        <f t="shared" ref="AN6" si="15">+AM6+1</f>
        <v>36</v>
      </c>
      <c r="AO6" s="156">
        <f t="shared" ref="AO6" si="16">+AN6+1</f>
        <v>37</v>
      </c>
      <c r="AP6" s="156">
        <f t="shared" ref="AP6" si="17">+AO6+1</f>
        <v>38</v>
      </c>
      <c r="AQ6" s="156">
        <f t="shared" ref="AQ6" si="18">+AP6+1</f>
        <v>39</v>
      </c>
      <c r="AR6" s="156">
        <f t="shared" ref="AR6" si="19">+AQ6+1</f>
        <v>40</v>
      </c>
      <c r="AS6" s="156">
        <f t="shared" ref="AS6" si="20">+AR6+1</f>
        <v>41</v>
      </c>
      <c r="AT6" s="156">
        <f t="shared" ref="AT6" si="21">+AS6+1</f>
        <v>42</v>
      </c>
      <c r="AU6" s="156">
        <f t="shared" ref="AU6" si="22">+AT6+1</f>
        <v>43</v>
      </c>
      <c r="AV6" s="156">
        <f t="shared" ref="AV6" si="23">+AU6+1</f>
        <v>44</v>
      </c>
      <c r="AW6" s="156">
        <f t="shared" ref="AW6" si="24">+AV6+1</f>
        <v>45</v>
      </c>
      <c r="AX6" s="156">
        <f t="shared" ref="AX6" si="25">+AW6+1</f>
        <v>46</v>
      </c>
      <c r="AY6" s="156">
        <f t="shared" ref="AY6" si="26">+AX6+1</f>
        <v>47</v>
      </c>
      <c r="AZ6" s="156"/>
      <c r="BA6" s="156">
        <f>+AY6+1</f>
        <v>48</v>
      </c>
      <c r="BB6" s="156">
        <f t="shared" ref="BB6" si="27">+BA6+1</f>
        <v>49</v>
      </c>
      <c r="BC6" s="156">
        <f t="shared" ref="BC6" si="28">+BB6+1</f>
        <v>50</v>
      </c>
      <c r="BD6" s="156">
        <f t="shared" ref="BD6" si="29">+BC6+1</f>
        <v>51</v>
      </c>
      <c r="BE6" s="156">
        <f t="shared" ref="BE6" si="30">+BD6+1</f>
        <v>52</v>
      </c>
    </row>
    <row r="7" spans="1:57" ht="168" customHeight="1" x14ac:dyDescent="0.25">
      <c r="A7" s="162"/>
      <c r="B7" s="162"/>
      <c r="C7" s="162"/>
      <c r="D7" s="162"/>
      <c r="E7" s="162"/>
      <c r="F7" s="163" t="s">
        <v>143</v>
      </c>
      <c r="G7" s="291" t="s">
        <v>144</v>
      </c>
      <c r="H7" s="165"/>
      <c r="I7" s="166" t="s">
        <v>100</v>
      </c>
      <c r="J7" s="167" t="s">
        <v>88</v>
      </c>
      <c r="K7" s="167" t="s">
        <v>817</v>
      </c>
      <c r="L7" s="167" t="s">
        <v>102</v>
      </c>
      <c r="M7" s="167" t="s">
        <v>3</v>
      </c>
      <c r="N7" s="167" t="s">
        <v>4</v>
      </c>
      <c r="O7" s="167" t="s">
        <v>125</v>
      </c>
      <c r="P7" s="167" t="s">
        <v>89</v>
      </c>
      <c r="Q7" s="167" t="s">
        <v>101</v>
      </c>
      <c r="R7" s="167" t="s">
        <v>126</v>
      </c>
      <c r="S7" s="167" t="s">
        <v>90</v>
      </c>
      <c r="T7" s="167" t="s">
        <v>6</v>
      </c>
      <c r="U7" s="167" t="s">
        <v>145</v>
      </c>
      <c r="V7" s="167" t="s">
        <v>266</v>
      </c>
      <c r="W7" s="167" t="s">
        <v>146</v>
      </c>
      <c r="X7" s="167" t="s">
        <v>304</v>
      </c>
      <c r="Y7" s="167" t="s">
        <v>319</v>
      </c>
      <c r="Z7" s="167" t="s">
        <v>717</v>
      </c>
      <c r="AA7" s="167" t="s">
        <v>789</v>
      </c>
      <c r="AB7" s="167" t="s">
        <v>792</v>
      </c>
      <c r="AC7" s="167" t="s">
        <v>847</v>
      </c>
      <c r="AD7" s="167" t="s">
        <v>0</v>
      </c>
      <c r="AE7" s="167" t="s">
        <v>147</v>
      </c>
      <c r="AF7" s="167" t="s">
        <v>1</v>
      </c>
      <c r="AG7" s="167" t="s">
        <v>2</v>
      </c>
      <c r="AH7" s="167" t="s">
        <v>148</v>
      </c>
      <c r="AI7" s="167" t="s">
        <v>149</v>
      </c>
      <c r="AJ7" s="718" t="s">
        <v>791</v>
      </c>
      <c r="AK7" s="719" t="s">
        <v>330</v>
      </c>
      <c r="AL7" s="720" t="s">
        <v>676</v>
      </c>
      <c r="AM7" s="814" t="s">
        <v>720</v>
      </c>
      <c r="AN7" s="814" t="s">
        <v>762</v>
      </c>
      <c r="AO7" s="167" t="s">
        <v>150</v>
      </c>
      <c r="AP7" s="203" t="s">
        <v>151</v>
      </c>
      <c r="AQ7" s="203" t="s">
        <v>317</v>
      </c>
      <c r="AR7" s="203" t="s">
        <v>761</v>
      </c>
      <c r="AS7" s="203" t="s">
        <v>5</v>
      </c>
      <c r="AT7" s="203" t="s">
        <v>329</v>
      </c>
      <c r="AU7" s="203" t="s">
        <v>344</v>
      </c>
      <c r="AV7" s="203" t="s">
        <v>345</v>
      </c>
      <c r="AW7" s="203" t="s">
        <v>346</v>
      </c>
      <c r="AX7" s="203" t="s">
        <v>347</v>
      </c>
      <c r="AY7" s="203" t="s">
        <v>348</v>
      </c>
      <c r="BA7" s="292" t="s">
        <v>61</v>
      </c>
      <c r="BB7" s="293" t="s">
        <v>62</v>
      </c>
      <c r="BC7" s="293" t="s">
        <v>63</v>
      </c>
      <c r="BD7" s="294" t="s">
        <v>83</v>
      </c>
      <c r="BE7" s="294" t="s">
        <v>336</v>
      </c>
    </row>
    <row r="8" spans="1:57" s="147" customFormat="1" ht="6" customHeight="1" x14ac:dyDescent="0.25">
      <c r="A8" s="171"/>
      <c r="B8" s="171"/>
      <c r="C8" s="171"/>
      <c r="D8" s="171"/>
      <c r="E8" s="171"/>
      <c r="F8" s="172"/>
      <c r="G8" s="173"/>
      <c r="H8" s="174"/>
      <c r="I8" s="175"/>
      <c r="J8" s="176"/>
      <c r="K8" s="176"/>
      <c r="L8" s="176"/>
      <c r="M8" s="176"/>
      <c r="N8" s="176"/>
      <c r="O8" s="176"/>
      <c r="P8" s="176"/>
      <c r="Q8" s="176"/>
      <c r="R8" s="176"/>
      <c r="S8" s="176"/>
      <c r="T8" s="176"/>
      <c r="U8" s="176"/>
      <c r="V8" s="176"/>
      <c r="W8" s="176"/>
      <c r="X8" s="176"/>
      <c r="Y8" s="176"/>
      <c r="Z8" s="176"/>
      <c r="AA8" s="176"/>
      <c r="AB8" s="176"/>
      <c r="AC8" s="176"/>
      <c r="AD8" s="176"/>
      <c r="AE8" s="176"/>
      <c r="AF8" s="176"/>
      <c r="AG8" s="176"/>
      <c r="AH8" s="176"/>
      <c r="AI8" s="176"/>
      <c r="AJ8" s="176"/>
      <c r="AK8" s="176"/>
      <c r="AL8" s="176"/>
      <c r="AM8" s="176"/>
      <c r="AN8" s="176"/>
      <c r="AO8" s="252"/>
      <c r="AP8" s="176"/>
      <c r="AQ8" s="176"/>
      <c r="AR8" s="176"/>
      <c r="AS8" s="176"/>
      <c r="AT8" s="176"/>
      <c r="AU8" s="176"/>
      <c r="AV8" s="176"/>
      <c r="AW8" s="176"/>
      <c r="AX8" s="176"/>
      <c r="AY8" s="176"/>
      <c r="AZ8"/>
      <c r="BA8" s="177"/>
      <c r="BB8" s="177"/>
      <c r="BC8" s="177"/>
      <c r="BD8" s="177"/>
      <c r="BE8" s="177"/>
    </row>
    <row r="9" spans="1:57" ht="35.25" customHeight="1" x14ac:dyDescent="0.25">
      <c r="A9" s="144"/>
      <c r="B9" s="144"/>
      <c r="C9" s="144"/>
      <c r="D9" s="144"/>
      <c r="E9" s="144" t="str">
        <f>+F9&amp;G9&amp;I9</f>
        <v>2016DICIEMBREÍNDICES GENERALES</v>
      </c>
      <c r="F9" s="295">
        <v>2016</v>
      </c>
      <c r="G9" s="296" t="s">
        <v>152</v>
      </c>
      <c r="H9" s="452"/>
      <c r="I9" s="450" t="s">
        <v>98</v>
      </c>
      <c r="J9" s="181">
        <v>0.89312499999999995</v>
      </c>
      <c r="K9" s="181">
        <v>0.55108465608465618</v>
      </c>
      <c r="L9" s="181">
        <v>0.77333333333333343</v>
      </c>
      <c r="M9" s="181">
        <v>0.59196428571428572</v>
      </c>
      <c r="N9" s="181">
        <v>0.73425925925925939</v>
      </c>
      <c r="O9" s="181">
        <v>0.60005291005290995</v>
      </c>
      <c r="P9" s="181">
        <v>0.48333333333333328</v>
      </c>
      <c r="Q9" s="181" t="s">
        <v>84</v>
      </c>
      <c r="R9" s="181">
        <v>0.75944444444444448</v>
      </c>
      <c r="S9" s="181">
        <v>0.53574074074074085</v>
      </c>
      <c r="T9" s="181">
        <v>0.68571428571428572</v>
      </c>
      <c r="U9" s="181">
        <v>0.60624999999999996</v>
      </c>
      <c r="V9" s="181" t="s">
        <v>84</v>
      </c>
      <c r="W9" s="181">
        <v>0.54074074074074074</v>
      </c>
      <c r="X9" s="181" t="s">
        <v>84</v>
      </c>
      <c r="Y9" s="181" t="s">
        <v>84</v>
      </c>
      <c r="Z9" s="716" t="s">
        <v>84</v>
      </c>
      <c r="AA9" s="870" t="s">
        <v>84</v>
      </c>
      <c r="AB9" s="870" t="s">
        <v>84</v>
      </c>
      <c r="AC9" s="870"/>
      <c r="AD9" s="181">
        <v>0.76230158730158737</v>
      </c>
      <c r="AE9" s="181">
        <v>0.71230158730158732</v>
      </c>
      <c r="AF9" s="181">
        <v>0.8305555555555556</v>
      </c>
      <c r="AG9" s="181">
        <v>0.72074074074074079</v>
      </c>
      <c r="AH9" s="181">
        <v>0.6157407407407407</v>
      </c>
      <c r="AI9" s="181">
        <v>0.33425925925925926</v>
      </c>
      <c r="AJ9" s="181" t="s">
        <v>84</v>
      </c>
      <c r="AK9" s="181" t="s">
        <v>84</v>
      </c>
      <c r="AL9" s="716" t="s">
        <v>84</v>
      </c>
      <c r="AM9" s="716" t="s">
        <v>84</v>
      </c>
      <c r="AN9" s="870" t="s">
        <v>84</v>
      </c>
      <c r="AO9" s="181">
        <v>0.5033333333333333</v>
      </c>
      <c r="AP9" s="181">
        <v>0.6984126984126986</v>
      </c>
      <c r="AQ9" s="181" t="s">
        <v>84</v>
      </c>
      <c r="AR9" s="856" t="s">
        <v>84</v>
      </c>
      <c r="AS9" s="181">
        <v>0.38203124999999999</v>
      </c>
      <c r="AT9" s="298" t="s">
        <v>84</v>
      </c>
      <c r="AU9" s="181" t="s">
        <v>84</v>
      </c>
      <c r="AV9" s="601" t="s">
        <v>84</v>
      </c>
      <c r="AW9" s="181" t="s">
        <v>84</v>
      </c>
      <c r="AX9" s="298" t="s">
        <v>84</v>
      </c>
      <c r="AY9" s="181" t="s">
        <v>84</v>
      </c>
      <c r="BA9" s="223">
        <v>0.64625358245149922</v>
      </c>
      <c r="BB9" s="224">
        <v>0.66264991181657851</v>
      </c>
      <c r="BC9" s="224">
        <v>0.52792576058201057</v>
      </c>
      <c r="BD9" s="225">
        <v>0.61227641828336277</v>
      </c>
      <c r="BE9" s="225" t="s">
        <v>84</v>
      </c>
    </row>
    <row r="10" spans="1:57" ht="35.25" customHeight="1" x14ac:dyDescent="0.25">
      <c r="A10" s="144"/>
      <c r="B10" s="144"/>
      <c r="C10" s="144"/>
      <c r="D10" s="144"/>
      <c r="E10" s="144" t="str">
        <f t="shared" ref="E10:E346" si="31">+F10&amp;G10&amp;I10</f>
        <v>2017ENEROÍNDICES GENERALES</v>
      </c>
      <c r="F10" s="454">
        <v>2017</v>
      </c>
      <c r="G10" s="202" t="s">
        <v>153</v>
      </c>
      <c r="H10" s="452"/>
      <c r="I10" s="451" t="str">
        <f t="shared" ref="I10:I32" si="32">+I9</f>
        <v>ÍNDICES GENERALES</v>
      </c>
      <c r="J10" s="183">
        <v>0.76555555555555566</v>
      </c>
      <c r="K10" s="183">
        <v>0.87395833333333328</v>
      </c>
      <c r="L10" s="183">
        <v>0.78</v>
      </c>
      <c r="M10" s="183">
        <v>0.4</v>
      </c>
      <c r="N10" s="183">
        <v>0.85624999999999996</v>
      </c>
      <c r="O10" s="183">
        <v>0.8305555555555556</v>
      </c>
      <c r="P10" s="183">
        <v>0.66666666666666674</v>
      </c>
      <c r="Q10" s="183" t="s">
        <v>84</v>
      </c>
      <c r="R10" s="183">
        <v>0.85520833333333335</v>
      </c>
      <c r="S10" s="183">
        <v>0.77062499999999989</v>
      </c>
      <c r="T10" s="183">
        <v>0.63611111111111107</v>
      </c>
      <c r="U10" s="183">
        <v>0.9027777777777779</v>
      </c>
      <c r="V10" s="183" t="s">
        <v>84</v>
      </c>
      <c r="W10" s="183">
        <v>1</v>
      </c>
      <c r="X10" s="183" t="s">
        <v>84</v>
      </c>
      <c r="Y10" s="183" t="s">
        <v>84</v>
      </c>
      <c r="Z10" s="183" t="s">
        <v>84</v>
      </c>
      <c r="AA10" s="183" t="s">
        <v>84</v>
      </c>
      <c r="AB10" s="183" t="s">
        <v>84</v>
      </c>
      <c r="AC10" s="183"/>
      <c r="AD10" s="183">
        <v>0.37666666666666665</v>
      </c>
      <c r="AE10" s="183">
        <v>0.76082010582010584</v>
      </c>
      <c r="AF10" s="183">
        <v>0.82962962962962972</v>
      </c>
      <c r="AG10" s="183">
        <v>0.59129629629629621</v>
      </c>
      <c r="AH10" s="183">
        <v>0.83444444444444454</v>
      </c>
      <c r="AI10" s="183">
        <v>0.43944444444444447</v>
      </c>
      <c r="AJ10" s="183" t="s">
        <v>84</v>
      </c>
      <c r="AK10" s="183" t="s">
        <v>84</v>
      </c>
      <c r="AL10" s="183" t="s">
        <v>84</v>
      </c>
      <c r="AM10" s="183" t="s">
        <v>84</v>
      </c>
      <c r="AN10" s="183" t="s">
        <v>84</v>
      </c>
      <c r="AO10" s="183">
        <v>0.83174603174603179</v>
      </c>
      <c r="AP10" s="183">
        <v>0.49854497354497357</v>
      </c>
      <c r="AQ10" s="183" t="s">
        <v>84</v>
      </c>
      <c r="AR10" s="183" t="s">
        <v>84</v>
      </c>
      <c r="AS10" s="183">
        <v>0.65555555555555556</v>
      </c>
      <c r="AT10" s="265" t="s">
        <v>84</v>
      </c>
      <c r="AU10" s="183" t="s">
        <v>84</v>
      </c>
      <c r="AV10" s="183" t="s">
        <v>84</v>
      </c>
      <c r="AW10" s="183" t="s">
        <v>84</v>
      </c>
      <c r="AX10" s="265" t="s">
        <v>84</v>
      </c>
      <c r="AY10" s="183" t="s">
        <v>84</v>
      </c>
      <c r="BA10" s="266">
        <v>0.77814236111111124</v>
      </c>
      <c r="BB10" s="187">
        <v>0.63871693121693129</v>
      </c>
      <c r="BC10" s="187">
        <v>0.66194885361552036</v>
      </c>
      <c r="BD10" s="188">
        <v>0.6929360486478543</v>
      </c>
      <c r="BE10" s="188" t="s">
        <v>84</v>
      </c>
    </row>
    <row r="11" spans="1:57" ht="35.25" customHeight="1" x14ac:dyDescent="0.25">
      <c r="A11" s="144"/>
      <c r="B11" s="144"/>
      <c r="C11" s="144"/>
      <c r="D11" s="144"/>
      <c r="E11" s="144" t="str">
        <f t="shared" si="31"/>
        <v>2017FEBREROÍNDICES GENERALES</v>
      </c>
      <c r="F11" s="454">
        <f t="shared" ref="F11:F22" si="33">+F10</f>
        <v>2017</v>
      </c>
      <c r="G11" s="202" t="s">
        <v>154</v>
      </c>
      <c r="H11" s="452"/>
      <c r="I11" s="451" t="str">
        <f t="shared" si="32"/>
        <v>ÍNDICES GENERALES</v>
      </c>
      <c r="J11" s="186">
        <v>0.75145833333333334</v>
      </c>
      <c r="K11" s="186">
        <v>0.70952380952380956</v>
      </c>
      <c r="L11" s="186">
        <v>0.75833333333333341</v>
      </c>
      <c r="M11" s="186">
        <v>0.61446428571428569</v>
      </c>
      <c r="N11" s="186">
        <v>0.61283068783068784</v>
      </c>
      <c r="O11" s="186">
        <v>0.64571428571428569</v>
      </c>
      <c r="P11" s="186">
        <v>0.43481481481481482</v>
      </c>
      <c r="Q11" s="186">
        <v>0.58333333333333326</v>
      </c>
      <c r="R11" s="186">
        <v>0.56777777777777783</v>
      </c>
      <c r="S11" s="186">
        <v>0.58648148148148149</v>
      </c>
      <c r="T11" s="186">
        <v>0.71759259259259267</v>
      </c>
      <c r="U11" s="186">
        <v>0.7433035714285714</v>
      </c>
      <c r="V11" s="186" t="s">
        <v>84</v>
      </c>
      <c r="W11" s="186" t="s">
        <v>84</v>
      </c>
      <c r="X11" s="186" t="s">
        <v>84</v>
      </c>
      <c r="Y11" s="186" t="s">
        <v>84</v>
      </c>
      <c r="Z11" s="186" t="s">
        <v>84</v>
      </c>
      <c r="AA11" s="186" t="s">
        <v>84</v>
      </c>
      <c r="AB11" s="186" t="s">
        <v>84</v>
      </c>
      <c r="AC11" s="186"/>
      <c r="AD11" s="186">
        <v>0.62611111111111117</v>
      </c>
      <c r="AE11" s="186">
        <v>0.64444444444444449</v>
      </c>
      <c r="AF11" s="186">
        <v>0.57907407407407407</v>
      </c>
      <c r="AG11" s="186">
        <v>0.77674603174603174</v>
      </c>
      <c r="AH11" s="186">
        <v>0.63333333333333341</v>
      </c>
      <c r="AI11" s="186">
        <v>0.83444444444444454</v>
      </c>
      <c r="AJ11" s="186" t="s">
        <v>84</v>
      </c>
      <c r="AK11" s="186" t="s">
        <v>84</v>
      </c>
      <c r="AL11" s="186" t="s">
        <v>84</v>
      </c>
      <c r="AM11" s="186" t="s">
        <v>84</v>
      </c>
      <c r="AN11" s="186" t="s">
        <v>84</v>
      </c>
      <c r="AO11" s="186">
        <v>0.76666666666666672</v>
      </c>
      <c r="AP11" s="186">
        <v>0.63055555555555565</v>
      </c>
      <c r="AQ11" s="186" t="s">
        <v>84</v>
      </c>
      <c r="AR11" s="186" t="s">
        <v>84</v>
      </c>
      <c r="AS11" s="186">
        <v>0.55000000000000016</v>
      </c>
      <c r="AT11" s="269" t="s">
        <v>84</v>
      </c>
      <c r="AU11" s="186" t="s">
        <v>84</v>
      </c>
      <c r="AV11" s="186" t="s">
        <v>84</v>
      </c>
      <c r="AW11" s="186" t="s">
        <v>84</v>
      </c>
      <c r="AX11" s="269" t="s">
        <v>84</v>
      </c>
      <c r="AY11" s="186" t="s">
        <v>84</v>
      </c>
      <c r="BA11" s="270">
        <v>0.6438023589065256</v>
      </c>
      <c r="BB11" s="207">
        <v>0.68235890652557318</v>
      </c>
      <c r="BC11" s="207">
        <v>0.64907407407407414</v>
      </c>
      <c r="BD11" s="208">
        <v>0.65841177983539101</v>
      </c>
      <c r="BE11" s="208" t="s">
        <v>84</v>
      </c>
    </row>
    <row r="12" spans="1:57" ht="35.25" customHeight="1" x14ac:dyDescent="0.25">
      <c r="A12" s="144"/>
      <c r="B12" s="144"/>
      <c r="C12" s="144"/>
      <c r="D12" s="144"/>
      <c r="E12" s="144" t="str">
        <f t="shared" si="31"/>
        <v>2017MARZOÍNDICES GENERALES</v>
      </c>
      <c r="F12" s="454">
        <f t="shared" si="33"/>
        <v>2017</v>
      </c>
      <c r="G12" s="202" t="s">
        <v>155</v>
      </c>
      <c r="H12" s="452"/>
      <c r="I12" s="451" t="str">
        <f t="shared" si="32"/>
        <v>ÍNDICES GENERALES</v>
      </c>
      <c r="J12" s="183">
        <v>0.80277777777777781</v>
      </c>
      <c r="K12" s="183">
        <v>0.80555555555555558</v>
      </c>
      <c r="L12" s="183">
        <v>0.58875</v>
      </c>
      <c r="M12" s="183">
        <v>0.70791666666666664</v>
      </c>
      <c r="N12" s="183">
        <v>0.72187500000000004</v>
      </c>
      <c r="O12" s="183">
        <v>0.80185185185185193</v>
      </c>
      <c r="P12" s="183">
        <v>0.84074074074074068</v>
      </c>
      <c r="Q12" s="183">
        <v>0.63708333333333333</v>
      </c>
      <c r="R12" s="183">
        <v>0.69333333333333336</v>
      </c>
      <c r="S12" s="183">
        <v>0.59351851851851856</v>
      </c>
      <c r="T12" s="183">
        <v>0.38571428571428579</v>
      </c>
      <c r="U12" s="183">
        <v>0.6166666666666667</v>
      </c>
      <c r="V12" s="183" t="s">
        <v>84</v>
      </c>
      <c r="W12" s="183" t="s">
        <v>84</v>
      </c>
      <c r="X12" s="183" t="s">
        <v>84</v>
      </c>
      <c r="Y12" s="183" t="s">
        <v>84</v>
      </c>
      <c r="Z12" s="183" t="s">
        <v>84</v>
      </c>
      <c r="AA12" s="183" t="s">
        <v>84</v>
      </c>
      <c r="AB12" s="183" t="s">
        <v>84</v>
      </c>
      <c r="AC12" s="183"/>
      <c r="AD12" s="183">
        <v>0.60944444444444446</v>
      </c>
      <c r="AE12" s="183">
        <v>0.84182539682539692</v>
      </c>
      <c r="AF12" s="183">
        <v>0.81174603174603188</v>
      </c>
      <c r="AG12" s="183">
        <v>0.31592592592592594</v>
      </c>
      <c r="AH12" s="183">
        <v>0.78626984126984123</v>
      </c>
      <c r="AI12" s="183">
        <v>0.8305555555555556</v>
      </c>
      <c r="AJ12" s="183" t="s">
        <v>84</v>
      </c>
      <c r="AK12" s="183" t="s">
        <v>84</v>
      </c>
      <c r="AL12" s="183" t="s">
        <v>84</v>
      </c>
      <c r="AM12" s="183" t="s">
        <v>84</v>
      </c>
      <c r="AN12" s="183" t="s">
        <v>84</v>
      </c>
      <c r="AO12" s="183">
        <v>0.86388888888888893</v>
      </c>
      <c r="AP12" s="183">
        <v>0.5101851851851853</v>
      </c>
      <c r="AQ12" s="183" t="s">
        <v>84</v>
      </c>
      <c r="AR12" s="183" t="s">
        <v>84</v>
      </c>
      <c r="AS12" s="183">
        <v>0.45</v>
      </c>
      <c r="AT12" s="265" t="s">
        <v>84</v>
      </c>
      <c r="AU12" s="183" t="s">
        <v>84</v>
      </c>
      <c r="AV12" s="183" t="s">
        <v>84</v>
      </c>
      <c r="AW12" s="183" t="s">
        <v>84</v>
      </c>
      <c r="AX12" s="265" t="s">
        <v>84</v>
      </c>
      <c r="AY12" s="183" t="s">
        <v>84</v>
      </c>
      <c r="BA12" s="266">
        <v>0.68298197751322753</v>
      </c>
      <c r="BB12" s="187">
        <v>0.69929453262786601</v>
      </c>
      <c r="BC12" s="187">
        <v>0.60802469135802473</v>
      </c>
      <c r="BD12" s="188">
        <v>0.66343373383303939</v>
      </c>
      <c r="BE12" s="188" t="s">
        <v>84</v>
      </c>
    </row>
    <row r="13" spans="1:57" ht="35.25" customHeight="1" x14ac:dyDescent="0.25">
      <c r="A13" s="144"/>
      <c r="B13" s="144"/>
      <c r="C13" s="144"/>
      <c r="D13" s="144"/>
      <c r="E13" s="144" t="str">
        <f t="shared" si="31"/>
        <v>2017MAYOÍNDICES GENERALES</v>
      </c>
      <c r="F13" s="454">
        <f t="shared" si="33"/>
        <v>2017</v>
      </c>
      <c r="G13" s="202" t="s">
        <v>167</v>
      </c>
      <c r="H13" s="452"/>
      <c r="I13" s="451" t="str">
        <f t="shared" si="32"/>
        <v>ÍNDICES GENERALES</v>
      </c>
      <c r="J13" s="186">
        <v>0.70925925925925937</v>
      </c>
      <c r="K13" s="186">
        <v>0.73518518518518527</v>
      </c>
      <c r="L13" s="186">
        <v>0.92777777777777792</v>
      </c>
      <c r="M13" s="186">
        <v>0.46636904761904774</v>
      </c>
      <c r="N13" s="186">
        <v>0.8</v>
      </c>
      <c r="O13" s="186">
        <v>0.77500000000000002</v>
      </c>
      <c r="P13" s="186">
        <v>0.73333333333333339</v>
      </c>
      <c r="Q13" s="186">
        <v>0.70833333333333337</v>
      </c>
      <c r="R13" s="186">
        <v>0.78756613756613758</v>
      </c>
      <c r="S13" s="186">
        <v>0.6351851851851853</v>
      </c>
      <c r="T13" s="186">
        <v>0.64722222222222225</v>
      </c>
      <c r="U13" s="186">
        <v>0.90000000000000013</v>
      </c>
      <c r="V13" s="186" t="s">
        <v>84</v>
      </c>
      <c r="W13" s="186" t="s">
        <v>84</v>
      </c>
      <c r="X13" s="186" t="s">
        <v>84</v>
      </c>
      <c r="Y13" s="186" t="s">
        <v>84</v>
      </c>
      <c r="Z13" s="186" t="s">
        <v>84</v>
      </c>
      <c r="AA13" s="186" t="s">
        <v>84</v>
      </c>
      <c r="AB13" s="186" t="s">
        <v>84</v>
      </c>
      <c r="AC13" s="186"/>
      <c r="AD13" s="186">
        <v>0.74444444444444458</v>
      </c>
      <c r="AE13" s="186">
        <v>0.73822751322751334</v>
      </c>
      <c r="AF13" s="186">
        <v>0.8055555555555558</v>
      </c>
      <c r="AG13" s="186">
        <v>0.72037037037037044</v>
      </c>
      <c r="AH13" s="186">
        <v>0.85250000000000004</v>
      </c>
      <c r="AI13" s="186">
        <v>0.92037037037037051</v>
      </c>
      <c r="AJ13" s="186">
        <v>0.67222222222222228</v>
      </c>
      <c r="AK13" s="186" t="s">
        <v>84</v>
      </c>
      <c r="AL13" s="186" t="s">
        <v>84</v>
      </c>
      <c r="AM13" s="186" t="s">
        <v>84</v>
      </c>
      <c r="AN13" s="186" t="s">
        <v>84</v>
      </c>
      <c r="AO13" s="186">
        <v>0.66851851851851862</v>
      </c>
      <c r="AP13" s="186">
        <v>0.68833333333333335</v>
      </c>
      <c r="AQ13" s="186" t="s">
        <v>84</v>
      </c>
      <c r="AR13" s="186" t="s">
        <v>84</v>
      </c>
      <c r="AS13" s="186" t="s">
        <v>84</v>
      </c>
      <c r="AT13" s="269" t="s">
        <v>84</v>
      </c>
      <c r="AU13" s="186" t="s">
        <v>84</v>
      </c>
      <c r="AV13" s="186" t="s">
        <v>84</v>
      </c>
      <c r="AW13" s="186" t="s">
        <v>84</v>
      </c>
      <c r="AX13" s="269" t="s">
        <v>84</v>
      </c>
      <c r="AY13" s="186" t="s">
        <v>84</v>
      </c>
      <c r="BA13" s="270">
        <v>0.73543595679012341</v>
      </c>
      <c r="BB13" s="207">
        <v>0.79691137566137582</v>
      </c>
      <c r="BC13" s="207">
        <v>0.6763580246913582</v>
      </c>
      <c r="BD13" s="208">
        <v>0.73623511904761918</v>
      </c>
      <c r="BE13" s="208" t="s">
        <v>84</v>
      </c>
    </row>
    <row r="14" spans="1:57" ht="35.25" customHeight="1" x14ac:dyDescent="0.25">
      <c r="A14" s="144"/>
      <c r="B14" s="144"/>
      <c r="C14" s="144"/>
      <c r="D14" s="144"/>
      <c r="E14" s="144" t="str">
        <f t="shared" si="31"/>
        <v>2017JUNIOÍNDICES GENERALES</v>
      </c>
      <c r="F14" s="454">
        <f t="shared" si="33"/>
        <v>2017</v>
      </c>
      <c r="G14" s="202" t="s">
        <v>168</v>
      </c>
      <c r="H14" s="452"/>
      <c r="I14" s="451" t="str">
        <f t="shared" si="32"/>
        <v>ÍNDICES GENERALES</v>
      </c>
      <c r="J14" s="183">
        <v>0.93888888888888899</v>
      </c>
      <c r="K14" s="183">
        <v>0.80185185185185204</v>
      </c>
      <c r="L14" s="183">
        <v>0.75555555555555565</v>
      </c>
      <c r="M14" s="183">
        <v>0.875925925925926</v>
      </c>
      <c r="N14" s="183">
        <v>0.88148148148148153</v>
      </c>
      <c r="O14" s="183">
        <v>0.77407407407407425</v>
      </c>
      <c r="P14" s="183">
        <v>0.86388888888888893</v>
      </c>
      <c r="Q14" s="183">
        <v>0.76203703703703718</v>
      </c>
      <c r="R14" s="183">
        <v>0.71857142857142864</v>
      </c>
      <c r="S14" s="183">
        <v>0.85000000000000009</v>
      </c>
      <c r="T14" s="183">
        <v>0.80925925925925934</v>
      </c>
      <c r="U14" s="183">
        <v>0.67962962962962969</v>
      </c>
      <c r="V14" s="183" t="s">
        <v>84</v>
      </c>
      <c r="W14" s="183" t="s">
        <v>84</v>
      </c>
      <c r="X14" s="183" t="s">
        <v>84</v>
      </c>
      <c r="Y14" s="183" t="s">
        <v>84</v>
      </c>
      <c r="Z14" s="183" t="s">
        <v>84</v>
      </c>
      <c r="AA14" s="183" t="s">
        <v>84</v>
      </c>
      <c r="AB14" s="183" t="s">
        <v>84</v>
      </c>
      <c r="AC14" s="183"/>
      <c r="AD14" s="183">
        <v>0.56166666666666676</v>
      </c>
      <c r="AE14" s="183">
        <v>0.84722222222222232</v>
      </c>
      <c r="AF14" s="183">
        <v>0.96111111111111125</v>
      </c>
      <c r="AG14" s="183">
        <v>0.79999999999999993</v>
      </c>
      <c r="AH14" s="183">
        <v>0.90925925925925932</v>
      </c>
      <c r="AI14" s="183">
        <v>0.875925925925926</v>
      </c>
      <c r="AJ14" s="183">
        <v>0.32410714285714287</v>
      </c>
      <c r="AK14" s="183" t="s">
        <v>84</v>
      </c>
      <c r="AL14" s="183" t="s">
        <v>84</v>
      </c>
      <c r="AM14" s="183" t="s">
        <v>84</v>
      </c>
      <c r="AN14" s="183" t="s">
        <v>84</v>
      </c>
      <c r="AO14" s="183">
        <v>0.78216666666666668</v>
      </c>
      <c r="AP14" s="183">
        <v>0.68222222222222229</v>
      </c>
      <c r="AQ14" s="183" t="s">
        <v>84</v>
      </c>
      <c r="AR14" s="183" t="s">
        <v>84</v>
      </c>
      <c r="AS14" s="183" t="s">
        <v>84</v>
      </c>
      <c r="AT14" s="265" t="s">
        <v>84</v>
      </c>
      <c r="AU14" s="183" t="s">
        <v>84</v>
      </c>
      <c r="AV14" s="183" t="s">
        <v>84</v>
      </c>
      <c r="AW14" s="183" t="s">
        <v>84</v>
      </c>
      <c r="AX14" s="265" t="s">
        <v>84</v>
      </c>
      <c r="AY14" s="183" t="s">
        <v>84</v>
      </c>
      <c r="BA14" s="266">
        <v>0.80926366843033526</v>
      </c>
      <c r="BB14" s="187">
        <v>0.82586419753086415</v>
      </c>
      <c r="BC14" s="187">
        <v>0.73219444444444448</v>
      </c>
      <c r="BD14" s="188">
        <v>0.78910743680188133</v>
      </c>
      <c r="BE14" s="188" t="s">
        <v>84</v>
      </c>
    </row>
    <row r="15" spans="1:57" ht="35.25" customHeight="1" x14ac:dyDescent="0.25">
      <c r="A15" s="144"/>
      <c r="B15" s="144"/>
      <c r="C15" s="144"/>
      <c r="D15" s="144"/>
      <c r="E15" s="144" t="str">
        <f t="shared" si="31"/>
        <v>2017JULIOÍNDICES GENERALES</v>
      </c>
      <c r="F15" s="448">
        <f t="shared" si="33"/>
        <v>2017</v>
      </c>
      <c r="G15" s="234" t="s">
        <v>241</v>
      </c>
      <c r="H15" s="452"/>
      <c r="I15" s="451" t="str">
        <f t="shared" si="32"/>
        <v>ÍNDICES GENERALES</v>
      </c>
      <c r="J15" s="189">
        <v>0.86944444444444446</v>
      </c>
      <c r="K15" s="189">
        <v>0.86111111111111116</v>
      </c>
      <c r="L15" s="189">
        <v>0.97777777777777786</v>
      </c>
      <c r="M15" s="189">
        <v>0.91851851851851851</v>
      </c>
      <c r="N15" s="189">
        <v>0.85634920634920642</v>
      </c>
      <c r="O15" s="189">
        <v>0.96666666666666679</v>
      </c>
      <c r="P15" s="189">
        <v>0.94444444444444453</v>
      </c>
      <c r="Q15" s="189">
        <v>0.67301587301587307</v>
      </c>
      <c r="R15" s="189">
        <v>0.90740740740740744</v>
      </c>
      <c r="S15" s="189">
        <v>0.73386243386243388</v>
      </c>
      <c r="T15" s="189">
        <v>0.88214285714285712</v>
      </c>
      <c r="U15" s="189">
        <v>0.87645502645502649</v>
      </c>
      <c r="V15" s="189" t="s">
        <v>84</v>
      </c>
      <c r="W15" s="189" t="s">
        <v>84</v>
      </c>
      <c r="X15" s="189" t="s">
        <v>84</v>
      </c>
      <c r="Y15" s="189" t="s">
        <v>84</v>
      </c>
      <c r="Z15" s="189" t="s">
        <v>84</v>
      </c>
      <c r="AA15" s="189" t="s">
        <v>84</v>
      </c>
      <c r="AB15" s="189" t="s">
        <v>84</v>
      </c>
      <c r="AC15" s="189"/>
      <c r="AD15" s="189">
        <v>0.64773809523809522</v>
      </c>
      <c r="AE15" s="189">
        <v>0.95185185185185184</v>
      </c>
      <c r="AF15" s="189">
        <v>0.87187499999999996</v>
      </c>
      <c r="AG15" s="189">
        <v>0.74007936507936511</v>
      </c>
      <c r="AH15" s="189">
        <v>0.89563492063492067</v>
      </c>
      <c r="AI15" s="189">
        <v>0.7866402116402117</v>
      </c>
      <c r="AJ15" s="189">
        <v>0.72857142857142865</v>
      </c>
      <c r="AK15" s="189" t="s">
        <v>84</v>
      </c>
      <c r="AL15" s="189" t="s">
        <v>84</v>
      </c>
      <c r="AM15" s="189" t="s">
        <v>84</v>
      </c>
      <c r="AN15" s="189" t="s">
        <v>84</v>
      </c>
      <c r="AO15" s="189">
        <v>0.79103835978835979</v>
      </c>
      <c r="AP15" s="189">
        <v>0.83249999999999991</v>
      </c>
      <c r="AQ15" s="189" t="s">
        <v>84</v>
      </c>
      <c r="AR15" s="189" t="s">
        <v>84</v>
      </c>
      <c r="AS15" s="189" t="s">
        <v>84</v>
      </c>
      <c r="AT15" s="256" t="s">
        <v>84</v>
      </c>
      <c r="AU15" s="189" t="s">
        <v>84</v>
      </c>
      <c r="AV15" s="189" t="s">
        <v>84</v>
      </c>
      <c r="AW15" s="189" t="s">
        <v>84</v>
      </c>
      <c r="AX15" s="256" t="s">
        <v>84</v>
      </c>
      <c r="AY15" s="189" t="s">
        <v>84</v>
      </c>
      <c r="BA15" s="300">
        <v>0.87226631393298071</v>
      </c>
      <c r="BB15" s="239">
        <v>0.80319869614512474</v>
      </c>
      <c r="BC15" s="239">
        <v>0.81176917989417985</v>
      </c>
      <c r="BD15" s="240">
        <v>0.82907806332409517</v>
      </c>
      <c r="BE15" s="240" t="s">
        <v>84</v>
      </c>
    </row>
    <row r="16" spans="1:57" ht="35.25" customHeight="1" x14ac:dyDescent="0.25">
      <c r="A16" s="144"/>
      <c r="B16" s="144"/>
      <c r="C16" s="144"/>
      <c r="D16" s="144"/>
      <c r="E16" s="144" t="str">
        <f t="shared" si="31"/>
        <v>2017AGOSTOÍNDICES GENERALES</v>
      </c>
      <c r="F16" s="448">
        <f t="shared" si="33"/>
        <v>2017</v>
      </c>
      <c r="G16" s="234" t="s">
        <v>246</v>
      </c>
      <c r="H16" s="452"/>
      <c r="I16" s="451" t="str">
        <f t="shared" si="32"/>
        <v>ÍNDICES GENERALES</v>
      </c>
      <c r="J16" s="183">
        <v>0.73425925925925939</v>
      </c>
      <c r="K16" s="183">
        <v>0.79249999999999998</v>
      </c>
      <c r="L16" s="183">
        <v>0.69166666666666665</v>
      </c>
      <c r="M16" s="183">
        <v>0.94930555555555574</v>
      </c>
      <c r="N16" s="183">
        <v>0.90674603174603186</v>
      </c>
      <c r="O16" s="183">
        <v>0.63880952380952383</v>
      </c>
      <c r="P16" s="183">
        <v>0.79236111111111129</v>
      </c>
      <c r="Q16" s="183">
        <v>0.88749999999999996</v>
      </c>
      <c r="R16" s="183">
        <v>0.87407407407407411</v>
      </c>
      <c r="S16" s="183">
        <v>0.82387566137566148</v>
      </c>
      <c r="T16" s="183">
        <v>0.78134920634920646</v>
      </c>
      <c r="U16" s="183">
        <v>0.79560185185185184</v>
      </c>
      <c r="V16" s="183" t="s">
        <v>84</v>
      </c>
      <c r="W16" s="183" t="s">
        <v>84</v>
      </c>
      <c r="X16" s="183" t="s">
        <v>84</v>
      </c>
      <c r="Y16" s="183" t="s">
        <v>84</v>
      </c>
      <c r="Z16" s="183" t="s">
        <v>84</v>
      </c>
      <c r="AA16" s="183" t="s">
        <v>84</v>
      </c>
      <c r="AB16" s="183" t="s">
        <v>84</v>
      </c>
      <c r="AC16" s="183"/>
      <c r="AD16" s="183">
        <v>0.71226851851851858</v>
      </c>
      <c r="AE16" s="183">
        <v>0.90249999999999997</v>
      </c>
      <c r="AF16" s="183">
        <v>0.80925925925925934</v>
      </c>
      <c r="AG16" s="183">
        <v>0.91388888888888897</v>
      </c>
      <c r="AH16" s="183">
        <v>0.92500000000000016</v>
      </c>
      <c r="AI16" s="183">
        <v>0.8683333333333334</v>
      </c>
      <c r="AJ16" s="183">
        <v>0.64722222222222225</v>
      </c>
      <c r="AK16" s="183" t="s">
        <v>84</v>
      </c>
      <c r="AL16" s="183" t="s">
        <v>84</v>
      </c>
      <c r="AM16" s="183" t="s">
        <v>84</v>
      </c>
      <c r="AN16" s="183" t="s">
        <v>84</v>
      </c>
      <c r="AO16" s="183">
        <v>0.95937500000000009</v>
      </c>
      <c r="AP16" s="183">
        <v>0.59375</v>
      </c>
      <c r="AQ16" s="183" t="s">
        <v>84</v>
      </c>
      <c r="AR16" s="183" t="s">
        <v>84</v>
      </c>
      <c r="AS16" s="183" t="s">
        <v>84</v>
      </c>
      <c r="AT16" s="265" t="s">
        <v>84</v>
      </c>
      <c r="AU16" s="183" t="s">
        <v>84</v>
      </c>
      <c r="AV16" s="183" t="s">
        <v>84</v>
      </c>
      <c r="AW16" s="183" t="s">
        <v>84</v>
      </c>
      <c r="AX16" s="265" t="s">
        <v>84</v>
      </c>
      <c r="AY16" s="183" t="s">
        <v>84</v>
      </c>
      <c r="BA16" s="266">
        <v>0.80567074514991199</v>
      </c>
      <c r="BB16" s="187">
        <v>0.8254960317460317</v>
      </c>
      <c r="BC16" s="187">
        <v>0.77656250000000004</v>
      </c>
      <c r="BD16" s="188">
        <v>0.80257642563198128</v>
      </c>
      <c r="BE16" s="188" t="s">
        <v>84</v>
      </c>
    </row>
    <row r="17" spans="1:57" ht="35.25" customHeight="1" x14ac:dyDescent="0.25">
      <c r="A17" s="144"/>
      <c r="B17" s="144"/>
      <c r="C17" s="144"/>
      <c r="D17" s="144"/>
      <c r="E17" s="144" t="str">
        <f t="shared" si="31"/>
        <v>2017SEPTIEMBREÍNDICES GENERALES</v>
      </c>
      <c r="F17" s="448">
        <f t="shared" si="33"/>
        <v>2017</v>
      </c>
      <c r="G17" s="234" t="s">
        <v>248</v>
      </c>
      <c r="H17" s="452"/>
      <c r="I17" s="451" t="str">
        <f t="shared" si="32"/>
        <v>ÍNDICES GENERALES</v>
      </c>
      <c r="J17" s="189">
        <v>0.92777777777777781</v>
      </c>
      <c r="K17" s="189">
        <v>0.78888888888888897</v>
      </c>
      <c r="L17" s="189">
        <v>0.87296296296296294</v>
      </c>
      <c r="M17" s="189">
        <v>0.82777777777777783</v>
      </c>
      <c r="N17" s="189">
        <v>0.84499999999999997</v>
      </c>
      <c r="O17" s="189">
        <v>0.81458333333333344</v>
      </c>
      <c r="P17" s="189">
        <v>0.72500000000000009</v>
      </c>
      <c r="Q17" s="189">
        <v>0.73240740740740751</v>
      </c>
      <c r="R17" s="189">
        <v>0.85740740740740751</v>
      </c>
      <c r="S17" s="189">
        <v>0.77083333333333326</v>
      </c>
      <c r="T17" s="189">
        <v>0.8666666666666667</v>
      </c>
      <c r="U17" s="189">
        <v>0.9555555555555556</v>
      </c>
      <c r="V17" s="189" t="s">
        <v>84</v>
      </c>
      <c r="W17" s="189" t="s">
        <v>84</v>
      </c>
      <c r="X17" s="189" t="s">
        <v>84</v>
      </c>
      <c r="Y17" s="189" t="s">
        <v>84</v>
      </c>
      <c r="Z17" s="189" t="s">
        <v>84</v>
      </c>
      <c r="AA17" s="189" t="s">
        <v>84</v>
      </c>
      <c r="AB17" s="189" t="s">
        <v>84</v>
      </c>
      <c r="AC17" s="189"/>
      <c r="AD17" s="189">
        <v>0</v>
      </c>
      <c r="AE17" s="189">
        <v>0.83379629629629637</v>
      </c>
      <c r="AF17" s="189">
        <v>0.88333333333333341</v>
      </c>
      <c r="AG17" s="189">
        <v>0.98518518518518527</v>
      </c>
      <c r="AH17" s="189">
        <v>0.82625000000000015</v>
      </c>
      <c r="AI17" s="189">
        <v>0.80324074074074081</v>
      </c>
      <c r="AJ17" s="189">
        <v>0.750925925925926</v>
      </c>
      <c r="AK17" s="189" t="s">
        <v>84</v>
      </c>
      <c r="AL17" s="189" t="s">
        <v>84</v>
      </c>
      <c r="AM17" s="189" t="s">
        <v>84</v>
      </c>
      <c r="AN17" s="189" t="s">
        <v>84</v>
      </c>
      <c r="AO17" s="189">
        <v>0.78680555555555554</v>
      </c>
      <c r="AP17" s="189">
        <v>0.80499999999999994</v>
      </c>
      <c r="AQ17" s="189" t="s">
        <v>84</v>
      </c>
      <c r="AR17" s="189" t="s">
        <v>84</v>
      </c>
      <c r="AS17" s="189" t="s">
        <v>84</v>
      </c>
      <c r="AT17" s="256" t="s">
        <v>84</v>
      </c>
      <c r="AU17" s="189" t="s">
        <v>84</v>
      </c>
      <c r="AV17" s="189" t="s">
        <v>84</v>
      </c>
      <c r="AW17" s="189" t="s">
        <v>84</v>
      </c>
      <c r="AX17" s="256" t="s">
        <v>84</v>
      </c>
      <c r="AY17" s="189" t="s">
        <v>84</v>
      </c>
      <c r="BA17" s="300">
        <v>0.83207175925925947</v>
      </c>
      <c r="BB17" s="239">
        <v>0.72610449735449734</v>
      </c>
      <c r="BC17" s="239">
        <v>0.79590277777777774</v>
      </c>
      <c r="BD17" s="240">
        <v>0.78469301146384485</v>
      </c>
      <c r="BE17" s="240" t="s">
        <v>84</v>
      </c>
    </row>
    <row r="18" spans="1:57" ht="35.25" customHeight="1" x14ac:dyDescent="0.25">
      <c r="A18" s="144"/>
      <c r="B18" s="144"/>
      <c r="C18" s="144"/>
      <c r="D18" s="144"/>
      <c r="E18" s="144" t="str">
        <f t="shared" si="31"/>
        <v>2017OCTUBREÍNDICES GENERALES</v>
      </c>
      <c r="F18" s="448">
        <f t="shared" si="33"/>
        <v>2017</v>
      </c>
      <c r="G18" s="234" t="s">
        <v>257</v>
      </c>
      <c r="H18" s="452"/>
      <c r="I18" s="451" t="str">
        <f t="shared" si="32"/>
        <v>ÍNDICES GENERALES</v>
      </c>
      <c r="J18" s="183">
        <v>0.72638888888888897</v>
      </c>
      <c r="K18" s="183">
        <v>0.64888888888888907</v>
      </c>
      <c r="L18" s="183">
        <v>0.55950000000000011</v>
      </c>
      <c r="M18" s="183">
        <v>0.81111111111111123</v>
      </c>
      <c r="N18" s="183">
        <v>0.94097222222222232</v>
      </c>
      <c r="O18" s="183">
        <v>0.69444444444444453</v>
      </c>
      <c r="P18" s="183">
        <v>0.75611111111111118</v>
      </c>
      <c r="Q18" s="183">
        <v>0.76137566137566148</v>
      </c>
      <c r="R18" s="183">
        <v>0.91693121693121693</v>
      </c>
      <c r="S18" s="183">
        <v>0.66574074074074086</v>
      </c>
      <c r="T18" s="183">
        <v>0.67499999999999993</v>
      </c>
      <c r="U18" s="183">
        <v>0.81388888888888911</v>
      </c>
      <c r="V18" s="183" t="s">
        <v>84</v>
      </c>
      <c r="W18" s="183" t="s">
        <v>84</v>
      </c>
      <c r="X18" s="183" t="s">
        <v>84</v>
      </c>
      <c r="Y18" s="183" t="s">
        <v>84</v>
      </c>
      <c r="Z18" s="183" t="s">
        <v>84</v>
      </c>
      <c r="AA18" s="183" t="s">
        <v>84</v>
      </c>
      <c r="AB18" s="183" t="s">
        <v>84</v>
      </c>
      <c r="AC18" s="183"/>
      <c r="AD18" s="183">
        <v>0.45462962962962961</v>
      </c>
      <c r="AE18" s="183">
        <v>0.85499999999999998</v>
      </c>
      <c r="AF18" s="183">
        <v>1</v>
      </c>
      <c r="AG18" s="183">
        <v>0.93666666666666676</v>
      </c>
      <c r="AH18" s="183">
        <v>0.98888888888888893</v>
      </c>
      <c r="AI18" s="183">
        <v>0.82333333333333336</v>
      </c>
      <c r="AJ18" s="183">
        <v>0.71666666666666679</v>
      </c>
      <c r="AK18" s="183" t="s">
        <v>84</v>
      </c>
      <c r="AL18" s="183" t="s">
        <v>84</v>
      </c>
      <c r="AM18" s="183" t="s">
        <v>84</v>
      </c>
      <c r="AN18" s="183" t="s">
        <v>84</v>
      </c>
      <c r="AO18" s="183">
        <v>0.99499999999999988</v>
      </c>
      <c r="AP18" s="183">
        <v>0.82666666666666666</v>
      </c>
      <c r="AQ18" s="183" t="s">
        <v>84</v>
      </c>
      <c r="AR18" s="183" t="s">
        <v>84</v>
      </c>
      <c r="AS18" s="183" t="s">
        <v>84</v>
      </c>
      <c r="AT18" s="265" t="s">
        <v>84</v>
      </c>
      <c r="AU18" s="183" t="s">
        <v>84</v>
      </c>
      <c r="AV18" s="183" t="s">
        <v>84</v>
      </c>
      <c r="AW18" s="183" t="s">
        <v>84</v>
      </c>
      <c r="AX18" s="265" t="s">
        <v>84</v>
      </c>
      <c r="AY18" s="183" t="s">
        <v>84</v>
      </c>
      <c r="BA18" s="266">
        <v>0.74752943121693127</v>
      </c>
      <c r="BB18" s="187">
        <v>0.825026455026455</v>
      </c>
      <c r="BC18" s="187">
        <v>0.91083333333333327</v>
      </c>
      <c r="BD18" s="188">
        <v>0.82779640652557307</v>
      </c>
      <c r="BE18" s="188" t="s">
        <v>84</v>
      </c>
    </row>
    <row r="19" spans="1:57" ht="35.25" customHeight="1" x14ac:dyDescent="0.25">
      <c r="A19" s="144"/>
      <c r="B19" s="144"/>
      <c r="C19" s="144"/>
      <c r="D19" s="144"/>
      <c r="E19" s="144" t="str">
        <f t="shared" si="31"/>
        <v>2017NOVIEMBREÍNDICES GENERALES</v>
      </c>
      <c r="F19" s="448">
        <f t="shared" si="33"/>
        <v>2017</v>
      </c>
      <c r="G19" s="234" t="s">
        <v>267</v>
      </c>
      <c r="H19" s="452"/>
      <c r="I19" s="451" t="str">
        <f t="shared" si="32"/>
        <v>ÍNDICES GENERALES</v>
      </c>
      <c r="J19" s="186">
        <v>0.75250000000000006</v>
      </c>
      <c r="K19" s="186">
        <v>0.89166666666666672</v>
      </c>
      <c r="L19" s="186">
        <v>0.91388888888888886</v>
      </c>
      <c r="M19" s="186">
        <v>0.80839285714285691</v>
      </c>
      <c r="N19" s="186">
        <v>0.91944444444444451</v>
      </c>
      <c r="O19" s="186">
        <v>0.90026455026455032</v>
      </c>
      <c r="P19" s="186">
        <v>0.97222222222222221</v>
      </c>
      <c r="Q19" s="186">
        <v>0.77896825396825409</v>
      </c>
      <c r="R19" s="186">
        <v>0.88134920634920644</v>
      </c>
      <c r="S19" s="186">
        <v>0.80952380952380965</v>
      </c>
      <c r="T19" s="186">
        <v>0.77182539682539686</v>
      </c>
      <c r="U19" s="186">
        <v>0.85740740740740751</v>
      </c>
      <c r="V19" s="186">
        <v>0.93333333333333346</v>
      </c>
      <c r="W19" s="186" t="s">
        <v>84</v>
      </c>
      <c r="X19" s="186" t="s">
        <v>84</v>
      </c>
      <c r="Y19" s="186" t="s">
        <v>84</v>
      </c>
      <c r="Z19" s="186" t="s">
        <v>84</v>
      </c>
      <c r="AA19" s="186" t="s">
        <v>84</v>
      </c>
      <c r="AB19" s="186" t="s">
        <v>84</v>
      </c>
      <c r="AC19" s="186"/>
      <c r="AD19" s="186">
        <v>0.56500000000000006</v>
      </c>
      <c r="AE19" s="186">
        <v>0.73359788359788358</v>
      </c>
      <c r="AF19" s="186">
        <v>0.95277777777777795</v>
      </c>
      <c r="AG19" s="186">
        <v>0.9850000000000001</v>
      </c>
      <c r="AH19" s="186">
        <v>0.91851851851851851</v>
      </c>
      <c r="AI19" s="186">
        <v>0.7601851851851853</v>
      </c>
      <c r="AJ19" s="186">
        <v>0.56000000000000005</v>
      </c>
      <c r="AK19" s="186" t="s">
        <v>84</v>
      </c>
      <c r="AL19" s="186" t="s">
        <v>84</v>
      </c>
      <c r="AM19" s="186" t="s">
        <v>84</v>
      </c>
      <c r="AN19" s="186" t="s">
        <v>84</v>
      </c>
      <c r="AO19" s="186">
        <v>0.88888888888888895</v>
      </c>
      <c r="AP19" s="186">
        <v>0.99249999999999994</v>
      </c>
      <c r="AQ19" s="186" t="s">
        <v>84</v>
      </c>
      <c r="AR19" s="186" t="s">
        <v>84</v>
      </c>
      <c r="AS19" s="186" t="s">
        <v>84</v>
      </c>
      <c r="AT19" s="269" t="s">
        <v>84</v>
      </c>
      <c r="AU19" s="186" t="s">
        <v>84</v>
      </c>
      <c r="AV19" s="186" t="s">
        <v>84</v>
      </c>
      <c r="AW19" s="186" t="s">
        <v>84</v>
      </c>
      <c r="AX19" s="269" t="s">
        <v>84</v>
      </c>
      <c r="AY19" s="186" t="s">
        <v>84</v>
      </c>
      <c r="BA19" s="270">
        <v>0.86082977207977218</v>
      </c>
      <c r="BB19" s="207">
        <v>0.78215419501133787</v>
      </c>
      <c r="BC19" s="207">
        <v>0.9406944444444445</v>
      </c>
      <c r="BD19" s="208">
        <v>0.86122613717851815</v>
      </c>
      <c r="BE19" s="208" t="s">
        <v>84</v>
      </c>
    </row>
    <row r="20" spans="1:57" ht="35.25" customHeight="1" x14ac:dyDescent="0.25">
      <c r="A20" s="144"/>
      <c r="B20" s="144"/>
      <c r="C20" s="144"/>
      <c r="D20" s="144"/>
      <c r="E20" s="144" t="str">
        <f t="shared" si="31"/>
        <v>2017DICIEMBREÍNDICES GENERALES</v>
      </c>
      <c r="F20" s="448">
        <f t="shared" si="33"/>
        <v>2017</v>
      </c>
      <c r="G20" s="234" t="s">
        <v>152</v>
      </c>
      <c r="H20" s="452"/>
      <c r="I20" s="451" t="str">
        <f t="shared" si="32"/>
        <v>ÍNDICES GENERALES</v>
      </c>
      <c r="J20" s="183">
        <v>0.87063492063492065</v>
      </c>
      <c r="K20" s="183">
        <v>0.85277777777777786</v>
      </c>
      <c r="L20" s="183">
        <v>0.91296296296296298</v>
      </c>
      <c r="M20" s="183">
        <v>0.68425925925925934</v>
      </c>
      <c r="N20" s="183">
        <v>0.96</v>
      </c>
      <c r="O20" s="183">
        <v>0.9472222222222223</v>
      </c>
      <c r="P20" s="183">
        <v>0.85277777777777786</v>
      </c>
      <c r="Q20" s="183">
        <v>0.73253968253968249</v>
      </c>
      <c r="R20" s="183">
        <v>0.81583333333333341</v>
      </c>
      <c r="S20" s="183">
        <v>0.83571428571428574</v>
      </c>
      <c r="T20" s="183">
        <v>0.80277777777777781</v>
      </c>
      <c r="U20" s="183">
        <v>0.76111111111111118</v>
      </c>
      <c r="V20" s="183">
        <v>0.80304232804232811</v>
      </c>
      <c r="W20" s="183" t="s">
        <v>84</v>
      </c>
      <c r="X20" s="183" t="s">
        <v>84</v>
      </c>
      <c r="Y20" s="183" t="s">
        <v>84</v>
      </c>
      <c r="Z20" s="183" t="s">
        <v>84</v>
      </c>
      <c r="AA20" s="183" t="s">
        <v>84</v>
      </c>
      <c r="AB20" s="183" t="s">
        <v>84</v>
      </c>
      <c r="AC20" s="183"/>
      <c r="AD20" s="183">
        <v>0.57000000000000006</v>
      </c>
      <c r="AE20" s="183">
        <v>0.83888888888888902</v>
      </c>
      <c r="AF20" s="183">
        <v>0.86574074074074081</v>
      </c>
      <c r="AG20" s="183">
        <v>0.94166666666666676</v>
      </c>
      <c r="AH20" s="183">
        <v>0.71541666666666659</v>
      </c>
      <c r="AI20" s="183">
        <v>0.9555555555555556</v>
      </c>
      <c r="AJ20" s="183">
        <v>0.7685185185185186</v>
      </c>
      <c r="AK20" s="183" t="s">
        <v>84</v>
      </c>
      <c r="AL20" s="183" t="s">
        <v>84</v>
      </c>
      <c r="AM20" s="183" t="s">
        <v>84</v>
      </c>
      <c r="AN20" s="183" t="s">
        <v>84</v>
      </c>
      <c r="AO20" s="183">
        <v>0.55166666666666675</v>
      </c>
      <c r="AP20" s="183">
        <v>0.90790343915343918</v>
      </c>
      <c r="AQ20" s="183" t="s">
        <v>84</v>
      </c>
      <c r="AR20" s="183" t="s">
        <v>84</v>
      </c>
      <c r="AS20" s="183" t="s">
        <v>84</v>
      </c>
      <c r="AT20" s="265" t="s">
        <v>84</v>
      </c>
      <c r="AU20" s="183" t="s">
        <v>84</v>
      </c>
      <c r="AV20" s="183" t="s">
        <v>84</v>
      </c>
      <c r="AW20" s="183" t="s">
        <v>84</v>
      </c>
      <c r="AX20" s="265" t="s">
        <v>84</v>
      </c>
      <c r="AY20" s="183" t="s">
        <v>84</v>
      </c>
      <c r="BA20" s="266">
        <v>0.8332041107041106</v>
      </c>
      <c r="BB20" s="187">
        <v>0.8079695767195767</v>
      </c>
      <c r="BC20" s="187">
        <v>0.72978505291005291</v>
      </c>
      <c r="BD20" s="188">
        <v>0.7903195801112467</v>
      </c>
      <c r="BE20" s="188" t="s">
        <v>84</v>
      </c>
    </row>
    <row r="21" spans="1:57" ht="35.25" customHeight="1" x14ac:dyDescent="0.25">
      <c r="A21" s="144"/>
      <c r="B21" s="144"/>
      <c r="C21" s="144"/>
      <c r="D21" s="144"/>
      <c r="E21" s="144" t="str">
        <f t="shared" si="31"/>
        <v>2018ENEROÍNDICES GENERALES</v>
      </c>
      <c r="F21" s="448">
        <v>2018</v>
      </c>
      <c r="G21" s="234" t="s">
        <v>153</v>
      </c>
      <c r="H21" s="452"/>
      <c r="I21" s="451" t="str">
        <f t="shared" si="32"/>
        <v>ÍNDICES GENERALES</v>
      </c>
      <c r="J21" s="189">
        <v>0.56021825396825398</v>
      </c>
      <c r="K21" s="189">
        <v>0.75972222222222241</v>
      </c>
      <c r="L21" s="189">
        <v>0.59484126984126984</v>
      </c>
      <c r="M21" s="189">
        <v>0.44166666666666665</v>
      </c>
      <c r="N21" s="189">
        <v>0.8035714285714286</v>
      </c>
      <c r="O21" s="189">
        <v>0.79563492063492069</v>
      </c>
      <c r="P21" s="189">
        <v>0.5541666666666667</v>
      </c>
      <c r="Q21" s="189">
        <v>0.70119047619047625</v>
      </c>
      <c r="R21" s="189">
        <v>0.79027777777777786</v>
      </c>
      <c r="S21" s="189">
        <v>0.91071428571428581</v>
      </c>
      <c r="T21" s="189">
        <v>0.81018518518518523</v>
      </c>
      <c r="U21" s="189">
        <v>0.74722222222222234</v>
      </c>
      <c r="V21" s="189">
        <v>0.98749999999999993</v>
      </c>
      <c r="W21" s="189" t="s">
        <v>84</v>
      </c>
      <c r="X21" s="189" t="s">
        <v>84</v>
      </c>
      <c r="Y21" s="189" t="s">
        <v>84</v>
      </c>
      <c r="Z21" s="189" t="s">
        <v>84</v>
      </c>
      <c r="AA21" s="189" t="s">
        <v>84</v>
      </c>
      <c r="AB21" s="189" t="s">
        <v>84</v>
      </c>
      <c r="AC21" s="189"/>
      <c r="AD21" s="189">
        <v>0.66574074074074074</v>
      </c>
      <c r="AE21" s="189">
        <v>0.9325</v>
      </c>
      <c r="AF21" s="189">
        <v>0.8847222222222223</v>
      </c>
      <c r="AG21" s="189">
        <v>0.93888888888888899</v>
      </c>
      <c r="AH21" s="189">
        <v>0.69518518518518524</v>
      </c>
      <c r="AI21" s="189">
        <v>0.85437499999999988</v>
      </c>
      <c r="AJ21" s="189">
        <v>0.76504629629629639</v>
      </c>
      <c r="AK21" s="189" t="s">
        <v>84</v>
      </c>
      <c r="AL21" s="189" t="s">
        <v>84</v>
      </c>
      <c r="AM21" s="189" t="s">
        <v>84</v>
      </c>
      <c r="AN21" s="186" t="s">
        <v>84</v>
      </c>
      <c r="AO21" s="189">
        <v>0.74513888888888902</v>
      </c>
      <c r="AP21" s="189">
        <v>0.90607142857142864</v>
      </c>
      <c r="AQ21" s="189" t="s">
        <v>84</v>
      </c>
      <c r="AR21" s="189" t="s">
        <v>84</v>
      </c>
      <c r="AS21" s="189" t="s">
        <v>84</v>
      </c>
      <c r="AT21" s="256" t="s">
        <v>84</v>
      </c>
      <c r="AU21" s="189" t="s">
        <v>84</v>
      </c>
      <c r="AV21" s="189" t="s">
        <v>84</v>
      </c>
      <c r="AW21" s="189" t="s">
        <v>84</v>
      </c>
      <c r="AX21" s="256" t="s">
        <v>84</v>
      </c>
      <c r="AY21" s="189" t="s">
        <v>84</v>
      </c>
      <c r="BA21" s="300">
        <v>0.72745472120472132</v>
      </c>
      <c r="BB21" s="239">
        <v>0.81949404761904776</v>
      </c>
      <c r="BC21" s="239">
        <v>0.82560515873015883</v>
      </c>
      <c r="BD21" s="240">
        <v>0.79085130918464264</v>
      </c>
      <c r="BE21" s="240" t="s">
        <v>84</v>
      </c>
    </row>
    <row r="22" spans="1:57" ht="35.25" customHeight="1" x14ac:dyDescent="0.25">
      <c r="A22" s="144"/>
      <c r="B22" s="144"/>
      <c r="C22" s="144"/>
      <c r="D22" s="144"/>
      <c r="E22" s="144" t="str">
        <f t="shared" si="31"/>
        <v>2018FEBREROÍNDICES GENERALES</v>
      </c>
      <c r="F22" s="448">
        <f t="shared" si="33"/>
        <v>2018</v>
      </c>
      <c r="G22" s="234" t="s">
        <v>154</v>
      </c>
      <c r="H22" s="452"/>
      <c r="I22" s="451" t="str">
        <f t="shared" si="32"/>
        <v>ÍNDICES GENERALES</v>
      </c>
      <c r="J22" s="183">
        <v>0.72132936507936518</v>
      </c>
      <c r="K22" s="183">
        <v>0.72271825396825407</v>
      </c>
      <c r="L22" s="183">
        <v>0.6972222222222223</v>
      </c>
      <c r="M22" s="183">
        <v>0.86597222222222225</v>
      </c>
      <c r="N22" s="183">
        <v>0.95</v>
      </c>
      <c r="O22" s="183">
        <v>0.85604166666666659</v>
      </c>
      <c r="P22" s="183">
        <v>0.80347222222222237</v>
      </c>
      <c r="Q22" s="183">
        <v>0.85277777777777786</v>
      </c>
      <c r="R22" s="183">
        <v>0.85833333333333339</v>
      </c>
      <c r="S22" s="183">
        <v>0.87222222222222234</v>
      </c>
      <c r="T22" s="183">
        <v>0.58833333333333337</v>
      </c>
      <c r="U22" s="183">
        <v>0.60674603174603181</v>
      </c>
      <c r="V22" s="183">
        <v>0.87777777777777777</v>
      </c>
      <c r="W22" s="183" t="s">
        <v>84</v>
      </c>
      <c r="X22" s="183" t="s">
        <v>84</v>
      </c>
      <c r="Y22" s="183" t="s">
        <v>84</v>
      </c>
      <c r="Z22" s="183" t="s">
        <v>84</v>
      </c>
      <c r="AA22" s="183" t="s">
        <v>84</v>
      </c>
      <c r="AB22" s="183" t="s">
        <v>84</v>
      </c>
      <c r="AC22" s="183"/>
      <c r="AD22" s="183">
        <v>0.74589947089947095</v>
      </c>
      <c r="AE22" s="183">
        <v>0.72923280423280423</v>
      </c>
      <c r="AF22" s="183">
        <v>0.98263888888888895</v>
      </c>
      <c r="AG22" s="183">
        <v>0.84074074074074079</v>
      </c>
      <c r="AH22" s="183">
        <v>0.92777777777777781</v>
      </c>
      <c r="AI22" s="183">
        <v>0.90277777777777779</v>
      </c>
      <c r="AJ22" s="183">
        <v>0.75425925925925941</v>
      </c>
      <c r="AK22" s="183" t="s">
        <v>84</v>
      </c>
      <c r="AL22" s="183" t="s">
        <v>84</v>
      </c>
      <c r="AM22" s="183" t="s">
        <v>84</v>
      </c>
      <c r="AN22" s="183" t="s">
        <v>84</v>
      </c>
      <c r="AO22" s="183">
        <v>0.78587962962962965</v>
      </c>
      <c r="AP22" s="183">
        <v>0.91712962962962963</v>
      </c>
      <c r="AQ22" s="183" t="s">
        <v>84</v>
      </c>
      <c r="AR22" s="183" t="s">
        <v>84</v>
      </c>
      <c r="AS22" s="183" t="s">
        <v>84</v>
      </c>
      <c r="AT22" s="265" t="s">
        <v>84</v>
      </c>
      <c r="AU22" s="183" t="s">
        <v>84</v>
      </c>
      <c r="AV22" s="183" t="s">
        <v>84</v>
      </c>
      <c r="AW22" s="183" t="s">
        <v>84</v>
      </c>
      <c r="AX22" s="265" t="s">
        <v>84</v>
      </c>
      <c r="AY22" s="183" t="s">
        <v>84</v>
      </c>
      <c r="BA22" s="266">
        <v>0.79022664835164835</v>
      </c>
      <c r="BB22" s="187">
        <v>0.84047524565381715</v>
      </c>
      <c r="BC22" s="187">
        <v>0.85150462962962958</v>
      </c>
      <c r="BD22" s="188">
        <v>0.82740217454503162</v>
      </c>
      <c r="BE22" s="188" t="s">
        <v>84</v>
      </c>
    </row>
    <row r="23" spans="1:57" ht="35.25" customHeight="1" x14ac:dyDescent="0.25">
      <c r="A23" s="144"/>
      <c r="B23" s="144"/>
      <c r="C23" s="144"/>
      <c r="D23" s="144"/>
      <c r="E23" s="144" t="str">
        <f t="shared" si="31"/>
        <v>2018MARZOÍNDICES GENERALES</v>
      </c>
      <c r="F23" s="448">
        <f t="shared" ref="F23:F32" si="34">+F22</f>
        <v>2018</v>
      </c>
      <c r="G23" s="234" t="s">
        <v>155</v>
      </c>
      <c r="H23" s="452"/>
      <c r="I23" s="451" t="str">
        <f t="shared" si="32"/>
        <v>ÍNDICES GENERALES</v>
      </c>
      <c r="J23" s="189">
        <v>0.64214285714285713</v>
      </c>
      <c r="K23" s="189">
        <v>0.82063492063492061</v>
      </c>
      <c r="L23" s="189">
        <v>0.79444444444444451</v>
      </c>
      <c r="M23" s="189">
        <v>0.83587962962962969</v>
      </c>
      <c r="N23" s="189">
        <v>0.88888888888888895</v>
      </c>
      <c r="O23" s="189">
        <v>0.85000000000000009</v>
      </c>
      <c r="P23" s="189">
        <v>0.80555555555555558</v>
      </c>
      <c r="Q23" s="189">
        <v>0.87539682539682551</v>
      </c>
      <c r="R23" s="189">
        <v>0.96388888888888902</v>
      </c>
      <c r="S23" s="189">
        <v>0.75899470899470911</v>
      </c>
      <c r="T23" s="189">
        <v>0.79027777777777786</v>
      </c>
      <c r="U23" s="189">
        <v>0.77062499999999989</v>
      </c>
      <c r="V23" s="189">
        <v>0.90396825396825409</v>
      </c>
      <c r="W23" s="189" t="s">
        <v>84</v>
      </c>
      <c r="X23" s="189" t="s">
        <v>84</v>
      </c>
      <c r="Y23" s="189" t="s">
        <v>84</v>
      </c>
      <c r="Z23" s="189" t="s">
        <v>84</v>
      </c>
      <c r="AA23" s="189" t="s">
        <v>84</v>
      </c>
      <c r="AB23" s="189" t="s">
        <v>84</v>
      </c>
      <c r="AC23" s="189"/>
      <c r="AD23" s="189">
        <v>0.62430555555555567</v>
      </c>
      <c r="AE23" s="189">
        <v>0.70189814814814822</v>
      </c>
      <c r="AF23" s="189">
        <v>0.9472222222222223</v>
      </c>
      <c r="AG23" s="189">
        <v>0.98611111111111116</v>
      </c>
      <c r="AH23" s="189">
        <v>0.92222222222222239</v>
      </c>
      <c r="AI23" s="189">
        <v>0.84351851851851856</v>
      </c>
      <c r="AJ23" s="189">
        <v>0.83129629629629642</v>
      </c>
      <c r="AK23" s="189" t="s">
        <v>84</v>
      </c>
      <c r="AL23" s="189" t="s">
        <v>84</v>
      </c>
      <c r="AM23" s="189" t="s">
        <v>84</v>
      </c>
      <c r="AN23" s="186" t="s">
        <v>84</v>
      </c>
      <c r="AO23" s="189">
        <v>0.83333333333333348</v>
      </c>
      <c r="AP23" s="189">
        <v>0.79007936507936516</v>
      </c>
      <c r="AQ23" s="189" t="s">
        <v>84</v>
      </c>
      <c r="AR23" s="189" t="s">
        <v>84</v>
      </c>
      <c r="AS23" s="189" t="s">
        <v>84</v>
      </c>
      <c r="AT23" s="256" t="s">
        <v>84</v>
      </c>
      <c r="AU23" s="189" t="s">
        <v>84</v>
      </c>
      <c r="AV23" s="189" t="s">
        <v>84</v>
      </c>
      <c r="AW23" s="189" t="s">
        <v>84</v>
      </c>
      <c r="AX23" s="256" t="s">
        <v>84</v>
      </c>
      <c r="AY23" s="189" t="s">
        <v>84</v>
      </c>
      <c r="BA23" s="300">
        <v>0.82313059625559626</v>
      </c>
      <c r="BB23" s="239">
        <v>0.83665343915343926</v>
      </c>
      <c r="BC23" s="239">
        <v>0.81170634920634932</v>
      </c>
      <c r="BD23" s="240">
        <v>0.82383012820512824</v>
      </c>
      <c r="BE23" s="240" t="s">
        <v>84</v>
      </c>
    </row>
    <row r="24" spans="1:57" ht="35.25" customHeight="1" x14ac:dyDescent="0.25">
      <c r="A24" s="144"/>
      <c r="B24" s="144"/>
      <c r="C24" s="144"/>
      <c r="D24" s="144"/>
      <c r="E24" s="144" t="str">
        <f t="shared" ref="E24:E37" si="35">+F24&amp;G24&amp;I24</f>
        <v>2018ABRILÍNDICES GENERALES</v>
      </c>
      <c r="F24" s="448">
        <f t="shared" si="34"/>
        <v>2018</v>
      </c>
      <c r="G24" s="234" t="s">
        <v>303</v>
      </c>
      <c r="H24" s="452"/>
      <c r="I24" s="451" t="str">
        <f t="shared" si="32"/>
        <v>ÍNDICES GENERALES</v>
      </c>
      <c r="J24" s="183">
        <v>0.82986111111111116</v>
      </c>
      <c r="K24" s="183">
        <v>0.65654761904761916</v>
      </c>
      <c r="L24" s="183">
        <v>0.53424768518518528</v>
      </c>
      <c r="M24" s="183">
        <v>0.84652777777777788</v>
      </c>
      <c r="N24" s="183">
        <v>0.76244212962962976</v>
      </c>
      <c r="O24" s="183">
        <v>0.80291666666666672</v>
      </c>
      <c r="P24" s="183">
        <v>0.90625000000000022</v>
      </c>
      <c r="Q24" s="183">
        <v>0.8254687500000002</v>
      </c>
      <c r="R24" s="183">
        <v>0.85113260582010597</v>
      </c>
      <c r="S24" s="183">
        <v>0.8016782407407409</v>
      </c>
      <c r="T24" s="183">
        <v>0.83380456349206356</v>
      </c>
      <c r="U24" s="183">
        <v>0.81666666666666687</v>
      </c>
      <c r="V24" s="183">
        <v>0.97656250000000011</v>
      </c>
      <c r="W24" s="183" t="s">
        <v>84</v>
      </c>
      <c r="X24" s="183" t="s">
        <v>84</v>
      </c>
      <c r="Y24" s="183" t="s">
        <v>84</v>
      </c>
      <c r="Z24" s="183" t="s">
        <v>84</v>
      </c>
      <c r="AA24" s="183" t="s">
        <v>84</v>
      </c>
      <c r="AB24" s="183" t="s">
        <v>84</v>
      </c>
      <c r="AC24" s="183"/>
      <c r="AD24" s="183">
        <v>0.56666666666666676</v>
      </c>
      <c r="AE24" s="183">
        <v>0.69375000000000009</v>
      </c>
      <c r="AF24" s="183">
        <v>0.69821428571428579</v>
      </c>
      <c r="AG24" s="183">
        <v>0.80625000000000013</v>
      </c>
      <c r="AH24" s="183">
        <v>0.67094907407407423</v>
      </c>
      <c r="AI24" s="183">
        <v>0.88310185185185186</v>
      </c>
      <c r="AJ24" s="183">
        <v>0.76435185185185195</v>
      </c>
      <c r="AK24" s="183" t="s">
        <v>84</v>
      </c>
      <c r="AL24" s="183" t="s">
        <v>84</v>
      </c>
      <c r="AM24" s="183" t="s">
        <v>84</v>
      </c>
      <c r="AN24" s="183" t="s">
        <v>84</v>
      </c>
      <c r="AO24" s="183">
        <v>0.7182291666666667</v>
      </c>
      <c r="AP24" s="183">
        <v>0.87858796296296304</v>
      </c>
      <c r="AQ24" s="183" t="s">
        <v>84</v>
      </c>
      <c r="AR24" s="183" t="s">
        <v>84</v>
      </c>
      <c r="AS24" s="183" t="s">
        <v>84</v>
      </c>
      <c r="AT24" s="265" t="s">
        <v>84</v>
      </c>
      <c r="AU24" s="183" t="s">
        <v>84</v>
      </c>
      <c r="AV24" s="183" t="s">
        <v>84</v>
      </c>
      <c r="AW24" s="183" t="s">
        <v>84</v>
      </c>
      <c r="AX24" s="265" t="s">
        <v>84</v>
      </c>
      <c r="AY24" s="183" t="s">
        <v>84</v>
      </c>
      <c r="BA24" s="266">
        <v>0.80339279354904369</v>
      </c>
      <c r="BB24" s="187">
        <v>0.72618339002267585</v>
      </c>
      <c r="BC24" s="187">
        <v>0.79840856481481493</v>
      </c>
      <c r="BD24" s="188">
        <v>0.77599491612884497</v>
      </c>
      <c r="BE24" s="188" t="s">
        <v>84</v>
      </c>
    </row>
    <row r="25" spans="1:57" ht="35.25" customHeight="1" x14ac:dyDescent="0.25">
      <c r="A25" s="144"/>
      <c r="B25" s="144"/>
      <c r="C25" s="144"/>
      <c r="D25" s="144"/>
      <c r="E25" s="144" t="str">
        <f t="shared" si="35"/>
        <v>2018MAYOÍNDICES GENERALES</v>
      </c>
      <c r="F25" s="448">
        <f t="shared" si="34"/>
        <v>2018</v>
      </c>
      <c r="G25" s="234" t="s">
        <v>167</v>
      </c>
      <c r="H25" s="452"/>
      <c r="I25" s="451" t="str">
        <f t="shared" si="32"/>
        <v>ÍNDICES GENERALES</v>
      </c>
      <c r="J25" s="189">
        <v>0.85329861111111116</v>
      </c>
      <c r="K25" s="189">
        <v>0.84837962962962976</v>
      </c>
      <c r="L25" s="189">
        <v>0.79791666666666672</v>
      </c>
      <c r="M25" s="189">
        <v>0.94444444444444464</v>
      </c>
      <c r="N25" s="189">
        <v>0.92708333333333348</v>
      </c>
      <c r="O25" s="189">
        <v>0.88888888888888906</v>
      </c>
      <c r="P25" s="189">
        <v>0.87847222222222232</v>
      </c>
      <c r="Q25" s="189">
        <v>0.78101851851851856</v>
      </c>
      <c r="R25" s="189">
        <v>0.890625</v>
      </c>
      <c r="S25" s="189">
        <v>0.93263888888888902</v>
      </c>
      <c r="T25" s="189">
        <v>0.68640873015873016</v>
      </c>
      <c r="U25" s="189">
        <v>0.95138888888888895</v>
      </c>
      <c r="V25" s="189">
        <v>0.92013888888888895</v>
      </c>
      <c r="W25" s="189" t="s">
        <v>84</v>
      </c>
      <c r="X25" s="189" t="s">
        <v>84</v>
      </c>
      <c r="Y25" s="189" t="s">
        <v>84</v>
      </c>
      <c r="Z25" s="189" t="s">
        <v>84</v>
      </c>
      <c r="AA25" s="189" t="s">
        <v>84</v>
      </c>
      <c r="AB25" s="189" t="s">
        <v>84</v>
      </c>
      <c r="AC25" s="189"/>
      <c r="AD25" s="189">
        <v>0.85381944444444446</v>
      </c>
      <c r="AE25" s="189">
        <v>0.94791666666666674</v>
      </c>
      <c r="AF25" s="189">
        <v>1</v>
      </c>
      <c r="AG25" s="189">
        <v>1</v>
      </c>
      <c r="AH25" s="189">
        <v>0.98437500000000011</v>
      </c>
      <c r="AI25" s="189">
        <v>0.97777777777777786</v>
      </c>
      <c r="AJ25" s="189">
        <v>0.80165343915343923</v>
      </c>
      <c r="AK25" s="189" t="s">
        <v>84</v>
      </c>
      <c r="AL25" s="189" t="s">
        <v>84</v>
      </c>
      <c r="AM25" s="189" t="s">
        <v>84</v>
      </c>
      <c r="AN25" s="186" t="s">
        <v>84</v>
      </c>
      <c r="AO25" s="189">
        <v>1</v>
      </c>
      <c r="AP25" s="189">
        <v>0.68736111111111131</v>
      </c>
      <c r="AQ25" s="189" t="s">
        <v>84</v>
      </c>
      <c r="AR25" s="189" t="s">
        <v>84</v>
      </c>
      <c r="AS25" s="189" t="s">
        <v>84</v>
      </c>
      <c r="AT25" s="256" t="s">
        <v>84</v>
      </c>
      <c r="AU25" s="189" t="s">
        <v>84</v>
      </c>
      <c r="AV25" s="189" t="s">
        <v>84</v>
      </c>
      <c r="AW25" s="189" t="s">
        <v>84</v>
      </c>
      <c r="AX25" s="256" t="s">
        <v>84</v>
      </c>
      <c r="AY25" s="189" t="s">
        <v>84</v>
      </c>
      <c r="BA25" s="300">
        <v>0.86928482397232409</v>
      </c>
      <c r="BB25" s="239">
        <v>0.93793461829176117</v>
      </c>
      <c r="BC25" s="239">
        <v>0.84368055555555566</v>
      </c>
      <c r="BD25" s="240">
        <v>0.88363333260654697</v>
      </c>
      <c r="BE25" s="240" t="s">
        <v>84</v>
      </c>
    </row>
    <row r="26" spans="1:57" ht="35.25" customHeight="1" x14ac:dyDescent="0.25">
      <c r="A26" s="144"/>
      <c r="B26" s="144"/>
      <c r="C26" s="144"/>
      <c r="D26" s="144"/>
      <c r="E26" s="144" t="str">
        <f t="shared" si="35"/>
        <v>2018JUNIOÍNDICES GENERALES</v>
      </c>
      <c r="F26" s="448">
        <f t="shared" si="34"/>
        <v>2018</v>
      </c>
      <c r="G26" s="234" t="s">
        <v>168</v>
      </c>
      <c r="H26" s="452"/>
      <c r="I26" s="451" t="str">
        <f t="shared" si="32"/>
        <v>ÍNDICES GENERALES</v>
      </c>
      <c r="J26" s="183">
        <v>0.89826388888888897</v>
      </c>
      <c r="K26" s="183">
        <v>0.8798611111111112</v>
      </c>
      <c r="L26" s="183">
        <v>0.89166666666666672</v>
      </c>
      <c r="M26" s="183">
        <v>0.98312500000000003</v>
      </c>
      <c r="N26" s="183">
        <v>0.80555555555555558</v>
      </c>
      <c r="O26" s="183">
        <v>0.75416666666666676</v>
      </c>
      <c r="P26" s="183">
        <v>0.80444444444444452</v>
      </c>
      <c r="Q26" s="183">
        <v>0.81944444444444453</v>
      </c>
      <c r="R26" s="183">
        <v>0.88611111111111118</v>
      </c>
      <c r="S26" s="183">
        <v>0.89682539682539697</v>
      </c>
      <c r="T26" s="183">
        <v>0.85833333333333339</v>
      </c>
      <c r="U26" s="183">
        <v>1</v>
      </c>
      <c r="V26" s="183">
        <v>0.9335714285714285</v>
      </c>
      <c r="W26" s="183" t="s">
        <v>84</v>
      </c>
      <c r="X26" s="183">
        <v>0.93611111111111123</v>
      </c>
      <c r="Y26" s="183" t="s">
        <v>84</v>
      </c>
      <c r="Z26" s="183" t="s">
        <v>84</v>
      </c>
      <c r="AA26" s="183" t="s">
        <v>84</v>
      </c>
      <c r="AB26" s="183" t="s">
        <v>84</v>
      </c>
      <c r="AC26" s="183"/>
      <c r="AD26" s="183">
        <v>0.9027777777777779</v>
      </c>
      <c r="AE26" s="183">
        <v>1</v>
      </c>
      <c r="AF26" s="183">
        <v>0.83449074074074081</v>
      </c>
      <c r="AG26" s="183">
        <v>0.97777777777777786</v>
      </c>
      <c r="AH26" s="183">
        <v>0.90625000000000011</v>
      </c>
      <c r="AI26" s="183">
        <v>0.88888888888888895</v>
      </c>
      <c r="AJ26" s="183">
        <v>0.96388888888888891</v>
      </c>
      <c r="AK26" s="183" t="s">
        <v>84</v>
      </c>
      <c r="AL26" s="183" t="s">
        <v>84</v>
      </c>
      <c r="AM26" s="183" t="s">
        <v>84</v>
      </c>
      <c r="AN26" s="183" t="s">
        <v>84</v>
      </c>
      <c r="AO26" s="183">
        <v>0.59659391534391537</v>
      </c>
      <c r="AP26" s="183">
        <v>0.86111111111111116</v>
      </c>
      <c r="AQ26" s="183" t="s">
        <v>84</v>
      </c>
      <c r="AR26" s="183" t="s">
        <v>84</v>
      </c>
      <c r="AS26" s="183" t="s">
        <v>84</v>
      </c>
      <c r="AT26" s="265" t="s">
        <v>84</v>
      </c>
      <c r="AU26" s="183" t="s">
        <v>84</v>
      </c>
      <c r="AV26" s="183" t="s">
        <v>84</v>
      </c>
      <c r="AW26" s="183" t="s">
        <v>84</v>
      </c>
      <c r="AX26" s="265" t="s">
        <v>84</v>
      </c>
      <c r="AY26" s="183" t="s">
        <v>84</v>
      </c>
      <c r="BA26" s="266">
        <v>0.8819628684807258</v>
      </c>
      <c r="BB26" s="187">
        <v>0.92486772486772495</v>
      </c>
      <c r="BC26" s="187">
        <v>0.72885251322751321</v>
      </c>
      <c r="BD26" s="188">
        <v>0.84522770219198795</v>
      </c>
      <c r="BE26" s="188" t="s">
        <v>84</v>
      </c>
    </row>
    <row r="27" spans="1:57" ht="35.25" customHeight="1" x14ac:dyDescent="0.25">
      <c r="A27" s="144"/>
      <c r="B27" s="144"/>
      <c r="C27" s="144"/>
      <c r="D27" s="144"/>
      <c r="E27" s="144" t="str">
        <f t="shared" si="35"/>
        <v>2018JULIOÍNDICES GENERALES</v>
      </c>
      <c r="F27" s="448">
        <f t="shared" si="34"/>
        <v>2018</v>
      </c>
      <c r="G27" s="234" t="s">
        <v>241</v>
      </c>
      <c r="H27" s="452"/>
      <c r="I27" s="451" t="str">
        <f t="shared" si="32"/>
        <v>ÍNDICES GENERALES</v>
      </c>
      <c r="J27" s="189">
        <v>0.64851851851851849</v>
      </c>
      <c r="K27" s="189">
        <v>0.85650000000000004</v>
      </c>
      <c r="L27" s="189">
        <v>0.80833333333333346</v>
      </c>
      <c r="M27" s="189">
        <v>0.84611111111111126</v>
      </c>
      <c r="N27" s="189">
        <v>0.93611111111111123</v>
      </c>
      <c r="O27" s="189">
        <v>0.9111111111111112</v>
      </c>
      <c r="P27" s="189">
        <v>0.95000000000000007</v>
      </c>
      <c r="Q27" s="189">
        <v>0.85404761904761906</v>
      </c>
      <c r="R27" s="189">
        <v>0.98666666666666669</v>
      </c>
      <c r="S27" s="189">
        <v>0.68014285714285716</v>
      </c>
      <c r="T27" s="189">
        <v>0.82071428571428573</v>
      </c>
      <c r="U27" s="189">
        <v>0.93722222222222229</v>
      </c>
      <c r="V27" s="189">
        <v>0.93055555555555558</v>
      </c>
      <c r="W27" s="189" t="s">
        <v>84</v>
      </c>
      <c r="X27" s="189">
        <v>0.95111111111111113</v>
      </c>
      <c r="Y27" s="189" t="s">
        <v>84</v>
      </c>
      <c r="Z27" s="189" t="s">
        <v>84</v>
      </c>
      <c r="AA27" s="189" t="s">
        <v>84</v>
      </c>
      <c r="AB27" s="189" t="s">
        <v>84</v>
      </c>
      <c r="AC27" s="189"/>
      <c r="AD27" s="189">
        <v>0.90833333333333344</v>
      </c>
      <c r="AE27" s="189">
        <v>0.90000000000000013</v>
      </c>
      <c r="AF27" s="189">
        <v>0.74796296296296305</v>
      </c>
      <c r="AG27" s="189">
        <v>0.70444444444444443</v>
      </c>
      <c r="AH27" s="189">
        <v>0.59833333333333338</v>
      </c>
      <c r="AI27" s="189">
        <v>0.89236111111111116</v>
      </c>
      <c r="AJ27" s="189">
        <v>0.8122222222222224</v>
      </c>
      <c r="AK27" s="189" t="s">
        <v>84</v>
      </c>
      <c r="AL27" s="189" t="s">
        <v>84</v>
      </c>
      <c r="AM27" s="189" t="s">
        <v>84</v>
      </c>
      <c r="AN27" s="186" t="s">
        <v>84</v>
      </c>
      <c r="AO27" s="189">
        <v>0.72460317460317469</v>
      </c>
      <c r="AP27" s="189">
        <v>0.79722222222222228</v>
      </c>
      <c r="AQ27" s="189" t="s">
        <v>84</v>
      </c>
      <c r="AR27" s="189" t="s">
        <v>84</v>
      </c>
      <c r="AS27" s="189" t="s">
        <v>84</v>
      </c>
      <c r="AT27" s="256" t="s">
        <v>84</v>
      </c>
      <c r="AU27" s="189" t="s">
        <v>84</v>
      </c>
      <c r="AV27" s="189" t="s">
        <v>84</v>
      </c>
      <c r="AW27" s="189" t="s">
        <v>84</v>
      </c>
      <c r="AX27" s="256" t="s">
        <v>84</v>
      </c>
      <c r="AY27" s="189" t="s">
        <v>84</v>
      </c>
      <c r="BA27" s="300">
        <v>0.86551039304610733</v>
      </c>
      <c r="BB27" s="239">
        <v>0.79480820105820105</v>
      </c>
      <c r="BC27" s="239">
        <v>0.76091269841269848</v>
      </c>
      <c r="BD27" s="240">
        <v>0.80707709750566892</v>
      </c>
      <c r="BE27" s="240" t="s">
        <v>84</v>
      </c>
    </row>
    <row r="28" spans="1:57" ht="35.25" customHeight="1" x14ac:dyDescent="0.25">
      <c r="A28" s="144"/>
      <c r="B28" s="144"/>
      <c r="C28" s="144"/>
      <c r="D28" s="144"/>
      <c r="E28" s="144" t="str">
        <f t="shared" si="35"/>
        <v>2018AGOSTOÍNDICES GENERALES</v>
      </c>
      <c r="F28" s="448">
        <f t="shared" si="34"/>
        <v>2018</v>
      </c>
      <c r="G28" s="234" t="s">
        <v>246</v>
      </c>
      <c r="H28" s="452"/>
      <c r="I28" s="451" t="str">
        <f t="shared" si="32"/>
        <v>ÍNDICES GENERALES</v>
      </c>
      <c r="J28" s="183">
        <v>0.76830687830687838</v>
      </c>
      <c r="K28" s="183">
        <v>0.75810185185185186</v>
      </c>
      <c r="L28" s="183">
        <v>0.85740740740740751</v>
      </c>
      <c r="M28" s="183">
        <v>0.9111111111111112</v>
      </c>
      <c r="N28" s="183">
        <v>0.89500000000000002</v>
      </c>
      <c r="O28" s="183">
        <v>0.89500000000000002</v>
      </c>
      <c r="P28" s="183">
        <v>0.88833333333333342</v>
      </c>
      <c r="Q28" s="183">
        <v>0.71267195767195768</v>
      </c>
      <c r="R28" s="183">
        <v>0.88703703703703718</v>
      </c>
      <c r="S28" s="183">
        <v>0.84814814814814821</v>
      </c>
      <c r="T28" s="183">
        <v>0.82250000000000001</v>
      </c>
      <c r="U28" s="183">
        <v>0.82083333333333341</v>
      </c>
      <c r="V28" s="183">
        <v>0.64735449735449735</v>
      </c>
      <c r="W28" s="183" t="s">
        <v>84</v>
      </c>
      <c r="X28" s="183">
        <v>0.94166666666666676</v>
      </c>
      <c r="Y28" s="183" t="s">
        <v>84</v>
      </c>
      <c r="Z28" s="183" t="s">
        <v>84</v>
      </c>
      <c r="AA28" s="183" t="s">
        <v>84</v>
      </c>
      <c r="AB28" s="183" t="s">
        <v>84</v>
      </c>
      <c r="AC28" s="183"/>
      <c r="AD28" s="183">
        <v>0.76574074074074083</v>
      </c>
      <c r="AE28" s="183">
        <v>0.87222222222222234</v>
      </c>
      <c r="AF28" s="183">
        <v>0.75126984126984131</v>
      </c>
      <c r="AG28" s="183">
        <v>0.90000000000000013</v>
      </c>
      <c r="AH28" s="183">
        <v>0.79462962962962969</v>
      </c>
      <c r="AI28" s="183">
        <v>0.75703703703703706</v>
      </c>
      <c r="AJ28" s="183">
        <v>0.75944444444444459</v>
      </c>
      <c r="AK28" s="183" t="s">
        <v>84</v>
      </c>
      <c r="AL28" s="183" t="s">
        <v>84</v>
      </c>
      <c r="AM28" s="183" t="s">
        <v>84</v>
      </c>
      <c r="AN28" s="183" t="s">
        <v>84</v>
      </c>
      <c r="AO28" s="183">
        <v>0.76574074074074072</v>
      </c>
      <c r="AP28" s="183">
        <v>0.87777777777777777</v>
      </c>
      <c r="AQ28" s="183">
        <v>0.61468253968253972</v>
      </c>
      <c r="AR28" s="183" t="s">
        <v>84</v>
      </c>
      <c r="AS28" s="183" t="s">
        <v>84</v>
      </c>
      <c r="AT28" s="265" t="s">
        <v>84</v>
      </c>
      <c r="AU28" s="183" t="s">
        <v>84</v>
      </c>
      <c r="AV28" s="183" t="s">
        <v>84</v>
      </c>
      <c r="AW28" s="183" t="s">
        <v>84</v>
      </c>
      <c r="AX28" s="265" t="s">
        <v>84</v>
      </c>
      <c r="AY28" s="183" t="s">
        <v>84</v>
      </c>
      <c r="BA28" s="272">
        <v>0.832390873015873</v>
      </c>
      <c r="BB28" s="187">
        <v>0.80004913076341666</v>
      </c>
      <c r="BC28" s="187">
        <v>0.7527336860670194</v>
      </c>
      <c r="BD28" s="188">
        <v>0.79505789661543635</v>
      </c>
      <c r="BE28" s="188" t="s">
        <v>84</v>
      </c>
    </row>
    <row r="29" spans="1:57" ht="35.25" customHeight="1" x14ac:dyDescent="0.25">
      <c r="A29" s="144"/>
      <c r="B29" s="144"/>
      <c r="C29" s="144"/>
      <c r="D29" s="144"/>
      <c r="E29" s="144" t="str">
        <f t="shared" si="35"/>
        <v>2018SEPTIEMBREÍNDICES GENERALES</v>
      </c>
      <c r="F29" s="448">
        <f t="shared" si="34"/>
        <v>2018</v>
      </c>
      <c r="G29" s="234" t="s">
        <v>248</v>
      </c>
      <c r="H29" s="452"/>
      <c r="I29" s="451" t="str">
        <f t="shared" si="32"/>
        <v>ÍNDICES GENERALES</v>
      </c>
      <c r="J29" s="189">
        <v>0.75533333333333341</v>
      </c>
      <c r="K29" s="189">
        <v>0.87388888888888894</v>
      </c>
      <c r="L29" s="189">
        <v>0.88500000000000001</v>
      </c>
      <c r="M29" s="189">
        <v>0.75277777777777788</v>
      </c>
      <c r="N29" s="189" t="s">
        <v>84</v>
      </c>
      <c r="O29" s="189">
        <v>0.80092592592592593</v>
      </c>
      <c r="P29" s="189">
        <v>0.818888888888889</v>
      </c>
      <c r="Q29" s="189">
        <v>0.92500000000000004</v>
      </c>
      <c r="R29" s="189">
        <v>0.87777777777777788</v>
      </c>
      <c r="S29" s="189">
        <v>0.78193121693121703</v>
      </c>
      <c r="T29" s="189">
        <v>0.86555555555555563</v>
      </c>
      <c r="U29" s="189">
        <v>0.9522222222222223</v>
      </c>
      <c r="V29" s="189">
        <v>0.96722222222222232</v>
      </c>
      <c r="W29" s="189" t="s">
        <v>84</v>
      </c>
      <c r="X29" s="189">
        <v>0.90149999999999997</v>
      </c>
      <c r="Y29" s="189" t="s">
        <v>84</v>
      </c>
      <c r="Z29" s="189" t="s">
        <v>84</v>
      </c>
      <c r="AA29" s="189" t="s">
        <v>84</v>
      </c>
      <c r="AB29" s="189" t="s">
        <v>84</v>
      </c>
      <c r="AC29" s="189"/>
      <c r="AD29" s="189">
        <v>0.68518518518518523</v>
      </c>
      <c r="AE29" s="189">
        <v>0.73958333333333337</v>
      </c>
      <c r="AF29" s="189">
        <v>0.67500000000000004</v>
      </c>
      <c r="AG29" s="189" t="s">
        <v>84</v>
      </c>
      <c r="AH29" s="189">
        <v>0</v>
      </c>
      <c r="AI29" s="189" t="s">
        <v>84</v>
      </c>
      <c r="AJ29" s="189">
        <v>0.82777777777777783</v>
      </c>
      <c r="AK29" s="189" t="s">
        <v>84</v>
      </c>
      <c r="AL29" s="189" t="s">
        <v>84</v>
      </c>
      <c r="AM29" s="189" t="s">
        <v>84</v>
      </c>
      <c r="AN29" s="186" t="s">
        <v>84</v>
      </c>
      <c r="AO29" s="189">
        <v>0.73174603174603181</v>
      </c>
      <c r="AP29" s="189">
        <v>0.91018518518518543</v>
      </c>
      <c r="AQ29" s="189">
        <v>0.71111111111111114</v>
      </c>
      <c r="AR29" s="189" t="s">
        <v>84</v>
      </c>
      <c r="AS29" s="189" t="s">
        <v>84</v>
      </c>
      <c r="AT29" s="256" t="s">
        <v>84</v>
      </c>
      <c r="AU29" s="189" t="s">
        <v>84</v>
      </c>
      <c r="AV29" s="189" t="s">
        <v>84</v>
      </c>
      <c r="AW29" s="189" t="s">
        <v>84</v>
      </c>
      <c r="AX29" s="256" t="s">
        <v>84</v>
      </c>
      <c r="AY29" s="189" t="s">
        <v>84</v>
      </c>
      <c r="BA29" s="343">
        <v>0.85830952380952386</v>
      </c>
      <c r="BB29" s="239">
        <v>0.58550925925925934</v>
      </c>
      <c r="BC29" s="239">
        <v>0.78434744268077605</v>
      </c>
      <c r="BD29" s="240">
        <v>0.74272207524985312</v>
      </c>
      <c r="BE29" s="240" t="s">
        <v>84</v>
      </c>
    </row>
    <row r="30" spans="1:57" ht="35.25" customHeight="1" x14ac:dyDescent="0.25">
      <c r="A30" s="144"/>
      <c r="B30" s="144"/>
      <c r="C30" s="144"/>
      <c r="D30" s="144"/>
      <c r="E30" s="144" t="str">
        <f t="shared" si="35"/>
        <v>2018OCTUBREÍNDICES GENERALES</v>
      </c>
      <c r="F30" s="448">
        <f t="shared" si="34"/>
        <v>2018</v>
      </c>
      <c r="G30" s="234" t="s">
        <v>257</v>
      </c>
      <c r="H30" s="452"/>
      <c r="I30" s="451" t="str">
        <f t="shared" si="32"/>
        <v>ÍNDICES GENERALES</v>
      </c>
      <c r="J30" s="183">
        <v>0.81701058201058196</v>
      </c>
      <c r="K30" s="183">
        <v>0.73796296296296304</v>
      </c>
      <c r="L30" s="183">
        <v>0.86944444444444446</v>
      </c>
      <c r="M30" s="183">
        <v>0.80555555555555558</v>
      </c>
      <c r="N30" s="183" t="s">
        <v>84</v>
      </c>
      <c r="O30" s="183">
        <v>0.93819444444444455</v>
      </c>
      <c r="P30" s="183">
        <v>0.82291666666666674</v>
      </c>
      <c r="Q30" s="183">
        <v>0.73518518518518516</v>
      </c>
      <c r="R30" s="183">
        <v>0.85000000000000009</v>
      </c>
      <c r="S30" s="183">
        <v>0.68611111111111123</v>
      </c>
      <c r="T30" s="183">
        <v>0.86499999999999999</v>
      </c>
      <c r="U30" s="183">
        <v>0.78400000000000003</v>
      </c>
      <c r="V30" s="183">
        <v>0.85833333333333339</v>
      </c>
      <c r="W30" s="183" t="s">
        <v>84</v>
      </c>
      <c r="X30" s="183">
        <v>0.84611111111111115</v>
      </c>
      <c r="Y30" s="183" t="s">
        <v>84</v>
      </c>
      <c r="Z30" s="183" t="s">
        <v>84</v>
      </c>
      <c r="AA30" s="183" t="s">
        <v>84</v>
      </c>
      <c r="AB30" s="183" t="s">
        <v>84</v>
      </c>
      <c r="AC30" s="183"/>
      <c r="AD30" s="183">
        <v>0.91055555555555556</v>
      </c>
      <c r="AE30" s="183">
        <v>0.9522222222222223</v>
      </c>
      <c r="AF30" s="183">
        <v>0.9094444444444445</v>
      </c>
      <c r="AG30" s="183" t="s">
        <v>84</v>
      </c>
      <c r="AH30" s="183" t="s">
        <v>84</v>
      </c>
      <c r="AI30" s="183" t="s">
        <v>84</v>
      </c>
      <c r="AJ30" s="183">
        <v>0.80507936507936506</v>
      </c>
      <c r="AK30" s="183" t="s">
        <v>84</v>
      </c>
      <c r="AL30" s="183" t="s">
        <v>84</v>
      </c>
      <c r="AM30" s="183" t="s">
        <v>84</v>
      </c>
      <c r="AN30" s="183" t="s">
        <v>84</v>
      </c>
      <c r="AO30" s="183">
        <v>0.75330687830687826</v>
      </c>
      <c r="AP30" s="183">
        <v>0.7416666666666667</v>
      </c>
      <c r="AQ30" s="183">
        <v>0.81250000000000011</v>
      </c>
      <c r="AR30" s="183" t="s">
        <v>84</v>
      </c>
      <c r="AS30" s="183" t="s">
        <v>84</v>
      </c>
      <c r="AT30" s="265" t="s">
        <v>84</v>
      </c>
      <c r="AU30" s="183" t="s">
        <v>84</v>
      </c>
      <c r="AV30" s="183" t="s">
        <v>84</v>
      </c>
      <c r="AW30" s="183" t="s">
        <v>84</v>
      </c>
      <c r="AX30" s="265" t="s">
        <v>84</v>
      </c>
      <c r="AY30" s="183" t="s">
        <v>84</v>
      </c>
      <c r="BA30" s="345">
        <v>0.81660195360195376</v>
      </c>
      <c r="BB30" s="187">
        <v>0.8943253968253968</v>
      </c>
      <c r="BC30" s="187">
        <v>0.76915784832451495</v>
      </c>
      <c r="BD30" s="188">
        <v>0.82669506625062184</v>
      </c>
      <c r="BE30" s="188" t="s">
        <v>84</v>
      </c>
    </row>
    <row r="31" spans="1:57" ht="35.25" customHeight="1" x14ac:dyDescent="0.25">
      <c r="A31" s="144"/>
      <c r="B31" s="144"/>
      <c r="C31" s="144"/>
      <c r="D31" s="144"/>
      <c r="E31" s="144" t="str">
        <f t="shared" si="35"/>
        <v>2018NOVIEMBREÍNDICES GENERALES</v>
      </c>
      <c r="F31" s="448">
        <f t="shared" si="34"/>
        <v>2018</v>
      </c>
      <c r="G31" s="234" t="s">
        <v>267</v>
      </c>
      <c r="H31" s="452"/>
      <c r="I31" s="451" t="str">
        <f t="shared" si="32"/>
        <v>ÍNDICES GENERALES</v>
      </c>
      <c r="J31" s="189">
        <v>0.88888888888888895</v>
      </c>
      <c r="K31" s="189">
        <v>0.8222222222222223</v>
      </c>
      <c r="L31" s="189">
        <v>0.875</v>
      </c>
      <c r="M31" s="189">
        <v>0.83666666666666667</v>
      </c>
      <c r="N31" s="189" t="s">
        <v>84</v>
      </c>
      <c r="O31" s="189">
        <v>0.86499999999999999</v>
      </c>
      <c r="P31" s="189">
        <v>0.92333333333333334</v>
      </c>
      <c r="Q31" s="189">
        <v>0.86357142857142866</v>
      </c>
      <c r="R31" s="189">
        <v>0.85000000000000009</v>
      </c>
      <c r="S31" s="189">
        <v>0.76777777777777778</v>
      </c>
      <c r="T31" s="189">
        <v>0.9455555555555557</v>
      </c>
      <c r="U31" s="189">
        <v>0.88574074074074072</v>
      </c>
      <c r="V31" s="189">
        <v>0.93444444444444452</v>
      </c>
      <c r="W31" s="189" t="s">
        <v>84</v>
      </c>
      <c r="X31" s="189">
        <v>0.91388888888888897</v>
      </c>
      <c r="Y31" s="189" t="s">
        <v>84</v>
      </c>
      <c r="Z31" s="189" t="s">
        <v>84</v>
      </c>
      <c r="AA31" s="189" t="s">
        <v>84</v>
      </c>
      <c r="AB31" s="189" t="s">
        <v>84</v>
      </c>
      <c r="AC31" s="189"/>
      <c r="AD31" s="189">
        <v>0.7877777777777778</v>
      </c>
      <c r="AE31" s="189">
        <v>0.84444444444444455</v>
      </c>
      <c r="AF31" s="189">
        <v>0.88222222222222224</v>
      </c>
      <c r="AG31" s="189" t="s">
        <v>84</v>
      </c>
      <c r="AH31" s="189" t="s">
        <v>84</v>
      </c>
      <c r="AI31" s="189" t="s">
        <v>84</v>
      </c>
      <c r="AJ31" s="189">
        <v>0.79841269841269846</v>
      </c>
      <c r="AK31" s="189" t="s">
        <v>84</v>
      </c>
      <c r="AL31" s="189" t="s">
        <v>84</v>
      </c>
      <c r="AM31" s="189" t="s">
        <v>84</v>
      </c>
      <c r="AN31" s="186" t="s">
        <v>84</v>
      </c>
      <c r="AO31" s="189">
        <v>0.72777777777777786</v>
      </c>
      <c r="AP31" s="189">
        <v>0.7575925925925926</v>
      </c>
      <c r="AQ31" s="189">
        <v>0.95347222222222228</v>
      </c>
      <c r="AR31" s="189" t="s">
        <v>84</v>
      </c>
      <c r="AS31" s="189" t="s">
        <v>84</v>
      </c>
      <c r="AT31" s="256" t="s">
        <v>84</v>
      </c>
      <c r="AU31" s="189" t="s">
        <v>84</v>
      </c>
      <c r="AV31" s="189" t="s">
        <v>84</v>
      </c>
      <c r="AW31" s="189" t="s">
        <v>84</v>
      </c>
      <c r="AX31" s="256" t="s">
        <v>84</v>
      </c>
      <c r="AY31" s="189" t="s">
        <v>84</v>
      </c>
      <c r="BA31" s="343">
        <v>0.87477614977614992</v>
      </c>
      <c r="BB31" s="239">
        <v>0.82821428571428579</v>
      </c>
      <c r="BC31" s="239">
        <v>0.81294753086419769</v>
      </c>
      <c r="BD31" s="240">
        <v>0.83864598878487773</v>
      </c>
      <c r="BE31" s="240" t="s">
        <v>84</v>
      </c>
    </row>
    <row r="32" spans="1:57" ht="35.25" customHeight="1" x14ac:dyDescent="0.25">
      <c r="A32" s="144"/>
      <c r="B32" s="144"/>
      <c r="C32" s="144"/>
      <c r="D32" s="144"/>
      <c r="E32" s="144" t="str">
        <f t="shared" si="35"/>
        <v>2018DICIEMBREÍNDICES GENERALES</v>
      </c>
      <c r="F32" s="448">
        <f t="shared" si="34"/>
        <v>2018</v>
      </c>
      <c r="G32" s="234" t="s">
        <v>152</v>
      </c>
      <c r="H32" s="452"/>
      <c r="I32" s="451" t="str">
        <f t="shared" si="32"/>
        <v>ÍNDICES GENERALES</v>
      </c>
      <c r="J32" s="183">
        <v>0.75</v>
      </c>
      <c r="K32" s="183">
        <v>0.88174603174603183</v>
      </c>
      <c r="L32" s="183">
        <v>0.89250000000000007</v>
      </c>
      <c r="M32" s="183">
        <v>0.84666666666666679</v>
      </c>
      <c r="N32" s="183" t="s">
        <v>84</v>
      </c>
      <c r="O32" s="183">
        <v>0.8</v>
      </c>
      <c r="P32" s="183">
        <v>0.9555555555555556</v>
      </c>
      <c r="Q32" s="183">
        <v>0.7678571428571429</v>
      </c>
      <c r="R32" s="183">
        <v>0.75500000000000012</v>
      </c>
      <c r="S32" s="183">
        <v>0.83085317460317465</v>
      </c>
      <c r="T32" s="183">
        <v>0.94444444444444453</v>
      </c>
      <c r="U32" s="183">
        <v>0.88174603174603183</v>
      </c>
      <c r="V32" s="183">
        <v>1</v>
      </c>
      <c r="W32" s="183" t="s">
        <v>84</v>
      </c>
      <c r="X32" s="183">
        <v>0.82500000000000007</v>
      </c>
      <c r="Y32" s="183" t="s">
        <v>84</v>
      </c>
      <c r="Z32" s="183" t="s">
        <v>84</v>
      </c>
      <c r="AA32" s="183" t="s">
        <v>84</v>
      </c>
      <c r="AB32" s="183" t="s">
        <v>84</v>
      </c>
      <c r="AC32" s="183"/>
      <c r="AD32" s="183">
        <v>0.79507936507936527</v>
      </c>
      <c r="AE32" s="183">
        <v>0.7307407407407408</v>
      </c>
      <c r="AF32" s="183">
        <v>0.72833333333333339</v>
      </c>
      <c r="AG32" s="183" t="s">
        <v>84</v>
      </c>
      <c r="AH32" s="183" t="s">
        <v>84</v>
      </c>
      <c r="AI32" s="183" t="s">
        <v>84</v>
      </c>
      <c r="AJ32" s="183">
        <v>0.90166666666666673</v>
      </c>
      <c r="AK32" s="183" t="s">
        <v>84</v>
      </c>
      <c r="AL32" s="183" t="s">
        <v>84</v>
      </c>
      <c r="AM32" s="183" t="s">
        <v>84</v>
      </c>
      <c r="AN32" s="183" t="s">
        <v>84</v>
      </c>
      <c r="AO32" s="183">
        <v>0.75256613756613766</v>
      </c>
      <c r="AP32" s="183">
        <v>0.79674603174603187</v>
      </c>
      <c r="AQ32" s="183">
        <v>0.75000000000000011</v>
      </c>
      <c r="AR32" s="183" t="s">
        <v>84</v>
      </c>
      <c r="AS32" s="183" t="s">
        <v>84</v>
      </c>
      <c r="AT32" s="265" t="s">
        <v>84</v>
      </c>
      <c r="AU32" s="183" t="s">
        <v>84</v>
      </c>
      <c r="AV32" s="183" t="s">
        <v>84</v>
      </c>
      <c r="AW32" s="183" t="s">
        <v>84</v>
      </c>
      <c r="AX32" s="265" t="s">
        <v>84</v>
      </c>
      <c r="AY32" s="183" t="s">
        <v>84</v>
      </c>
      <c r="BA32" s="345">
        <v>0.85625915750915749</v>
      </c>
      <c r="BB32" s="187">
        <v>0.78895502645502658</v>
      </c>
      <c r="BC32" s="187">
        <v>0.76643738977072318</v>
      </c>
      <c r="BD32" s="188">
        <v>0.80388385791163575</v>
      </c>
      <c r="BE32" s="188" t="s">
        <v>84</v>
      </c>
    </row>
    <row r="33" spans="1:57" ht="35.25" customHeight="1" x14ac:dyDescent="0.25">
      <c r="A33" s="144"/>
      <c r="B33" s="144"/>
      <c r="C33" s="144"/>
      <c r="D33" s="144"/>
      <c r="E33" s="144" t="str">
        <f t="shared" si="35"/>
        <v>2019ENEROÍNDICES GENERALES</v>
      </c>
      <c r="F33" s="448">
        <v>2019</v>
      </c>
      <c r="G33" s="234" t="s">
        <v>153</v>
      </c>
      <c r="H33" s="452"/>
      <c r="I33" s="451" t="s">
        <v>98</v>
      </c>
      <c r="J33" s="189">
        <v>0.84444444444444455</v>
      </c>
      <c r="K33" s="189">
        <v>0.88277777777777788</v>
      </c>
      <c r="L33" s="189">
        <v>0.74166666666666681</v>
      </c>
      <c r="M33" s="189">
        <v>0.79232142857142851</v>
      </c>
      <c r="N33" s="189" t="s">
        <v>84</v>
      </c>
      <c r="O33" s="189">
        <v>0.73981481481481493</v>
      </c>
      <c r="P33" s="189">
        <v>0.89444444444444449</v>
      </c>
      <c r="Q33" s="189">
        <v>0.8666666666666667</v>
      </c>
      <c r="R33" s="189">
        <v>0.80605158730158732</v>
      </c>
      <c r="S33" s="189">
        <v>0.80515873015873018</v>
      </c>
      <c r="T33" s="189">
        <v>0.79722222222222239</v>
      </c>
      <c r="U33" s="189">
        <v>0.82777777777777783</v>
      </c>
      <c r="V33" s="189">
        <v>0.85499999999999998</v>
      </c>
      <c r="W33" s="189" t="s">
        <v>84</v>
      </c>
      <c r="X33" s="189">
        <v>0.85277777777777786</v>
      </c>
      <c r="Y33" s="189">
        <v>0.78750000000000009</v>
      </c>
      <c r="Z33" s="189" t="s">
        <v>84</v>
      </c>
      <c r="AA33" s="189" t="s">
        <v>84</v>
      </c>
      <c r="AB33" s="189" t="s">
        <v>84</v>
      </c>
      <c r="AC33" s="189"/>
      <c r="AD33" s="189">
        <v>0.92796296296296299</v>
      </c>
      <c r="AE33" s="189">
        <v>0.72277777777777785</v>
      </c>
      <c r="AF33" s="189">
        <v>0.84722222222222232</v>
      </c>
      <c r="AG33" s="189" t="s">
        <v>84</v>
      </c>
      <c r="AH33" s="189" t="s">
        <v>84</v>
      </c>
      <c r="AI33" s="189" t="s">
        <v>84</v>
      </c>
      <c r="AJ33" s="189">
        <v>0.74767195767195771</v>
      </c>
      <c r="AK33" s="189">
        <v>0.78083333333333349</v>
      </c>
      <c r="AL33" s="189" t="s">
        <v>84</v>
      </c>
      <c r="AM33" s="189" t="s">
        <v>84</v>
      </c>
      <c r="AN33" s="189" t="s">
        <v>84</v>
      </c>
      <c r="AO33" s="189">
        <v>0.6972222222222223</v>
      </c>
      <c r="AP33" s="189">
        <v>0.68574074074074076</v>
      </c>
      <c r="AQ33" s="189">
        <v>0.81018518518518534</v>
      </c>
      <c r="AR33" s="189" t="s">
        <v>84</v>
      </c>
      <c r="AS33" s="189" t="s">
        <v>84</v>
      </c>
      <c r="AT33" s="256" t="s">
        <v>84</v>
      </c>
      <c r="AU33" s="189" t="s">
        <v>84</v>
      </c>
      <c r="AV33" s="189" t="s">
        <v>84</v>
      </c>
      <c r="AW33" s="189" t="s">
        <v>84</v>
      </c>
      <c r="AX33" s="256" t="s">
        <v>84</v>
      </c>
      <c r="AY33" s="189" t="s">
        <v>84</v>
      </c>
      <c r="BA33" s="343">
        <v>0.82097316704459566</v>
      </c>
      <c r="BB33" s="239">
        <v>0.80529365079365078</v>
      </c>
      <c r="BC33" s="239">
        <v>0.73104938271604958</v>
      </c>
      <c r="BD33" s="240">
        <v>0.78577206685143197</v>
      </c>
      <c r="BE33" s="240" t="s">
        <v>84</v>
      </c>
    </row>
    <row r="34" spans="1:57" ht="35.25" customHeight="1" x14ac:dyDescent="0.25">
      <c r="A34" s="144"/>
      <c r="B34" s="144"/>
      <c r="C34" s="144"/>
      <c r="D34" s="144"/>
      <c r="E34" s="144" t="str">
        <f t="shared" si="35"/>
        <v>2019FEBREROÍNDICES GENERALES</v>
      </c>
      <c r="F34" s="448">
        <v>2019</v>
      </c>
      <c r="G34" s="234" t="s">
        <v>154</v>
      </c>
      <c r="H34" s="452"/>
      <c r="I34" s="451" t="s">
        <v>98</v>
      </c>
      <c r="J34" s="183">
        <v>0.85396825396825404</v>
      </c>
      <c r="K34" s="183">
        <v>0.80997619047619041</v>
      </c>
      <c r="L34" s="183">
        <v>0.87222222222222223</v>
      </c>
      <c r="M34" s="183">
        <v>0.9127777777777778</v>
      </c>
      <c r="N34" s="183" t="s">
        <v>84</v>
      </c>
      <c r="O34" s="183">
        <v>0.90388888888888907</v>
      </c>
      <c r="P34" s="183">
        <v>0.98888888888888893</v>
      </c>
      <c r="Q34" s="183">
        <v>0.73587962962962972</v>
      </c>
      <c r="R34" s="183">
        <v>0.89925925925925931</v>
      </c>
      <c r="S34" s="183">
        <v>0.7777777777777779</v>
      </c>
      <c r="T34" s="183">
        <v>0.88730158730158737</v>
      </c>
      <c r="U34" s="183">
        <v>0.85759259259259268</v>
      </c>
      <c r="V34" s="183">
        <v>0.68055555555555547</v>
      </c>
      <c r="W34" s="183" t="s">
        <v>84</v>
      </c>
      <c r="X34" s="183">
        <v>0.85722222222222233</v>
      </c>
      <c r="Y34" s="183">
        <v>0.85699999999999998</v>
      </c>
      <c r="Z34" s="183" t="s">
        <v>84</v>
      </c>
      <c r="AA34" s="183" t="s">
        <v>84</v>
      </c>
      <c r="AB34" s="183" t="s">
        <v>84</v>
      </c>
      <c r="AC34" s="183"/>
      <c r="AD34" s="183">
        <v>0.83333333333333348</v>
      </c>
      <c r="AE34" s="183">
        <v>0.79537037037037051</v>
      </c>
      <c r="AF34" s="183">
        <v>0.68333333333333324</v>
      </c>
      <c r="AG34" s="183" t="s">
        <v>84</v>
      </c>
      <c r="AH34" s="183" t="s">
        <v>84</v>
      </c>
      <c r="AI34" s="183" t="s">
        <v>84</v>
      </c>
      <c r="AJ34" s="183">
        <v>0.79629629629629639</v>
      </c>
      <c r="AK34" s="183">
        <v>0.66851851851851851</v>
      </c>
      <c r="AL34" s="183" t="s">
        <v>84</v>
      </c>
      <c r="AM34" s="183" t="s">
        <v>84</v>
      </c>
      <c r="AN34" s="183" t="s">
        <v>84</v>
      </c>
      <c r="AO34" s="183">
        <v>0.7200793650793651</v>
      </c>
      <c r="AP34" s="183">
        <v>0.82592592592592595</v>
      </c>
      <c r="AQ34" s="183">
        <v>0.81180555555555567</v>
      </c>
      <c r="AR34" s="183" t="s">
        <v>84</v>
      </c>
      <c r="AS34" s="183" t="s">
        <v>84</v>
      </c>
      <c r="AT34" s="265" t="s">
        <v>84</v>
      </c>
      <c r="AU34" s="183" t="s">
        <v>84</v>
      </c>
      <c r="AV34" s="183" t="s">
        <v>84</v>
      </c>
      <c r="AW34" s="183" t="s">
        <v>84</v>
      </c>
      <c r="AX34" s="265" t="s">
        <v>84</v>
      </c>
      <c r="AY34" s="183" t="s">
        <v>84</v>
      </c>
      <c r="BA34" s="345">
        <v>0.84959363189720338</v>
      </c>
      <c r="BB34" s="187">
        <v>0.75537037037037036</v>
      </c>
      <c r="BC34" s="187">
        <v>0.78593694885361565</v>
      </c>
      <c r="BD34" s="188">
        <v>0.79696698370706309</v>
      </c>
      <c r="BE34" s="188" t="s">
        <v>84</v>
      </c>
    </row>
    <row r="35" spans="1:57" ht="35.25" customHeight="1" x14ac:dyDescent="0.25">
      <c r="A35" s="144"/>
      <c r="B35" s="144"/>
      <c r="C35" s="144"/>
      <c r="D35" s="144"/>
      <c r="E35" s="144" t="str">
        <f t="shared" si="35"/>
        <v>2019MARZOÍNDICES GENERALES</v>
      </c>
      <c r="F35" s="448">
        <v>2019</v>
      </c>
      <c r="G35" s="234" t="s">
        <v>155</v>
      </c>
      <c r="H35" s="452"/>
      <c r="I35" s="451" t="s">
        <v>98</v>
      </c>
      <c r="J35" s="189">
        <v>0.8337500000000001</v>
      </c>
      <c r="K35" s="189">
        <v>0.81097222222222221</v>
      </c>
      <c r="L35" s="189">
        <v>0.91215277777777781</v>
      </c>
      <c r="M35" s="189">
        <v>0.93981481481481477</v>
      </c>
      <c r="N35" s="189" t="s">
        <v>84</v>
      </c>
      <c r="O35" s="189">
        <v>0.77574074074074084</v>
      </c>
      <c r="P35" s="189">
        <v>0.82546296296296306</v>
      </c>
      <c r="Q35" s="189">
        <v>0.76541666666666675</v>
      </c>
      <c r="R35" s="189">
        <v>0.75430555555555567</v>
      </c>
      <c r="S35" s="189">
        <v>0.73648809523809511</v>
      </c>
      <c r="T35" s="189">
        <v>0.81006944444444451</v>
      </c>
      <c r="U35" s="189">
        <v>0.88783333333333336</v>
      </c>
      <c r="V35" s="189">
        <v>0.90546296296296302</v>
      </c>
      <c r="W35" s="189" t="s">
        <v>84</v>
      </c>
      <c r="X35" s="189">
        <v>0.83466269841269847</v>
      </c>
      <c r="Y35" s="189">
        <v>0.79015873015873028</v>
      </c>
      <c r="Z35" s="189" t="s">
        <v>84</v>
      </c>
      <c r="AA35" s="189" t="s">
        <v>84</v>
      </c>
      <c r="AB35" s="189" t="s">
        <v>84</v>
      </c>
      <c r="AC35" s="189"/>
      <c r="AD35" s="189">
        <v>0.73022875816993482</v>
      </c>
      <c r="AE35" s="189">
        <v>0.70398965141612202</v>
      </c>
      <c r="AF35" s="189">
        <v>0.76446078431372555</v>
      </c>
      <c r="AG35" s="189" t="s">
        <v>84</v>
      </c>
      <c r="AH35" s="189" t="s">
        <v>84</v>
      </c>
      <c r="AI35" s="189" t="s">
        <v>84</v>
      </c>
      <c r="AJ35" s="189">
        <v>0.51966845878136192</v>
      </c>
      <c r="AK35" s="189">
        <v>0.84289215686274521</v>
      </c>
      <c r="AL35" s="189" t="s">
        <v>84</v>
      </c>
      <c r="AM35" s="189" t="s">
        <v>84</v>
      </c>
      <c r="AN35" s="189" t="s">
        <v>84</v>
      </c>
      <c r="AO35" s="189">
        <v>0.62211328976034863</v>
      </c>
      <c r="AP35" s="189">
        <v>0.92826797385620929</v>
      </c>
      <c r="AQ35" s="189">
        <v>0.72510893246187369</v>
      </c>
      <c r="AR35" s="189" t="s">
        <v>84</v>
      </c>
      <c r="AS35" s="189" t="s">
        <v>84</v>
      </c>
      <c r="AT35" s="256" t="s">
        <v>84</v>
      </c>
      <c r="AU35" s="189" t="s">
        <v>84</v>
      </c>
      <c r="AV35" s="189" t="s">
        <v>84</v>
      </c>
      <c r="AW35" s="189" t="s">
        <v>84</v>
      </c>
      <c r="AX35" s="256" t="s">
        <v>84</v>
      </c>
      <c r="AY35" s="189" t="s">
        <v>84</v>
      </c>
      <c r="BA35" s="343">
        <v>0.82730650037792886</v>
      </c>
      <c r="BB35" s="239">
        <v>0.71224796190877782</v>
      </c>
      <c r="BC35" s="239">
        <v>0.75849673202614387</v>
      </c>
      <c r="BD35" s="240">
        <v>0.76601706477095011</v>
      </c>
      <c r="BE35" s="240" t="s">
        <v>84</v>
      </c>
    </row>
    <row r="36" spans="1:57" ht="35.25" customHeight="1" x14ac:dyDescent="0.25">
      <c r="A36" s="144"/>
      <c r="B36" s="144"/>
      <c r="C36" s="144"/>
      <c r="D36" s="144"/>
      <c r="E36" s="144" t="str">
        <f t="shared" si="35"/>
        <v>2019ABRILÍNDICES GENERALES</v>
      </c>
      <c r="F36" s="448">
        <v>2019</v>
      </c>
      <c r="G36" s="234" t="s">
        <v>303</v>
      </c>
      <c r="H36" s="452"/>
      <c r="I36" s="451" t="s">
        <v>98</v>
      </c>
      <c r="J36" s="183">
        <v>0.84556249999999999</v>
      </c>
      <c r="K36" s="183">
        <v>0.84387254901960795</v>
      </c>
      <c r="L36" s="183">
        <v>0.71884259259259253</v>
      </c>
      <c r="M36" s="183">
        <v>0.7950694444444445</v>
      </c>
      <c r="N36" s="183" t="s">
        <v>84</v>
      </c>
      <c r="O36" s="183">
        <v>0.88930555555555557</v>
      </c>
      <c r="P36" s="183">
        <v>0.95856150793650796</v>
      </c>
      <c r="Q36" s="183">
        <v>0.87673611111111116</v>
      </c>
      <c r="R36" s="183">
        <v>0.89506944444444436</v>
      </c>
      <c r="S36" s="183">
        <v>0.78548611111111111</v>
      </c>
      <c r="T36" s="183">
        <v>0.81356249999999997</v>
      </c>
      <c r="U36" s="183">
        <v>0.89979166666666677</v>
      </c>
      <c r="V36" s="183">
        <v>0.8963888888888889</v>
      </c>
      <c r="W36" s="183" t="s">
        <v>84</v>
      </c>
      <c r="X36" s="183">
        <v>0.8386111111111112</v>
      </c>
      <c r="Y36" s="183">
        <v>0.81222222222222229</v>
      </c>
      <c r="Z36" s="183" t="s">
        <v>84</v>
      </c>
      <c r="AA36" s="183" t="s">
        <v>84</v>
      </c>
      <c r="AB36" s="183" t="s">
        <v>84</v>
      </c>
      <c r="AC36" s="183"/>
      <c r="AD36" s="183">
        <v>0.92965686274509807</v>
      </c>
      <c r="AE36" s="183">
        <v>0.65420107607607614</v>
      </c>
      <c r="AF36" s="183">
        <v>0.78431372549019618</v>
      </c>
      <c r="AG36" s="183" t="s">
        <v>84</v>
      </c>
      <c r="AH36" s="183" t="s">
        <v>84</v>
      </c>
      <c r="AI36" s="183" t="s">
        <v>84</v>
      </c>
      <c r="AJ36" s="183">
        <v>0.6103606630824373</v>
      </c>
      <c r="AK36" s="183">
        <v>0.57365740740740745</v>
      </c>
      <c r="AL36" s="183" t="s">
        <v>84</v>
      </c>
      <c r="AM36" s="183" t="s">
        <v>84</v>
      </c>
      <c r="AN36" s="183" t="s">
        <v>84</v>
      </c>
      <c r="AO36" s="183">
        <v>0.71844070961718032</v>
      </c>
      <c r="AP36" s="183">
        <v>0.80101307189542492</v>
      </c>
      <c r="AQ36" s="183">
        <v>0.7247549019607844</v>
      </c>
      <c r="AR36" s="183" t="s">
        <v>84</v>
      </c>
      <c r="AS36" s="183" t="s">
        <v>84</v>
      </c>
      <c r="AT36" s="265" t="s">
        <v>84</v>
      </c>
      <c r="AU36" s="183" t="s">
        <v>84</v>
      </c>
      <c r="AV36" s="183" t="s">
        <v>84</v>
      </c>
      <c r="AW36" s="183" t="s">
        <v>84</v>
      </c>
      <c r="AX36" s="265" t="s">
        <v>84</v>
      </c>
      <c r="AY36" s="183" t="s">
        <v>84</v>
      </c>
      <c r="BA36" s="345">
        <v>0.84779158607887617</v>
      </c>
      <c r="BB36" s="187">
        <v>0.71043794696024309</v>
      </c>
      <c r="BC36" s="187">
        <v>0.74806956115779644</v>
      </c>
      <c r="BD36" s="188">
        <v>0.7687663647323052</v>
      </c>
      <c r="BE36" s="188" t="s">
        <v>84</v>
      </c>
    </row>
    <row r="37" spans="1:57" ht="35.25" customHeight="1" x14ac:dyDescent="0.25">
      <c r="A37" s="144"/>
      <c r="B37" s="144"/>
      <c r="C37" s="144"/>
      <c r="D37" s="144"/>
      <c r="E37" s="144" t="str">
        <f t="shared" si="35"/>
        <v>2019MAYOÍNDICES GENERALES</v>
      </c>
      <c r="F37" s="448">
        <v>2019</v>
      </c>
      <c r="G37" s="234" t="s">
        <v>167</v>
      </c>
      <c r="H37" s="452"/>
      <c r="I37" s="451" t="s">
        <v>98</v>
      </c>
      <c r="J37" s="189">
        <v>0.82321428571428568</v>
      </c>
      <c r="K37" s="189">
        <v>0.92965277777777788</v>
      </c>
      <c r="L37" s="189">
        <v>0.73986111111111119</v>
      </c>
      <c r="M37" s="189">
        <v>0.71006944444444453</v>
      </c>
      <c r="N37" s="189" t="s">
        <v>84</v>
      </c>
      <c r="O37" s="189">
        <v>0.93194444444444446</v>
      </c>
      <c r="P37" s="189">
        <v>0.87784722222222222</v>
      </c>
      <c r="Q37" s="189">
        <v>0.88910714285714287</v>
      </c>
      <c r="R37" s="189">
        <v>0.87965277777777784</v>
      </c>
      <c r="S37" s="189">
        <v>0.76564583333333336</v>
      </c>
      <c r="T37" s="189">
        <v>0.78764880952380967</v>
      </c>
      <c r="U37" s="189">
        <v>0.66321321321321325</v>
      </c>
      <c r="V37" s="189">
        <v>0.72993055555555553</v>
      </c>
      <c r="W37" s="189" t="s">
        <v>84</v>
      </c>
      <c r="X37" s="189">
        <v>0.88127976190476187</v>
      </c>
      <c r="Y37" s="189">
        <v>0.76632936507936511</v>
      </c>
      <c r="Z37" s="189" t="s">
        <v>84</v>
      </c>
      <c r="AA37" s="189" t="s">
        <v>84</v>
      </c>
      <c r="AB37" s="189" t="s">
        <v>84</v>
      </c>
      <c r="AC37" s="189"/>
      <c r="AD37" s="189">
        <v>0.78322440087145984</v>
      </c>
      <c r="AE37" s="189">
        <v>0.5942577030812326</v>
      </c>
      <c r="AF37" s="189">
        <v>0.85887799564270173</v>
      </c>
      <c r="AG37" s="189" t="s">
        <v>84</v>
      </c>
      <c r="AH37" s="189" t="s">
        <v>84</v>
      </c>
      <c r="AI37" s="189" t="s">
        <v>84</v>
      </c>
      <c r="AJ37" s="189">
        <v>0.75776209677419359</v>
      </c>
      <c r="AK37" s="189">
        <v>0.65784702769996894</v>
      </c>
      <c r="AL37" s="189" t="s">
        <v>84</v>
      </c>
      <c r="AM37" s="189" t="s">
        <v>84</v>
      </c>
      <c r="AN37" s="189" t="s">
        <v>84</v>
      </c>
      <c r="AO37" s="189">
        <v>0.69837962962962963</v>
      </c>
      <c r="AP37" s="189">
        <v>0.65458333333333341</v>
      </c>
      <c r="AQ37" s="189">
        <v>0.86354166666666665</v>
      </c>
      <c r="AR37" s="189" t="s">
        <v>84</v>
      </c>
      <c r="AS37" s="189" t="s">
        <v>84</v>
      </c>
      <c r="AT37" s="256" t="s">
        <v>84</v>
      </c>
      <c r="AU37" s="189" t="s">
        <v>84</v>
      </c>
      <c r="AV37" s="189" t="s">
        <v>84</v>
      </c>
      <c r="AW37" s="189" t="s">
        <v>84</v>
      </c>
      <c r="AX37" s="256" t="s">
        <v>84</v>
      </c>
      <c r="AY37" s="189" t="s">
        <v>84</v>
      </c>
      <c r="BA37" s="343">
        <v>0.81252833892566034</v>
      </c>
      <c r="BB37" s="239">
        <v>0.73039384481391134</v>
      </c>
      <c r="BC37" s="239">
        <v>0.7388348765432099</v>
      </c>
      <c r="BD37" s="240">
        <v>0.76058568676092719</v>
      </c>
      <c r="BE37" s="240" t="s">
        <v>84</v>
      </c>
    </row>
    <row r="38" spans="1:57" ht="35.25" customHeight="1" x14ac:dyDescent="0.25">
      <c r="A38" s="144"/>
      <c r="B38" s="144"/>
      <c r="C38" s="144"/>
      <c r="D38" s="144"/>
      <c r="E38" s="144" t="str">
        <f t="shared" ref="E38:E42" si="36">+F38&amp;G38&amp;I38</f>
        <v>2019JUNIOÍNDICES GENERALES</v>
      </c>
      <c r="F38" s="448">
        <v>2019</v>
      </c>
      <c r="G38" s="234" t="s">
        <v>168</v>
      </c>
      <c r="H38" s="452"/>
      <c r="I38" s="451" t="s">
        <v>98</v>
      </c>
      <c r="J38" s="183">
        <v>0.84057539682539684</v>
      </c>
      <c r="K38" s="183">
        <v>0.96666666666666679</v>
      </c>
      <c r="L38" s="183">
        <v>0.88490740740740748</v>
      </c>
      <c r="M38" s="183">
        <v>0.84008333333333329</v>
      </c>
      <c r="N38" s="183" t="s">
        <v>84</v>
      </c>
      <c r="O38" s="183">
        <v>0.94097222222222221</v>
      </c>
      <c r="P38" s="183">
        <v>0.80924603174603182</v>
      </c>
      <c r="Q38" s="183">
        <v>0.90160714285714294</v>
      </c>
      <c r="R38" s="183">
        <v>0.94548611111111114</v>
      </c>
      <c r="S38" s="183">
        <v>0.90238095238095239</v>
      </c>
      <c r="T38" s="183">
        <v>0.72536706349206359</v>
      </c>
      <c r="U38" s="183">
        <v>0.72555555555555562</v>
      </c>
      <c r="V38" s="183">
        <v>0.82794642857142853</v>
      </c>
      <c r="W38" s="183" t="s">
        <v>84</v>
      </c>
      <c r="X38" s="183">
        <v>0.77173611111111118</v>
      </c>
      <c r="Y38" s="183">
        <v>0.82480158730158748</v>
      </c>
      <c r="Z38" s="183" t="s">
        <v>84</v>
      </c>
      <c r="AA38" s="183" t="s">
        <v>84</v>
      </c>
      <c r="AB38" s="183" t="s">
        <v>84</v>
      </c>
      <c r="AC38" s="183"/>
      <c r="AD38" s="183">
        <v>0.79009803921568633</v>
      </c>
      <c r="AE38" s="183">
        <v>0.67513888888888896</v>
      </c>
      <c r="AF38" s="183">
        <v>0.89284313725490205</v>
      </c>
      <c r="AG38" s="183" t="s">
        <v>84</v>
      </c>
      <c r="AH38" s="183" t="s">
        <v>84</v>
      </c>
      <c r="AI38" s="183" t="s">
        <v>84</v>
      </c>
      <c r="AJ38" s="183">
        <v>0.63180150196279228</v>
      </c>
      <c r="AK38" s="183">
        <v>0.82604032604032607</v>
      </c>
      <c r="AL38" s="183" t="s">
        <v>84</v>
      </c>
      <c r="AM38" s="183" t="s">
        <v>84</v>
      </c>
      <c r="AN38" s="183" t="s">
        <v>84</v>
      </c>
      <c r="AO38" s="183">
        <v>0.82201388888888893</v>
      </c>
      <c r="AP38" s="183">
        <v>0.85435185185185192</v>
      </c>
      <c r="AQ38" s="183">
        <v>0.93980158730158747</v>
      </c>
      <c r="AR38" s="183" t="s">
        <v>84</v>
      </c>
      <c r="AS38" s="183" t="s">
        <v>84</v>
      </c>
      <c r="AT38" s="265" t="s">
        <v>84</v>
      </c>
      <c r="AU38" s="183" t="s">
        <v>84</v>
      </c>
      <c r="AV38" s="183" t="s">
        <v>84</v>
      </c>
      <c r="AW38" s="183" t="s">
        <v>84</v>
      </c>
      <c r="AX38" s="265" t="s">
        <v>84</v>
      </c>
      <c r="AY38" s="183" t="s">
        <v>84</v>
      </c>
      <c r="BA38" s="345">
        <v>0.85052371504157231</v>
      </c>
      <c r="BB38" s="187">
        <v>0.7631843786725192</v>
      </c>
      <c r="BC38" s="187">
        <v>0.87205577601410944</v>
      </c>
      <c r="BD38" s="188">
        <v>0.82858795657606699</v>
      </c>
      <c r="BE38" s="188" t="s">
        <v>84</v>
      </c>
    </row>
    <row r="39" spans="1:57" ht="35.25" customHeight="1" x14ac:dyDescent="0.25">
      <c r="A39" s="144"/>
      <c r="B39" s="144"/>
      <c r="C39" s="144"/>
      <c r="D39" s="144"/>
      <c r="E39" s="144" t="str">
        <f t="shared" si="36"/>
        <v>2019JULIOÍNDICES GENERALES</v>
      </c>
      <c r="F39" s="448">
        <v>2019</v>
      </c>
      <c r="G39" s="234" t="s">
        <v>241</v>
      </c>
      <c r="H39" s="452"/>
      <c r="I39" s="451" t="s">
        <v>98</v>
      </c>
      <c r="J39" s="189">
        <v>0.97222222222222221</v>
      </c>
      <c r="K39" s="189">
        <v>0.89312500000000006</v>
      </c>
      <c r="L39" s="189">
        <v>0.79833333333333334</v>
      </c>
      <c r="M39" s="189">
        <v>0.99416666666666675</v>
      </c>
      <c r="N39" s="189" t="s">
        <v>84</v>
      </c>
      <c r="O39" s="189">
        <v>0.67707142857142866</v>
      </c>
      <c r="P39" s="189">
        <v>0.96111111111111114</v>
      </c>
      <c r="Q39" s="189">
        <v>0.70892156862745104</v>
      </c>
      <c r="R39" s="189">
        <v>1</v>
      </c>
      <c r="S39" s="189">
        <v>0.82194444444444448</v>
      </c>
      <c r="T39" s="189">
        <v>0.95369047619047631</v>
      </c>
      <c r="U39" s="189">
        <v>0.78597222222222229</v>
      </c>
      <c r="V39" s="189">
        <v>0.85793650793650789</v>
      </c>
      <c r="W39" s="189" t="s">
        <v>84</v>
      </c>
      <c r="X39" s="189">
        <v>0.86090277777777791</v>
      </c>
      <c r="Y39" s="189">
        <v>0.95833333333333337</v>
      </c>
      <c r="Z39" s="189" t="s">
        <v>84</v>
      </c>
      <c r="AA39" s="189" t="s">
        <v>84</v>
      </c>
      <c r="AB39" s="189" t="s">
        <v>84</v>
      </c>
      <c r="AC39" s="189"/>
      <c r="AD39" s="189">
        <v>0.69901960784313721</v>
      </c>
      <c r="AE39" s="189">
        <v>0.65122685185185192</v>
      </c>
      <c r="AF39" s="189">
        <v>0.81601307189542494</v>
      </c>
      <c r="AG39" s="189" t="s">
        <v>84</v>
      </c>
      <c r="AH39" s="189" t="s">
        <v>84</v>
      </c>
      <c r="AI39" s="189" t="s">
        <v>84</v>
      </c>
      <c r="AJ39" s="189">
        <v>0.68037591162591171</v>
      </c>
      <c r="AK39" s="189">
        <v>0.74084150326797393</v>
      </c>
      <c r="AL39" s="189" t="s">
        <v>84</v>
      </c>
      <c r="AM39" s="189" t="s">
        <v>84</v>
      </c>
      <c r="AN39" s="189" t="s">
        <v>84</v>
      </c>
      <c r="AO39" s="189">
        <v>0.74241071428571437</v>
      </c>
      <c r="AP39" s="189">
        <v>0.81194444444444447</v>
      </c>
      <c r="AQ39" s="189">
        <v>0.77070436507936513</v>
      </c>
      <c r="AR39" s="189" t="s">
        <v>84</v>
      </c>
      <c r="AS39" s="189" t="s">
        <v>84</v>
      </c>
      <c r="AT39" s="256" t="s">
        <v>84</v>
      </c>
      <c r="AU39" s="189" t="s">
        <v>84</v>
      </c>
      <c r="AV39" s="189" t="s">
        <v>84</v>
      </c>
      <c r="AW39" s="189" t="s">
        <v>84</v>
      </c>
      <c r="AX39" s="256" t="s">
        <v>84</v>
      </c>
      <c r="AY39" s="189" t="s">
        <v>84</v>
      </c>
      <c r="BA39" s="343">
        <v>0.87455222088835527</v>
      </c>
      <c r="BB39" s="239">
        <v>0.71749538929685996</v>
      </c>
      <c r="BC39" s="239">
        <v>0.77501984126984136</v>
      </c>
      <c r="BD39" s="240">
        <v>0.78902248381835216</v>
      </c>
      <c r="BE39" s="240" t="s">
        <v>84</v>
      </c>
    </row>
    <row r="40" spans="1:57" ht="35.25" customHeight="1" x14ac:dyDescent="0.25">
      <c r="A40" s="144"/>
      <c r="B40" s="144"/>
      <c r="C40" s="144"/>
      <c r="D40" s="144"/>
      <c r="E40" s="144" t="str">
        <f t="shared" si="36"/>
        <v>2019AGOSTOÍNDICES GENERALES</v>
      </c>
      <c r="F40" s="448">
        <v>2019</v>
      </c>
      <c r="G40" s="234" t="s">
        <v>246</v>
      </c>
      <c r="H40" s="452"/>
      <c r="I40" s="451" t="s">
        <v>98</v>
      </c>
      <c r="J40" s="183">
        <v>0.88006944444444446</v>
      </c>
      <c r="K40" s="183">
        <v>0.8058333333333334</v>
      </c>
      <c r="L40" s="183">
        <v>0.94808333333333339</v>
      </c>
      <c r="M40" s="183">
        <v>0.91921921921921934</v>
      </c>
      <c r="N40" s="183" t="s">
        <v>84</v>
      </c>
      <c r="O40" s="183">
        <v>0.90285285285285299</v>
      </c>
      <c r="P40" s="183">
        <v>0.90527777777777785</v>
      </c>
      <c r="Q40" s="183">
        <v>0.89924924924924943</v>
      </c>
      <c r="R40" s="183">
        <v>0.93333333333333335</v>
      </c>
      <c r="S40" s="183">
        <v>0.91111111111111109</v>
      </c>
      <c r="T40" s="183">
        <v>0.8498809523809524</v>
      </c>
      <c r="U40" s="183">
        <v>0.83487103174603172</v>
      </c>
      <c r="V40" s="183">
        <v>0.81504629629629632</v>
      </c>
      <c r="W40" s="183" t="s">
        <v>84</v>
      </c>
      <c r="X40" s="183">
        <v>0.93284534534534536</v>
      </c>
      <c r="Y40" s="183">
        <v>0.88055555555555554</v>
      </c>
      <c r="Z40" s="183" t="s">
        <v>84</v>
      </c>
      <c r="AA40" s="183" t="s">
        <v>84</v>
      </c>
      <c r="AB40" s="183" t="s">
        <v>84</v>
      </c>
      <c r="AC40" s="183"/>
      <c r="AD40" s="183">
        <v>0.66411706349206368</v>
      </c>
      <c r="AE40" s="183">
        <v>0.7742824074074075</v>
      </c>
      <c r="AF40" s="183">
        <v>0.8305555555555556</v>
      </c>
      <c r="AG40" s="183" t="s">
        <v>84</v>
      </c>
      <c r="AH40" s="183" t="s">
        <v>84</v>
      </c>
      <c r="AI40" s="183" t="s">
        <v>84</v>
      </c>
      <c r="AJ40" s="183">
        <v>0.70024509803921564</v>
      </c>
      <c r="AK40" s="183">
        <v>0.70383986928104592</v>
      </c>
      <c r="AL40" s="183" t="s">
        <v>84</v>
      </c>
      <c r="AM40" s="183" t="s">
        <v>84</v>
      </c>
      <c r="AN40" s="183" t="s">
        <v>84</v>
      </c>
      <c r="AO40" s="183">
        <v>0.83562500000000006</v>
      </c>
      <c r="AP40" s="183">
        <v>0.6894675925925926</v>
      </c>
      <c r="AQ40" s="183">
        <v>0.92694444444444457</v>
      </c>
      <c r="AR40" s="183" t="s">
        <v>84</v>
      </c>
      <c r="AS40" s="183" t="s">
        <v>84</v>
      </c>
      <c r="AT40" s="265">
        <v>0.55071428571428571</v>
      </c>
      <c r="AU40" s="183" t="s">
        <v>84</v>
      </c>
      <c r="AV40" s="183" t="s">
        <v>84</v>
      </c>
      <c r="AW40" s="183" t="s">
        <v>84</v>
      </c>
      <c r="AX40" s="265" t="s">
        <v>84</v>
      </c>
      <c r="AY40" s="183" t="s">
        <v>84</v>
      </c>
      <c r="BA40" s="345">
        <v>0.88701634542705976</v>
      </c>
      <c r="BB40" s="187">
        <v>0.73460799875505756</v>
      </c>
      <c r="BC40" s="187">
        <v>0.75068783068783074</v>
      </c>
      <c r="BD40" s="188">
        <v>0.79077072495664924</v>
      </c>
      <c r="BE40" s="188" t="s">
        <v>84</v>
      </c>
    </row>
    <row r="41" spans="1:57" ht="35.25" customHeight="1" x14ac:dyDescent="0.25">
      <c r="A41" s="144"/>
      <c r="B41" s="144"/>
      <c r="C41" s="144"/>
      <c r="D41" s="144"/>
      <c r="E41" s="144" t="str">
        <f t="shared" si="36"/>
        <v>2019SEPTIEMBREÍNDICES GENERALES</v>
      </c>
      <c r="F41" s="448">
        <v>2019</v>
      </c>
      <c r="G41" s="234" t="s">
        <v>248</v>
      </c>
      <c r="H41" s="452"/>
      <c r="I41" s="451" t="s">
        <v>98</v>
      </c>
      <c r="J41" s="189">
        <v>0.90972222222222232</v>
      </c>
      <c r="K41" s="189">
        <v>0.88015873015873014</v>
      </c>
      <c r="L41" s="189">
        <v>0.96666666666666667</v>
      </c>
      <c r="M41" s="189">
        <v>0.98971471471471484</v>
      </c>
      <c r="N41" s="189" t="s">
        <v>84</v>
      </c>
      <c r="O41" s="189">
        <v>0.96263888888888893</v>
      </c>
      <c r="P41" s="189">
        <v>0.99444444444444446</v>
      </c>
      <c r="Q41" s="189">
        <v>0.78238425925925925</v>
      </c>
      <c r="R41" s="189">
        <v>0.95090277777777776</v>
      </c>
      <c r="S41" s="189">
        <v>0.89423611111111112</v>
      </c>
      <c r="T41" s="189">
        <v>0.98250000000000004</v>
      </c>
      <c r="U41" s="189">
        <v>0.87877976190476192</v>
      </c>
      <c r="V41" s="189">
        <v>0.9769444444444445</v>
      </c>
      <c r="W41" s="189" t="s">
        <v>84</v>
      </c>
      <c r="X41" s="189">
        <v>0.86527777777777781</v>
      </c>
      <c r="Y41" s="189">
        <v>0.87622916666666673</v>
      </c>
      <c r="Z41" s="189" t="s">
        <v>84</v>
      </c>
      <c r="AA41" s="189" t="s">
        <v>84</v>
      </c>
      <c r="AB41" s="189" t="s">
        <v>84</v>
      </c>
      <c r="AC41" s="189"/>
      <c r="AD41" s="189">
        <v>0.7192204301075269</v>
      </c>
      <c r="AE41" s="189">
        <v>0.69187500000000013</v>
      </c>
      <c r="AF41" s="189">
        <v>0.88951388888888894</v>
      </c>
      <c r="AG41" s="189" t="s">
        <v>84</v>
      </c>
      <c r="AH41" s="189" t="s">
        <v>84</v>
      </c>
      <c r="AI41" s="189" t="s">
        <v>84</v>
      </c>
      <c r="AJ41" s="189">
        <v>0.71923611111111119</v>
      </c>
      <c r="AK41" s="189">
        <v>0.71866830065359488</v>
      </c>
      <c r="AL41" s="189" t="s">
        <v>84</v>
      </c>
      <c r="AM41" s="189" t="s">
        <v>84</v>
      </c>
      <c r="AN41" s="189" t="s">
        <v>84</v>
      </c>
      <c r="AO41" s="189">
        <v>0.78112103174603176</v>
      </c>
      <c r="AP41" s="189">
        <v>0.91437500000000005</v>
      </c>
      <c r="AQ41" s="189">
        <v>0.66952380952380952</v>
      </c>
      <c r="AR41" s="189" t="s">
        <v>84</v>
      </c>
      <c r="AS41" s="189" t="s">
        <v>84</v>
      </c>
      <c r="AT41" s="256">
        <v>0.73067791005291016</v>
      </c>
      <c r="AU41" s="189" t="s">
        <v>84</v>
      </c>
      <c r="AV41" s="189" t="s">
        <v>84</v>
      </c>
      <c r="AW41" s="189" t="s">
        <v>84</v>
      </c>
      <c r="AX41" s="256" t="s">
        <v>84</v>
      </c>
      <c r="AY41" s="189" t="s">
        <v>84</v>
      </c>
      <c r="BA41" s="343">
        <v>0.9221857118598189</v>
      </c>
      <c r="BB41" s="239">
        <v>0.74770274615222432</v>
      </c>
      <c r="BC41" s="239">
        <v>0.77392443783068798</v>
      </c>
      <c r="BD41" s="240">
        <v>0.81460429861424366</v>
      </c>
      <c r="BE41" s="240" t="s">
        <v>84</v>
      </c>
    </row>
    <row r="42" spans="1:57" ht="35.25" customHeight="1" x14ac:dyDescent="0.25">
      <c r="A42" s="144"/>
      <c r="B42" s="144"/>
      <c r="C42" s="144"/>
      <c r="D42" s="144"/>
      <c r="E42" s="144" t="str">
        <f t="shared" si="36"/>
        <v>2019OCTUBREÍNDICES GENERALES</v>
      </c>
      <c r="F42" s="448">
        <v>2019</v>
      </c>
      <c r="G42" s="234" t="s">
        <v>257</v>
      </c>
      <c r="H42" s="452"/>
      <c r="I42" s="451" t="s">
        <v>98</v>
      </c>
      <c r="J42" s="183">
        <v>0.8575694444444445</v>
      </c>
      <c r="K42" s="183">
        <v>0.90359879032258061</v>
      </c>
      <c r="L42" s="183">
        <v>0.76347222222222233</v>
      </c>
      <c r="M42" s="183">
        <v>0.93305555555555575</v>
      </c>
      <c r="N42" s="183" t="s">
        <v>84</v>
      </c>
      <c r="O42" s="183">
        <v>0.88979166666666676</v>
      </c>
      <c r="P42" s="183">
        <v>0.99444444444444458</v>
      </c>
      <c r="Q42" s="183">
        <v>0.93013888888888907</v>
      </c>
      <c r="R42" s="183">
        <v>0.97222222222222221</v>
      </c>
      <c r="S42" s="183">
        <v>0.93013888888888896</v>
      </c>
      <c r="T42" s="183">
        <v>0.83548611111111115</v>
      </c>
      <c r="U42" s="183">
        <v>0.97222222222222221</v>
      </c>
      <c r="V42" s="183">
        <v>1</v>
      </c>
      <c r="W42" s="183" t="s">
        <v>84</v>
      </c>
      <c r="X42" s="183">
        <v>0.94106250000000002</v>
      </c>
      <c r="Y42" s="183">
        <v>0.96666666666666667</v>
      </c>
      <c r="Z42" s="183" t="s">
        <v>84</v>
      </c>
      <c r="AA42" s="183" t="s">
        <v>84</v>
      </c>
      <c r="AB42" s="183" t="s">
        <v>84</v>
      </c>
      <c r="AC42" s="183"/>
      <c r="AD42" s="183">
        <v>0.82663913913913922</v>
      </c>
      <c r="AE42" s="183">
        <v>0.73802423747276702</v>
      </c>
      <c r="AF42" s="183">
        <v>0.87554466230936823</v>
      </c>
      <c r="AG42" s="183" t="s">
        <v>84</v>
      </c>
      <c r="AH42" s="183" t="s">
        <v>84</v>
      </c>
      <c r="AI42" s="183" t="s">
        <v>84</v>
      </c>
      <c r="AJ42" s="183">
        <v>0.72217942732648621</v>
      </c>
      <c r="AK42" s="183">
        <v>0.95979166666666671</v>
      </c>
      <c r="AL42" s="183" t="s">
        <v>84</v>
      </c>
      <c r="AM42" s="183" t="s">
        <v>84</v>
      </c>
      <c r="AN42" s="183" t="s">
        <v>84</v>
      </c>
      <c r="AO42" s="183">
        <v>0.72252976190476192</v>
      </c>
      <c r="AP42" s="183">
        <v>0.93174603174603166</v>
      </c>
      <c r="AQ42" s="183">
        <v>0.82263071895424855</v>
      </c>
      <c r="AR42" s="183" t="s">
        <v>84</v>
      </c>
      <c r="AS42" s="183" t="s">
        <v>84</v>
      </c>
      <c r="AT42" s="265">
        <v>0.91667229729729727</v>
      </c>
      <c r="AU42" s="183" t="s">
        <v>84</v>
      </c>
      <c r="AV42" s="183" t="s">
        <v>84</v>
      </c>
      <c r="AW42" s="183" t="s">
        <v>84</v>
      </c>
      <c r="AX42" s="265" t="s">
        <v>84</v>
      </c>
      <c r="AY42" s="183" t="s">
        <v>84</v>
      </c>
      <c r="BA42" s="345">
        <v>0.92070497311827937</v>
      </c>
      <c r="BB42" s="187">
        <v>0.82443582658288539</v>
      </c>
      <c r="BC42" s="187">
        <v>0.84839470247558491</v>
      </c>
      <c r="BD42" s="188">
        <v>0.86451183405891652</v>
      </c>
      <c r="BE42" s="188" t="s">
        <v>84</v>
      </c>
    </row>
    <row r="43" spans="1:57" ht="35.25" customHeight="1" x14ac:dyDescent="0.25">
      <c r="A43" s="144"/>
      <c r="B43" s="144"/>
      <c r="C43" s="144"/>
      <c r="D43" s="144"/>
      <c r="E43" s="144" t="str">
        <f t="shared" ref="E43:E44" si="37">+F43&amp;G43&amp;I43</f>
        <v>2019NOVIEMBREÍNDICES GENERALES</v>
      </c>
      <c r="F43" s="448">
        <v>2019</v>
      </c>
      <c r="G43" s="234" t="s">
        <v>267</v>
      </c>
      <c r="H43" s="452"/>
      <c r="I43" s="451" t="s">
        <v>98</v>
      </c>
      <c r="J43" s="189">
        <v>0.91944444444444451</v>
      </c>
      <c r="K43" s="189">
        <v>0.88131944444444454</v>
      </c>
      <c r="L43" s="189">
        <v>0.81562500000000004</v>
      </c>
      <c r="M43" s="189">
        <v>0.86909722222222241</v>
      </c>
      <c r="N43" s="189" t="s">
        <v>84</v>
      </c>
      <c r="O43" s="189">
        <v>0.7893055555555557</v>
      </c>
      <c r="P43" s="189">
        <v>0.93861111111111128</v>
      </c>
      <c r="Q43" s="189">
        <v>0.97222222222222221</v>
      </c>
      <c r="R43" s="189">
        <v>0.64775910364145661</v>
      </c>
      <c r="S43" s="189">
        <v>0.9375</v>
      </c>
      <c r="T43" s="189">
        <v>0.91111111111111109</v>
      </c>
      <c r="U43" s="189">
        <v>0.85006944444444454</v>
      </c>
      <c r="V43" s="189">
        <v>0.81090277777777786</v>
      </c>
      <c r="W43" s="189" t="s">
        <v>84</v>
      </c>
      <c r="X43" s="189">
        <v>0.73458333333333337</v>
      </c>
      <c r="Y43" s="189">
        <v>0.90480480480480496</v>
      </c>
      <c r="Z43" s="189" t="s">
        <v>84</v>
      </c>
      <c r="AA43" s="189" t="s">
        <v>84</v>
      </c>
      <c r="AB43" s="189" t="s">
        <v>84</v>
      </c>
      <c r="AC43" s="189"/>
      <c r="AD43" s="189">
        <v>0.6149509803921569</v>
      </c>
      <c r="AE43" s="189">
        <v>0.69618055555555569</v>
      </c>
      <c r="AF43" s="189">
        <v>0.85618055555555561</v>
      </c>
      <c r="AG43" s="189" t="s">
        <v>84</v>
      </c>
      <c r="AH43" s="189" t="s">
        <v>84</v>
      </c>
      <c r="AI43" s="189" t="s">
        <v>84</v>
      </c>
      <c r="AJ43" s="189">
        <v>0.80722222222222217</v>
      </c>
      <c r="AK43" s="189">
        <v>0.87703703703703706</v>
      </c>
      <c r="AL43" s="189" t="s">
        <v>84</v>
      </c>
      <c r="AM43" s="189" t="s">
        <v>84</v>
      </c>
      <c r="AN43" s="189" t="s">
        <v>84</v>
      </c>
      <c r="AO43" s="189">
        <v>0.76211640211640219</v>
      </c>
      <c r="AP43" s="189">
        <v>0.89249249249249263</v>
      </c>
      <c r="AQ43" s="189">
        <v>0.78361486486486487</v>
      </c>
      <c r="AR43" s="189" t="s">
        <v>84</v>
      </c>
      <c r="AS43" s="189" t="s">
        <v>84</v>
      </c>
      <c r="AT43" s="256">
        <v>0.80048611111111101</v>
      </c>
      <c r="AU43" s="189" t="s">
        <v>84</v>
      </c>
      <c r="AV43" s="189" t="s">
        <v>84</v>
      </c>
      <c r="AW43" s="189" t="s">
        <v>84</v>
      </c>
      <c r="AX43" s="256" t="s">
        <v>84</v>
      </c>
      <c r="AY43" s="189" t="s">
        <v>84</v>
      </c>
      <c r="BA43" s="493">
        <v>0.85588254107949502</v>
      </c>
      <c r="BB43" s="239">
        <v>0.77031427015250542</v>
      </c>
      <c r="BC43" s="239">
        <v>0.80967746764621773</v>
      </c>
      <c r="BD43" s="240">
        <v>0.81195809295940613</v>
      </c>
      <c r="BE43" s="240" t="s">
        <v>84</v>
      </c>
    </row>
    <row r="44" spans="1:57" ht="35.25" customHeight="1" x14ac:dyDescent="0.25">
      <c r="A44" s="144"/>
      <c r="B44" s="144"/>
      <c r="C44" s="144"/>
      <c r="D44" s="144"/>
      <c r="E44" s="144" t="str">
        <f t="shared" si="37"/>
        <v>2019DICIEMBREÍNDICES GENERALES</v>
      </c>
      <c r="F44" s="448">
        <v>2019</v>
      </c>
      <c r="G44" s="234" t="s">
        <v>152</v>
      </c>
      <c r="H44" s="452"/>
      <c r="I44" s="451" t="s">
        <v>98</v>
      </c>
      <c r="J44" s="183">
        <v>0.71847222222222229</v>
      </c>
      <c r="K44" s="183">
        <v>0.94798611111111108</v>
      </c>
      <c r="L44" s="183">
        <v>0.79333333333333345</v>
      </c>
      <c r="M44" s="183">
        <v>0.78666666666666674</v>
      </c>
      <c r="N44" s="183" t="s">
        <v>84</v>
      </c>
      <c r="O44" s="183">
        <v>0.99444444444444446</v>
      </c>
      <c r="P44" s="183">
        <v>0.98861111111111122</v>
      </c>
      <c r="Q44" s="183">
        <v>0.97271825396825407</v>
      </c>
      <c r="R44" s="183">
        <v>0.90805555555555562</v>
      </c>
      <c r="S44" s="183">
        <v>0.75613425925925926</v>
      </c>
      <c r="T44" s="183">
        <v>0.7881448412698413</v>
      </c>
      <c r="U44" s="183">
        <v>0.722311507936508</v>
      </c>
      <c r="V44" s="183">
        <v>0.89646825396825403</v>
      </c>
      <c r="W44" s="183" t="s">
        <v>84</v>
      </c>
      <c r="X44" s="183">
        <v>0.96666666666666667</v>
      </c>
      <c r="Y44" s="183">
        <v>0.91993055555555558</v>
      </c>
      <c r="Z44" s="183" t="s">
        <v>84</v>
      </c>
      <c r="AA44" s="183" t="s">
        <v>84</v>
      </c>
      <c r="AB44" s="183" t="s">
        <v>84</v>
      </c>
      <c r="AC44" s="183"/>
      <c r="AD44" s="183">
        <v>0.63051470588235292</v>
      </c>
      <c r="AE44" s="183">
        <v>0.77592592592592602</v>
      </c>
      <c r="AF44" s="183">
        <v>0.99444444444444446</v>
      </c>
      <c r="AG44" s="183" t="s">
        <v>84</v>
      </c>
      <c r="AH44" s="183" t="s">
        <v>84</v>
      </c>
      <c r="AI44" s="183" t="s">
        <v>84</v>
      </c>
      <c r="AJ44" s="183">
        <v>0.68988095238095237</v>
      </c>
      <c r="AK44" s="183">
        <v>0.97986111111111118</v>
      </c>
      <c r="AL44" s="183" t="s">
        <v>84</v>
      </c>
      <c r="AM44" s="183" t="s">
        <v>84</v>
      </c>
      <c r="AN44" s="183" t="s">
        <v>84</v>
      </c>
      <c r="AO44" s="183">
        <v>0.8880555555555556</v>
      </c>
      <c r="AP44" s="183">
        <v>0.82428053053053063</v>
      </c>
      <c r="AQ44" s="183">
        <v>0.82541666666666669</v>
      </c>
      <c r="AR44" s="183" t="s">
        <v>84</v>
      </c>
      <c r="AS44" s="183" t="s">
        <v>84</v>
      </c>
      <c r="AT44" s="265">
        <v>0.8493154761904762</v>
      </c>
      <c r="AU44" s="183" t="s">
        <v>84</v>
      </c>
      <c r="AV44" s="183" t="s">
        <v>84</v>
      </c>
      <c r="AW44" s="183" t="s">
        <v>84</v>
      </c>
      <c r="AX44" s="265" t="s">
        <v>84</v>
      </c>
      <c r="AY44" s="183" t="s">
        <v>84</v>
      </c>
      <c r="BA44" s="494">
        <v>0.86856741307634178</v>
      </c>
      <c r="BB44" s="187">
        <v>0.81412542794895748</v>
      </c>
      <c r="BC44" s="187">
        <v>0.84676705723580725</v>
      </c>
      <c r="BD44" s="188">
        <v>0.84315329942036887</v>
      </c>
      <c r="BE44" s="188" t="s">
        <v>84</v>
      </c>
    </row>
    <row r="45" spans="1:57" ht="35.25" customHeight="1" x14ac:dyDescent="0.25">
      <c r="A45" s="144"/>
      <c r="B45" s="144"/>
      <c r="C45" s="144"/>
      <c r="D45" s="144"/>
      <c r="E45" s="144" t="str">
        <f t="shared" ref="E45:E69" si="38">+F45&amp;G45&amp;I45</f>
        <v>2020ENEROÍNDICES GENERALES</v>
      </c>
      <c r="F45" s="448">
        <v>2020</v>
      </c>
      <c r="G45" s="234" t="s">
        <v>153</v>
      </c>
      <c r="H45" s="452"/>
      <c r="I45" s="451" t="s">
        <v>98</v>
      </c>
      <c r="J45" s="189">
        <v>0.86356150793650799</v>
      </c>
      <c r="K45" s="189">
        <v>0.77751984126984142</v>
      </c>
      <c r="L45" s="189" t="s">
        <v>84</v>
      </c>
      <c r="M45" s="189">
        <v>0.99562500000000009</v>
      </c>
      <c r="N45" s="189" t="s">
        <v>84</v>
      </c>
      <c r="O45" s="189">
        <v>0.86118055555555562</v>
      </c>
      <c r="P45" s="189">
        <v>0.95097222222222233</v>
      </c>
      <c r="Q45" s="189">
        <v>0.84905092592592601</v>
      </c>
      <c r="R45" s="189" t="s">
        <v>84</v>
      </c>
      <c r="S45" s="189">
        <v>1</v>
      </c>
      <c r="T45" s="189">
        <v>0.71805555555555567</v>
      </c>
      <c r="U45" s="189">
        <v>0.7732837301587302</v>
      </c>
      <c r="V45" s="189">
        <v>0.94652777777777786</v>
      </c>
      <c r="W45" s="189" t="s">
        <v>84</v>
      </c>
      <c r="X45" s="189">
        <v>0.80476190476190479</v>
      </c>
      <c r="Y45" s="189">
        <v>0.76426587301587301</v>
      </c>
      <c r="Z45" s="189" t="s">
        <v>84</v>
      </c>
      <c r="AA45" s="189" t="s">
        <v>84</v>
      </c>
      <c r="AB45" s="189" t="s">
        <v>84</v>
      </c>
      <c r="AC45" s="189"/>
      <c r="AD45" s="189">
        <v>0.32211328976034859</v>
      </c>
      <c r="AE45" s="189">
        <v>0.84617374727668848</v>
      </c>
      <c r="AF45" s="189">
        <v>0.76673611111111117</v>
      </c>
      <c r="AG45" s="189" t="s">
        <v>84</v>
      </c>
      <c r="AH45" s="189" t="s">
        <v>84</v>
      </c>
      <c r="AI45" s="189" t="s">
        <v>84</v>
      </c>
      <c r="AJ45" s="189">
        <v>0.78709325396825403</v>
      </c>
      <c r="AK45" s="189">
        <v>0.88872549019607849</v>
      </c>
      <c r="AL45" s="189" t="s">
        <v>84</v>
      </c>
      <c r="AM45" s="189" t="s">
        <v>84</v>
      </c>
      <c r="AN45" s="189" t="s">
        <v>84</v>
      </c>
      <c r="AO45" s="189">
        <v>0.6679398148148149</v>
      </c>
      <c r="AP45" s="189">
        <v>0.85006944444444454</v>
      </c>
      <c r="AQ45" s="189">
        <v>0.80648148148148158</v>
      </c>
      <c r="AR45" s="189" t="s">
        <v>84</v>
      </c>
      <c r="AS45" s="189" t="s">
        <v>84</v>
      </c>
      <c r="AT45" s="506">
        <v>0.92027777777777786</v>
      </c>
      <c r="AU45" s="189" t="s">
        <v>84</v>
      </c>
      <c r="AV45" s="189" t="s">
        <v>84</v>
      </c>
      <c r="AW45" s="189" t="s">
        <v>84</v>
      </c>
      <c r="AX45" s="506" t="s">
        <v>84</v>
      </c>
      <c r="AY45" s="189" t="s">
        <v>84</v>
      </c>
      <c r="BA45" s="493">
        <v>0.85873374118165791</v>
      </c>
      <c r="BB45" s="239">
        <v>0.72216837846249615</v>
      </c>
      <c r="BC45" s="239">
        <v>0.81119212962962972</v>
      </c>
      <c r="BD45" s="240">
        <v>0.79736474975792804</v>
      </c>
      <c r="BE45" s="240" t="s">
        <v>84</v>
      </c>
    </row>
    <row r="46" spans="1:57" ht="35.25" customHeight="1" x14ac:dyDescent="0.25">
      <c r="A46" s="144"/>
      <c r="B46" s="144"/>
      <c r="C46" s="144"/>
      <c r="D46" s="144"/>
      <c r="E46" s="144" t="str">
        <f t="shared" si="38"/>
        <v>2020FEBREROÍNDICES GENERALES</v>
      </c>
      <c r="F46" s="448">
        <v>2020</v>
      </c>
      <c r="G46" s="234" t="s">
        <v>154</v>
      </c>
      <c r="H46" s="452"/>
      <c r="I46" s="451" t="s">
        <v>98</v>
      </c>
      <c r="J46" s="183">
        <v>0.92270833333333335</v>
      </c>
      <c r="K46" s="183">
        <v>0.871468253968254</v>
      </c>
      <c r="L46" s="183" t="s">
        <v>84</v>
      </c>
      <c r="M46" s="183">
        <v>0.98861111111111122</v>
      </c>
      <c r="N46" s="183" t="s">
        <v>84</v>
      </c>
      <c r="O46" s="183">
        <v>0.88812500000000005</v>
      </c>
      <c r="P46" s="183">
        <v>1</v>
      </c>
      <c r="Q46" s="183">
        <v>0.94861111111111118</v>
      </c>
      <c r="R46" s="183" t="s">
        <v>84</v>
      </c>
      <c r="S46" s="183">
        <v>0.99125000000000008</v>
      </c>
      <c r="T46" s="183">
        <v>0.96229166666666677</v>
      </c>
      <c r="U46" s="183">
        <v>0.92055555555555557</v>
      </c>
      <c r="V46" s="183">
        <v>0.92618055555555556</v>
      </c>
      <c r="W46" s="183" t="s">
        <v>84</v>
      </c>
      <c r="X46" s="183">
        <v>0.82694444444444437</v>
      </c>
      <c r="Y46" s="183">
        <v>0.95396825396825402</v>
      </c>
      <c r="Z46" s="183" t="s">
        <v>84</v>
      </c>
      <c r="AA46" s="183" t="s">
        <v>84</v>
      </c>
      <c r="AB46" s="183" t="s">
        <v>84</v>
      </c>
      <c r="AC46" s="183"/>
      <c r="AD46" s="183">
        <v>0.60098039215686283</v>
      </c>
      <c r="AE46" s="183">
        <v>0.8746990740740741</v>
      </c>
      <c r="AF46" s="183">
        <v>0.95952380952380956</v>
      </c>
      <c r="AG46" s="183" t="s">
        <v>84</v>
      </c>
      <c r="AH46" s="183" t="s">
        <v>84</v>
      </c>
      <c r="AI46" s="183" t="s">
        <v>84</v>
      </c>
      <c r="AJ46" s="183">
        <v>0.58044642857142859</v>
      </c>
      <c r="AK46" s="183">
        <v>0.87750000000000006</v>
      </c>
      <c r="AL46" s="183" t="s">
        <v>84</v>
      </c>
      <c r="AM46" s="183" t="s">
        <v>84</v>
      </c>
      <c r="AN46" s="183" t="s">
        <v>84</v>
      </c>
      <c r="AO46" s="183">
        <v>0.81122685185185184</v>
      </c>
      <c r="AP46" s="183">
        <v>0.94861111111111118</v>
      </c>
      <c r="AQ46" s="183">
        <v>0.73845315904139452</v>
      </c>
      <c r="AR46" s="183" t="s">
        <v>84</v>
      </c>
      <c r="AS46" s="183" t="s">
        <v>84</v>
      </c>
      <c r="AT46" s="604">
        <v>0.92465277777777788</v>
      </c>
      <c r="AU46" s="183">
        <v>0.79062500000000002</v>
      </c>
      <c r="AV46" s="183">
        <v>0.66250000000000009</v>
      </c>
      <c r="AW46" s="183" t="s">
        <v>84</v>
      </c>
      <c r="AX46" s="604" t="s">
        <v>84</v>
      </c>
      <c r="AY46" s="183">
        <v>0.77862994086523496</v>
      </c>
      <c r="AZ46" s="63"/>
      <c r="BA46" s="494">
        <v>0.93339285714285725</v>
      </c>
      <c r="BB46" s="187">
        <v>0.77862994086523496</v>
      </c>
      <c r="BC46" s="187">
        <v>0.85573597494553388</v>
      </c>
      <c r="BD46" s="188">
        <v>0.85591959098454196</v>
      </c>
      <c r="BE46" s="188">
        <v>0.70625000000000004</v>
      </c>
    </row>
    <row r="47" spans="1:57" ht="35.25" customHeight="1" x14ac:dyDescent="0.25">
      <c r="A47" s="144"/>
      <c r="B47" s="144"/>
      <c r="C47" s="144"/>
      <c r="D47" s="144"/>
      <c r="E47" s="144" t="str">
        <f t="shared" si="38"/>
        <v>2020MARZOÍNDICES GENERALES</v>
      </c>
      <c r="F47" s="448">
        <v>2020</v>
      </c>
      <c r="G47" s="234" t="s">
        <v>155</v>
      </c>
      <c r="H47" s="452"/>
      <c r="I47" s="657" t="s">
        <v>98</v>
      </c>
      <c r="J47" s="186">
        <v>0.77903769841269843</v>
      </c>
      <c r="K47" s="186">
        <v>0.77446428571428572</v>
      </c>
      <c r="L47" s="186" t="s">
        <v>84</v>
      </c>
      <c r="M47" s="186">
        <v>0.86951388888888892</v>
      </c>
      <c r="N47" s="186" t="s">
        <v>84</v>
      </c>
      <c r="O47" s="186" t="s">
        <v>84</v>
      </c>
      <c r="P47" s="186" t="s">
        <v>84</v>
      </c>
      <c r="Q47" s="186">
        <v>0.9274404761904762</v>
      </c>
      <c r="R47" s="186" t="s">
        <v>84</v>
      </c>
      <c r="S47" s="186">
        <v>0.84847222222222229</v>
      </c>
      <c r="T47" s="186">
        <v>0.7545688545688547</v>
      </c>
      <c r="U47" s="186">
        <v>0.71362612612612619</v>
      </c>
      <c r="V47" s="186">
        <v>0.72994047619047631</v>
      </c>
      <c r="W47" s="186" t="s">
        <v>84</v>
      </c>
      <c r="X47" s="186">
        <v>0.82757936507936514</v>
      </c>
      <c r="Y47" s="186">
        <v>0.90527777777777785</v>
      </c>
      <c r="Z47" s="186" t="s">
        <v>84</v>
      </c>
      <c r="AA47" s="186" t="s">
        <v>84</v>
      </c>
      <c r="AB47" s="186" t="s">
        <v>84</v>
      </c>
      <c r="AC47" s="186"/>
      <c r="AD47" s="186">
        <v>0.78885387488328673</v>
      </c>
      <c r="AE47" s="186">
        <v>0.79915343915343917</v>
      </c>
      <c r="AF47" s="186">
        <v>0.96666666666666667</v>
      </c>
      <c r="AG47" s="186" t="s">
        <v>84</v>
      </c>
      <c r="AH47" s="186" t="s">
        <v>84</v>
      </c>
      <c r="AI47" s="186" t="s">
        <v>84</v>
      </c>
      <c r="AJ47" s="186">
        <v>0.94013888888888886</v>
      </c>
      <c r="AK47" s="186">
        <v>0.80148148148148168</v>
      </c>
      <c r="AL47" s="186" t="s">
        <v>84</v>
      </c>
      <c r="AM47" s="186" t="s">
        <v>84</v>
      </c>
      <c r="AN47" s="186" t="s">
        <v>84</v>
      </c>
      <c r="AO47" s="186">
        <v>0.87152777777777779</v>
      </c>
      <c r="AP47" s="186" t="s">
        <v>84</v>
      </c>
      <c r="AQ47" s="186">
        <v>0.92868055555555562</v>
      </c>
      <c r="AR47" s="186" t="s">
        <v>84</v>
      </c>
      <c r="AS47" s="186" t="s">
        <v>84</v>
      </c>
      <c r="AT47" s="605">
        <v>0.88480158730158731</v>
      </c>
      <c r="AU47" s="186" t="s">
        <v>84</v>
      </c>
      <c r="AV47" s="186" t="s">
        <v>84</v>
      </c>
      <c r="AW47" s="186">
        <v>0.95625000000000004</v>
      </c>
      <c r="AX47" s="605">
        <v>0.71249999999999991</v>
      </c>
      <c r="AY47" s="186">
        <v>0.85925887021475267</v>
      </c>
      <c r="AZ47" s="63"/>
      <c r="BA47" s="639">
        <v>0.81299211711711705</v>
      </c>
      <c r="BB47" s="207">
        <v>0.85925887021475267</v>
      </c>
      <c r="BC47" s="207">
        <v>0.89500330687830687</v>
      </c>
      <c r="BD47" s="208">
        <v>0.85575143140339216</v>
      </c>
      <c r="BE47" s="208" t="s">
        <v>84</v>
      </c>
    </row>
    <row r="48" spans="1:57" ht="35.25" customHeight="1" x14ac:dyDescent="0.25">
      <c r="A48" s="144"/>
      <c r="B48" s="144"/>
      <c r="C48" s="144"/>
      <c r="D48" s="144"/>
      <c r="E48" s="144" t="str">
        <f t="shared" si="38"/>
        <v>2020JULIOÍNDICES GENERALES</v>
      </c>
      <c r="F48" s="448">
        <v>2020</v>
      </c>
      <c r="G48" s="234" t="s">
        <v>241</v>
      </c>
      <c r="H48" s="452"/>
      <c r="I48" s="657" t="s">
        <v>98</v>
      </c>
      <c r="J48" s="183">
        <v>0.99444444444444446</v>
      </c>
      <c r="K48" s="183">
        <v>0.96111111111111114</v>
      </c>
      <c r="L48" s="183" t="s">
        <v>84</v>
      </c>
      <c r="M48" s="183">
        <v>0.9161111111111111</v>
      </c>
      <c r="N48" s="183" t="s">
        <v>84</v>
      </c>
      <c r="O48" s="183" t="s">
        <v>84</v>
      </c>
      <c r="P48" s="183" t="s">
        <v>84</v>
      </c>
      <c r="Q48" s="183">
        <v>0.81125000000000003</v>
      </c>
      <c r="R48" s="183" t="s">
        <v>84</v>
      </c>
      <c r="S48" s="183">
        <v>1</v>
      </c>
      <c r="T48" s="183">
        <v>0.9548048048048049</v>
      </c>
      <c r="U48" s="183">
        <v>0.94285714285714295</v>
      </c>
      <c r="V48" s="183">
        <v>0.92222222222222228</v>
      </c>
      <c r="W48" s="183" t="s">
        <v>84</v>
      </c>
      <c r="X48" s="183">
        <v>0.78980158730158734</v>
      </c>
      <c r="Y48" s="183">
        <v>1</v>
      </c>
      <c r="Z48" s="183" t="s">
        <v>84</v>
      </c>
      <c r="AA48" s="183" t="s">
        <v>84</v>
      </c>
      <c r="AB48" s="183" t="s">
        <v>84</v>
      </c>
      <c r="AC48" s="183"/>
      <c r="AD48" s="183">
        <v>0.76971033533533539</v>
      </c>
      <c r="AE48" s="183">
        <v>0.82744047619047623</v>
      </c>
      <c r="AF48" s="183">
        <v>0.79388888888888898</v>
      </c>
      <c r="AG48" s="183" t="s">
        <v>84</v>
      </c>
      <c r="AH48" s="183" t="s">
        <v>84</v>
      </c>
      <c r="AI48" s="183" t="s">
        <v>84</v>
      </c>
      <c r="AJ48" s="183">
        <v>0.77284722222222224</v>
      </c>
      <c r="AK48" s="183">
        <v>0.8255555555555556</v>
      </c>
      <c r="AL48" s="183" t="s">
        <v>84</v>
      </c>
      <c r="AM48" s="183" t="s">
        <v>84</v>
      </c>
      <c r="AN48" s="183" t="s">
        <v>84</v>
      </c>
      <c r="AO48" s="183">
        <v>0.90388888888888896</v>
      </c>
      <c r="AP48" s="183" t="s">
        <v>84</v>
      </c>
      <c r="AQ48" s="183">
        <v>0.70653769841269853</v>
      </c>
      <c r="AR48" s="183" t="s">
        <v>84</v>
      </c>
      <c r="AS48" s="183" t="s">
        <v>84</v>
      </c>
      <c r="AT48" s="604">
        <v>0.80403769841269845</v>
      </c>
      <c r="AU48" s="183" t="s">
        <v>84</v>
      </c>
      <c r="AV48" s="183" t="s">
        <v>84</v>
      </c>
      <c r="AW48" s="183">
        <v>0</v>
      </c>
      <c r="AX48" s="604">
        <v>0</v>
      </c>
      <c r="AY48" s="186">
        <v>0.79788849563849573</v>
      </c>
      <c r="AZ48" s="63"/>
      <c r="BA48" s="494">
        <v>0.92926024238524252</v>
      </c>
      <c r="BB48" s="187">
        <v>0.79788849563849573</v>
      </c>
      <c r="BC48" s="187">
        <v>0.80482142857142858</v>
      </c>
      <c r="BD48" s="188">
        <v>0.84399005553172224</v>
      </c>
      <c r="BE48" s="188" t="s">
        <v>84</v>
      </c>
    </row>
    <row r="49" spans="1:57" ht="35.25" customHeight="1" x14ac:dyDescent="0.25">
      <c r="A49" s="144"/>
      <c r="B49" s="144"/>
      <c r="C49" s="144"/>
      <c r="D49" s="144"/>
      <c r="E49" s="144" t="str">
        <f t="shared" si="38"/>
        <v>2020AGOSTOÍNDICES GENERALES</v>
      </c>
      <c r="F49" s="448">
        <v>2020</v>
      </c>
      <c r="G49" s="234" t="s">
        <v>246</v>
      </c>
      <c r="H49" s="452"/>
      <c r="I49" s="657" t="s">
        <v>98</v>
      </c>
      <c r="J49" s="186">
        <v>0.80925925925925923</v>
      </c>
      <c r="K49" s="186">
        <v>0.87314814814814801</v>
      </c>
      <c r="L49" s="186" t="s">
        <v>84</v>
      </c>
      <c r="M49" s="186">
        <v>0.74869047619047624</v>
      </c>
      <c r="N49" s="186" t="s">
        <v>84</v>
      </c>
      <c r="O49" s="186" t="s">
        <v>84</v>
      </c>
      <c r="P49" s="186" t="s">
        <v>84</v>
      </c>
      <c r="Q49" s="186">
        <v>1</v>
      </c>
      <c r="R49" s="186" t="s">
        <v>84</v>
      </c>
      <c r="S49" s="186">
        <v>0.93007936507936517</v>
      </c>
      <c r="T49" s="186">
        <v>0.77134813384813394</v>
      </c>
      <c r="U49" s="186">
        <v>0.85728228228228232</v>
      </c>
      <c r="V49" s="186">
        <v>0.90136574074074072</v>
      </c>
      <c r="W49" s="186" t="s">
        <v>84</v>
      </c>
      <c r="X49" s="186">
        <v>0.94166666666666665</v>
      </c>
      <c r="Y49" s="186">
        <v>0.66521825396825407</v>
      </c>
      <c r="Z49" s="186" t="s">
        <v>84</v>
      </c>
      <c r="AA49" s="186" t="s">
        <v>84</v>
      </c>
      <c r="AB49" s="186" t="s">
        <v>84</v>
      </c>
      <c r="AC49" s="186"/>
      <c r="AD49" s="186">
        <v>0.74619798369798374</v>
      </c>
      <c r="AE49" s="186">
        <v>0.5461111111111111</v>
      </c>
      <c r="AF49" s="186">
        <v>0.75611111111111118</v>
      </c>
      <c r="AG49" s="186" t="s">
        <v>84</v>
      </c>
      <c r="AH49" s="186" t="s">
        <v>84</v>
      </c>
      <c r="AI49" s="186" t="s">
        <v>84</v>
      </c>
      <c r="AJ49" s="186">
        <v>0.92868055555555573</v>
      </c>
      <c r="AK49" s="186">
        <v>0.65168981481481492</v>
      </c>
      <c r="AL49" s="186" t="s">
        <v>84</v>
      </c>
      <c r="AM49" s="186" t="s">
        <v>84</v>
      </c>
      <c r="AN49" s="186" t="s">
        <v>84</v>
      </c>
      <c r="AO49" s="186">
        <v>0.77230158730158738</v>
      </c>
      <c r="AP49" s="186" t="s">
        <v>84</v>
      </c>
      <c r="AQ49" s="186">
        <v>0.70299603174603187</v>
      </c>
      <c r="AR49" s="186" t="s">
        <v>84</v>
      </c>
      <c r="AS49" s="186" t="s">
        <v>84</v>
      </c>
      <c r="AT49" s="605">
        <v>0.81527777777777777</v>
      </c>
      <c r="AU49" s="186" t="s">
        <v>84</v>
      </c>
      <c r="AV49" s="186" t="s">
        <v>84</v>
      </c>
      <c r="AW49" s="186">
        <v>0</v>
      </c>
      <c r="AX49" s="605">
        <v>0</v>
      </c>
      <c r="AY49" s="186">
        <v>0.72575811525811529</v>
      </c>
      <c r="AZ49" s="63"/>
      <c r="BA49" s="639">
        <v>0.84980583261833276</v>
      </c>
      <c r="BB49" s="207">
        <v>0.72575811525811529</v>
      </c>
      <c r="BC49" s="207">
        <v>0.7635251322751323</v>
      </c>
      <c r="BD49" s="208">
        <v>0.77969636005052678</v>
      </c>
      <c r="BE49" s="208" t="s">
        <v>84</v>
      </c>
    </row>
    <row r="50" spans="1:57" ht="35.25" customHeight="1" x14ac:dyDescent="0.25">
      <c r="A50" s="144"/>
      <c r="B50" s="144"/>
      <c r="C50" s="144"/>
      <c r="D50" s="144"/>
      <c r="E50" s="144" t="str">
        <f t="shared" si="38"/>
        <v>2020SEPTIEMBREÍNDICES GENERALES</v>
      </c>
      <c r="F50" s="448">
        <v>2020</v>
      </c>
      <c r="G50" s="234" t="s">
        <v>248</v>
      </c>
      <c r="H50" s="452"/>
      <c r="I50" s="657" t="s">
        <v>98</v>
      </c>
      <c r="J50" s="183">
        <v>0.8132638888888889</v>
      </c>
      <c r="K50" s="183">
        <v>0.97499999999999998</v>
      </c>
      <c r="L50" s="183" t="s">
        <v>84</v>
      </c>
      <c r="M50" s="183">
        <v>0.81986111111111126</v>
      </c>
      <c r="N50" s="183" t="s">
        <v>84</v>
      </c>
      <c r="O50" s="183" t="s">
        <v>84</v>
      </c>
      <c r="P50" s="183" t="s">
        <v>84</v>
      </c>
      <c r="Q50" s="183">
        <v>0.98750000000000004</v>
      </c>
      <c r="R50" s="183" t="s">
        <v>84</v>
      </c>
      <c r="S50" s="183">
        <v>0.77736111111111117</v>
      </c>
      <c r="T50" s="183">
        <v>0.87312500000000004</v>
      </c>
      <c r="U50" s="183">
        <v>0.86430555555555566</v>
      </c>
      <c r="V50" s="183">
        <v>0.89888888888888896</v>
      </c>
      <c r="W50" s="183" t="s">
        <v>84</v>
      </c>
      <c r="X50" s="183">
        <v>0.97222222222222221</v>
      </c>
      <c r="Y50" s="183">
        <v>0.87085648148148143</v>
      </c>
      <c r="Z50" s="183" t="s">
        <v>84</v>
      </c>
      <c r="AA50" s="183" t="s">
        <v>84</v>
      </c>
      <c r="AB50" s="183" t="s">
        <v>84</v>
      </c>
      <c r="AC50" s="183"/>
      <c r="AD50" s="183">
        <v>0.91881944444444463</v>
      </c>
      <c r="AE50" s="183">
        <v>1</v>
      </c>
      <c r="AF50" s="183">
        <v>0.91111111111111109</v>
      </c>
      <c r="AG50" s="183" t="s">
        <v>84</v>
      </c>
      <c r="AH50" s="183" t="s">
        <v>84</v>
      </c>
      <c r="AI50" s="183" t="s">
        <v>84</v>
      </c>
      <c r="AJ50" s="183">
        <v>0.98750000000000004</v>
      </c>
      <c r="AK50" s="183">
        <v>0.89841269841269844</v>
      </c>
      <c r="AL50" s="183" t="s">
        <v>84</v>
      </c>
      <c r="AM50" s="183" t="s">
        <v>84</v>
      </c>
      <c r="AN50" s="183" t="s">
        <v>84</v>
      </c>
      <c r="AO50" s="183">
        <v>0.85909722222222229</v>
      </c>
      <c r="AP50" s="183" t="s">
        <v>84</v>
      </c>
      <c r="AQ50" s="183">
        <v>0.80777777777777793</v>
      </c>
      <c r="AR50" s="183" t="s">
        <v>84</v>
      </c>
      <c r="AS50" s="183" t="s">
        <v>84</v>
      </c>
      <c r="AT50" s="604">
        <v>0.94277777777777783</v>
      </c>
      <c r="AU50" s="183" t="s">
        <v>84</v>
      </c>
      <c r="AV50" s="183" t="s">
        <v>84</v>
      </c>
      <c r="AW50" s="183">
        <v>0</v>
      </c>
      <c r="AX50" s="604">
        <v>0</v>
      </c>
      <c r="AY50" s="186">
        <v>0.94316865079365098</v>
      </c>
      <c r="AZ50" s="63"/>
      <c r="BA50" s="494">
        <v>0.88523842592592605</v>
      </c>
      <c r="BB50" s="187">
        <v>0.94316865079365098</v>
      </c>
      <c r="BC50" s="187">
        <v>0.86988425925925927</v>
      </c>
      <c r="BD50" s="188">
        <v>0.89943044532627869</v>
      </c>
      <c r="BE50" s="188" t="s">
        <v>84</v>
      </c>
    </row>
    <row r="51" spans="1:57" ht="35.25" customHeight="1" x14ac:dyDescent="0.25">
      <c r="A51" s="144"/>
      <c r="B51" s="144"/>
      <c r="C51" s="144"/>
      <c r="D51" s="144"/>
      <c r="E51" s="144" t="str">
        <f t="shared" si="38"/>
        <v>2020OCTUBREÍNDICES GENERALES</v>
      </c>
      <c r="F51" s="448">
        <v>2020</v>
      </c>
      <c r="G51" s="234" t="s">
        <v>257</v>
      </c>
      <c r="H51" s="452"/>
      <c r="I51" s="657" t="s">
        <v>98</v>
      </c>
      <c r="J51" s="186">
        <v>0.73063492063492075</v>
      </c>
      <c r="K51" s="186">
        <v>0.95791666666666675</v>
      </c>
      <c r="L51" s="186" t="s">
        <v>84</v>
      </c>
      <c r="M51" s="186">
        <v>0.66757936507936511</v>
      </c>
      <c r="N51" s="186" t="s">
        <v>84</v>
      </c>
      <c r="O51" s="186" t="s">
        <v>84</v>
      </c>
      <c r="P51" s="186" t="s">
        <v>84</v>
      </c>
      <c r="Q51" s="186">
        <v>0.94813492063492077</v>
      </c>
      <c r="R51" s="186" t="s">
        <v>84</v>
      </c>
      <c r="S51" s="186">
        <v>0.91875000000000007</v>
      </c>
      <c r="T51" s="186">
        <v>0.93888888888888888</v>
      </c>
      <c r="U51" s="186">
        <v>0.79800925925925925</v>
      </c>
      <c r="V51" s="186">
        <v>0.84742724867724872</v>
      </c>
      <c r="W51" s="186" t="s">
        <v>84</v>
      </c>
      <c r="X51" s="186">
        <v>0.70981559290382823</v>
      </c>
      <c r="Y51" s="186">
        <v>1</v>
      </c>
      <c r="Z51" s="186" t="s">
        <v>84</v>
      </c>
      <c r="AA51" s="186" t="s">
        <v>84</v>
      </c>
      <c r="AB51" s="186" t="s">
        <v>84</v>
      </c>
      <c r="AC51" s="186"/>
      <c r="AD51" s="186">
        <v>0.96666666666666667</v>
      </c>
      <c r="AE51" s="186">
        <v>0.89018518518518508</v>
      </c>
      <c r="AF51" s="186">
        <v>0.94277777777777783</v>
      </c>
      <c r="AG51" s="186" t="s">
        <v>84</v>
      </c>
      <c r="AH51" s="186" t="s">
        <v>84</v>
      </c>
      <c r="AI51" s="186" t="s">
        <v>84</v>
      </c>
      <c r="AJ51" s="186">
        <v>1</v>
      </c>
      <c r="AK51" s="186">
        <v>0.78608796296296302</v>
      </c>
      <c r="AL51" s="186" t="s">
        <v>84</v>
      </c>
      <c r="AM51" s="186" t="s">
        <v>84</v>
      </c>
      <c r="AN51" s="186" t="s">
        <v>84</v>
      </c>
      <c r="AO51" s="186">
        <v>0.96666666666666667</v>
      </c>
      <c r="AP51" s="186" t="s">
        <v>84</v>
      </c>
      <c r="AQ51" s="186">
        <v>0.84719907407407413</v>
      </c>
      <c r="AR51" s="186" t="s">
        <v>84</v>
      </c>
      <c r="AS51" s="186" t="s">
        <v>84</v>
      </c>
      <c r="AT51" s="605">
        <v>0.90180555555555564</v>
      </c>
      <c r="AU51" s="186" t="s">
        <v>84</v>
      </c>
      <c r="AV51" s="186" t="s">
        <v>84</v>
      </c>
      <c r="AW51" s="186">
        <v>0</v>
      </c>
      <c r="AX51" s="605">
        <v>0</v>
      </c>
      <c r="AY51" s="186">
        <v>0.9171435185185185</v>
      </c>
      <c r="AZ51" s="63"/>
      <c r="BA51" s="639">
        <v>0.85171568627450989</v>
      </c>
      <c r="BB51" s="207">
        <v>0.9171435185185185</v>
      </c>
      <c r="BC51" s="207">
        <v>0.90522376543209881</v>
      </c>
      <c r="BD51" s="208">
        <v>0.89136099007504244</v>
      </c>
      <c r="BE51" s="208" t="s">
        <v>84</v>
      </c>
    </row>
    <row r="52" spans="1:57" ht="35.25" customHeight="1" x14ac:dyDescent="0.25">
      <c r="A52" s="144"/>
      <c r="B52" s="144"/>
      <c r="C52" s="144"/>
      <c r="D52" s="144"/>
      <c r="E52" s="144" t="str">
        <f t="shared" si="38"/>
        <v>2020NOVIEMBREÍNDICES GENERALES</v>
      </c>
      <c r="F52" s="448">
        <v>2020</v>
      </c>
      <c r="G52" s="234" t="s">
        <v>267</v>
      </c>
      <c r="H52" s="452"/>
      <c r="I52" s="657" t="s">
        <v>98</v>
      </c>
      <c r="J52" s="183">
        <v>0.93013888888888907</v>
      </c>
      <c r="K52" s="183">
        <v>0.79541666666666666</v>
      </c>
      <c r="L52" s="183" t="s">
        <v>84</v>
      </c>
      <c r="M52" s="183">
        <v>0.94611111111111112</v>
      </c>
      <c r="N52" s="183" t="s">
        <v>84</v>
      </c>
      <c r="O52" s="183" t="s">
        <v>84</v>
      </c>
      <c r="P52" s="183" t="s">
        <v>84</v>
      </c>
      <c r="Q52" s="183">
        <v>0.9572222222222222</v>
      </c>
      <c r="R52" s="183" t="s">
        <v>84</v>
      </c>
      <c r="S52" s="183">
        <v>0.85444444444444445</v>
      </c>
      <c r="T52" s="183">
        <v>0.8337500000000001</v>
      </c>
      <c r="U52" s="183">
        <v>0.91388888888888897</v>
      </c>
      <c r="V52" s="183">
        <v>0.84972222222222227</v>
      </c>
      <c r="W52" s="183" t="s">
        <v>84</v>
      </c>
      <c r="X52" s="183">
        <v>0.92407407407407427</v>
      </c>
      <c r="Y52" s="183">
        <v>0.99444444444444446</v>
      </c>
      <c r="Z52" s="183" t="s">
        <v>84</v>
      </c>
      <c r="AA52" s="183" t="s">
        <v>84</v>
      </c>
      <c r="AB52" s="183" t="s">
        <v>84</v>
      </c>
      <c r="AC52" s="183"/>
      <c r="AD52" s="183">
        <v>0.8376851851851852</v>
      </c>
      <c r="AE52" s="183">
        <v>0.75324074074074077</v>
      </c>
      <c r="AF52" s="183">
        <v>0.94173611111111122</v>
      </c>
      <c r="AG52" s="183" t="s">
        <v>84</v>
      </c>
      <c r="AH52" s="183" t="s">
        <v>84</v>
      </c>
      <c r="AI52" s="183" t="s">
        <v>84</v>
      </c>
      <c r="AJ52" s="183">
        <v>0.78513071895424835</v>
      </c>
      <c r="AK52" s="183">
        <v>0.99444444444444446</v>
      </c>
      <c r="AL52" s="183" t="s">
        <v>84</v>
      </c>
      <c r="AM52" s="183" t="s">
        <v>84</v>
      </c>
      <c r="AN52" s="183" t="s">
        <v>84</v>
      </c>
      <c r="AO52" s="183">
        <v>0.9572222222222222</v>
      </c>
      <c r="AP52" s="183" t="s">
        <v>84</v>
      </c>
      <c r="AQ52" s="183">
        <v>0.90770833333333334</v>
      </c>
      <c r="AR52" s="183" t="s">
        <v>84</v>
      </c>
      <c r="AS52" s="183" t="s">
        <v>84</v>
      </c>
      <c r="AT52" s="604">
        <v>0.84226726726726731</v>
      </c>
      <c r="AU52" s="183" t="s">
        <v>84</v>
      </c>
      <c r="AV52" s="183" t="s">
        <v>84</v>
      </c>
      <c r="AW52" s="183">
        <v>0</v>
      </c>
      <c r="AX52" s="604">
        <v>0</v>
      </c>
      <c r="AY52" s="186">
        <v>0.86244744008714602</v>
      </c>
      <c r="AZ52" s="63"/>
      <c r="BA52" s="494">
        <v>0.89992129629629647</v>
      </c>
      <c r="BB52" s="187">
        <v>0.86244744008714602</v>
      </c>
      <c r="BC52" s="187">
        <v>0.90239927427427435</v>
      </c>
      <c r="BD52" s="188">
        <v>0.88825600355257228</v>
      </c>
      <c r="BE52" s="188" t="s">
        <v>84</v>
      </c>
    </row>
    <row r="53" spans="1:57" ht="35.25" customHeight="1" x14ac:dyDescent="0.25">
      <c r="A53" s="144"/>
      <c r="B53" s="144"/>
      <c r="C53" s="144"/>
      <c r="D53" s="144"/>
      <c r="E53" s="144" t="str">
        <f t="shared" si="38"/>
        <v>2020DICIEMBREÍNDICES GENERALES</v>
      </c>
      <c r="F53" s="448">
        <v>2020</v>
      </c>
      <c r="G53" s="234" t="s">
        <v>152</v>
      </c>
      <c r="H53" s="452"/>
      <c r="I53" s="657" t="s">
        <v>98</v>
      </c>
      <c r="J53" s="186">
        <v>0.9636111111111112</v>
      </c>
      <c r="K53" s="186">
        <v>0.95091269841269843</v>
      </c>
      <c r="L53" s="186" t="s">
        <v>84</v>
      </c>
      <c r="M53" s="186">
        <v>0.97499999999999998</v>
      </c>
      <c r="N53" s="186" t="s">
        <v>84</v>
      </c>
      <c r="O53" s="186" t="s">
        <v>84</v>
      </c>
      <c r="P53" s="186" t="s">
        <v>84</v>
      </c>
      <c r="Q53" s="186">
        <v>0.7548611111111112</v>
      </c>
      <c r="R53" s="186" t="s">
        <v>84</v>
      </c>
      <c r="S53" s="186">
        <v>0.87327380952380951</v>
      </c>
      <c r="T53" s="186">
        <v>0.95674603174603179</v>
      </c>
      <c r="U53" s="186">
        <v>0.8945833333333334</v>
      </c>
      <c r="V53" s="186">
        <v>0.90916666666666679</v>
      </c>
      <c r="W53" s="186" t="s">
        <v>84</v>
      </c>
      <c r="X53" s="186">
        <v>0.89694444444444454</v>
      </c>
      <c r="Y53" s="186">
        <v>0.96111111111111114</v>
      </c>
      <c r="Z53" s="186" t="s">
        <v>84</v>
      </c>
      <c r="AA53" s="186" t="s">
        <v>84</v>
      </c>
      <c r="AB53" s="186" t="s">
        <v>84</v>
      </c>
      <c r="AC53" s="186"/>
      <c r="AD53" s="186">
        <v>0.97222222222222221</v>
      </c>
      <c r="AE53" s="186">
        <v>0.94930555555555562</v>
      </c>
      <c r="AF53" s="186">
        <v>0.90527777777777785</v>
      </c>
      <c r="AG53" s="186" t="s">
        <v>84</v>
      </c>
      <c r="AH53" s="186" t="s">
        <v>84</v>
      </c>
      <c r="AI53" s="186" t="s">
        <v>84</v>
      </c>
      <c r="AJ53" s="186">
        <v>0.86875000000000013</v>
      </c>
      <c r="AK53" s="186">
        <v>0.96296296296296291</v>
      </c>
      <c r="AL53" s="186" t="s">
        <v>84</v>
      </c>
      <c r="AM53" s="186" t="s">
        <v>84</v>
      </c>
      <c r="AN53" s="186" t="s">
        <v>84</v>
      </c>
      <c r="AO53" s="186">
        <v>0.91229166666666672</v>
      </c>
      <c r="AP53" s="186" t="s">
        <v>84</v>
      </c>
      <c r="AQ53" s="186">
        <v>0.86479166666666674</v>
      </c>
      <c r="AR53" s="186" t="s">
        <v>84</v>
      </c>
      <c r="AS53" s="186" t="s">
        <v>84</v>
      </c>
      <c r="AT53" s="605">
        <v>0.95513888888888898</v>
      </c>
      <c r="AU53" s="186" t="s">
        <v>84</v>
      </c>
      <c r="AV53" s="186" t="s">
        <v>84</v>
      </c>
      <c r="AW53" s="186">
        <v>0</v>
      </c>
      <c r="AX53" s="605">
        <v>0</v>
      </c>
      <c r="AY53" s="186">
        <v>0.9317037037037037</v>
      </c>
      <c r="AZ53" s="63"/>
      <c r="BA53" s="639">
        <v>0.91362103174603182</v>
      </c>
      <c r="BB53" s="207">
        <v>0.9317037037037037</v>
      </c>
      <c r="BC53" s="207">
        <v>0.91074074074074085</v>
      </c>
      <c r="BD53" s="208">
        <v>0.91868849206349212</v>
      </c>
      <c r="BE53" s="208" t="s">
        <v>84</v>
      </c>
    </row>
    <row r="54" spans="1:57" ht="35.25" customHeight="1" x14ac:dyDescent="0.25">
      <c r="A54" s="144"/>
      <c r="B54" s="144"/>
      <c r="C54" s="144"/>
      <c r="D54" s="144"/>
      <c r="E54" s="144" t="str">
        <f t="shared" si="38"/>
        <v>2021ENEROÍNDICES GENERALES</v>
      </c>
      <c r="F54" s="448">
        <v>2021</v>
      </c>
      <c r="G54" s="234" t="s">
        <v>153</v>
      </c>
      <c r="H54" s="452"/>
      <c r="I54" s="657" t="s">
        <v>98</v>
      </c>
      <c r="J54" s="186">
        <v>0.96069444444444452</v>
      </c>
      <c r="K54" s="186">
        <v>0.92708333333333337</v>
      </c>
      <c r="L54" s="186" t="s">
        <v>84</v>
      </c>
      <c r="M54" s="186">
        <v>0.91833333333333333</v>
      </c>
      <c r="N54" s="186" t="s">
        <v>84</v>
      </c>
      <c r="O54" s="186" t="s">
        <v>84</v>
      </c>
      <c r="P54" s="186" t="s">
        <v>84</v>
      </c>
      <c r="Q54" s="186">
        <v>0.93729166666666663</v>
      </c>
      <c r="R54" s="186" t="s">
        <v>84</v>
      </c>
      <c r="S54" s="186">
        <v>0.8354166666666667</v>
      </c>
      <c r="T54" s="186">
        <v>0.86013888888888901</v>
      </c>
      <c r="U54" s="186">
        <v>0.78518518518518521</v>
      </c>
      <c r="V54" s="186">
        <v>0.84722222222222221</v>
      </c>
      <c r="W54" s="186" t="s">
        <v>84</v>
      </c>
      <c r="X54" s="186">
        <v>0.94722222222222219</v>
      </c>
      <c r="Y54" s="186">
        <v>0.97499999999999998</v>
      </c>
      <c r="Z54" s="186" t="s">
        <v>84</v>
      </c>
      <c r="AA54" s="186" t="s">
        <v>84</v>
      </c>
      <c r="AB54" s="186" t="s">
        <v>84</v>
      </c>
      <c r="AC54" s="186"/>
      <c r="AD54" s="186">
        <v>0.93888888888888888</v>
      </c>
      <c r="AE54" s="186">
        <v>0.95091269841269843</v>
      </c>
      <c r="AF54" s="186">
        <v>0.82986111111111116</v>
      </c>
      <c r="AG54" s="186" t="s">
        <v>84</v>
      </c>
      <c r="AH54" s="186" t="s">
        <v>84</v>
      </c>
      <c r="AI54" s="186" t="s">
        <v>84</v>
      </c>
      <c r="AJ54" s="186">
        <v>0.77569444444444458</v>
      </c>
      <c r="AK54" s="186">
        <v>0.88749999999999996</v>
      </c>
      <c r="AL54" s="186" t="s">
        <v>84</v>
      </c>
      <c r="AM54" s="186" t="s">
        <v>84</v>
      </c>
      <c r="AN54" s="183" t="s">
        <v>84</v>
      </c>
      <c r="AO54" s="186">
        <v>0.8833333333333333</v>
      </c>
      <c r="AP54" s="186" t="s">
        <v>84</v>
      </c>
      <c r="AQ54" s="186">
        <v>0.95166666666666666</v>
      </c>
      <c r="AR54" s="186" t="s">
        <v>84</v>
      </c>
      <c r="AS54" s="186" t="s">
        <v>84</v>
      </c>
      <c r="AT54" s="605">
        <v>0.8798611111111112</v>
      </c>
      <c r="AU54" s="186" t="s">
        <v>84</v>
      </c>
      <c r="AV54" s="186" t="s">
        <v>84</v>
      </c>
      <c r="AW54" s="186">
        <v>0</v>
      </c>
      <c r="AX54" s="605">
        <v>0</v>
      </c>
      <c r="AY54" s="186">
        <v>0.87657142857142856</v>
      </c>
      <c r="AZ54" s="63"/>
      <c r="BA54" s="639">
        <v>0.89935879629629623</v>
      </c>
      <c r="BB54" s="207">
        <v>0.87657142857142856</v>
      </c>
      <c r="BC54" s="207">
        <v>0.90495370370370376</v>
      </c>
      <c r="BD54" s="208">
        <v>0.89362797619047607</v>
      </c>
      <c r="BE54" s="208" t="s">
        <v>84</v>
      </c>
    </row>
    <row r="55" spans="1:57" ht="35.25" customHeight="1" x14ac:dyDescent="0.25">
      <c r="A55" s="144"/>
      <c r="B55" s="144"/>
      <c r="C55" s="144"/>
      <c r="D55" s="144"/>
      <c r="E55" s="144" t="str">
        <f t="shared" si="38"/>
        <v>2021FEBREROÍNDICES GENERALES</v>
      </c>
      <c r="F55" s="448">
        <v>2021</v>
      </c>
      <c r="G55" s="234" t="s">
        <v>154</v>
      </c>
      <c r="H55" s="452"/>
      <c r="I55" s="657" t="s">
        <v>98</v>
      </c>
      <c r="J55" s="186">
        <v>0.9636111111111112</v>
      </c>
      <c r="K55" s="186">
        <v>0.96785714285714297</v>
      </c>
      <c r="L55" s="186" t="s">
        <v>84</v>
      </c>
      <c r="M55" s="186">
        <v>0.81513888888888886</v>
      </c>
      <c r="N55" s="186" t="s">
        <v>84</v>
      </c>
      <c r="O55" s="186" t="s">
        <v>84</v>
      </c>
      <c r="P55" s="186" t="s">
        <v>84</v>
      </c>
      <c r="Q55" s="186">
        <v>0.97499999999999998</v>
      </c>
      <c r="R55" s="186" t="s">
        <v>84</v>
      </c>
      <c r="S55" s="186">
        <v>0.94611111111111112</v>
      </c>
      <c r="T55" s="186">
        <v>0.88250000000000006</v>
      </c>
      <c r="U55" s="186">
        <v>0.92270833333333335</v>
      </c>
      <c r="V55" s="186">
        <v>0.92555555555555558</v>
      </c>
      <c r="W55" s="186" t="s">
        <v>84</v>
      </c>
      <c r="X55" s="186">
        <v>0.96083333333333343</v>
      </c>
      <c r="Y55" s="186">
        <v>0.99444444444444446</v>
      </c>
      <c r="Z55" s="186" t="s">
        <v>84</v>
      </c>
      <c r="AA55" s="186" t="s">
        <v>84</v>
      </c>
      <c r="AB55" s="186" t="s">
        <v>84</v>
      </c>
      <c r="AC55" s="186"/>
      <c r="AD55" s="186">
        <v>0.87887887887887906</v>
      </c>
      <c r="AE55" s="186">
        <v>0.74388888888888882</v>
      </c>
      <c r="AF55" s="186">
        <v>0.86597222222222225</v>
      </c>
      <c r="AG55" s="186" t="s">
        <v>84</v>
      </c>
      <c r="AH55" s="186" t="s">
        <v>84</v>
      </c>
      <c r="AI55" s="186" t="s">
        <v>84</v>
      </c>
      <c r="AJ55" s="186">
        <v>0.92833333333333345</v>
      </c>
      <c r="AK55" s="186">
        <v>0.97222222222222221</v>
      </c>
      <c r="AL55" s="186" t="s">
        <v>84</v>
      </c>
      <c r="AM55" s="186" t="s">
        <v>84</v>
      </c>
      <c r="AN55" s="186" t="s">
        <v>84</v>
      </c>
      <c r="AO55" s="186">
        <v>0.96666666666666667</v>
      </c>
      <c r="AP55" s="186" t="s">
        <v>84</v>
      </c>
      <c r="AQ55" s="186">
        <v>0.96296296296296291</v>
      </c>
      <c r="AR55" s="186" t="s">
        <v>84</v>
      </c>
      <c r="AS55" s="186" t="s">
        <v>84</v>
      </c>
      <c r="AT55" s="605">
        <v>0.85499999999999998</v>
      </c>
      <c r="AU55" s="186" t="s">
        <v>84</v>
      </c>
      <c r="AV55" s="186" t="s">
        <v>84</v>
      </c>
      <c r="AW55" s="186">
        <v>0</v>
      </c>
      <c r="AX55" s="605">
        <v>0</v>
      </c>
      <c r="AY55" s="186">
        <v>0.87785910910910925</v>
      </c>
      <c r="AZ55" s="63"/>
      <c r="BA55" s="639">
        <v>0.93537599206349209</v>
      </c>
      <c r="BB55" s="207">
        <v>0.87785910910910925</v>
      </c>
      <c r="BC55" s="207">
        <v>0.92820987654320986</v>
      </c>
      <c r="BD55" s="208">
        <v>0.91381499257193699</v>
      </c>
      <c r="BE55" s="208" t="s">
        <v>84</v>
      </c>
    </row>
    <row r="56" spans="1:57" ht="35.25" customHeight="1" x14ac:dyDescent="0.25">
      <c r="A56" s="144"/>
      <c r="B56" s="144"/>
      <c r="C56" s="144"/>
      <c r="D56" s="144"/>
      <c r="E56" s="144" t="str">
        <f t="shared" si="38"/>
        <v>2021MARZOÍNDICES GENERALES</v>
      </c>
      <c r="F56" s="448">
        <v>2021</v>
      </c>
      <c r="G56" s="234" t="s">
        <v>155</v>
      </c>
      <c r="H56" s="452"/>
      <c r="I56" s="657" t="s">
        <v>98</v>
      </c>
      <c r="J56" s="186">
        <v>0.95048611111111114</v>
      </c>
      <c r="K56" s="186">
        <v>0.77188492063492065</v>
      </c>
      <c r="L56" s="186" t="s">
        <v>84</v>
      </c>
      <c r="M56" s="186">
        <v>0.92791666666666672</v>
      </c>
      <c r="N56" s="186" t="s">
        <v>84</v>
      </c>
      <c r="O56" s="186" t="s">
        <v>84</v>
      </c>
      <c r="P56" s="186" t="s">
        <v>84</v>
      </c>
      <c r="Q56" s="186">
        <v>0.90486111111111112</v>
      </c>
      <c r="R56" s="186" t="s">
        <v>84</v>
      </c>
      <c r="S56" s="186">
        <v>0.9490277777777778</v>
      </c>
      <c r="T56" s="186">
        <v>1</v>
      </c>
      <c r="U56" s="186">
        <v>0.95858796296296289</v>
      </c>
      <c r="V56" s="186">
        <v>0.97499999999999998</v>
      </c>
      <c r="W56" s="186" t="s">
        <v>84</v>
      </c>
      <c r="X56" s="186">
        <v>0.99444444444444446</v>
      </c>
      <c r="Y56" s="186">
        <v>1</v>
      </c>
      <c r="Z56" s="186" t="s">
        <v>84</v>
      </c>
      <c r="AA56" s="186" t="s">
        <v>84</v>
      </c>
      <c r="AB56" s="186" t="s">
        <v>84</v>
      </c>
      <c r="AC56" s="186"/>
      <c r="AD56" s="186">
        <v>0.9391964285714286</v>
      </c>
      <c r="AE56" s="186">
        <v>0.87187500000000007</v>
      </c>
      <c r="AF56" s="186">
        <v>0.87257936507936518</v>
      </c>
      <c r="AG56" s="186" t="s">
        <v>84</v>
      </c>
      <c r="AH56" s="186" t="s">
        <v>84</v>
      </c>
      <c r="AI56" s="186" t="s">
        <v>84</v>
      </c>
      <c r="AJ56" s="186">
        <v>0.7958035714285715</v>
      </c>
      <c r="AK56" s="186">
        <v>0.86233796296296295</v>
      </c>
      <c r="AL56" s="186" t="s">
        <v>84</v>
      </c>
      <c r="AM56" s="186" t="s">
        <v>84</v>
      </c>
      <c r="AN56" s="183" t="s">
        <v>84</v>
      </c>
      <c r="AO56" s="186">
        <v>0.88932870370370376</v>
      </c>
      <c r="AP56" s="186" t="s">
        <v>84</v>
      </c>
      <c r="AQ56" s="186">
        <v>0.85319444444444448</v>
      </c>
      <c r="AR56" s="186" t="s">
        <v>84</v>
      </c>
      <c r="AS56" s="186" t="s">
        <v>84</v>
      </c>
      <c r="AT56" s="605">
        <v>0.89534722222222229</v>
      </c>
      <c r="AU56" s="186" t="s">
        <v>84</v>
      </c>
      <c r="AV56" s="186" t="s">
        <v>84</v>
      </c>
      <c r="AW56" s="186">
        <v>0</v>
      </c>
      <c r="AX56" s="605">
        <v>0</v>
      </c>
      <c r="AY56" s="186">
        <v>0.86835846560846564</v>
      </c>
      <c r="AZ56" s="63"/>
      <c r="BA56" s="639">
        <v>0.94322089947089949</v>
      </c>
      <c r="BB56" s="207">
        <v>0.86835846560846564</v>
      </c>
      <c r="BC56" s="207">
        <v>0.87929012345679014</v>
      </c>
      <c r="BD56" s="208">
        <v>0.89695649617871842</v>
      </c>
      <c r="BE56" s="208" t="s">
        <v>84</v>
      </c>
    </row>
    <row r="57" spans="1:57" ht="35.25" customHeight="1" x14ac:dyDescent="0.25">
      <c r="A57" s="144"/>
      <c r="B57" s="144"/>
      <c r="C57" s="144"/>
      <c r="D57" s="144"/>
      <c r="E57" s="144" t="str">
        <f t="shared" si="38"/>
        <v>2021ABRILÍNDICES GENERALES</v>
      </c>
      <c r="F57" s="448">
        <v>2021</v>
      </c>
      <c r="G57" s="234" t="s">
        <v>303</v>
      </c>
      <c r="H57" s="452"/>
      <c r="I57" s="657" t="s">
        <v>98</v>
      </c>
      <c r="J57" s="186">
        <v>0.95259259259259255</v>
      </c>
      <c r="K57" s="186">
        <v>0.95833333333333337</v>
      </c>
      <c r="L57" s="186" t="s">
        <v>84</v>
      </c>
      <c r="M57" s="186">
        <v>0.89746362433862448</v>
      </c>
      <c r="N57" s="186" t="s">
        <v>84</v>
      </c>
      <c r="O57" s="186" t="s">
        <v>84</v>
      </c>
      <c r="P57" s="186" t="s">
        <v>84</v>
      </c>
      <c r="Q57" s="186">
        <v>0.89118055555555564</v>
      </c>
      <c r="R57" s="186" t="s">
        <v>84</v>
      </c>
      <c r="S57" s="186">
        <v>0.94000992063492073</v>
      </c>
      <c r="T57" s="186">
        <v>0.91756944444444455</v>
      </c>
      <c r="U57" s="186">
        <v>0.93527777777777787</v>
      </c>
      <c r="V57" s="186">
        <v>0.96118055555555559</v>
      </c>
      <c r="W57" s="186" t="s">
        <v>84</v>
      </c>
      <c r="X57" s="186">
        <v>0.93847222222222226</v>
      </c>
      <c r="Y57" s="186">
        <v>0.90055555555555566</v>
      </c>
      <c r="Z57" s="186" t="s">
        <v>84</v>
      </c>
      <c r="AA57" s="186" t="s">
        <v>84</v>
      </c>
      <c r="AB57" s="186" t="s">
        <v>84</v>
      </c>
      <c r="AC57" s="186"/>
      <c r="AD57" s="186">
        <v>0.94256944444444457</v>
      </c>
      <c r="AE57" s="186">
        <v>0.80090277777777785</v>
      </c>
      <c r="AF57" s="186">
        <v>0.97444444444444445</v>
      </c>
      <c r="AG57" s="186" t="s">
        <v>84</v>
      </c>
      <c r="AH57" s="186" t="s">
        <v>84</v>
      </c>
      <c r="AI57" s="186" t="s">
        <v>84</v>
      </c>
      <c r="AJ57" s="186">
        <v>0.82326388888888902</v>
      </c>
      <c r="AK57" s="186">
        <v>0.88333333333333341</v>
      </c>
      <c r="AL57" s="186" t="s">
        <v>84</v>
      </c>
      <c r="AM57" s="186" t="s">
        <v>84</v>
      </c>
      <c r="AN57" s="186" t="s">
        <v>84</v>
      </c>
      <c r="AO57" s="186">
        <v>0.7572916666666667</v>
      </c>
      <c r="AP57" s="186" t="s">
        <v>84</v>
      </c>
      <c r="AQ57" s="186">
        <v>0.88344907407407403</v>
      </c>
      <c r="AR57" s="186" t="s">
        <v>84</v>
      </c>
      <c r="AS57" s="186" t="s">
        <v>84</v>
      </c>
      <c r="AT57" s="605">
        <v>0.96944444444444444</v>
      </c>
      <c r="AU57" s="186" t="s">
        <v>84</v>
      </c>
      <c r="AV57" s="186" t="s">
        <v>84</v>
      </c>
      <c r="AW57" s="186">
        <v>0</v>
      </c>
      <c r="AX57" s="605">
        <v>0</v>
      </c>
      <c r="AY57" s="186">
        <v>0.88490277777777793</v>
      </c>
      <c r="AZ57" s="63"/>
      <c r="BA57" s="639">
        <v>0.92926355820105822</v>
      </c>
      <c r="BB57" s="207">
        <v>0.88490277777777793</v>
      </c>
      <c r="BC57" s="207">
        <v>0.8700617283950618</v>
      </c>
      <c r="BD57" s="208">
        <v>0.89474268812463265</v>
      </c>
      <c r="BE57" s="208" t="s">
        <v>84</v>
      </c>
    </row>
    <row r="58" spans="1:57" ht="35.25" customHeight="1" x14ac:dyDescent="0.25">
      <c r="A58" s="144"/>
      <c r="B58" s="144"/>
      <c r="C58" s="144"/>
      <c r="D58" s="144"/>
      <c r="E58" s="144" t="str">
        <f t="shared" si="38"/>
        <v>2021MAYOÍNDICES GENERALES</v>
      </c>
      <c r="F58" s="448">
        <v>2021</v>
      </c>
      <c r="G58" s="234" t="s">
        <v>167</v>
      </c>
      <c r="H58" s="452"/>
      <c r="I58" s="657" t="s">
        <v>98</v>
      </c>
      <c r="J58" s="186">
        <v>0.96638888888888896</v>
      </c>
      <c r="K58" s="186">
        <v>0.95833333333333337</v>
      </c>
      <c r="L58" s="186" t="s">
        <v>84</v>
      </c>
      <c r="M58" s="186">
        <v>0.87891203703703702</v>
      </c>
      <c r="N58" s="186" t="s">
        <v>84</v>
      </c>
      <c r="O58" s="186" t="s">
        <v>84</v>
      </c>
      <c r="P58" s="186" t="s">
        <v>84</v>
      </c>
      <c r="Q58" s="186">
        <v>0.96296296296296291</v>
      </c>
      <c r="R58" s="186" t="s">
        <v>84</v>
      </c>
      <c r="S58" s="186">
        <v>0.88777777777777778</v>
      </c>
      <c r="T58" s="186">
        <v>0.95840277777777783</v>
      </c>
      <c r="U58" s="186">
        <v>1</v>
      </c>
      <c r="V58" s="186">
        <v>0.99444444444444446</v>
      </c>
      <c r="W58" s="186" t="s">
        <v>84</v>
      </c>
      <c r="X58" s="186">
        <v>1</v>
      </c>
      <c r="Y58" s="186">
        <v>1</v>
      </c>
      <c r="Z58" s="186" t="s">
        <v>84</v>
      </c>
      <c r="AA58" s="186" t="s">
        <v>84</v>
      </c>
      <c r="AB58" s="186" t="s">
        <v>84</v>
      </c>
      <c r="AC58" s="186"/>
      <c r="AD58" s="186">
        <v>0.82041666666666679</v>
      </c>
      <c r="AE58" s="186">
        <v>0.85555555555555551</v>
      </c>
      <c r="AF58" s="186">
        <v>0.99444444444444446</v>
      </c>
      <c r="AG58" s="186" t="s">
        <v>84</v>
      </c>
      <c r="AH58" s="186" t="s">
        <v>84</v>
      </c>
      <c r="AI58" s="186" t="s">
        <v>84</v>
      </c>
      <c r="AJ58" s="186">
        <v>0.96277777777777784</v>
      </c>
      <c r="AK58" s="186">
        <v>0.95740740740740737</v>
      </c>
      <c r="AL58" s="186" t="s">
        <v>84</v>
      </c>
      <c r="AM58" s="186" t="s">
        <v>84</v>
      </c>
      <c r="AN58" s="183" t="s">
        <v>84</v>
      </c>
      <c r="AO58" s="186">
        <v>0.96666666666666667</v>
      </c>
      <c r="AP58" s="186" t="s">
        <v>84</v>
      </c>
      <c r="AQ58" s="186">
        <v>0.99125000000000008</v>
      </c>
      <c r="AR58" s="186" t="s">
        <v>84</v>
      </c>
      <c r="AS58" s="186" t="s">
        <v>84</v>
      </c>
      <c r="AT58" s="605">
        <v>0.92299603174603195</v>
      </c>
      <c r="AU58" s="186" t="s">
        <v>84</v>
      </c>
      <c r="AV58" s="186" t="s">
        <v>84</v>
      </c>
      <c r="AW58" s="186">
        <v>0</v>
      </c>
      <c r="AX58" s="605">
        <v>0</v>
      </c>
      <c r="AY58" s="186">
        <v>0.91812037037037031</v>
      </c>
      <c r="AZ58" s="63"/>
      <c r="BA58" s="639">
        <v>0.96072222222222226</v>
      </c>
      <c r="BB58" s="207">
        <v>0.91812037037037031</v>
      </c>
      <c r="BC58" s="207">
        <v>0.96030423280423294</v>
      </c>
      <c r="BD58" s="208">
        <v>0.94638227513227513</v>
      </c>
      <c r="BE58" s="208" t="s">
        <v>84</v>
      </c>
    </row>
    <row r="59" spans="1:57" ht="35.25" customHeight="1" x14ac:dyDescent="0.25">
      <c r="A59" s="144"/>
      <c r="B59" s="144"/>
      <c r="C59" s="144"/>
      <c r="D59" s="144"/>
      <c r="E59" s="144" t="str">
        <f t="shared" si="38"/>
        <v>2021JUNIOÍNDICES GENERALES</v>
      </c>
      <c r="F59" s="448">
        <v>2021</v>
      </c>
      <c r="G59" s="234" t="s">
        <v>168</v>
      </c>
      <c r="H59" s="452"/>
      <c r="I59" s="657" t="s">
        <v>98</v>
      </c>
      <c r="J59" s="186">
        <v>0.99416666666666675</v>
      </c>
      <c r="K59" s="186">
        <v>0.91645833333333337</v>
      </c>
      <c r="L59" s="186" t="s">
        <v>84</v>
      </c>
      <c r="M59" s="186">
        <v>0.93888888888888888</v>
      </c>
      <c r="N59" s="186" t="s">
        <v>84</v>
      </c>
      <c r="O59" s="186" t="s">
        <v>84</v>
      </c>
      <c r="P59" s="186" t="s">
        <v>84</v>
      </c>
      <c r="Q59" s="186">
        <v>1</v>
      </c>
      <c r="R59" s="186" t="s">
        <v>84</v>
      </c>
      <c r="S59" s="186">
        <v>0.91278769841269847</v>
      </c>
      <c r="T59" s="186">
        <v>0.92951388888888886</v>
      </c>
      <c r="U59" s="186">
        <v>0.98145833333333343</v>
      </c>
      <c r="V59" s="186">
        <v>0.85855158730158732</v>
      </c>
      <c r="W59" s="186" t="s">
        <v>84</v>
      </c>
      <c r="X59" s="186">
        <v>0.95377976190476199</v>
      </c>
      <c r="Y59" s="186">
        <v>0.97499999999999998</v>
      </c>
      <c r="Z59" s="186" t="s">
        <v>84</v>
      </c>
      <c r="AA59" s="186" t="s">
        <v>84</v>
      </c>
      <c r="AB59" s="186" t="s">
        <v>84</v>
      </c>
      <c r="AC59" s="186"/>
      <c r="AD59" s="186">
        <v>0.85006944444444454</v>
      </c>
      <c r="AE59" s="186">
        <v>0.80979166666666669</v>
      </c>
      <c r="AF59" s="186">
        <v>0.9667460317460318</v>
      </c>
      <c r="AG59" s="186" t="s">
        <v>84</v>
      </c>
      <c r="AH59" s="186" t="s">
        <v>84</v>
      </c>
      <c r="AI59" s="186" t="s">
        <v>84</v>
      </c>
      <c r="AJ59" s="186">
        <v>0.98611111111111116</v>
      </c>
      <c r="AK59" s="186">
        <v>0.96673611111111124</v>
      </c>
      <c r="AL59" s="186">
        <v>0.93313492063492065</v>
      </c>
      <c r="AM59" s="186" t="s">
        <v>84</v>
      </c>
      <c r="AN59" s="186" t="s">
        <v>84</v>
      </c>
      <c r="AO59" s="186">
        <v>1</v>
      </c>
      <c r="AP59" s="186" t="s">
        <v>84</v>
      </c>
      <c r="AQ59" s="186">
        <v>0.88702380952380955</v>
      </c>
      <c r="AR59" s="186" t="s">
        <v>84</v>
      </c>
      <c r="AS59" s="186" t="s">
        <v>84</v>
      </c>
      <c r="AT59" s="605">
        <v>0.93888888888888888</v>
      </c>
      <c r="AU59" s="186" t="s">
        <v>84</v>
      </c>
      <c r="AV59" s="186" t="s">
        <v>84</v>
      </c>
      <c r="AW59" s="186">
        <v>0</v>
      </c>
      <c r="AX59" s="605">
        <v>0</v>
      </c>
      <c r="AY59" s="186">
        <v>0.91876488095238107</v>
      </c>
      <c r="AZ59" s="63"/>
      <c r="BA59" s="639">
        <v>0.94606051587301576</v>
      </c>
      <c r="BB59" s="207">
        <v>0.91876488095238107</v>
      </c>
      <c r="BC59" s="207">
        <v>0.9419708994708994</v>
      </c>
      <c r="BD59" s="208">
        <v>0.93559876543209874</v>
      </c>
      <c r="BE59" s="208" t="s">
        <v>84</v>
      </c>
    </row>
    <row r="60" spans="1:57" ht="35.25" customHeight="1" x14ac:dyDescent="0.25">
      <c r="A60" s="144"/>
      <c r="B60" s="144"/>
      <c r="C60" s="144"/>
      <c r="D60" s="144"/>
      <c r="E60" s="144" t="str">
        <f t="shared" si="38"/>
        <v>2021JULIOÍNDICES GENERALES</v>
      </c>
      <c r="F60" s="448">
        <v>2021</v>
      </c>
      <c r="G60" s="234" t="s">
        <v>241</v>
      </c>
      <c r="H60" s="452"/>
      <c r="I60" s="657" t="s">
        <v>98</v>
      </c>
      <c r="J60" s="186">
        <v>0.93583333333333341</v>
      </c>
      <c r="K60" s="186">
        <v>1</v>
      </c>
      <c r="L60" s="186" t="s">
        <v>84</v>
      </c>
      <c r="M60" s="186">
        <v>0.87027777777777782</v>
      </c>
      <c r="N60" s="186" t="s">
        <v>84</v>
      </c>
      <c r="O60" s="186" t="s">
        <v>84</v>
      </c>
      <c r="P60" s="186" t="s">
        <v>84</v>
      </c>
      <c r="Q60" s="186">
        <v>0.95370370370370361</v>
      </c>
      <c r="R60" s="186" t="s">
        <v>84</v>
      </c>
      <c r="S60" s="186">
        <v>0.99444444444444446</v>
      </c>
      <c r="T60" s="186">
        <v>0.82520833333333332</v>
      </c>
      <c r="U60" s="186">
        <v>0.9111111111111112</v>
      </c>
      <c r="V60" s="186">
        <v>0.89972222222222231</v>
      </c>
      <c r="W60" s="186" t="s">
        <v>84</v>
      </c>
      <c r="X60" s="186">
        <v>0.7867361111111113</v>
      </c>
      <c r="Y60" s="186">
        <v>0.87194444444444452</v>
      </c>
      <c r="Z60" s="186" t="s">
        <v>84</v>
      </c>
      <c r="AA60" s="186" t="s">
        <v>84</v>
      </c>
      <c r="AB60" s="186" t="s">
        <v>84</v>
      </c>
      <c r="AC60" s="186"/>
      <c r="AD60" s="186">
        <v>0.89861111111111125</v>
      </c>
      <c r="AE60" s="186">
        <v>0.9916666666666667</v>
      </c>
      <c r="AF60" s="186">
        <v>0.92833333333333334</v>
      </c>
      <c r="AG60" s="186" t="s">
        <v>84</v>
      </c>
      <c r="AH60" s="186" t="s">
        <v>84</v>
      </c>
      <c r="AI60" s="186" t="s">
        <v>84</v>
      </c>
      <c r="AJ60" s="186">
        <v>0.99006944444444445</v>
      </c>
      <c r="AK60" s="186">
        <v>0.87141203703703707</v>
      </c>
      <c r="AL60" s="186">
        <v>0.88173611111111105</v>
      </c>
      <c r="AM60" s="186" t="s">
        <v>84</v>
      </c>
      <c r="AN60" s="183" t="s">
        <v>84</v>
      </c>
      <c r="AO60" s="186">
        <v>0.91111111111111109</v>
      </c>
      <c r="AP60" s="186" t="s">
        <v>84</v>
      </c>
      <c r="AQ60" s="186">
        <v>0.98730158730158735</v>
      </c>
      <c r="AR60" s="186" t="s">
        <v>84</v>
      </c>
      <c r="AS60" s="186" t="s">
        <v>84</v>
      </c>
      <c r="AT60" s="605">
        <v>0.93174603174603177</v>
      </c>
      <c r="AU60" s="186" t="s">
        <v>84</v>
      </c>
      <c r="AV60" s="186" t="s">
        <v>84</v>
      </c>
      <c r="AW60" s="186">
        <v>0</v>
      </c>
      <c r="AX60" s="605">
        <v>0</v>
      </c>
      <c r="AY60" s="186">
        <v>0.92697145061728392</v>
      </c>
      <c r="AZ60" s="63"/>
      <c r="BA60" s="639">
        <v>0.9048981481481484</v>
      </c>
      <c r="BB60" s="207">
        <v>0.92697145061728392</v>
      </c>
      <c r="BC60" s="207">
        <v>0.94338624338624333</v>
      </c>
      <c r="BD60" s="208">
        <v>0.92508528071722518</v>
      </c>
      <c r="BE60" s="208" t="s">
        <v>84</v>
      </c>
    </row>
    <row r="61" spans="1:57" ht="35.25" customHeight="1" x14ac:dyDescent="0.25">
      <c r="A61" s="144"/>
      <c r="B61" s="144"/>
      <c r="C61" s="144"/>
      <c r="D61" s="144"/>
      <c r="E61" s="144" t="str">
        <f t="shared" si="38"/>
        <v>2021AGOSTOÍNDICES GENERALES</v>
      </c>
      <c r="F61" s="448">
        <v>2021</v>
      </c>
      <c r="G61" s="234" t="s">
        <v>246</v>
      </c>
      <c r="H61" s="452"/>
      <c r="I61" s="657" t="s">
        <v>98</v>
      </c>
      <c r="J61" s="186">
        <v>0.84074074074074079</v>
      </c>
      <c r="K61" s="186">
        <v>0.98569444444444454</v>
      </c>
      <c r="L61" s="186" t="s">
        <v>84</v>
      </c>
      <c r="M61" s="186">
        <v>0.85284722222222231</v>
      </c>
      <c r="N61" s="186" t="s">
        <v>84</v>
      </c>
      <c r="O61" s="186" t="s">
        <v>84</v>
      </c>
      <c r="P61" s="186" t="s">
        <v>84</v>
      </c>
      <c r="Q61" s="186">
        <v>0.90958333333333341</v>
      </c>
      <c r="R61" s="186" t="s">
        <v>84</v>
      </c>
      <c r="S61" s="186">
        <v>0.79643518518518519</v>
      </c>
      <c r="T61" s="186">
        <v>0.88486111111111121</v>
      </c>
      <c r="U61" s="186">
        <v>0.9636111111111112</v>
      </c>
      <c r="V61" s="186">
        <v>0.94812500000000011</v>
      </c>
      <c r="W61" s="186" t="s">
        <v>84</v>
      </c>
      <c r="X61" s="186">
        <v>0.96666666666666667</v>
      </c>
      <c r="Y61" s="186">
        <v>0.97499999999999998</v>
      </c>
      <c r="Z61" s="186" t="s">
        <v>84</v>
      </c>
      <c r="AA61" s="186" t="s">
        <v>84</v>
      </c>
      <c r="AB61" s="186" t="s">
        <v>84</v>
      </c>
      <c r="AC61" s="186"/>
      <c r="AD61" s="186">
        <v>0.86851851851851858</v>
      </c>
      <c r="AE61" s="186">
        <v>0.95444444444444443</v>
      </c>
      <c r="AF61" s="186">
        <v>1</v>
      </c>
      <c r="AG61" s="186" t="s">
        <v>84</v>
      </c>
      <c r="AH61" s="186" t="s">
        <v>84</v>
      </c>
      <c r="AI61" s="186" t="s">
        <v>84</v>
      </c>
      <c r="AJ61" s="186">
        <v>1</v>
      </c>
      <c r="AK61" s="186">
        <v>0.97069444444444453</v>
      </c>
      <c r="AL61" s="186">
        <v>0.98174603174603181</v>
      </c>
      <c r="AM61" s="186" t="s">
        <v>84</v>
      </c>
      <c r="AN61" s="189" t="s">
        <v>84</v>
      </c>
      <c r="AO61" s="186">
        <v>0.99444444444444446</v>
      </c>
      <c r="AP61" s="186" t="s">
        <v>84</v>
      </c>
      <c r="AQ61" s="186">
        <v>0.99444444444444446</v>
      </c>
      <c r="AR61" s="186" t="s">
        <v>84</v>
      </c>
      <c r="AS61" s="186" t="s">
        <v>84</v>
      </c>
      <c r="AT61" s="605">
        <v>0.98027777777777791</v>
      </c>
      <c r="AU61" s="186" t="s">
        <v>84</v>
      </c>
      <c r="AV61" s="186" t="s">
        <v>84</v>
      </c>
      <c r="AW61" s="186">
        <v>0</v>
      </c>
      <c r="AX61" s="605">
        <v>0</v>
      </c>
      <c r="AY61" s="186">
        <v>0.96256723985890658</v>
      </c>
      <c r="AZ61" s="63"/>
      <c r="BA61" s="639">
        <v>0.91235648148148152</v>
      </c>
      <c r="BB61" s="207">
        <v>0.96256723985890658</v>
      </c>
      <c r="BC61" s="207">
        <v>0.98972222222222228</v>
      </c>
      <c r="BD61" s="208">
        <v>0.95488198118753687</v>
      </c>
      <c r="BE61" s="208" t="s">
        <v>84</v>
      </c>
    </row>
    <row r="62" spans="1:57" ht="35.25" customHeight="1" x14ac:dyDescent="0.25">
      <c r="A62" s="144"/>
      <c r="B62" s="144"/>
      <c r="C62" s="144"/>
      <c r="D62" s="144"/>
      <c r="E62" s="144" t="str">
        <f t="shared" si="38"/>
        <v>2021SEPTIEMBREÍNDICES GENERALES</v>
      </c>
      <c r="F62" s="448">
        <v>2021</v>
      </c>
      <c r="G62" s="234" t="s">
        <v>248</v>
      </c>
      <c r="H62" s="452"/>
      <c r="I62" s="657" t="s">
        <v>98</v>
      </c>
      <c r="J62" s="186">
        <v>0.93865260873580203</v>
      </c>
      <c r="K62" s="186">
        <v>0.89102124849939979</v>
      </c>
      <c r="L62" s="186" t="s">
        <v>84</v>
      </c>
      <c r="M62" s="186">
        <v>0.82924812030075201</v>
      </c>
      <c r="N62" s="186" t="s">
        <v>84</v>
      </c>
      <c r="O62" s="186" t="s">
        <v>84</v>
      </c>
      <c r="P62" s="186" t="s">
        <v>84</v>
      </c>
      <c r="Q62" s="186">
        <v>0.88779166666666676</v>
      </c>
      <c r="R62" s="186" t="s">
        <v>84</v>
      </c>
      <c r="S62" s="186">
        <v>0.91248159182701416</v>
      </c>
      <c r="T62" s="186">
        <v>0.91388577892695544</v>
      </c>
      <c r="U62" s="186">
        <v>0.9466588881706528</v>
      </c>
      <c r="V62" s="186">
        <v>0.95843282851602174</v>
      </c>
      <c r="W62" s="186" t="s">
        <v>84</v>
      </c>
      <c r="X62" s="186">
        <v>0.91211302334699063</v>
      </c>
      <c r="Y62" s="186">
        <v>0.93191290880724775</v>
      </c>
      <c r="Z62" s="186" t="s">
        <v>84</v>
      </c>
      <c r="AA62" s="186" t="s">
        <v>84</v>
      </c>
      <c r="AB62" s="186" t="s">
        <v>84</v>
      </c>
      <c r="AC62" s="186"/>
      <c r="AD62" s="186">
        <v>0.84783636320925138</v>
      </c>
      <c r="AE62" s="186">
        <v>0.86847290640394093</v>
      </c>
      <c r="AF62" s="186">
        <v>0.81698181426416727</v>
      </c>
      <c r="AG62" s="186" t="s">
        <v>84</v>
      </c>
      <c r="AH62" s="186" t="s">
        <v>84</v>
      </c>
      <c r="AI62" s="186" t="s">
        <v>84</v>
      </c>
      <c r="AJ62" s="186">
        <v>0.85276016545454947</v>
      </c>
      <c r="AK62" s="186">
        <v>0.7912232142857144</v>
      </c>
      <c r="AL62" s="186">
        <v>0.85967215299913069</v>
      </c>
      <c r="AM62" s="186" t="s">
        <v>84</v>
      </c>
      <c r="AN62" s="183" t="s">
        <v>84</v>
      </c>
      <c r="AO62" s="186">
        <v>1</v>
      </c>
      <c r="AP62" s="186" t="s">
        <v>84</v>
      </c>
      <c r="AQ62" s="186">
        <v>0.94925377227814201</v>
      </c>
      <c r="AR62" s="186" t="s">
        <v>84</v>
      </c>
      <c r="AS62" s="186" t="s">
        <v>84</v>
      </c>
      <c r="AT62" s="605">
        <v>0.97252747252747263</v>
      </c>
      <c r="AU62" s="186" t="s">
        <v>84</v>
      </c>
      <c r="AV62" s="186" t="s">
        <v>84</v>
      </c>
      <c r="AW62" s="186">
        <v>0</v>
      </c>
      <c r="AX62" s="605">
        <v>0</v>
      </c>
      <c r="AY62" s="186">
        <v>0.83949110276945893</v>
      </c>
      <c r="AZ62" s="63"/>
      <c r="BA62" s="341">
        <v>0.91221986637975017</v>
      </c>
      <c r="BB62" s="207">
        <v>0.83949110276945893</v>
      </c>
      <c r="BC62" s="207">
        <v>0.97392708160187158</v>
      </c>
      <c r="BD62" s="208">
        <v>0.90854601691702686</v>
      </c>
      <c r="BE62" s="208" t="s">
        <v>84</v>
      </c>
    </row>
    <row r="63" spans="1:57" ht="35.25" customHeight="1" x14ac:dyDescent="0.25">
      <c r="A63" s="144"/>
      <c r="B63" s="144"/>
      <c r="C63" s="144"/>
      <c r="D63" s="144"/>
      <c r="E63" s="144" t="str">
        <f t="shared" si="38"/>
        <v>2021OCTUBREÍNDICES GENERALES</v>
      </c>
      <c r="F63" s="448">
        <v>2021</v>
      </c>
      <c r="G63" s="234" t="s">
        <v>257</v>
      </c>
      <c r="H63" s="452"/>
      <c r="I63" s="657" t="s">
        <v>98</v>
      </c>
      <c r="J63" s="186">
        <v>0.92746043956043955</v>
      </c>
      <c r="K63" s="186">
        <v>0.96250000000000013</v>
      </c>
      <c r="L63" s="186" t="s">
        <v>84</v>
      </c>
      <c r="M63" s="186">
        <v>0.95231857925356378</v>
      </c>
      <c r="N63" s="186" t="s">
        <v>84</v>
      </c>
      <c r="O63" s="186" t="s">
        <v>84</v>
      </c>
      <c r="P63" s="186" t="s">
        <v>84</v>
      </c>
      <c r="Q63" s="186">
        <v>0.95861751777634119</v>
      </c>
      <c r="R63" s="186" t="s">
        <v>84</v>
      </c>
      <c r="S63" s="186">
        <v>0.88099207294253734</v>
      </c>
      <c r="T63" s="186">
        <v>0.9451074983839689</v>
      </c>
      <c r="U63" s="186">
        <v>0.96606334841628971</v>
      </c>
      <c r="V63" s="186">
        <v>0.88375275405708842</v>
      </c>
      <c r="W63" s="186" t="s">
        <v>84</v>
      </c>
      <c r="X63" s="186">
        <v>0.94505494505494503</v>
      </c>
      <c r="Y63" s="186">
        <v>0.96139705882352966</v>
      </c>
      <c r="Z63" s="186" t="s">
        <v>84</v>
      </c>
      <c r="AA63" s="186" t="s">
        <v>84</v>
      </c>
      <c r="AB63" s="186" t="s">
        <v>84</v>
      </c>
      <c r="AC63" s="186"/>
      <c r="AD63" s="186">
        <v>0.83038984824699114</v>
      </c>
      <c r="AE63" s="186">
        <v>0.80434848093083389</v>
      </c>
      <c r="AF63" s="186">
        <v>0.88681033336411486</v>
      </c>
      <c r="AG63" s="186" t="s">
        <v>84</v>
      </c>
      <c r="AH63" s="186" t="s">
        <v>84</v>
      </c>
      <c r="AI63" s="186" t="s">
        <v>84</v>
      </c>
      <c r="AJ63" s="186">
        <v>0.95162815126050448</v>
      </c>
      <c r="AK63" s="186">
        <v>0.86765948876867383</v>
      </c>
      <c r="AL63" s="186">
        <v>0.97897950872656758</v>
      </c>
      <c r="AM63" s="186" t="s">
        <v>84</v>
      </c>
      <c r="AN63" s="189" t="s">
        <v>84</v>
      </c>
      <c r="AO63" s="186">
        <v>1</v>
      </c>
      <c r="AP63" s="186" t="s">
        <v>84</v>
      </c>
      <c r="AQ63" s="186">
        <v>1.0000000000000002</v>
      </c>
      <c r="AR63" s="186" t="s">
        <v>84</v>
      </c>
      <c r="AS63" s="186" t="s">
        <v>84</v>
      </c>
      <c r="AT63" s="605">
        <v>0.98168498168498175</v>
      </c>
      <c r="AU63" s="186" t="s">
        <v>84</v>
      </c>
      <c r="AV63" s="186" t="s">
        <v>84</v>
      </c>
      <c r="AW63" s="186" t="s">
        <v>84</v>
      </c>
      <c r="AX63" s="605" t="s">
        <v>84</v>
      </c>
      <c r="AY63" s="186" t="s">
        <v>84</v>
      </c>
      <c r="AZ63" s="63"/>
      <c r="BA63" s="341">
        <v>0.93832642142687028</v>
      </c>
      <c r="BB63" s="207">
        <v>0.88663596854961424</v>
      </c>
      <c r="BC63" s="207">
        <v>0.99389499389499392</v>
      </c>
      <c r="BD63" s="208">
        <v>0.93961912795715952</v>
      </c>
      <c r="BE63" s="208" t="s">
        <v>84</v>
      </c>
    </row>
    <row r="64" spans="1:57" ht="35.25" customHeight="1" x14ac:dyDescent="0.25">
      <c r="A64" s="144"/>
      <c r="B64" s="144"/>
      <c r="C64" s="144"/>
      <c r="D64" s="144"/>
      <c r="E64" s="144" t="str">
        <f t="shared" si="38"/>
        <v>2021NOVIEMBREÍNDICES GENERALES</v>
      </c>
      <c r="F64" s="448">
        <v>2021</v>
      </c>
      <c r="G64" s="234" t="s">
        <v>267</v>
      </c>
      <c r="H64" s="452"/>
      <c r="I64" s="657" t="s">
        <v>98</v>
      </c>
      <c r="J64" s="186">
        <v>0.953769424692954</v>
      </c>
      <c r="K64" s="186">
        <v>0.99352378797672913</v>
      </c>
      <c r="L64" s="186" t="s">
        <v>84</v>
      </c>
      <c r="M64" s="186">
        <v>0.91457325635824627</v>
      </c>
      <c r="N64" s="186" t="s">
        <v>84</v>
      </c>
      <c r="O64" s="186" t="s">
        <v>84</v>
      </c>
      <c r="P64" s="186" t="s">
        <v>84</v>
      </c>
      <c r="Q64" s="186">
        <v>0.91808745959922433</v>
      </c>
      <c r="R64" s="186" t="s">
        <v>84</v>
      </c>
      <c r="S64" s="186">
        <v>0.95105449256625718</v>
      </c>
      <c r="T64" s="186">
        <v>0.97500000000000009</v>
      </c>
      <c r="U64" s="186">
        <v>0.99417020038784742</v>
      </c>
      <c r="V64" s="186">
        <v>0.85518292682926833</v>
      </c>
      <c r="W64" s="186" t="s">
        <v>84</v>
      </c>
      <c r="X64" s="186">
        <v>0.99707905623787974</v>
      </c>
      <c r="Y64" s="186">
        <v>0.94504285714285707</v>
      </c>
      <c r="Z64" s="186">
        <v>0.96605126050420176</v>
      </c>
      <c r="AA64" s="186" t="s">
        <v>84</v>
      </c>
      <c r="AB64" s="186" t="s">
        <v>84</v>
      </c>
      <c r="AC64" s="186"/>
      <c r="AD64" s="186">
        <v>0.87081719457013596</v>
      </c>
      <c r="AE64" s="186">
        <v>0.68681318681318693</v>
      </c>
      <c r="AF64" s="186">
        <v>0.85411588175585351</v>
      </c>
      <c r="AG64" s="186" t="s">
        <v>84</v>
      </c>
      <c r="AH64" s="186" t="s">
        <v>84</v>
      </c>
      <c r="AI64" s="186" t="s">
        <v>84</v>
      </c>
      <c r="AJ64" s="186">
        <v>0.89994747899159666</v>
      </c>
      <c r="AK64" s="186">
        <v>0.7531738447887516</v>
      </c>
      <c r="AL64" s="186">
        <v>0.88013265506871652</v>
      </c>
      <c r="AM64" s="186" t="s">
        <v>84</v>
      </c>
      <c r="AN64" s="183" t="s">
        <v>84</v>
      </c>
      <c r="AO64" s="186">
        <v>0.87516483516483512</v>
      </c>
      <c r="AP64" s="186" t="s">
        <v>84</v>
      </c>
      <c r="AQ64" s="186">
        <v>0.9718137254901964</v>
      </c>
      <c r="AR64" s="186" t="s">
        <v>84</v>
      </c>
      <c r="AS64" s="186" t="s">
        <v>84</v>
      </c>
      <c r="AT64" s="605">
        <v>0.85747098628925245</v>
      </c>
      <c r="AU64" s="186" t="s">
        <v>84</v>
      </c>
      <c r="AV64" s="186" t="s">
        <v>84</v>
      </c>
      <c r="AW64" s="186" t="s">
        <v>84</v>
      </c>
      <c r="AX64" s="605" t="s">
        <v>84</v>
      </c>
      <c r="AY64" s="186" t="s">
        <v>84</v>
      </c>
      <c r="AZ64" s="63"/>
      <c r="BA64" s="341">
        <v>0.95123042929958779</v>
      </c>
      <c r="BB64" s="207">
        <v>0.82416670699804007</v>
      </c>
      <c r="BC64" s="207">
        <v>0.90148318231476132</v>
      </c>
      <c r="BD64" s="208">
        <v>0.89229343953746298</v>
      </c>
      <c r="BE64" s="208" t="s">
        <v>84</v>
      </c>
    </row>
    <row r="65" spans="1:57" ht="35.25" customHeight="1" x14ac:dyDescent="0.25">
      <c r="A65" s="144"/>
      <c r="B65" s="144"/>
      <c r="C65" s="144"/>
      <c r="D65" s="144"/>
      <c r="E65" s="144" t="str">
        <f t="shared" si="38"/>
        <v>2021DICIEMBREÍNDICES GENERALES</v>
      </c>
      <c r="F65" s="448">
        <v>2021</v>
      </c>
      <c r="G65" s="234" t="s">
        <v>152</v>
      </c>
      <c r="H65" s="452"/>
      <c r="I65" s="657" t="s">
        <v>98</v>
      </c>
      <c r="J65" s="186">
        <v>0.98770607627666451</v>
      </c>
      <c r="K65" s="186">
        <v>0.87362234432234431</v>
      </c>
      <c r="L65" s="186" t="s">
        <v>84</v>
      </c>
      <c r="M65" s="186">
        <v>0.92411118293471239</v>
      </c>
      <c r="N65" s="186" t="s">
        <v>84</v>
      </c>
      <c r="O65" s="186" t="s">
        <v>84</v>
      </c>
      <c r="P65" s="186" t="s">
        <v>84</v>
      </c>
      <c r="Q65" s="186">
        <v>0.9351712161787793</v>
      </c>
      <c r="R65" s="186" t="s">
        <v>84</v>
      </c>
      <c r="S65" s="186">
        <v>0.87085603472158102</v>
      </c>
      <c r="T65" s="186">
        <v>0.87695327313111471</v>
      </c>
      <c r="U65" s="186">
        <v>0.76847062711724368</v>
      </c>
      <c r="V65" s="186">
        <v>0.99998791208791205</v>
      </c>
      <c r="W65" s="186" t="s">
        <v>84</v>
      </c>
      <c r="X65" s="186">
        <v>0.77767495662232511</v>
      </c>
      <c r="Y65" s="186">
        <v>0.89999811859966661</v>
      </c>
      <c r="Z65" s="186">
        <v>0.98428932496075361</v>
      </c>
      <c r="AA65" s="186" t="s">
        <v>84</v>
      </c>
      <c r="AB65" s="186" t="s">
        <v>84</v>
      </c>
      <c r="AC65" s="186"/>
      <c r="AD65" s="186">
        <v>0.89230921307794375</v>
      </c>
      <c r="AE65" s="186">
        <v>0.88493859082094373</v>
      </c>
      <c r="AF65" s="186">
        <v>0.85637662141779791</v>
      </c>
      <c r="AG65" s="186" t="s">
        <v>84</v>
      </c>
      <c r="AH65" s="186" t="s">
        <v>84</v>
      </c>
      <c r="AI65" s="186" t="s">
        <v>84</v>
      </c>
      <c r="AJ65" s="186">
        <v>0.90725000000000011</v>
      </c>
      <c r="AK65" s="186">
        <v>0.78363462923630989</v>
      </c>
      <c r="AL65" s="186">
        <v>0.95000000000000018</v>
      </c>
      <c r="AM65" s="186" t="s">
        <v>84</v>
      </c>
      <c r="AN65" s="189" t="s">
        <v>84</v>
      </c>
      <c r="AO65" s="186">
        <v>0.92867841662980988</v>
      </c>
      <c r="AP65" s="186" t="s">
        <v>84</v>
      </c>
      <c r="AQ65" s="186">
        <v>0.96625441869055306</v>
      </c>
      <c r="AR65" s="186" t="s">
        <v>84</v>
      </c>
      <c r="AS65" s="186" t="s">
        <v>84</v>
      </c>
      <c r="AT65" s="269">
        <v>0.81273026315789476</v>
      </c>
      <c r="AU65" s="186" t="s">
        <v>84</v>
      </c>
      <c r="AV65" s="186" t="s">
        <v>84</v>
      </c>
      <c r="AW65" s="186" t="s">
        <v>84</v>
      </c>
      <c r="AX65" s="269" t="s">
        <v>84</v>
      </c>
      <c r="AY65" s="186" t="s">
        <v>84</v>
      </c>
      <c r="AZ65" s="63"/>
      <c r="BA65" s="639">
        <v>0.89989464245028161</v>
      </c>
      <c r="BB65" s="207">
        <v>0.87908484242549934</v>
      </c>
      <c r="BC65" s="207">
        <v>0.9025543661594192</v>
      </c>
      <c r="BD65" s="208">
        <v>0.89384461701173334</v>
      </c>
      <c r="BE65" s="208" t="s">
        <v>84</v>
      </c>
    </row>
    <row r="66" spans="1:57" ht="35.25" customHeight="1" x14ac:dyDescent="0.25">
      <c r="A66" s="144"/>
      <c r="B66" s="144"/>
      <c r="C66" s="144"/>
      <c r="D66" s="144"/>
      <c r="E66" s="144" t="str">
        <f t="shared" si="38"/>
        <v>2022ENEROÍNDICES GENERALES</v>
      </c>
      <c r="F66" s="448">
        <v>2022</v>
      </c>
      <c r="G66" s="234" t="s">
        <v>153</v>
      </c>
      <c r="H66" s="452"/>
      <c r="I66" s="657" t="s">
        <v>98</v>
      </c>
      <c r="J66" s="186">
        <v>0.97187500000000004</v>
      </c>
      <c r="K66" s="186">
        <v>0.99998791208791205</v>
      </c>
      <c r="L66" s="186" t="s">
        <v>84</v>
      </c>
      <c r="M66" s="186">
        <v>0.89454835164835167</v>
      </c>
      <c r="N66" s="186" t="s">
        <v>84</v>
      </c>
      <c r="O66" s="186" t="s">
        <v>84</v>
      </c>
      <c r="P66" s="186" t="s">
        <v>84</v>
      </c>
      <c r="Q66" s="186">
        <v>0.99998791208791205</v>
      </c>
      <c r="R66" s="186" t="s">
        <v>84</v>
      </c>
      <c r="S66" s="186">
        <v>0.97497175177763418</v>
      </c>
      <c r="T66" s="186">
        <v>0.99998791208791205</v>
      </c>
      <c r="U66" s="186">
        <v>0.99998791208791205</v>
      </c>
      <c r="V66" s="186">
        <v>0.95318765352294754</v>
      </c>
      <c r="W66" s="186" t="s">
        <v>84</v>
      </c>
      <c r="X66" s="186">
        <v>0.94505494505494503</v>
      </c>
      <c r="Y66" s="186">
        <v>0.99998791208791205</v>
      </c>
      <c r="Z66" s="186">
        <v>0.97187500000000004</v>
      </c>
      <c r="AA66" s="186" t="s">
        <v>84</v>
      </c>
      <c r="AB66" s="186" t="s">
        <v>84</v>
      </c>
      <c r="AC66" s="186"/>
      <c r="AD66" s="186">
        <v>1</v>
      </c>
      <c r="AE66" s="186">
        <v>0.90406031027795719</v>
      </c>
      <c r="AF66" s="186">
        <v>0.86201118293471235</v>
      </c>
      <c r="AG66" s="186" t="s">
        <v>84</v>
      </c>
      <c r="AH66" s="186" t="s">
        <v>84</v>
      </c>
      <c r="AI66" s="186" t="s">
        <v>84</v>
      </c>
      <c r="AJ66" s="186">
        <v>0.87136513157894746</v>
      </c>
      <c r="AK66" s="186">
        <v>0.73226675285498821</v>
      </c>
      <c r="AL66" s="186">
        <v>0.93101570782159015</v>
      </c>
      <c r="AM66" s="186">
        <v>0.82681402714932117</v>
      </c>
      <c r="AN66" s="183" t="s">
        <v>84</v>
      </c>
      <c r="AO66" s="186">
        <v>0.93869049773755653</v>
      </c>
      <c r="AP66" s="186" t="s">
        <v>84</v>
      </c>
      <c r="AQ66" s="186">
        <v>0.81981250000000017</v>
      </c>
      <c r="AR66" s="186" t="s">
        <v>84</v>
      </c>
      <c r="AS66" s="186" t="s">
        <v>84</v>
      </c>
      <c r="AT66" s="605">
        <v>0.92746043956043955</v>
      </c>
      <c r="AU66" s="186" t="s">
        <v>84</v>
      </c>
      <c r="AV66" s="186" t="s">
        <v>84</v>
      </c>
      <c r="AW66" s="186" t="s">
        <v>84</v>
      </c>
      <c r="AX66" s="605" t="s">
        <v>84</v>
      </c>
      <c r="AY66" s="186" t="s">
        <v>84</v>
      </c>
      <c r="AZ66" s="63"/>
      <c r="BA66" s="817">
        <v>0.97376838749485806</v>
      </c>
      <c r="BB66" s="207">
        <v>0.87536187323107384</v>
      </c>
      <c r="BC66" s="207">
        <v>0.89532114576599875</v>
      </c>
      <c r="BD66" s="208">
        <v>0.91481713549731014</v>
      </c>
      <c r="BE66" s="208" t="s">
        <v>84</v>
      </c>
    </row>
    <row r="67" spans="1:57" ht="35.25" customHeight="1" x14ac:dyDescent="0.25">
      <c r="A67" s="144"/>
      <c r="B67" s="144"/>
      <c r="C67" s="144"/>
      <c r="D67" s="144"/>
      <c r="E67" s="144" t="str">
        <f t="shared" si="38"/>
        <v>2022FEBREROÍNDICES GENERALES</v>
      </c>
      <c r="F67" s="448">
        <v>2022</v>
      </c>
      <c r="G67" s="234" t="s">
        <v>154</v>
      </c>
      <c r="H67" s="452"/>
      <c r="I67" s="657" t="s">
        <v>98</v>
      </c>
      <c r="J67" s="186">
        <v>0.9416066648521757</v>
      </c>
      <c r="K67" s="186">
        <v>0.90949017453135084</v>
      </c>
      <c r="L67" s="186" t="s">
        <v>84</v>
      </c>
      <c r="M67" s="186">
        <v>0.86568722825162459</v>
      </c>
      <c r="N67" s="186" t="s">
        <v>84</v>
      </c>
      <c r="O67" s="186" t="s">
        <v>84</v>
      </c>
      <c r="P67" s="186" t="s">
        <v>84</v>
      </c>
      <c r="Q67" s="186">
        <v>0.92963815789473703</v>
      </c>
      <c r="R67" s="186" t="s">
        <v>84</v>
      </c>
      <c r="S67" s="186">
        <v>0.904046052631579</v>
      </c>
      <c r="T67" s="186">
        <v>0.92170736910148676</v>
      </c>
      <c r="U67" s="186">
        <v>0.89831404416017424</v>
      </c>
      <c r="V67" s="186">
        <v>0.99018966080359272</v>
      </c>
      <c r="W67" s="186" t="s">
        <v>84</v>
      </c>
      <c r="X67" s="186">
        <v>0.93626768715583397</v>
      </c>
      <c r="Y67" s="186">
        <v>0.88323754732662296</v>
      </c>
      <c r="Z67" s="186">
        <v>0.94957983193277307</v>
      </c>
      <c r="AA67" s="186" t="s">
        <v>84</v>
      </c>
      <c r="AB67" s="186" t="s">
        <v>84</v>
      </c>
      <c r="AC67" s="186"/>
      <c r="AD67" s="186">
        <v>0.82568337245829504</v>
      </c>
      <c r="AE67" s="186">
        <v>0.92000000000000015</v>
      </c>
      <c r="AF67" s="186">
        <v>0.89828972204266333</v>
      </c>
      <c r="AG67" s="186" t="s">
        <v>84</v>
      </c>
      <c r="AH67" s="186" t="s">
        <v>84</v>
      </c>
      <c r="AI67" s="186" t="s">
        <v>84</v>
      </c>
      <c r="AJ67" s="186">
        <v>0.90109604764982909</v>
      </c>
      <c r="AK67" s="186">
        <v>0.98250000000000015</v>
      </c>
      <c r="AL67" s="186">
        <v>0.94504285714285707</v>
      </c>
      <c r="AM67" s="186">
        <v>0.97832817337461297</v>
      </c>
      <c r="AN67" s="189" t="s">
        <v>84</v>
      </c>
      <c r="AO67" s="186">
        <v>0.81828284139566754</v>
      </c>
      <c r="AP67" s="186" t="s">
        <v>84</v>
      </c>
      <c r="AQ67" s="186">
        <v>0.94956774402068511</v>
      </c>
      <c r="AR67" s="186" t="s">
        <v>84</v>
      </c>
      <c r="AS67" s="186" t="s">
        <v>84</v>
      </c>
      <c r="AT67" s="605">
        <v>0.92343750000000013</v>
      </c>
      <c r="AU67" s="186" t="s">
        <v>84</v>
      </c>
      <c r="AV67" s="186" t="s">
        <v>84</v>
      </c>
      <c r="AW67" s="186" t="s">
        <v>84</v>
      </c>
      <c r="AX67" s="605" t="s">
        <v>84</v>
      </c>
      <c r="AY67" s="186" t="s">
        <v>84</v>
      </c>
      <c r="AZ67" s="63"/>
      <c r="BA67" s="817">
        <v>0.92088767442199559</v>
      </c>
      <c r="BB67" s="207">
        <v>0.9215628818097511</v>
      </c>
      <c r="BC67" s="207">
        <v>0.89709602847211756</v>
      </c>
      <c r="BD67" s="208">
        <v>0.91318219490128805</v>
      </c>
      <c r="BE67" s="208" t="s">
        <v>84</v>
      </c>
    </row>
    <row r="68" spans="1:57" ht="35.25" customHeight="1" x14ac:dyDescent="0.25">
      <c r="A68" s="144"/>
      <c r="B68" s="144"/>
      <c r="C68" s="144"/>
      <c r="D68" s="144"/>
      <c r="E68" s="144" t="str">
        <f t="shared" si="38"/>
        <v>2022MARZOÍNDICES GENERALES</v>
      </c>
      <c r="F68" s="448">
        <v>2022</v>
      </c>
      <c r="G68" s="234" t="s">
        <v>155</v>
      </c>
      <c r="H68" s="452"/>
      <c r="I68" s="818" t="s">
        <v>98</v>
      </c>
      <c r="J68" s="189">
        <v>0.84489779017152489</v>
      </c>
      <c r="K68" s="189">
        <v>0.98015513897866846</v>
      </c>
      <c r="L68" s="189" t="s">
        <v>84</v>
      </c>
      <c r="M68" s="189">
        <v>0.93923723335488041</v>
      </c>
      <c r="N68" s="189" t="s">
        <v>84</v>
      </c>
      <c r="O68" s="189" t="s">
        <v>84</v>
      </c>
      <c r="P68" s="189" t="s">
        <v>84</v>
      </c>
      <c r="Q68" s="189">
        <v>0.91675623885181601</v>
      </c>
      <c r="R68" s="189" t="s">
        <v>84</v>
      </c>
      <c r="S68" s="189">
        <v>0.92415838999567446</v>
      </c>
      <c r="T68" s="189">
        <v>0.87764802631578953</v>
      </c>
      <c r="U68" s="189">
        <v>0.9362482461810635</v>
      </c>
      <c r="V68" s="189">
        <v>0.95732469295410461</v>
      </c>
      <c r="W68" s="189" t="s">
        <v>84</v>
      </c>
      <c r="X68" s="189">
        <v>0.9855627088082195</v>
      </c>
      <c r="Y68" s="189">
        <v>0.92555921052631596</v>
      </c>
      <c r="Z68" s="189">
        <v>0.95603186813186825</v>
      </c>
      <c r="AA68" s="189" t="s">
        <v>84</v>
      </c>
      <c r="AB68" s="189" t="s">
        <v>84</v>
      </c>
      <c r="AC68" s="189"/>
      <c r="AD68" s="189">
        <v>0.93396929824561425</v>
      </c>
      <c r="AE68" s="189">
        <v>0.99352378797672913</v>
      </c>
      <c r="AF68" s="189">
        <v>0.95267052359405291</v>
      </c>
      <c r="AG68" s="189" t="s">
        <v>84</v>
      </c>
      <c r="AH68" s="189" t="s">
        <v>84</v>
      </c>
      <c r="AI68" s="189" t="s">
        <v>84</v>
      </c>
      <c r="AJ68" s="189">
        <v>0.95833333333333348</v>
      </c>
      <c r="AK68" s="189">
        <v>0.99707905623787974</v>
      </c>
      <c r="AL68" s="189">
        <v>0.99352378797672913</v>
      </c>
      <c r="AM68" s="189">
        <v>0.98596076276664513</v>
      </c>
      <c r="AN68" s="183" t="s">
        <v>84</v>
      </c>
      <c r="AO68" s="189">
        <v>0.99230263157894738</v>
      </c>
      <c r="AP68" s="189" t="s">
        <v>84</v>
      </c>
      <c r="AQ68" s="189">
        <v>0.88695808477237059</v>
      </c>
      <c r="AR68" s="189" t="s">
        <v>84</v>
      </c>
      <c r="AS68" s="189" t="s">
        <v>84</v>
      </c>
      <c r="AT68" s="506">
        <v>0.99998791208791205</v>
      </c>
      <c r="AU68" s="189" t="s">
        <v>84</v>
      </c>
      <c r="AV68" s="189" t="s">
        <v>84</v>
      </c>
      <c r="AW68" s="189" t="s">
        <v>84</v>
      </c>
      <c r="AX68" s="506" t="s">
        <v>84</v>
      </c>
      <c r="AY68" s="189" t="s">
        <v>84</v>
      </c>
      <c r="AZ68" s="610"/>
      <c r="BA68" s="323">
        <v>0.93123450402453867</v>
      </c>
      <c r="BB68" s="239">
        <v>0.97358007859014051</v>
      </c>
      <c r="BC68" s="239">
        <v>0.95974954281307667</v>
      </c>
      <c r="BD68" s="240">
        <v>0.95485470847591858</v>
      </c>
      <c r="BE68" s="240" t="s">
        <v>84</v>
      </c>
    </row>
    <row r="69" spans="1:57" ht="35.25" customHeight="1" x14ac:dyDescent="0.25">
      <c r="A69" s="144"/>
      <c r="B69" s="144"/>
      <c r="C69" s="144"/>
      <c r="D69" s="144"/>
      <c r="E69" s="144" t="str">
        <f t="shared" si="38"/>
        <v>2022ABRILÍNDICES GENERALES</v>
      </c>
      <c r="F69" s="448">
        <v>2022</v>
      </c>
      <c r="G69" s="234" t="s">
        <v>303</v>
      </c>
      <c r="H69" s="452"/>
      <c r="I69" s="818" t="s">
        <v>98</v>
      </c>
      <c r="J69" s="189">
        <v>0.99998791208791205</v>
      </c>
      <c r="K69" s="189">
        <v>0.93125000000000013</v>
      </c>
      <c r="L69" s="189" t="s">
        <v>84</v>
      </c>
      <c r="M69" s="189">
        <v>0.8154583333333334</v>
      </c>
      <c r="N69" s="189" t="s">
        <v>84</v>
      </c>
      <c r="O69" s="189" t="s">
        <v>84</v>
      </c>
      <c r="P69" s="189" t="s">
        <v>84</v>
      </c>
      <c r="Q69" s="189">
        <v>0.96115213486204198</v>
      </c>
      <c r="R69" s="189" t="s">
        <v>84</v>
      </c>
      <c r="S69" s="189">
        <v>0.97556561085972859</v>
      </c>
      <c r="T69" s="189">
        <v>0.98770607627666451</v>
      </c>
      <c r="U69" s="189">
        <v>0.93276102133160954</v>
      </c>
      <c r="V69" s="189">
        <v>0.96605126050420176</v>
      </c>
      <c r="W69" s="189" t="s">
        <v>84</v>
      </c>
      <c r="X69" s="189">
        <v>0.99998791208791205</v>
      </c>
      <c r="Y69" s="189">
        <v>0.97459313879397902</v>
      </c>
      <c r="Z69" s="189">
        <v>0.99352378797672913</v>
      </c>
      <c r="AA69" s="189" t="s">
        <v>84</v>
      </c>
      <c r="AB69" s="189" t="s">
        <v>84</v>
      </c>
      <c r="AC69" s="189"/>
      <c r="AD69" s="189">
        <v>0.96605126050420154</v>
      </c>
      <c r="AE69" s="189">
        <v>0.94118421052631596</v>
      </c>
      <c r="AF69" s="189">
        <v>0.99998791208791205</v>
      </c>
      <c r="AG69" s="189" t="s">
        <v>84</v>
      </c>
      <c r="AH69" s="189" t="s">
        <v>84</v>
      </c>
      <c r="AI69" s="189" t="s">
        <v>84</v>
      </c>
      <c r="AJ69" s="189">
        <v>0.96089204912734316</v>
      </c>
      <c r="AK69" s="189">
        <v>0.98750000000000004</v>
      </c>
      <c r="AL69" s="189">
        <v>0.95969890109890121</v>
      </c>
      <c r="AM69" s="189">
        <v>0.88921323784574557</v>
      </c>
      <c r="AN69" s="189" t="s">
        <v>84</v>
      </c>
      <c r="AO69" s="189">
        <v>0.94684600755281867</v>
      </c>
      <c r="AP69" s="189" t="s">
        <v>84</v>
      </c>
      <c r="AQ69" s="189">
        <v>0.97916666666666696</v>
      </c>
      <c r="AR69" s="189" t="s">
        <v>84</v>
      </c>
      <c r="AS69" s="189" t="s">
        <v>84</v>
      </c>
      <c r="AT69" s="506">
        <v>0.99998791208791205</v>
      </c>
      <c r="AU69" s="189" t="s">
        <v>84</v>
      </c>
      <c r="AV69" s="189" t="s">
        <v>84</v>
      </c>
      <c r="AW69" s="189" t="s">
        <v>84</v>
      </c>
      <c r="AX69" s="506" t="s">
        <v>84</v>
      </c>
      <c r="AY69" s="189" t="s">
        <v>84</v>
      </c>
      <c r="AZ69" s="610"/>
      <c r="BA69" s="323">
        <v>0.95800338073764657</v>
      </c>
      <c r="BB69" s="239">
        <v>0.95778965302720276</v>
      </c>
      <c r="BC69" s="239">
        <v>0.97533352876913249</v>
      </c>
      <c r="BD69" s="240">
        <v>0.96370885417799401</v>
      </c>
      <c r="BE69" s="240" t="s">
        <v>84</v>
      </c>
    </row>
    <row r="70" spans="1:57" ht="35.25" customHeight="1" x14ac:dyDescent="0.25">
      <c r="A70" s="144"/>
      <c r="B70" s="144"/>
      <c r="C70" s="144"/>
      <c r="D70" s="144"/>
      <c r="E70" s="144" t="s">
        <v>737</v>
      </c>
      <c r="F70" s="448">
        <v>2022</v>
      </c>
      <c r="G70" s="234" t="s">
        <v>167</v>
      </c>
      <c r="H70" s="452"/>
      <c r="I70" s="451" t="s">
        <v>98</v>
      </c>
      <c r="J70" s="801">
        <v>0.99998791208791205</v>
      </c>
      <c r="K70" s="189">
        <v>0.92939967679379443</v>
      </c>
      <c r="L70" s="189" t="s">
        <v>84</v>
      </c>
      <c r="M70" s="189">
        <v>0.92054382676147384</v>
      </c>
      <c r="N70" s="189" t="s">
        <v>84</v>
      </c>
      <c r="O70" s="189" t="s">
        <v>84</v>
      </c>
      <c r="P70" s="189" t="s">
        <v>84</v>
      </c>
      <c r="Q70" s="189">
        <v>0.95877912087912098</v>
      </c>
      <c r="R70" s="189" t="s">
        <v>84</v>
      </c>
      <c r="S70" s="189">
        <v>0.99998791208791205</v>
      </c>
      <c r="T70" s="189">
        <v>0.92946091586432145</v>
      </c>
      <c r="U70" s="189">
        <v>0.82210526315789489</v>
      </c>
      <c r="V70" s="189">
        <v>0.88989367196271218</v>
      </c>
      <c r="W70" s="189" t="s">
        <v>84</v>
      </c>
      <c r="X70" s="236">
        <v>0.95000000000000018</v>
      </c>
      <c r="Y70" s="189">
        <v>0.87858145476814209</v>
      </c>
      <c r="Z70" s="189">
        <v>0.97760162963971009</v>
      </c>
      <c r="AA70" s="189" t="s">
        <v>84</v>
      </c>
      <c r="AB70" s="189" t="s">
        <v>84</v>
      </c>
      <c r="AC70" s="189"/>
      <c r="AD70" s="189">
        <v>0.9503526733770431</v>
      </c>
      <c r="AE70" s="189">
        <v>0.7953060393388125</v>
      </c>
      <c r="AF70" s="189">
        <v>0.99352378797672913</v>
      </c>
      <c r="AG70" s="189" t="s">
        <v>84</v>
      </c>
      <c r="AH70" s="189" t="s">
        <v>84</v>
      </c>
      <c r="AI70" s="189" t="s">
        <v>84</v>
      </c>
      <c r="AJ70" s="189">
        <v>0.88906954887218048</v>
      </c>
      <c r="AK70" s="189">
        <v>0.93157894736842106</v>
      </c>
      <c r="AL70" s="189">
        <v>0.97788060762766649</v>
      </c>
      <c r="AM70" s="189">
        <v>0.97520876966171088</v>
      </c>
      <c r="AN70" s="183" t="s">
        <v>84</v>
      </c>
      <c r="AO70" s="189">
        <v>0.95625000000000004</v>
      </c>
      <c r="AP70" s="189" t="s">
        <v>84</v>
      </c>
      <c r="AQ70" s="189">
        <v>0.99998791208791205</v>
      </c>
      <c r="AR70" s="189" t="s">
        <v>84</v>
      </c>
      <c r="AS70" s="189" t="s">
        <v>84</v>
      </c>
      <c r="AT70" s="506">
        <v>0.99998791208791205</v>
      </c>
      <c r="AU70" s="189" t="s">
        <v>84</v>
      </c>
      <c r="AV70" s="189" t="s">
        <v>84</v>
      </c>
      <c r="AW70" s="189" t="s">
        <v>84</v>
      </c>
      <c r="AX70" s="506" t="s">
        <v>84</v>
      </c>
      <c r="AY70" s="189" t="s">
        <v>84</v>
      </c>
      <c r="AZ70" s="827"/>
      <c r="BA70" s="323">
        <v>0.93239467127299946</v>
      </c>
      <c r="BB70" s="239">
        <v>0.93041719631750908</v>
      </c>
      <c r="BC70" s="239">
        <v>0.98540860805860808</v>
      </c>
      <c r="BD70" s="240">
        <v>0.94940682521637221</v>
      </c>
      <c r="BE70" s="240" t="s">
        <v>84</v>
      </c>
    </row>
    <row r="71" spans="1:57" ht="35.25" customHeight="1" x14ac:dyDescent="0.25">
      <c r="A71" s="144"/>
      <c r="B71" s="144"/>
      <c r="C71" s="144"/>
      <c r="D71" s="144"/>
      <c r="E71" s="144" t="s">
        <v>737</v>
      </c>
      <c r="F71" s="448">
        <v>2022</v>
      </c>
      <c r="G71" s="234" t="s">
        <v>168</v>
      </c>
      <c r="H71" s="452"/>
      <c r="I71" s="451" t="s">
        <v>98</v>
      </c>
      <c r="J71" s="189">
        <v>0.95012500000000011</v>
      </c>
      <c r="K71" s="189">
        <v>0.9595786309665566</v>
      </c>
      <c r="L71" s="189" t="s">
        <v>84</v>
      </c>
      <c r="M71" s="189">
        <v>0.9741314156431804</v>
      </c>
      <c r="N71" s="189" t="s">
        <v>84</v>
      </c>
      <c r="O71" s="189" t="s">
        <v>84</v>
      </c>
      <c r="P71" s="189" t="s">
        <v>84</v>
      </c>
      <c r="Q71" s="189">
        <v>0.93309631544925664</v>
      </c>
      <c r="R71" s="189" t="s">
        <v>84</v>
      </c>
      <c r="S71" s="189">
        <v>0.98801227162929939</v>
      </c>
      <c r="T71" s="189">
        <v>0.9646291531997413</v>
      </c>
      <c r="U71" s="189">
        <v>0.99476405946994184</v>
      </c>
      <c r="V71" s="189">
        <v>0.92708333333333348</v>
      </c>
      <c r="W71" s="189" t="s">
        <v>84</v>
      </c>
      <c r="X71" s="236">
        <v>0.99998791208791205</v>
      </c>
      <c r="Y71" s="189">
        <v>0.99352378797672913</v>
      </c>
      <c r="Z71" s="189">
        <v>0.89507352941176488</v>
      </c>
      <c r="AA71" s="189" t="s">
        <v>84</v>
      </c>
      <c r="AB71" s="189" t="s">
        <v>84</v>
      </c>
      <c r="AC71" s="189"/>
      <c r="AD71" s="189">
        <v>0.78930921052631597</v>
      </c>
      <c r="AE71" s="189">
        <v>0.90937500000000004</v>
      </c>
      <c r="AF71" s="189">
        <v>0.8640843198817989</v>
      </c>
      <c r="AG71" s="189" t="s">
        <v>84</v>
      </c>
      <c r="AH71" s="189" t="s">
        <v>84</v>
      </c>
      <c r="AI71" s="189" t="s">
        <v>84</v>
      </c>
      <c r="AJ71" s="189">
        <v>0.76765783236371488</v>
      </c>
      <c r="AK71" s="189">
        <v>0.94717601809954743</v>
      </c>
      <c r="AL71" s="189">
        <v>0.99352378797672913</v>
      </c>
      <c r="AM71" s="189">
        <v>0.8839199464401144</v>
      </c>
      <c r="AN71" s="186" t="s">
        <v>84</v>
      </c>
      <c r="AO71" s="189">
        <v>0.94012672064777325</v>
      </c>
      <c r="AP71" s="189" t="s">
        <v>84</v>
      </c>
      <c r="AQ71" s="189">
        <v>0.96977083333333347</v>
      </c>
      <c r="AR71" s="189" t="s">
        <v>84</v>
      </c>
      <c r="AS71" s="189" t="s">
        <v>84</v>
      </c>
      <c r="AT71" s="506">
        <v>0.96007795830882969</v>
      </c>
      <c r="AU71" s="189" t="s">
        <v>84</v>
      </c>
      <c r="AV71" s="189" t="s">
        <v>84</v>
      </c>
      <c r="AW71" s="189" t="s">
        <v>84</v>
      </c>
      <c r="AX71" s="506" t="s">
        <v>84</v>
      </c>
      <c r="AY71" s="189" t="s">
        <v>84</v>
      </c>
      <c r="AZ71" s="827"/>
      <c r="BA71" s="323">
        <v>0.96181867356070139</v>
      </c>
      <c r="BB71" s="239">
        <v>0.87929230218403143</v>
      </c>
      <c r="BC71" s="239">
        <v>0.95665850409664543</v>
      </c>
      <c r="BD71" s="240">
        <v>0.93258982661379275</v>
      </c>
      <c r="BE71" s="240" t="s">
        <v>84</v>
      </c>
    </row>
    <row r="72" spans="1:57" ht="35.25" customHeight="1" x14ac:dyDescent="0.25">
      <c r="A72" s="144"/>
      <c r="B72" s="144"/>
      <c r="C72" s="144"/>
      <c r="D72" s="144"/>
      <c r="E72" s="144" t="s">
        <v>737</v>
      </c>
      <c r="F72" s="448">
        <v>2022</v>
      </c>
      <c r="G72" s="234" t="s">
        <v>241</v>
      </c>
      <c r="H72" s="452"/>
      <c r="I72" s="451" t="s">
        <v>98</v>
      </c>
      <c r="J72" s="189">
        <v>0.94439644473173878</v>
      </c>
      <c r="K72" s="189">
        <v>0.96923229000102062</v>
      </c>
      <c r="L72" s="189" t="s">
        <v>84</v>
      </c>
      <c r="M72" s="189">
        <v>0.92229442384241156</v>
      </c>
      <c r="N72" s="189" t="s">
        <v>84</v>
      </c>
      <c r="O72" s="189" t="s">
        <v>84</v>
      </c>
      <c r="P72" s="189" t="s">
        <v>84</v>
      </c>
      <c r="Q72" s="189">
        <v>0.89368749999999997</v>
      </c>
      <c r="R72" s="189" t="s">
        <v>84</v>
      </c>
      <c r="S72" s="189">
        <v>0.92911184210526332</v>
      </c>
      <c r="T72" s="189">
        <v>0.94761149593440619</v>
      </c>
      <c r="U72" s="189">
        <v>0.98801227162929939</v>
      </c>
      <c r="V72" s="189">
        <v>0.95453491307454152</v>
      </c>
      <c r="W72" s="189" t="s">
        <v>84</v>
      </c>
      <c r="X72" s="236">
        <v>0.96605126050420176</v>
      </c>
      <c r="Y72" s="189">
        <v>0.96075067873303155</v>
      </c>
      <c r="Z72" s="189">
        <v>0.95575969448508147</v>
      </c>
      <c r="AA72" s="189" t="s">
        <v>84</v>
      </c>
      <c r="AB72" s="189" t="s">
        <v>84</v>
      </c>
      <c r="AC72" s="189"/>
      <c r="AD72" s="189">
        <v>0.97520876966171066</v>
      </c>
      <c r="AE72" s="189">
        <v>0.98428932496075361</v>
      </c>
      <c r="AF72" s="189">
        <v>0.98428932496075339</v>
      </c>
      <c r="AG72" s="189" t="s">
        <v>84</v>
      </c>
      <c r="AH72" s="189" t="s">
        <v>84</v>
      </c>
      <c r="AI72" s="189" t="s">
        <v>84</v>
      </c>
      <c r="AJ72" s="189">
        <v>0.87388157894736862</v>
      </c>
      <c r="AK72" s="189">
        <v>0.97291666666666687</v>
      </c>
      <c r="AL72" s="189">
        <v>0.97154576599870701</v>
      </c>
      <c r="AM72" s="189">
        <v>0.91503814270647532</v>
      </c>
      <c r="AN72" s="183" t="s">
        <v>84</v>
      </c>
      <c r="AO72" s="189">
        <v>0.94554276315789476</v>
      </c>
      <c r="AP72" s="189" t="s">
        <v>84</v>
      </c>
      <c r="AQ72" s="189">
        <v>0.99998791208791205</v>
      </c>
      <c r="AR72" s="189" t="s">
        <v>84</v>
      </c>
      <c r="AS72" s="189" t="s">
        <v>84</v>
      </c>
      <c r="AT72" s="506">
        <v>0.91122528152961579</v>
      </c>
      <c r="AU72" s="189" t="s">
        <v>84</v>
      </c>
      <c r="AV72" s="189" t="s">
        <v>84</v>
      </c>
      <c r="AW72" s="189" t="s">
        <v>84</v>
      </c>
      <c r="AX72" s="506" t="s">
        <v>84</v>
      </c>
      <c r="AY72" s="189" t="s">
        <v>84</v>
      </c>
      <c r="AZ72" s="827"/>
      <c r="BA72" s="323">
        <v>0.94831298318554502</v>
      </c>
      <c r="BB72" s="239">
        <v>0.95388136770034782</v>
      </c>
      <c r="BC72" s="239">
        <v>0.95225198559180757</v>
      </c>
      <c r="BD72" s="240">
        <v>0.95148211215923351</v>
      </c>
      <c r="BE72" s="240" t="s">
        <v>84</v>
      </c>
    </row>
    <row r="73" spans="1:57" ht="35.25" customHeight="1" x14ac:dyDescent="0.25">
      <c r="A73" s="144"/>
      <c r="B73" s="144"/>
      <c r="C73" s="144"/>
      <c r="D73" s="144"/>
      <c r="E73" s="144" t="s">
        <v>746</v>
      </c>
      <c r="F73" s="448">
        <v>2022</v>
      </c>
      <c r="G73" s="234" t="s">
        <v>246</v>
      </c>
      <c r="H73" s="452"/>
      <c r="I73" s="451" t="s">
        <v>98</v>
      </c>
      <c r="J73" s="189">
        <v>0.95704163157894739</v>
      </c>
      <c r="K73" s="189">
        <v>0.97038900000000006</v>
      </c>
      <c r="L73" s="189" t="s">
        <v>84</v>
      </c>
      <c r="M73" s="189">
        <v>0.94478494623655906</v>
      </c>
      <c r="N73" s="189" t="s">
        <v>84</v>
      </c>
      <c r="O73" s="189" t="s">
        <v>84</v>
      </c>
      <c r="P73" s="189" t="s">
        <v>84</v>
      </c>
      <c r="Q73" s="189">
        <v>0.99358900000000006</v>
      </c>
      <c r="R73" s="189" t="s">
        <v>84</v>
      </c>
      <c r="S73" s="189">
        <v>0.90860804761904768</v>
      </c>
      <c r="T73" s="189">
        <v>0.9239674946236559</v>
      </c>
      <c r="U73" s="189">
        <v>0.95254138095238094</v>
      </c>
      <c r="V73" s="189">
        <v>0.96026966292134819</v>
      </c>
      <c r="W73" s="189" t="s">
        <v>84</v>
      </c>
      <c r="X73" s="236">
        <v>0.87535238095238099</v>
      </c>
      <c r="Y73" s="189">
        <v>0.94055238095238092</v>
      </c>
      <c r="Z73" s="189">
        <v>0.97930711610486887</v>
      </c>
      <c r="AA73" s="189" t="s">
        <v>84</v>
      </c>
      <c r="AB73" s="189" t="s">
        <v>84</v>
      </c>
      <c r="AC73" s="189"/>
      <c r="AD73" s="189">
        <v>0.78948635634028896</v>
      </c>
      <c r="AE73" s="189">
        <v>0.93785925487876998</v>
      </c>
      <c r="AF73" s="189">
        <v>0.94772233333333333</v>
      </c>
      <c r="AG73" s="189" t="s">
        <v>84</v>
      </c>
      <c r="AH73" s="189" t="s">
        <v>84</v>
      </c>
      <c r="AI73" s="189" t="s">
        <v>84</v>
      </c>
      <c r="AJ73" s="189">
        <v>0.92863636363636359</v>
      </c>
      <c r="AK73" s="189">
        <v>0.92708900000000005</v>
      </c>
      <c r="AL73" s="189">
        <v>0.95927471428571431</v>
      </c>
      <c r="AM73" s="189">
        <v>0.89418254838709688</v>
      </c>
      <c r="AN73" s="186" t="s">
        <v>84</v>
      </c>
      <c r="AO73" s="189">
        <v>0.9507609298245614</v>
      </c>
      <c r="AP73" s="189" t="s">
        <v>84</v>
      </c>
      <c r="AQ73" s="189">
        <v>0.97367731125566725</v>
      </c>
      <c r="AR73" s="189" t="s">
        <v>84</v>
      </c>
      <c r="AS73" s="189" t="s">
        <v>84</v>
      </c>
      <c r="AT73" s="506">
        <v>0.95658549122807024</v>
      </c>
      <c r="AU73" s="189" t="s">
        <v>84</v>
      </c>
      <c r="AV73" s="189" t="s">
        <v>84</v>
      </c>
      <c r="AW73" s="189" t="s">
        <v>84</v>
      </c>
      <c r="AX73" s="506" t="s">
        <v>84</v>
      </c>
      <c r="AY73" s="189" t="s">
        <v>84</v>
      </c>
      <c r="AZ73" s="827"/>
      <c r="BA73" s="323">
        <v>0.94603664017650635</v>
      </c>
      <c r="BB73" s="239">
        <v>0.91203579583736649</v>
      </c>
      <c r="BC73" s="239">
        <v>0.96034124410276622</v>
      </c>
      <c r="BD73" s="240">
        <v>0.93947122670554639</v>
      </c>
      <c r="BE73" s="240" t="s">
        <v>84</v>
      </c>
    </row>
    <row r="74" spans="1:57" ht="35.25" customHeight="1" x14ac:dyDescent="0.25">
      <c r="A74" s="144"/>
      <c r="B74" s="144"/>
      <c r="C74" s="144"/>
      <c r="D74" s="144"/>
      <c r="E74" s="144" t="s">
        <v>748</v>
      </c>
      <c r="F74" s="448">
        <v>2022</v>
      </c>
      <c r="G74" s="234" t="s">
        <v>248</v>
      </c>
      <c r="H74" s="452"/>
      <c r="I74" s="818" t="s">
        <v>98</v>
      </c>
      <c r="J74" s="189">
        <v>0.99998900000000002</v>
      </c>
      <c r="K74" s="189">
        <v>0.99998900000000002</v>
      </c>
      <c r="L74" s="189" t="s">
        <v>84</v>
      </c>
      <c r="M74" s="189">
        <v>0.96940000000000004</v>
      </c>
      <c r="N74" s="189" t="s">
        <v>84</v>
      </c>
      <c r="O74" s="189" t="s">
        <v>84</v>
      </c>
      <c r="P74" s="189" t="s">
        <v>84</v>
      </c>
      <c r="Q74" s="189">
        <v>0.91416666666666668</v>
      </c>
      <c r="R74" s="189" t="s">
        <v>84</v>
      </c>
      <c r="S74" s="189">
        <v>0.99325215789473686</v>
      </c>
      <c r="T74" s="189">
        <v>0.95647940074906368</v>
      </c>
      <c r="U74" s="189">
        <v>0.96665566666666669</v>
      </c>
      <c r="V74" s="189">
        <v>0.71871052631578947</v>
      </c>
      <c r="W74" s="189" t="s">
        <v>84</v>
      </c>
      <c r="X74" s="236">
        <v>0.98821052631578943</v>
      </c>
      <c r="Y74" s="189">
        <v>0.90026217228464411</v>
      </c>
      <c r="Z74" s="189">
        <v>0.90852233333333332</v>
      </c>
      <c r="AA74" s="189" t="s">
        <v>84</v>
      </c>
      <c r="AB74" s="189" t="s">
        <v>84</v>
      </c>
      <c r="AC74" s="189"/>
      <c r="AD74" s="189">
        <v>0.99998900000000002</v>
      </c>
      <c r="AE74" s="189">
        <v>0.94093333333333329</v>
      </c>
      <c r="AF74" s="189">
        <v>0.98828070175438598</v>
      </c>
      <c r="AG74" s="189" t="s">
        <v>84</v>
      </c>
      <c r="AH74" s="189" t="s">
        <v>84</v>
      </c>
      <c r="AI74" s="189" t="s">
        <v>84</v>
      </c>
      <c r="AJ74" s="189">
        <v>0.79652701979668272</v>
      </c>
      <c r="AK74" s="189">
        <v>0.99044943820224718</v>
      </c>
      <c r="AL74" s="189">
        <v>0.93353333333333344</v>
      </c>
      <c r="AM74" s="189">
        <v>0.94498900000000008</v>
      </c>
      <c r="AN74" s="835" t="s">
        <v>84</v>
      </c>
      <c r="AO74" s="189">
        <v>0.95935146855903797</v>
      </c>
      <c r="AP74" s="189" t="s">
        <v>84</v>
      </c>
      <c r="AQ74" s="189">
        <v>1</v>
      </c>
      <c r="AR74" s="189" t="s">
        <v>84</v>
      </c>
      <c r="AS74" s="189" t="s">
        <v>84</v>
      </c>
      <c r="AT74" s="506">
        <v>0.92825215789473681</v>
      </c>
      <c r="AU74" s="189" t="s">
        <v>84</v>
      </c>
      <c r="AV74" s="189" t="s">
        <v>84</v>
      </c>
      <c r="AW74" s="189" t="s">
        <v>84</v>
      </c>
      <c r="AX74" s="506" t="s">
        <v>84</v>
      </c>
      <c r="AY74" s="189" t="s">
        <v>84</v>
      </c>
      <c r="AZ74" s="827"/>
      <c r="BA74" s="323">
        <v>0.93778522274788112</v>
      </c>
      <c r="BB74" s="239">
        <v>0.94210026091714028</v>
      </c>
      <c r="BC74" s="239">
        <v>0.96253454215125833</v>
      </c>
      <c r="BD74" s="240">
        <v>0.94747334193875987</v>
      </c>
      <c r="BE74" s="240" t="s">
        <v>84</v>
      </c>
    </row>
    <row r="75" spans="1:57" ht="35.25" customHeight="1" x14ac:dyDescent="0.25">
      <c r="A75" s="144"/>
      <c r="B75" s="144"/>
      <c r="C75" s="144"/>
      <c r="D75" s="144"/>
      <c r="E75" s="144" t="s">
        <v>756</v>
      </c>
      <c r="F75" s="448">
        <v>2022</v>
      </c>
      <c r="G75" s="234" t="s">
        <v>257</v>
      </c>
      <c r="H75" s="452"/>
      <c r="I75" s="818" t="s">
        <v>98</v>
      </c>
      <c r="J75" s="189">
        <v>0.96665566666666669</v>
      </c>
      <c r="K75" s="189">
        <v>0.96704119850187265</v>
      </c>
      <c r="L75" s="189" t="s">
        <v>84</v>
      </c>
      <c r="M75" s="189">
        <v>0.92948314606741578</v>
      </c>
      <c r="N75" s="189" t="s">
        <v>84</v>
      </c>
      <c r="O75" s="189" t="s">
        <v>84</v>
      </c>
      <c r="P75" s="189" t="s">
        <v>84</v>
      </c>
      <c r="Q75" s="189">
        <v>0.95038900000000004</v>
      </c>
      <c r="R75" s="189" t="s">
        <v>84</v>
      </c>
      <c r="S75" s="189">
        <v>0.96378900000000012</v>
      </c>
      <c r="T75" s="189">
        <v>0.99198900000000001</v>
      </c>
      <c r="U75" s="189">
        <v>0.96332233333333339</v>
      </c>
      <c r="V75" s="189">
        <v>0.97491882456140355</v>
      </c>
      <c r="W75" s="189" t="s">
        <v>84</v>
      </c>
      <c r="X75" s="236">
        <v>0.9816556666666667</v>
      </c>
      <c r="Y75" s="189">
        <v>0.95415566666666674</v>
      </c>
      <c r="Z75" s="189">
        <v>0.97858900000000004</v>
      </c>
      <c r="AA75" s="189" t="s">
        <v>84</v>
      </c>
      <c r="AB75" s="189" t="s">
        <v>84</v>
      </c>
      <c r="AC75" s="189"/>
      <c r="AD75" s="189">
        <v>0.88401498127340827</v>
      </c>
      <c r="AE75" s="189">
        <v>0.96163295880149813</v>
      </c>
      <c r="AF75" s="189">
        <v>0.98166666666666669</v>
      </c>
      <c r="AG75" s="189" t="s">
        <v>84</v>
      </c>
      <c r="AH75" s="189" t="s">
        <v>84</v>
      </c>
      <c r="AI75" s="189" t="s">
        <v>84</v>
      </c>
      <c r="AJ75" s="189">
        <v>0.80125341102756897</v>
      </c>
      <c r="AK75" s="189">
        <v>0.96799999999999997</v>
      </c>
      <c r="AL75" s="189">
        <v>0.97499999999999998</v>
      </c>
      <c r="AM75" s="189">
        <v>0.94625566666666672</v>
      </c>
      <c r="AN75" s="189" t="s">
        <v>84</v>
      </c>
      <c r="AO75" s="189">
        <v>0.95462103463203474</v>
      </c>
      <c r="AP75" s="189" t="s">
        <v>84</v>
      </c>
      <c r="AQ75" s="189">
        <v>0.97940074906367036</v>
      </c>
      <c r="AR75" s="189" t="s">
        <v>84</v>
      </c>
      <c r="AS75" s="189" t="s">
        <v>84</v>
      </c>
      <c r="AT75" s="506">
        <v>0.99998900000000002</v>
      </c>
      <c r="AU75" s="189" t="s">
        <v>84</v>
      </c>
      <c r="AV75" s="189" t="s">
        <v>84</v>
      </c>
      <c r="AW75" s="189" t="s">
        <v>84</v>
      </c>
      <c r="AX75" s="506" t="s">
        <v>84</v>
      </c>
      <c r="AY75" s="189" t="s">
        <v>84</v>
      </c>
      <c r="AZ75" s="827"/>
      <c r="BA75" s="323">
        <v>0.96563531840582051</v>
      </c>
      <c r="BB75" s="239">
        <v>0.93111766920511552</v>
      </c>
      <c r="BC75" s="239">
        <v>0.97800359456523511</v>
      </c>
      <c r="BD75" s="240">
        <v>0.95825219405872364</v>
      </c>
      <c r="BE75" s="240" t="s">
        <v>84</v>
      </c>
    </row>
    <row r="76" spans="1:57" ht="35.25" customHeight="1" x14ac:dyDescent="0.25">
      <c r="A76" s="144"/>
      <c r="B76" s="144"/>
      <c r="C76" s="144"/>
      <c r="D76" s="144"/>
      <c r="E76" s="144" t="s">
        <v>764</v>
      </c>
      <c r="F76" s="448">
        <v>2022</v>
      </c>
      <c r="G76" s="234" t="s">
        <v>267</v>
      </c>
      <c r="H76" s="452"/>
      <c r="I76" s="818" t="s">
        <v>98</v>
      </c>
      <c r="J76" s="189" t="s">
        <v>84</v>
      </c>
      <c r="K76" s="189" t="s">
        <v>84</v>
      </c>
      <c r="L76" s="189" t="s">
        <v>84</v>
      </c>
      <c r="M76" s="189" t="s">
        <v>84</v>
      </c>
      <c r="N76" s="189" t="s">
        <v>84</v>
      </c>
      <c r="O76" s="189" t="s">
        <v>84</v>
      </c>
      <c r="P76" s="189" t="s">
        <v>84</v>
      </c>
      <c r="Q76" s="189" t="s">
        <v>84</v>
      </c>
      <c r="R76" s="189" t="s">
        <v>84</v>
      </c>
      <c r="S76" s="189" t="s">
        <v>84</v>
      </c>
      <c r="T76" s="189" t="s">
        <v>84</v>
      </c>
      <c r="U76" s="189" t="s">
        <v>84</v>
      </c>
      <c r="V76" s="189" t="s">
        <v>84</v>
      </c>
      <c r="W76" s="189" t="s">
        <v>84</v>
      </c>
      <c r="X76" s="236" t="s">
        <v>84</v>
      </c>
      <c r="Y76" s="189" t="s">
        <v>84</v>
      </c>
      <c r="Z76" s="189" t="s">
        <v>84</v>
      </c>
      <c r="AA76" s="189" t="s">
        <v>84</v>
      </c>
      <c r="AB76" s="189" t="s">
        <v>84</v>
      </c>
      <c r="AC76" s="189"/>
      <c r="AD76" s="189">
        <v>0.98025566666666675</v>
      </c>
      <c r="AE76" s="189">
        <v>0.94425566666666672</v>
      </c>
      <c r="AF76" s="189">
        <v>0.83671331077694233</v>
      </c>
      <c r="AG76" s="189" t="s">
        <v>84</v>
      </c>
      <c r="AH76" s="189" t="s">
        <v>84</v>
      </c>
      <c r="AI76" s="189" t="s">
        <v>84</v>
      </c>
      <c r="AJ76" s="189">
        <v>0.9628164794007491</v>
      </c>
      <c r="AK76" s="189">
        <v>0.93872498662386306</v>
      </c>
      <c r="AL76" s="189">
        <v>0.93832233333333337</v>
      </c>
      <c r="AM76" s="189">
        <v>0.98212233333333343</v>
      </c>
      <c r="AN76" s="183" t="s">
        <v>84</v>
      </c>
      <c r="AO76" s="189">
        <v>0.93812233333333339</v>
      </c>
      <c r="AP76" s="189" t="s">
        <v>84</v>
      </c>
      <c r="AQ76" s="189">
        <v>0.91518900000000003</v>
      </c>
      <c r="AR76" s="189">
        <v>0.99044943820224718</v>
      </c>
      <c r="AS76" s="189" t="s">
        <v>84</v>
      </c>
      <c r="AT76" s="506">
        <v>0.98213333333333341</v>
      </c>
      <c r="AU76" s="189" t="s">
        <v>84</v>
      </c>
      <c r="AV76" s="189" t="s">
        <v>84</v>
      </c>
      <c r="AW76" s="189" t="s">
        <v>84</v>
      </c>
      <c r="AX76" s="506" t="s">
        <v>84</v>
      </c>
      <c r="AY76" s="189" t="s">
        <v>84</v>
      </c>
      <c r="AZ76" s="827"/>
      <c r="BA76" s="323" t="s">
        <v>84</v>
      </c>
      <c r="BB76" s="239">
        <v>0.94045868240022212</v>
      </c>
      <c r="BC76" s="239">
        <v>0.95647352621722859</v>
      </c>
      <c r="BD76" s="240">
        <v>0.94846610430872536</v>
      </c>
      <c r="BE76" s="240" t="s">
        <v>84</v>
      </c>
    </row>
    <row r="77" spans="1:57" ht="35.25" customHeight="1" x14ac:dyDescent="0.25">
      <c r="A77" s="144"/>
      <c r="B77" s="144"/>
      <c r="C77" s="144"/>
      <c r="D77" s="144"/>
      <c r="E77" s="144" t="s">
        <v>765</v>
      </c>
      <c r="F77" s="448">
        <v>2022</v>
      </c>
      <c r="G77" s="234" t="s">
        <v>152</v>
      </c>
      <c r="H77" s="452"/>
      <c r="I77" s="818" t="s">
        <v>98</v>
      </c>
      <c r="J77" s="189">
        <v>0.9653632958801498</v>
      </c>
      <c r="K77" s="189">
        <v>0.94393949485698736</v>
      </c>
      <c r="L77" s="189" t="s">
        <v>84</v>
      </c>
      <c r="M77" s="189">
        <v>0.90567081818181827</v>
      </c>
      <c r="N77" s="189" t="s">
        <v>84</v>
      </c>
      <c r="O77" s="189" t="s">
        <v>84</v>
      </c>
      <c r="P77" s="189" t="s">
        <v>84</v>
      </c>
      <c r="Q77" s="189">
        <v>0.80023076190476194</v>
      </c>
      <c r="R77" s="189" t="s">
        <v>84</v>
      </c>
      <c r="S77" s="189">
        <v>0.95692233333333332</v>
      </c>
      <c r="T77" s="189">
        <v>0.95432233333333338</v>
      </c>
      <c r="U77" s="189">
        <v>0.75760670175438594</v>
      </c>
      <c r="V77" s="189">
        <v>0.9698127340823971</v>
      </c>
      <c r="W77" s="189" t="s">
        <v>84</v>
      </c>
      <c r="X77" s="236">
        <v>0.96377687878787888</v>
      </c>
      <c r="Y77" s="189">
        <v>0.80024329323308274</v>
      </c>
      <c r="Z77" s="189">
        <v>0.93559506060606057</v>
      </c>
      <c r="AA77" s="189" t="s">
        <v>84</v>
      </c>
      <c r="AB77" s="189" t="s">
        <v>84</v>
      </c>
      <c r="AC77" s="189"/>
      <c r="AD77" s="189">
        <v>0.93607490636704116</v>
      </c>
      <c r="AE77" s="189">
        <v>0.94599250936329582</v>
      </c>
      <c r="AF77" s="189">
        <v>0.93407471428571431</v>
      </c>
      <c r="AG77" s="189" t="s">
        <v>84</v>
      </c>
      <c r="AH77" s="189" t="s">
        <v>84</v>
      </c>
      <c r="AI77" s="189" t="s">
        <v>84</v>
      </c>
      <c r="AJ77" s="189">
        <v>0.91283110526315792</v>
      </c>
      <c r="AK77" s="189">
        <v>0.90873333333333328</v>
      </c>
      <c r="AL77" s="189">
        <v>0.86216945112781962</v>
      </c>
      <c r="AM77" s="189">
        <v>0.82767687719298255</v>
      </c>
      <c r="AN77" s="883">
        <v>0.96933333333333338</v>
      </c>
      <c r="AO77" s="189">
        <v>1.0000000000000002</v>
      </c>
      <c r="AP77" s="189" t="s">
        <v>84</v>
      </c>
      <c r="AQ77" s="189">
        <v>0.94991729323308272</v>
      </c>
      <c r="AR77" s="189">
        <v>0.984989</v>
      </c>
      <c r="AS77" s="189" t="s">
        <v>84</v>
      </c>
      <c r="AT77" s="506">
        <v>0.99272727272727279</v>
      </c>
      <c r="AU77" s="189" t="s">
        <v>84</v>
      </c>
      <c r="AV77" s="189" t="s">
        <v>84</v>
      </c>
      <c r="AW77" s="189" t="s">
        <v>84</v>
      </c>
      <c r="AX77" s="506" t="s">
        <v>84</v>
      </c>
      <c r="AY77" s="189" t="s">
        <v>84</v>
      </c>
      <c r="AZ77" s="827"/>
      <c r="BA77" s="323">
        <v>0.90486215508674439</v>
      </c>
      <c r="BB77" s="239">
        <v>0.91211077878333469</v>
      </c>
      <c r="BC77" s="239">
        <v>0.98190839149008891</v>
      </c>
      <c r="BD77" s="240">
        <v>0.93296044178672266</v>
      </c>
      <c r="BE77" s="240" t="s">
        <v>84</v>
      </c>
    </row>
    <row r="78" spans="1:57" ht="35.25" customHeight="1" x14ac:dyDescent="0.25">
      <c r="A78" s="144"/>
      <c r="B78" s="144"/>
      <c r="C78" s="144"/>
      <c r="D78" s="144"/>
      <c r="E78" s="144" t="str">
        <f t="shared" ref="E78:E108" si="39">+F78&amp;G78&amp;I78</f>
        <v>2023ENEROÍNDICES GENERALES</v>
      </c>
      <c r="F78" s="448">
        <v>2023</v>
      </c>
      <c r="G78" s="234" t="s">
        <v>153</v>
      </c>
      <c r="H78" s="452"/>
      <c r="I78" s="818" t="s">
        <v>98</v>
      </c>
      <c r="J78" s="189">
        <v>0.95992759649122805</v>
      </c>
      <c r="K78" s="189">
        <v>0.8218071818181818</v>
      </c>
      <c r="L78" s="189" t="s">
        <v>84</v>
      </c>
      <c r="M78" s="189">
        <v>0.97742759649122801</v>
      </c>
      <c r="N78" s="189" t="s">
        <v>84</v>
      </c>
      <c r="O78" s="189" t="s">
        <v>84</v>
      </c>
      <c r="P78" s="189" t="s">
        <v>84</v>
      </c>
      <c r="Q78" s="189">
        <v>0.95543071161048687</v>
      </c>
      <c r="R78" s="189" t="s">
        <v>84</v>
      </c>
      <c r="S78" s="189">
        <v>0.98800315395229632</v>
      </c>
      <c r="T78" s="189">
        <v>0.92537496491228066</v>
      </c>
      <c r="U78" s="189">
        <v>0.93832233333333337</v>
      </c>
      <c r="V78" s="189">
        <v>0.8797010708748616</v>
      </c>
      <c r="W78" s="189" t="s">
        <v>84</v>
      </c>
      <c r="X78" s="236">
        <v>0.99998900000000002</v>
      </c>
      <c r="Y78" s="189">
        <v>0.99998900000000002</v>
      </c>
      <c r="Z78" s="189">
        <v>0.93825215789473682</v>
      </c>
      <c r="AA78" s="189" t="s">
        <v>84</v>
      </c>
      <c r="AB78" s="189" t="s">
        <v>84</v>
      </c>
      <c r="AC78" s="189"/>
      <c r="AD78" s="189">
        <v>0.80207233333333339</v>
      </c>
      <c r="AE78" s="189">
        <v>0.7680229696969697</v>
      </c>
      <c r="AF78" s="189">
        <v>0.91032233333333334</v>
      </c>
      <c r="AG78" s="189" t="s">
        <v>84</v>
      </c>
      <c r="AH78" s="189" t="s">
        <v>84</v>
      </c>
      <c r="AI78" s="189" t="s">
        <v>84</v>
      </c>
      <c r="AJ78" s="189">
        <v>0.90467869110979693</v>
      </c>
      <c r="AK78" s="189">
        <v>0.98156909126749448</v>
      </c>
      <c r="AL78" s="189">
        <v>0.88390128070175444</v>
      </c>
      <c r="AM78" s="189">
        <v>0.98692233333333335</v>
      </c>
      <c r="AN78" s="189">
        <v>0.9441223333333334</v>
      </c>
      <c r="AO78" s="189">
        <v>0.99325215789473686</v>
      </c>
      <c r="AP78" s="189" t="s">
        <v>84</v>
      </c>
      <c r="AQ78" s="189">
        <v>0.98281490242460079</v>
      </c>
      <c r="AR78" s="189">
        <v>0.98821052631578943</v>
      </c>
      <c r="AS78" s="189" t="s">
        <v>84</v>
      </c>
      <c r="AT78" s="506">
        <v>0.88362536363636368</v>
      </c>
      <c r="AU78" s="189" t="s">
        <v>84</v>
      </c>
      <c r="AV78" s="189" t="s">
        <v>84</v>
      </c>
      <c r="AW78" s="189" t="s">
        <v>84</v>
      </c>
      <c r="AX78" s="506" t="s">
        <v>84</v>
      </c>
      <c r="AY78" s="189" t="s">
        <v>84</v>
      </c>
      <c r="AZ78" s="827"/>
      <c r="BA78" s="493">
        <v>0.94402043339805752</v>
      </c>
      <c r="BB78" s="239">
        <v>0.89770142076366866</v>
      </c>
      <c r="BC78" s="239">
        <v>0.96197573756787269</v>
      </c>
      <c r="BD78" s="240">
        <v>0.93456586390986629</v>
      </c>
      <c r="BE78" s="240" t="s">
        <v>84</v>
      </c>
    </row>
    <row r="79" spans="1:57" ht="35.25" customHeight="1" x14ac:dyDescent="0.25">
      <c r="A79" s="144"/>
      <c r="B79" s="144"/>
      <c r="C79" s="144"/>
      <c r="D79" s="144"/>
      <c r="E79" s="144" t="str">
        <f t="shared" si="39"/>
        <v>2023FEBREROÍNDICES GENERALES</v>
      </c>
      <c r="F79" s="448">
        <v>2023</v>
      </c>
      <c r="G79" s="234" t="s">
        <v>154</v>
      </c>
      <c r="H79" s="452"/>
      <c r="I79" s="818" t="s">
        <v>98</v>
      </c>
      <c r="J79" s="189">
        <v>0.91596899224806194</v>
      </c>
      <c r="K79" s="189">
        <v>0.96961265591397838</v>
      </c>
      <c r="L79" s="189" t="s">
        <v>84</v>
      </c>
      <c r="M79" s="189">
        <v>0.81795488712522046</v>
      </c>
      <c r="N79" s="189" t="s">
        <v>84</v>
      </c>
      <c r="O79" s="189" t="s">
        <v>84</v>
      </c>
      <c r="P79" s="189">
        <v>0.80885566666666664</v>
      </c>
      <c r="Q79" s="189">
        <v>0.93044354545454544</v>
      </c>
      <c r="R79" s="189" t="s">
        <v>84</v>
      </c>
      <c r="S79" s="189">
        <v>0.97563416129032254</v>
      </c>
      <c r="T79" s="189">
        <v>0.90233333333333332</v>
      </c>
      <c r="U79" s="189">
        <v>0.9939223697650662</v>
      </c>
      <c r="V79" s="189">
        <v>0.97530303030303023</v>
      </c>
      <c r="W79" s="189" t="s">
        <v>84</v>
      </c>
      <c r="X79" s="236">
        <v>0.99999999999999989</v>
      </c>
      <c r="Y79" s="189">
        <v>0.99999999999999989</v>
      </c>
      <c r="Z79" s="189">
        <v>0.99998899999999991</v>
      </c>
      <c r="AA79" s="189" t="s">
        <v>84</v>
      </c>
      <c r="AB79" s="189" t="s">
        <v>84</v>
      </c>
      <c r="AC79" s="189"/>
      <c r="AD79" s="189">
        <v>0.83900167567567563</v>
      </c>
      <c r="AE79" s="189">
        <v>0.89179050380572666</v>
      </c>
      <c r="AF79" s="189">
        <v>0.93832233333333337</v>
      </c>
      <c r="AG79" s="189" t="s">
        <v>84</v>
      </c>
      <c r="AH79" s="189" t="s">
        <v>84</v>
      </c>
      <c r="AI79" s="189" t="s">
        <v>84</v>
      </c>
      <c r="AJ79" s="189">
        <v>0.94669442635658907</v>
      </c>
      <c r="AK79" s="189">
        <v>0.92708577419354832</v>
      </c>
      <c r="AL79" s="189">
        <v>0.99998900000000002</v>
      </c>
      <c r="AM79" s="189">
        <v>0.95383895131086127</v>
      </c>
      <c r="AN79" s="189">
        <v>0.87404320987654316</v>
      </c>
      <c r="AO79" s="189">
        <v>0.93214912280701756</v>
      </c>
      <c r="AP79" s="189" t="s">
        <v>84</v>
      </c>
      <c r="AQ79" s="189">
        <v>0.88391904761904783</v>
      </c>
      <c r="AR79" s="189">
        <v>0.90318352059925089</v>
      </c>
      <c r="AS79" s="189" t="s">
        <v>84</v>
      </c>
      <c r="AT79" s="506">
        <v>0.81710804761904765</v>
      </c>
      <c r="AU79" s="189" t="s">
        <v>84</v>
      </c>
      <c r="AV79" s="189" t="s">
        <v>84</v>
      </c>
      <c r="AW79" s="189" t="s">
        <v>84</v>
      </c>
      <c r="AX79" s="506" t="s">
        <v>84</v>
      </c>
      <c r="AY79" s="189" t="s">
        <v>84</v>
      </c>
      <c r="AZ79" s="827"/>
      <c r="BA79" s="493">
        <v>0.94083480350835202</v>
      </c>
      <c r="BB79" s="239">
        <v>0.92134573431903477</v>
      </c>
      <c r="BC79" s="239">
        <v>0.88408993466109087</v>
      </c>
      <c r="BD79" s="240">
        <v>0.91542349082949259</v>
      </c>
      <c r="BE79" s="240" t="s">
        <v>84</v>
      </c>
    </row>
    <row r="80" spans="1:57" ht="35.25" customHeight="1" x14ac:dyDescent="0.25">
      <c r="A80" s="144"/>
      <c r="B80" s="144"/>
      <c r="C80" s="144"/>
      <c r="D80" s="144"/>
      <c r="E80" s="144" t="str">
        <f t="shared" si="39"/>
        <v>2023MARZOÍNDICES GENERALES</v>
      </c>
      <c r="F80" s="448">
        <v>2023</v>
      </c>
      <c r="G80" s="234" t="s">
        <v>155</v>
      </c>
      <c r="H80" s="452"/>
      <c r="I80" s="818" t="s">
        <v>98</v>
      </c>
      <c r="J80" s="189">
        <v>0.90741324242424237</v>
      </c>
      <c r="K80" s="189">
        <v>0.77801958914728675</v>
      </c>
      <c r="L80" s="189" t="s">
        <v>84</v>
      </c>
      <c r="M80" s="189">
        <v>0.90315789473684216</v>
      </c>
      <c r="N80" s="189" t="s">
        <v>84</v>
      </c>
      <c r="O80" s="189" t="s">
        <v>84</v>
      </c>
      <c r="P80" s="189">
        <v>0.95077192982456138</v>
      </c>
      <c r="Q80" s="189">
        <v>0.78515151515151516</v>
      </c>
      <c r="R80" s="189" t="s">
        <v>84</v>
      </c>
      <c r="S80" s="189">
        <v>0.9504828271604937</v>
      </c>
      <c r="T80" s="189">
        <v>0.67186363440860208</v>
      </c>
      <c r="U80" s="189">
        <v>0.97863636363636353</v>
      </c>
      <c r="V80" s="189">
        <v>0.97744296901600258</v>
      </c>
      <c r="W80" s="189" t="s">
        <v>84</v>
      </c>
      <c r="X80" s="236">
        <v>0.91241935483870962</v>
      </c>
      <c r="Y80" s="189">
        <v>0.98213333333333341</v>
      </c>
      <c r="Z80" s="189">
        <v>0.9091419816138917</v>
      </c>
      <c r="AA80" s="189" t="s">
        <v>84</v>
      </c>
      <c r="AB80" s="189" t="s">
        <v>84</v>
      </c>
      <c r="AC80" s="189"/>
      <c r="AD80" s="189">
        <v>0.90198441464298662</v>
      </c>
      <c r="AE80" s="189">
        <v>0.93653285964912281</v>
      </c>
      <c r="AF80" s="189">
        <v>0.9047407730496454</v>
      </c>
      <c r="AG80" s="189" t="s">
        <v>84</v>
      </c>
      <c r="AH80" s="189" t="s">
        <v>84</v>
      </c>
      <c r="AI80" s="189" t="s">
        <v>84</v>
      </c>
      <c r="AJ80" s="189">
        <v>0.9103181818181818</v>
      </c>
      <c r="AK80" s="189">
        <v>0.82734831460674163</v>
      </c>
      <c r="AL80" s="189">
        <v>0.83046658986175115</v>
      </c>
      <c r="AM80" s="189">
        <v>0.98532233333333341</v>
      </c>
      <c r="AN80" s="189">
        <v>0.76818181818181819</v>
      </c>
      <c r="AO80" s="189">
        <v>0.93379266666666672</v>
      </c>
      <c r="AP80" s="189" t="s">
        <v>84</v>
      </c>
      <c r="AQ80" s="189">
        <v>0.92808137555328563</v>
      </c>
      <c r="AR80" s="189">
        <v>0.88230082795698916</v>
      </c>
      <c r="AS80" s="189" t="s">
        <v>84</v>
      </c>
      <c r="AT80" s="506">
        <v>0.88465144725738398</v>
      </c>
      <c r="AU80" s="189" t="s">
        <v>84</v>
      </c>
      <c r="AV80" s="189" t="s">
        <v>84</v>
      </c>
      <c r="AW80" s="189" t="s">
        <v>84</v>
      </c>
      <c r="AX80" s="506" t="s">
        <v>84</v>
      </c>
      <c r="AY80" s="189" t="s">
        <v>84</v>
      </c>
      <c r="AZ80" s="827"/>
      <c r="BA80" s="493">
        <v>0.89221955294098709</v>
      </c>
      <c r="BB80" s="239">
        <v>0.88311191064294758</v>
      </c>
      <c r="BC80" s="239">
        <v>0.90720657935858129</v>
      </c>
      <c r="BD80" s="240">
        <v>0.8941793476475054</v>
      </c>
      <c r="BE80" s="240" t="s">
        <v>84</v>
      </c>
    </row>
    <row r="81" spans="1:59" ht="35.25" customHeight="1" x14ac:dyDescent="0.25">
      <c r="A81" s="144"/>
      <c r="B81" s="144"/>
      <c r="C81" s="144"/>
      <c r="D81" s="144"/>
      <c r="E81" s="144" t="str">
        <f t="shared" si="39"/>
        <v>2023ABRILÍNDICES GENERALES</v>
      </c>
      <c r="F81" s="448">
        <v>2023</v>
      </c>
      <c r="G81" s="234" t="s">
        <v>303</v>
      </c>
      <c r="H81" s="452"/>
      <c r="I81" s="818" t="s">
        <v>98</v>
      </c>
      <c r="J81" s="189">
        <v>0.80761696027501917</v>
      </c>
      <c r="K81" s="189">
        <v>0.99998899999999991</v>
      </c>
      <c r="L81" s="189" t="s">
        <v>84</v>
      </c>
      <c r="M81" s="189">
        <v>0.85500510725229817</v>
      </c>
      <c r="N81" s="189" t="s">
        <v>84</v>
      </c>
      <c r="O81" s="189" t="s">
        <v>84</v>
      </c>
      <c r="P81" s="189">
        <v>0.92984194117647057</v>
      </c>
      <c r="Q81" s="189">
        <v>0.99998899999999991</v>
      </c>
      <c r="R81" s="189" t="s">
        <v>84</v>
      </c>
      <c r="S81" s="189">
        <v>0.88506921390374327</v>
      </c>
      <c r="T81" s="189">
        <v>0.79512121212121201</v>
      </c>
      <c r="U81" s="189">
        <v>0.94074801328273239</v>
      </c>
      <c r="V81" s="189">
        <v>0.92342928520499112</v>
      </c>
      <c r="W81" s="189" t="s">
        <v>84</v>
      </c>
      <c r="X81" s="236">
        <v>0.91337135294117633</v>
      </c>
      <c r="Y81" s="189">
        <v>0.92824801328273232</v>
      </c>
      <c r="Z81" s="189">
        <v>0.68578726227333042</v>
      </c>
      <c r="AA81" s="189">
        <v>0.98537799430740025</v>
      </c>
      <c r="AB81" s="189" t="s">
        <v>84</v>
      </c>
      <c r="AC81" s="189"/>
      <c r="AD81" s="189">
        <v>0.92549702139037426</v>
      </c>
      <c r="AE81" s="189">
        <v>0.80073312614550951</v>
      </c>
      <c r="AF81" s="189">
        <v>0.9332418379772961</v>
      </c>
      <c r="AG81" s="189" t="s">
        <v>84</v>
      </c>
      <c r="AH81" s="189" t="s">
        <v>84</v>
      </c>
      <c r="AI81" s="189" t="s">
        <v>84</v>
      </c>
      <c r="AJ81" s="189">
        <v>0.76998884234428222</v>
      </c>
      <c r="AK81" s="189">
        <v>0.98166666666666669</v>
      </c>
      <c r="AL81" s="189">
        <v>0.89756684491978589</v>
      </c>
      <c r="AM81" s="189">
        <v>0.94893285026737961</v>
      </c>
      <c r="AN81" s="189">
        <v>0.84848655462184863</v>
      </c>
      <c r="AO81" s="189">
        <v>0.90655824955647546</v>
      </c>
      <c r="AP81" s="189" t="s">
        <v>84</v>
      </c>
      <c r="AQ81" s="189">
        <v>0.87308349146110054</v>
      </c>
      <c r="AR81" s="189">
        <v>0.96817845760122223</v>
      </c>
      <c r="AS81" s="189" t="s">
        <v>84</v>
      </c>
      <c r="AT81" s="506">
        <v>0.98166666666666658</v>
      </c>
      <c r="AU81" s="189" t="s">
        <v>84</v>
      </c>
      <c r="AV81" s="189" t="s">
        <v>84</v>
      </c>
      <c r="AW81" s="189" t="s">
        <v>84</v>
      </c>
      <c r="AX81" s="506" t="s">
        <v>84</v>
      </c>
      <c r="AY81" s="189" t="s">
        <v>84</v>
      </c>
      <c r="AZ81" s="827"/>
      <c r="BA81" s="493">
        <v>0.89612264277085429</v>
      </c>
      <c r="BB81" s="239">
        <v>0.88826421804164279</v>
      </c>
      <c r="BC81" s="239">
        <v>0.93237171632136617</v>
      </c>
      <c r="BD81" s="240">
        <v>0.90558619237795446</v>
      </c>
      <c r="BE81" s="240" t="s">
        <v>84</v>
      </c>
    </row>
    <row r="82" spans="1:59" ht="35.25" customHeight="1" x14ac:dyDescent="0.25">
      <c r="A82" s="144"/>
      <c r="B82" s="144"/>
      <c r="C82" s="144"/>
      <c r="D82" s="144"/>
      <c r="E82" s="144" t="str">
        <f t="shared" si="39"/>
        <v>2023MAYOÍNDICES GENERALES</v>
      </c>
      <c r="F82" s="448">
        <v>2023</v>
      </c>
      <c r="G82" s="234" t="s">
        <v>167</v>
      </c>
      <c r="H82" s="452"/>
      <c r="I82" s="818" t="s">
        <v>98</v>
      </c>
      <c r="J82" s="189">
        <v>0.96174418604651157</v>
      </c>
      <c r="K82" s="189">
        <v>0.99213903743315501</v>
      </c>
      <c r="L82" s="189" t="s">
        <v>84</v>
      </c>
      <c r="M82" s="189">
        <v>0.88897959477124178</v>
      </c>
      <c r="N82" s="189" t="s">
        <v>84</v>
      </c>
      <c r="O82" s="189" t="s">
        <v>84</v>
      </c>
      <c r="P82" s="189">
        <v>1</v>
      </c>
      <c r="Q82" s="189">
        <v>1.0000000000000002</v>
      </c>
      <c r="R82" s="189" t="s">
        <v>84</v>
      </c>
      <c r="S82" s="189">
        <v>0.96663899430740019</v>
      </c>
      <c r="T82" s="189">
        <v>0.98241653418123998</v>
      </c>
      <c r="U82" s="189">
        <v>0.96878248974008208</v>
      </c>
      <c r="V82" s="189">
        <v>0.90382352941176469</v>
      </c>
      <c r="W82" s="189" t="s">
        <v>84</v>
      </c>
      <c r="X82" s="236">
        <v>1.0000000000000002</v>
      </c>
      <c r="Y82" s="189">
        <v>0.99213483146067416</v>
      </c>
      <c r="Z82" s="189">
        <v>0.95893246187363834</v>
      </c>
      <c r="AA82" s="189">
        <v>0.94494382022471901</v>
      </c>
      <c r="AB82" s="189">
        <v>0.96705882352941164</v>
      </c>
      <c r="AC82" s="189"/>
      <c r="AD82" s="189">
        <v>0.93349469259962048</v>
      </c>
      <c r="AE82" s="189">
        <v>0.88572352012383904</v>
      </c>
      <c r="AF82" s="189">
        <v>0.82609166578541515</v>
      </c>
      <c r="AG82" s="189" t="s">
        <v>84</v>
      </c>
      <c r="AH82" s="189" t="s">
        <v>84</v>
      </c>
      <c r="AI82" s="189" t="s">
        <v>84</v>
      </c>
      <c r="AJ82" s="189">
        <v>0.97198297213622287</v>
      </c>
      <c r="AK82" s="189">
        <v>0.96675370588235288</v>
      </c>
      <c r="AL82" s="189">
        <v>0.92036295091661735</v>
      </c>
      <c r="AM82" s="189">
        <v>0.81245190299277603</v>
      </c>
      <c r="AN82" s="189">
        <v>0.88941651882515271</v>
      </c>
      <c r="AO82" s="189">
        <v>0.9257054317339839</v>
      </c>
      <c r="AP82" s="189" t="s">
        <v>84</v>
      </c>
      <c r="AQ82" s="189">
        <v>0.69167443806790996</v>
      </c>
      <c r="AR82" s="189">
        <v>0.99255066982922191</v>
      </c>
      <c r="AS82" s="189" t="s">
        <v>84</v>
      </c>
      <c r="AT82" s="506">
        <v>0.98764044943820217</v>
      </c>
      <c r="AU82" s="189" t="s">
        <v>84</v>
      </c>
      <c r="AV82" s="189" t="s">
        <v>84</v>
      </c>
      <c r="AW82" s="189" t="s">
        <v>84</v>
      </c>
      <c r="AX82" s="506" t="s">
        <v>84</v>
      </c>
      <c r="AY82" s="189" t="s">
        <v>84</v>
      </c>
      <c r="AZ82" s="827"/>
      <c r="BA82" s="493">
        <v>0.96625673592713135</v>
      </c>
      <c r="BB82" s="239">
        <v>0.90078474115774954</v>
      </c>
      <c r="BC82" s="239">
        <v>0.89939274726732943</v>
      </c>
      <c r="BD82" s="240">
        <v>0.92214474145073677</v>
      </c>
      <c r="BE82" s="240" t="s">
        <v>84</v>
      </c>
    </row>
    <row r="83" spans="1:59" ht="35.25" customHeight="1" x14ac:dyDescent="0.25">
      <c r="A83" s="144"/>
      <c r="B83" s="144"/>
      <c r="C83" s="144"/>
      <c r="D83" s="144"/>
      <c r="E83" s="144" t="str">
        <f t="shared" si="39"/>
        <v>2023JUNIOÍNDICES GENERALES</v>
      </c>
      <c r="F83" s="448">
        <v>2023</v>
      </c>
      <c r="G83" s="234" t="s">
        <v>168</v>
      </c>
      <c r="H83" s="452"/>
      <c r="I83" s="818" t="s">
        <v>98</v>
      </c>
      <c r="J83" s="189">
        <v>0.92775462123957952</v>
      </c>
      <c r="K83" s="189">
        <v>0.936261491317671</v>
      </c>
      <c r="L83" s="189" t="s">
        <v>84</v>
      </c>
      <c r="M83" s="189">
        <v>0.97439281558028612</v>
      </c>
      <c r="N83" s="189" t="s">
        <v>84</v>
      </c>
      <c r="O83" s="189" t="s">
        <v>84</v>
      </c>
      <c r="P83" s="189">
        <v>0.9331600547195622</v>
      </c>
      <c r="Q83" s="189">
        <v>0.97263757115749516</v>
      </c>
      <c r="R83" s="189" t="s">
        <v>84</v>
      </c>
      <c r="S83" s="189">
        <v>0.97084440227703972</v>
      </c>
      <c r="T83" s="189">
        <v>0.97926470588235282</v>
      </c>
      <c r="U83" s="189">
        <v>0.91008235294117656</v>
      </c>
      <c r="V83" s="189">
        <v>0.96170588235294108</v>
      </c>
      <c r="W83" s="189" t="s">
        <v>84</v>
      </c>
      <c r="X83" s="236">
        <v>0.9493878248974007</v>
      </c>
      <c r="Y83" s="189">
        <v>0.99998900000000013</v>
      </c>
      <c r="Z83" s="189">
        <v>1.0000000000000002</v>
      </c>
      <c r="AA83" s="189">
        <v>0.94693838440492473</v>
      </c>
      <c r="AB83" s="189">
        <v>0.99998900000000013</v>
      </c>
      <c r="AC83" s="189"/>
      <c r="AD83" s="189">
        <v>0.85523887823147904</v>
      </c>
      <c r="AE83" s="189">
        <v>0.89706119251336891</v>
      </c>
      <c r="AF83" s="189">
        <v>0.94814999071207429</v>
      </c>
      <c r="AG83" s="189" t="s">
        <v>84</v>
      </c>
      <c r="AH83" s="189" t="s">
        <v>84</v>
      </c>
      <c r="AI83" s="189" t="s">
        <v>84</v>
      </c>
      <c r="AJ83" s="189">
        <v>0.90725412605042011</v>
      </c>
      <c r="AK83" s="189">
        <v>0.91685393258426962</v>
      </c>
      <c r="AL83" s="189">
        <v>0.97308359133126932</v>
      </c>
      <c r="AM83" s="189">
        <v>0.93225806451612891</v>
      </c>
      <c r="AN83" s="189">
        <v>0.95427135294117649</v>
      </c>
      <c r="AO83" s="189" t="s">
        <v>84</v>
      </c>
      <c r="AP83" s="189" t="s">
        <v>84</v>
      </c>
      <c r="AQ83" s="189">
        <v>0.98447197213622284</v>
      </c>
      <c r="AR83" s="189">
        <v>0.90821407451212288</v>
      </c>
      <c r="AS83" s="189" t="s">
        <v>84</v>
      </c>
      <c r="AT83" s="506">
        <v>0.974021258064516</v>
      </c>
      <c r="AU83" s="189" t="s">
        <v>84</v>
      </c>
      <c r="AV83" s="189" t="s">
        <v>84</v>
      </c>
      <c r="AW83" s="189" t="s">
        <v>84</v>
      </c>
      <c r="AX83" s="506" t="s">
        <v>84</v>
      </c>
      <c r="AY83" s="189" t="s">
        <v>84</v>
      </c>
      <c r="AZ83" s="827"/>
      <c r="BA83" s="493">
        <v>0.9616005790550306</v>
      </c>
      <c r="BB83" s="239">
        <v>0.92302139111002324</v>
      </c>
      <c r="BC83" s="239">
        <v>0.95556910157095398</v>
      </c>
      <c r="BD83" s="240">
        <v>0.94673035724533594</v>
      </c>
      <c r="BE83" s="240" t="s">
        <v>84</v>
      </c>
    </row>
    <row r="84" spans="1:59" ht="35.25" customHeight="1" x14ac:dyDescent="0.25">
      <c r="A84" s="144"/>
      <c r="B84" s="144"/>
      <c r="C84" s="144"/>
      <c r="D84" s="144"/>
      <c r="E84" s="144" t="str">
        <f t="shared" si="39"/>
        <v>2023JULIOÍNDICES GENERALES</v>
      </c>
      <c r="F84" s="448">
        <v>2023</v>
      </c>
      <c r="G84" s="234" t="s">
        <v>241</v>
      </c>
      <c r="H84" s="452"/>
      <c r="I84" s="818" t="s">
        <v>98</v>
      </c>
      <c r="J84" s="189">
        <v>0.94946612418300647</v>
      </c>
      <c r="K84" s="189">
        <v>0.92836109302325576</v>
      </c>
      <c r="L84" s="189" t="s">
        <v>84</v>
      </c>
      <c r="M84" s="189">
        <v>0.92905920872865266</v>
      </c>
      <c r="N84" s="189" t="s">
        <v>84</v>
      </c>
      <c r="O84" s="189" t="s">
        <v>84</v>
      </c>
      <c r="P84" s="189">
        <v>0.85875550513538745</v>
      </c>
      <c r="Q84" s="189">
        <v>0.77266890412957834</v>
      </c>
      <c r="R84" s="189" t="s">
        <v>84</v>
      </c>
      <c r="S84" s="189">
        <v>0.89686480608916264</v>
      </c>
      <c r="T84" s="189">
        <v>0.85583105335157306</v>
      </c>
      <c r="U84" s="189">
        <v>0.85979302832244009</v>
      </c>
      <c r="V84" s="189">
        <v>0.97436808496732019</v>
      </c>
      <c r="W84" s="189" t="s">
        <v>84</v>
      </c>
      <c r="X84" s="236">
        <v>0.98748899999999995</v>
      </c>
      <c r="Y84" s="189">
        <v>0.99998899999999991</v>
      </c>
      <c r="Z84" s="189">
        <v>0.87558812854030499</v>
      </c>
      <c r="AA84" s="189">
        <v>0.89629916042780744</v>
      </c>
      <c r="AB84" s="189">
        <v>0.97000619195046434</v>
      </c>
      <c r="AC84" s="189"/>
      <c r="AD84" s="189">
        <v>0.90686281404174574</v>
      </c>
      <c r="AE84" s="189">
        <v>0.9409387936132465</v>
      </c>
      <c r="AF84" s="189">
        <v>0.99064082829888711</v>
      </c>
      <c r="AG84" s="189" t="s">
        <v>84</v>
      </c>
      <c r="AH84" s="189" t="s">
        <v>84</v>
      </c>
      <c r="AI84" s="189" t="s">
        <v>84</v>
      </c>
      <c r="AJ84" s="189">
        <v>0.94922531046717906</v>
      </c>
      <c r="AK84" s="189">
        <v>0.97815479876160993</v>
      </c>
      <c r="AL84" s="189">
        <v>0.92425370588235289</v>
      </c>
      <c r="AM84" s="189">
        <v>0.94759803921568642</v>
      </c>
      <c r="AN84" s="189">
        <v>0.92594256037151712</v>
      </c>
      <c r="AO84" s="189" t="s">
        <v>84</v>
      </c>
      <c r="AP84" s="189" t="s">
        <v>84</v>
      </c>
      <c r="AQ84" s="189">
        <v>1</v>
      </c>
      <c r="AR84" s="189">
        <v>0.96712803743315501</v>
      </c>
      <c r="AS84" s="189" t="s">
        <v>84</v>
      </c>
      <c r="AT84" s="506">
        <v>0.99064082829888711</v>
      </c>
      <c r="AU84" s="189" t="s">
        <v>84</v>
      </c>
      <c r="AV84" s="189" t="s">
        <v>84</v>
      </c>
      <c r="AW84" s="189" t="s">
        <v>84</v>
      </c>
      <c r="AX84" s="506" t="s">
        <v>84</v>
      </c>
      <c r="AY84" s="189" t="s">
        <v>84</v>
      </c>
      <c r="AZ84" s="827"/>
      <c r="BA84" s="493">
        <v>0.91103852063206792</v>
      </c>
      <c r="BB84" s="239">
        <v>0.94545210633152799</v>
      </c>
      <c r="BC84" s="239">
        <v>0.98592295524401408</v>
      </c>
      <c r="BD84" s="240">
        <v>0.94747119406920322</v>
      </c>
      <c r="BE84" s="240" t="s">
        <v>84</v>
      </c>
    </row>
    <row r="85" spans="1:59" ht="35.25" customHeight="1" x14ac:dyDescent="0.25">
      <c r="A85" s="144"/>
      <c r="B85" s="144"/>
      <c r="C85" s="144"/>
      <c r="D85" s="144"/>
      <c r="E85" s="144" t="str">
        <f t="shared" si="39"/>
        <v>2023AGOSTOÍNDICES GENERALES</v>
      </c>
      <c r="F85" s="448">
        <v>2023</v>
      </c>
      <c r="G85" s="234" t="s">
        <v>246</v>
      </c>
      <c r="H85" s="452"/>
      <c r="I85" s="818" t="s">
        <v>98</v>
      </c>
      <c r="J85" s="189">
        <v>0.96164278151260518</v>
      </c>
      <c r="K85" s="189">
        <v>0.9120210855614973</v>
      </c>
      <c r="L85" s="189" t="s">
        <v>84</v>
      </c>
      <c r="M85" s="189">
        <v>0.95168918975332051</v>
      </c>
      <c r="N85" s="189" t="s">
        <v>84</v>
      </c>
      <c r="O85" s="189" t="s">
        <v>84</v>
      </c>
      <c r="P85" s="189">
        <v>0.97716577540106941</v>
      </c>
      <c r="Q85" s="189">
        <v>0.96660868013011647</v>
      </c>
      <c r="R85" s="189" t="s">
        <v>84</v>
      </c>
      <c r="S85" s="189">
        <v>0.93309297912713463</v>
      </c>
      <c r="T85" s="189">
        <v>0.97715477540106943</v>
      </c>
      <c r="U85" s="189">
        <v>0.98579195360637906</v>
      </c>
      <c r="V85" s="189">
        <v>0.99271826625386994</v>
      </c>
      <c r="W85" s="189" t="s">
        <v>84</v>
      </c>
      <c r="X85" s="236">
        <v>0.94913176710929525</v>
      </c>
      <c r="Y85" s="189">
        <v>0.99998900000000013</v>
      </c>
      <c r="Z85" s="189">
        <v>0.93968539468690693</v>
      </c>
      <c r="AA85" s="189">
        <v>0.92399969518716574</v>
      </c>
      <c r="AB85" s="189">
        <v>0.99175370588235279</v>
      </c>
      <c r="AC85" s="189"/>
      <c r="AD85" s="189">
        <v>0.96825842696629205</v>
      </c>
      <c r="AE85" s="189">
        <v>0.96130076470588233</v>
      </c>
      <c r="AF85" s="189">
        <v>0.99998900000000002</v>
      </c>
      <c r="AG85" s="189" t="s">
        <v>84</v>
      </c>
      <c r="AH85" s="189" t="s">
        <v>84</v>
      </c>
      <c r="AI85" s="189" t="s">
        <v>84</v>
      </c>
      <c r="AJ85" s="189">
        <v>0.93570664705882356</v>
      </c>
      <c r="AK85" s="189">
        <v>0.97787921348314599</v>
      </c>
      <c r="AL85" s="189">
        <v>0.95407347589562141</v>
      </c>
      <c r="AM85" s="189">
        <v>0.97292553250773983</v>
      </c>
      <c r="AN85" s="189">
        <v>0.91172253212252641</v>
      </c>
      <c r="AO85" s="189" t="s">
        <v>84</v>
      </c>
      <c r="AP85" s="189" t="s">
        <v>84</v>
      </c>
      <c r="AQ85" s="189">
        <v>0.82605313092979116</v>
      </c>
      <c r="AR85" s="189">
        <v>0.88147405029427495</v>
      </c>
      <c r="AS85" s="189" t="s">
        <v>84</v>
      </c>
      <c r="AT85" s="506">
        <v>0.94931818181818162</v>
      </c>
      <c r="AU85" s="189" t="s">
        <v>84</v>
      </c>
      <c r="AV85" s="189" t="s">
        <v>84</v>
      </c>
      <c r="AW85" s="189" t="s">
        <v>84</v>
      </c>
      <c r="AX85" s="506" t="s">
        <v>84</v>
      </c>
      <c r="AY85" s="189" t="s">
        <v>84</v>
      </c>
      <c r="AZ85" s="827"/>
      <c r="BA85" s="493">
        <v>0.96160321782948432</v>
      </c>
      <c r="BB85" s="239">
        <v>0.96023194909250409</v>
      </c>
      <c r="BC85" s="239">
        <v>0.88561512101408268</v>
      </c>
      <c r="BD85" s="240">
        <v>0.93581676264535707</v>
      </c>
      <c r="BE85" s="240" t="s">
        <v>84</v>
      </c>
    </row>
    <row r="86" spans="1:59" ht="35.25" customHeight="1" x14ac:dyDescent="0.25">
      <c r="A86" s="144"/>
      <c r="B86" s="144"/>
      <c r="C86" s="144"/>
      <c r="D86" s="144"/>
      <c r="E86" s="144" t="str">
        <f t="shared" si="39"/>
        <v>2023SEPTIEMBREÍNDICES GENERALES</v>
      </c>
      <c r="F86" s="448">
        <v>2023</v>
      </c>
      <c r="G86" s="234" t="s">
        <v>248</v>
      </c>
      <c r="H86" s="452"/>
      <c r="I86" s="818" t="s">
        <v>98</v>
      </c>
      <c r="J86" s="189">
        <v>0.93794117647058817</v>
      </c>
      <c r="K86" s="189">
        <v>0.76715909090909085</v>
      </c>
      <c r="L86" s="189" t="s">
        <v>84</v>
      </c>
      <c r="M86" s="189">
        <v>0.99999999999999989</v>
      </c>
      <c r="N86" s="189" t="s">
        <v>84</v>
      </c>
      <c r="O86" s="189" t="s">
        <v>84</v>
      </c>
      <c r="P86" s="189">
        <v>0.95028322440087132</v>
      </c>
      <c r="Q86" s="189">
        <v>0.87741557734204767</v>
      </c>
      <c r="R86" s="189" t="s">
        <v>84</v>
      </c>
      <c r="S86" s="189">
        <v>0.90298128342245987</v>
      </c>
      <c r="T86" s="189">
        <v>0.8550408496732026</v>
      </c>
      <c r="U86" s="189">
        <v>0.94179144385026736</v>
      </c>
      <c r="V86" s="189">
        <v>1</v>
      </c>
      <c r="W86" s="189" t="s">
        <v>84</v>
      </c>
      <c r="X86" s="236">
        <v>0.82059738411493621</v>
      </c>
      <c r="Y86" s="189">
        <v>0.89680145225362862</v>
      </c>
      <c r="Z86" s="189">
        <v>0.95227272727272716</v>
      </c>
      <c r="AA86" s="189">
        <v>1</v>
      </c>
      <c r="AB86" s="189">
        <v>0.99176470588235288</v>
      </c>
      <c r="AC86" s="189"/>
      <c r="AD86" s="189">
        <v>0.93922281117152739</v>
      </c>
      <c r="AE86" s="189">
        <v>0.91209639266706088</v>
      </c>
      <c r="AF86" s="189">
        <v>0.99270726625386996</v>
      </c>
      <c r="AG86" s="189" t="s">
        <v>84</v>
      </c>
      <c r="AH86" s="189" t="s">
        <v>84</v>
      </c>
      <c r="AI86" s="189" t="s">
        <v>84</v>
      </c>
      <c r="AJ86" s="189">
        <v>0.91212972420837579</v>
      </c>
      <c r="AK86" s="189">
        <v>0.99176470588235277</v>
      </c>
      <c r="AL86" s="189">
        <v>0.96730588235294124</v>
      </c>
      <c r="AM86" s="189">
        <v>0.93215294117647074</v>
      </c>
      <c r="AN86" s="189">
        <v>0.87326986584107325</v>
      </c>
      <c r="AO86" s="189" t="s">
        <v>84</v>
      </c>
      <c r="AP86" s="189" t="s">
        <v>84</v>
      </c>
      <c r="AQ86" s="189">
        <v>0.90468378812199046</v>
      </c>
      <c r="AR86" s="189">
        <v>0.64438235294117641</v>
      </c>
      <c r="AS86" s="189" t="s">
        <v>84</v>
      </c>
      <c r="AT86" s="506">
        <v>0.9556708181818182</v>
      </c>
      <c r="AU86" s="189">
        <v>0.96614379084967306</v>
      </c>
      <c r="AV86" s="189">
        <v>0.91034268125854989</v>
      </c>
      <c r="AW86" s="189" t="s">
        <v>84</v>
      </c>
      <c r="AX86" s="506" t="s">
        <v>84</v>
      </c>
      <c r="AY86" s="189" t="s">
        <v>84</v>
      </c>
      <c r="AZ86" s="827" t="s">
        <v>84</v>
      </c>
      <c r="BA86" s="323" t="s">
        <v>84</v>
      </c>
      <c r="BB86" s="239"/>
      <c r="BC86" s="239">
        <v>0.92100349397086945</v>
      </c>
      <c r="BD86" s="240">
        <v>0.94008119869420892</v>
      </c>
      <c r="BE86" s="240">
        <v>0.83491231974832836</v>
      </c>
      <c r="BF86" s="147">
        <v>0.8986656708044688</v>
      </c>
      <c r="BG86" s="147" t="s">
        <v>84</v>
      </c>
    </row>
    <row r="87" spans="1:59" ht="35.25" customHeight="1" x14ac:dyDescent="0.25">
      <c r="A87" s="144"/>
      <c r="B87" s="144"/>
      <c r="C87" s="144"/>
      <c r="D87" s="144"/>
      <c r="E87" s="144" t="str">
        <f t="shared" si="39"/>
        <v>2023OCTUBREÍNDICES GENERALES</v>
      </c>
      <c r="F87" s="448">
        <v>2023</v>
      </c>
      <c r="G87" s="234" t="s">
        <v>257</v>
      </c>
      <c r="H87" s="452"/>
      <c r="I87" s="818" t="s">
        <v>98</v>
      </c>
      <c r="J87" s="189">
        <v>0.91332689329685357</v>
      </c>
      <c r="K87" s="189">
        <v>0.95782429411764702</v>
      </c>
      <c r="L87" s="189" t="s">
        <v>84</v>
      </c>
      <c r="M87" s="189">
        <v>0.97892134831460687</v>
      </c>
      <c r="N87" s="189" t="s">
        <v>84</v>
      </c>
      <c r="O87" s="189" t="s">
        <v>84</v>
      </c>
      <c r="P87" s="189">
        <v>0.99998899999999991</v>
      </c>
      <c r="Q87" s="189">
        <v>0.94406869639468682</v>
      </c>
      <c r="R87" s="189" t="s">
        <v>84</v>
      </c>
      <c r="S87" s="189">
        <v>0.88332391461100557</v>
      </c>
      <c r="T87" s="189">
        <v>0.92101686377708969</v>
      </c>
      <c r="U87" s="189">
        <v>0.92564259477124178</v>
      </c>
      <c r="V87" s="189">
        <v>0.99998899999999991</v>
      </c>
      <c r="W87" s="189" t="s">
        <v>84</v>
      </c>
      <c r="X87" s="236">
        <v>0.96770726625386994</v>
      </c>
      <c r="Y87" s="189">
        <v>0.8130365738682569</v>
      </c>
      <c r="Z87" s="189">
        <v>0.82640435646516663</v>
      </c>
      <c r="AA87" s="189">
        <v>0.97248900000000005</v>
      </c>
      <c r="AB87" s="189">
        <v>0.96208771293947071</v>
      </c>
      <c r="AC87" s="189"/>
      <c r="AD87" s="189">
        <v>0.94006924691358018</v>
      </c>
      <c r="AE87" s="189">
        <v>0.66919308632543928</v>
      </c>
      <c r="AF87" s="189">
        <v>0.84092355564043797</v>
      </c>
      <c r="AG87" s="189" t="s">
        <v>84</v>
      </c>
      <c r="AH87" s="189" t="s">
        <v>84</v>
      </c>
      <c r="AI87" s="189" t="s">
        <v>84</v>
      </c>
      <c r="AJ87" s="189">
        <v>0.86538647899159671</v>
      </c>
      <c r="AK87" s="189">
        <v>0.88718079673135852</v>
      </c>
      <c r="AL87" s="189">
        <v>0.85982729895594601</v>
      </c>
      <c r="AM87" s="189">
        <v>0.91692513368983952</v>
      </c>
      <c r="AN87" s="189">
        <v>0.94052723839009289</v>
      </c>
      <c r="AO87" s="189" t="s">
        <v>84</v>
      </c>
      <c r="AP87" s="189" t="s">
        <v>84</v>
      </c>
      <c r="AQ87" s="189">
        <v>0.72559376976597101</v>
      </c>
      <c r="AR87" s="189">
        <v>0.99213483146067416</v>
      </c>
      <c r="AS87" s="189" t="s">
        <v>84</v>
      </c>
      <c r="AT87" s="506">
        <v>0.92782415731874124</v>
      </c>
      <c r="AU87" s="189" t="s">
        <v>84</v>
      </c>
      <c r="AV87" s="189" t="s">
        <v>84</v>
      </c>
      <c r="AW87" s="189" t="s">
        <v>84</v>
      </c>
      <c r="AX87" s="506" t="s">
        <v>84</v>
      </c>
      <c r="AY87" s="189" t="s">
        <v>84</v>
      </c>
      <c r="AZ87" s="827"/>
      <c r="BA87" s="493">
        <v>0.93327339391499253</v>
      </c>
      <c r="BB87" s="239">
        <v>0.86500410445478648</v>
      </c>
      <c r="BC87" s="239">
        <v>0.88185091951512884</v>
      </c>
      <c r="BD87" s="240">
        <v>0.89337613929496928</v>
      </c>
      <c r="BE87" s="240" t="s">
        <v>84</v>
      </c>
    </row>
    <row r="88" spans="1:59" ht="35.25" customHeight="1" x14ac:dyDescent="0.25">
      <c r="A88" s="144"/>
      <c r="B88" s="144"/>
      <c r="C88" s="144"/>
      <c r="D88" s="144"/>
      <c r="E88" s="144" t="str">
        <f t="shared" si="39"/>
        <v>2023NOVIEMBREÍNDICES GENERALES</v>
      </c>
      <c r="F88" s="448">
        <v>2023</v>
      </c>
      <c r="G88" s="234" t="s">
        <v>267</v>
      </c>
      <c r="H88" s="452"/>
      <c r="I88" s="818" t="s">
        <v>98</v>
      </c>
      <c r="J88" s="189">
        <v>0.97977528089887622</v>
      </c>
      <c r="K88" s="189">
        <v>0.83637364476699771</v>
      </c>
      <c r="L88" s="189" t="s">
        <v>84</v>
      </c>
      <c r="M88" s="189">
        <v>0.83121765275142312</v>
      </c>
      <c r="N88" s="189" t="s">
        <v>84</v>
      </c>
      <c r="O88" s="189" t="s">
        <v>84</v>
      </c>
      <c r="P88" s="189">
        <v>0.9683490713012477</v>
      </c>
      <c r="Q88" s="189">
        <v>0.91678808326967132</v>
      </c>
      <c r="R88" s="189" t="s">
        <v>84</v>
      </c>
      <c r="S88" s="189">
        <v>0.89293562309368191</v>
      </c>
      <c r="T88" s="189">
        <v>0.99212803743315503</v>
      </c>
      <c r="U88" s="189">
        <v>0.80707551642475173</v>
      </c>
      <c r="V88" s="189">
        <v>0.91188166615737198</v>
      </c>
      <c r="W88" s="189" t="s">
        <v>84</v>
      </c>
      <c r="X88" s="236">
        <v>0.92745653246753235</v>
      </c>
      <c r="Y88" s="189">
        <v>0.96939539860888158</v>
      </c>
      <c r="Z88" s="189">
        <v>0.85575867150496554</v>
      </c>
      <c r="AA88" s="189">
        <v>0.89094138095238085</v>
      </c>
      <c r="AB88" s="189">
        <v>0.97977509625668435</v>
      </c>
      <c r="AC88" s="189"/>
      <c r="AD88" s="189">
        <v>0.89967578380443081</v>
      </c>
      <c r="AE88" s="189">
        <v>0.87124864081188835</v>
      </c>
      <c r="AF88" s="189">
        <v>0.77302247191011242</v>
      </c>
      <c r="AG88" s="189" t="s">
        <v>84</v>
      </c>
      <c r="AH88" s="189" t="s">
        <v>84</v>
      </c>
      <c r="AI88" s="189" t="s">
        <v>84</v>
      </c>
      <c r="AJ88" s="189">
        <v>0.8832734204793028</v>
      </c>
      <c r="AK88" s="189">
        <v>0.80805572755417965</v>
      </c>
      <c r="AL88" s="189">
        <v>0.76223039215686283</v>
      </c>
      <c r="AM88" s="189">
        <v>0.92518507843137254</v>
      </c>
      <c r="AN88" s="189">
        <v>0.78282843137254898</v>
      </c>
      <c r="AO88" s="189" t="s">
        <v>84</v>
      </c>
      <c r="AP88" s="189" t="s">
        <v>84</v>
      </c>
      <c r="AQ88" s="189">
        <v>0.98618595825426936</v>
      </c>
      <c r="AR88" s="189">
        <v>0.93182352941176483</v>
      </c>
      <c r="AS88" s="189" t="s">
        <v>84</v>
      </c>
      <c r="AT88" s="506">
        <v>0.93739325842696641</v>
      </c>
      <c r="AU88" s="189" t="s">
        <v>84</v>
      </c>
      <c r="AV88" s="189" t="s">
        <v>84</v>
      </c>
      <c r="AW88" s="189" t="s">
        <v>84</v>
      </c>
      <c r="AX88" s="506" t="s">
        <v>84</v>
      </c>
      <c r="AY88" s="189" t="s">
        <v>84</v>
      </c>
      <c r="AZ88" s="827"/>
      <c r="BA88" s="493">
        <v>0.91141797542054437</v>
      </c>
      <c r="BB88" s="239">
        <v>0.83818999331508737</v>
      </c>
      <c r="BC88" s="239">
        <v>0.95180091536433353</v>
      </c>
      <c r="BD88" s="240">
        <v>0.90046962803332187</v>
      </c>
      <c r="BE88" s="240" t="s">
        <v>84</v>
      </c>
    </row>
    <row r="89" spans="1:59" ht="35.25" customHeight="1" x14ac:dyDescent="0.25">
      <c r="A89" s="144"/>
      <c r="B89" s="144"/>
      <c r="C89" s="144"/>
      <c r="D89" s="144"/>
      <c r="E89" s="144" t="str">
        <f t="shared" si="39"/>
        <v>2023DICIEMBREÍNDICES GENERALES</v>
      </c>
      <c r="F89" s="448">
        <v>2023</v>
      </c>
      <c r="G89" s="234" t="s">
        <v>152</v>
      </c>
      <c r="H89" s="452"/>
      <c r="I89" s="818" t="s">
        <v>98</v>
      </c>
      <c r="J89" s="189">
        <v>0.92044354545454543</v>
      </c>
      <c r="K89" s="189">
        <v>0.91091241482047358</v>
      </c>
      <c r="L89" s="189" t="s">
        <v>84</v>
      </c>
      <c r="M89" s="189">
        <v>0.89782181733746136</v>
      </c>
      <c r="N89" s="189" t="s">
        <v>84</v>
      </c>
      <c r="O89" s="189" t="s">
        <v>84</v>
      </c>
      <c r="P89" s="189">
        <v>0.7882773109243697</v>
      </c>
      <c r="Q89" s="189">
        <v>0.92398776470588218</v>
      </c>
      <c r="R89" s="189" t="s">
        <v>84</v>
      </c>
      <c r="S89" s="189">
        <v>0.88491987557603669</v>
      </c>
      <c r="T89" s="189">
        <v>0.94525025536261487</v>
      </c>
      <c r="U89" s="189">
        <v>0.9639945280437755</v>
      </c>
      <c r="V89" s="189">
        <v>0.98389274331550791</v>
      </c>
      <c r="W89" s="189" t="s">
        <v>84</v>
      </c>
      <c r="X89" s="236">
        <v>0.99213903743315501</v>
      </c>
      <c r="Y89" s="189">
        <v>0.94078156965944271</v>
      </c>
      <c r="Z89" s="189">
        <v>0.95987514800759</v>
      </c>
      <c r="AA89" s="189">
        <v>0.99289597680318953</v>
      </c>
      <c r="AB89" s="189">
        <v>0.98543653250773988</v>
      </c>
      <c r="AC89" s="189"/>
      <c r="AD89" s="189">
        <v>0.81065991352670097</v>
      </c>
      <c r="AE89" s="189">
        <v>0.92798710246679306</v>
      </c>
      <c r="AF89" s="189">
        <v>0.96929381283422444</v>
      </c>
      <c r="AG89" s="189" t="s">
        <v>84</v>
      </c>
      <c r="AH89" s="189" t="s">
        <v>84</v>
      </c>
      <c r="AI89" s="189" t="s">
        <v>84</v>
      </c>
      <c r="AJ89" s="189">
        <v>0.85548880457299192</v>
      </c>
      <c r="AK89" s="189">
        <v>0.99998899999999991</v>
      </c>
      <c r="AL89" s="189">
        <v>0.9030898876404494</v>
      </c>
      <c r="AM89" s="189">
        <v>0.95942288049029611</v>
      </c>
      <c r="AN89" s="189">
        <v>0.93525939848197337</v>
      </c>
      <c r="AO89" s="189" t="s">
        <v>84</v>
      </c>
      <c r="AP89" s="189" t="s">
        <v>84</v>
      </c>
      <c r="AQ89" s="189">
        <v>0.83890597279716139</v>
      </c>
      <c r="AR89" s="189">
        <v>0.6410235313092979</v>
      </c>
      <c r="AS89" s="189" t="s">
        <v>84</v>
      </c>
      <c r="AT89" s="506">
        <v>0.91238551416121993</v>
      </c>
      <c r="AU89" s="189" t="s">
        <v>84</v>
      </c>
      <c r="AV89" s="189" t="s">
        <v>84</v>
      </c>
      <c r="AW89" s="189" t="s">
        <v>84</v>
      </c>
      <c r="AX89" s="506" t="s">
        <v>84</v>
      </c>
      <c r="AY89" s="189" t="s">
        <v>84</v>
      </c>
      <c r="AZ89" s="827"/>
      <c r="BA89" s="493">
        <v>0.93504489428227033</v>
      </c>
      <c r="BB89" s="239">
        <v>0.92014885000167856</v>
      </c>
      <c r="BC89" s="239">
        <v>0.79743833942255982</v>
      </c>
      <c r="BD89" s="240">
        <v>0.88421069456883628</v>
      </c>
      <c r="BE89" s="240" t="s">
        <v>84</v>
      </c>
    </row>
    <row r="90" spans="1:59" ht="35.25" customHeight="1" x14ac:dyDescent="0.25">
      <c r="A90" s="144"/>
      <c r="B90" s="144"/>
      <c r="C90" s="144"/>
      <c r="D90" s="144"/>
      <c r="E90" s="144" t="str">
        <f t="shared" si="39"/>
        <v>2024ENEROÍNDICES GENERALES</v>
      </c>
      <c r="F90" s="448">
        <v>2024</v>
      </c>
      <c r="G90" s="234" t="s">
        <v>153</v>
      </c>
      <c r="H90" s="452"/>
      <c r="I90" s="818" t="s">
        <v>98</v>
      </c>
      <c r="J90" s="189">
        <v>0.99998900000000002</v>
      </c>
      <c r="K90" s="189">
        <v>0.96895958823529404</v>
      </c>
      <c r="L90" s="189" t="s">
        <v>84</v>
      </c>
      <c r="M90" s="189">
        <v>0.95598899999999987</v>
      </c>
      <c r="N90" s="189" t="s">
        <v>84</v>
      </c>
      <c r="O90" s="189" t="s">
        <v>84</v>
      </c>
      <c r="P90" s="189">
        <v>0.98389274331550791</v>
      </c>
      <c r="Q90" s="189">
        <v>0.97191011235955072</v>
      </c>
      <c r="R90" s="189" t="s">
        <v>84</v>
      </c>
      <c r="S90" s="189">
        <v>0.98985139543312783</v>
      </c>
      <c r="T90" s="189" t="s">
        <v>84</v>
      </c>
      <c r="U90" s="189">
        <v>0.99998900000000002</v>
      </c>
      <c r="V90" s="189">
        <v>0.99270726625386996</v>
      </c>
      <c r="W90" s="189" t="s">
        <v>84</v>
      </c>
      <c r="X90" s="236">
        <v>0.99998900000000013</v>
      </c>
      <c r="Y90" s="189">
        <v>0.84679085758513928</v>
      </c>
      <c r="Z90" s="189">
        <v>0.99374751393188854</v>
      </c>
      <c r="AA90" s="189">
        <v>0.83202429222011376</v>
      </c>
      <c r="AB90" s="189" t="s">
        <v>84</v>
      </c>
      <c r="AC90" s="189"/>
      <c r="AD90" s="189">
        <v>0.84948615370018965</v>
      </c>
      <c r="AE90" s="189">
        <v>0.85848203405572765</v>
      </c>
      <c r="AF90" s="189">
        <v>0.91265503415559768</v>
      </c>
      <c r="AG90" s="189" t="s">
        <v>84</v>
      </c>
      <c r="AH90" s="189" t="s">
        <v>84</v>
      </c>
      <c r="AI90" s="189" t="s">
        <v>84</v>
      </c>
      <c r="AJ90" s="189">
        <v>0.97808988764044935</v>
      </c>
      <c r="AK90" s="189">
        <v>0.95084269662921339</v>
      </c>
      <c r="AL90" s="189">
        <v>0.94348899999999991</v>
      </c>
      <c r="AM90" s="189">
        <v>0.84006743137254891</v>
      </c>
      <c r="AN90" s="189">
        <v>0.95740850464396277</v>
      </c>
      <c r="AO90" s="189" t="s">
        <v>84</v>
      </c>
      <c r="AP90" s="189" t="s">
        <v>84</v>
      </c>
      <c r="AQ90" s="189">
        <v>0.92560076470588248</v>
      </c>
      <c r="AR90" s="189">
        <v>0.92723595505617984</v>
      </c>
      <c r="AS90" s="189" t="s">
        <v>84</v>
      </c>
      <c r="AT90" s="506">
        <v>0.9564595882352942</v>
      </c>
      <c r="AU90" s="189" t="s">
        <v>84</v>
      </c>
      <c r="AV90" s="189" t="s">
        <v>84</v>
      </c>
      <c r="AW90" s="189" t="s">
        <v>84</v>
      </c>
      <c r="AX90" s="506" t="s">
        <v>84</v>
      </c>
      <c r="AY90" s="189" t="s">
        <v>84</v>
      </c>
      <c r="AZ90" s="827"/>
      <c r="BA90" s="493">
        <v>0.96131998077787417</v>
      </c>
      <c r="BB90" s="239">
        <v>0.91131509277471112</v>
      </c>
      <c r="BC90" s="239">
        <v>0.93643210266578547</v>
      </c>
      <c r="BD90" s="240">
        <v>0.93635572540612355</v>
      </c>
      <c r="BE90" s="240" t="s">
        <v>84</v>
      </c>
      <c r="BF90" s="147">
        <v>0.93635572540612355</v>
      </c>
      <c r="BG90" s="147" t="s">
        <v>84</v>
      </c>
    </row>
    <row r="91" spans="1:59" ht="35.25" customHeight="1" x14ac:dyDescent="0.25">
      <c r="A91" s="144"/>
      <c r="B91" s="144"/>
      <c r="C91" s="144"/>
      <c r="D91" s="144"/>
      <c r="E91" s="144" t="str">
        <f t="shared" si="39"/>
        <v>2024FEBREROÍNDICES GENERALES</v>
      </c>
      <c r="F91" s="448">
        <v>2024</v>
      </c>
      <c r="G91" s="234" t="s">
        <v>154</v>
      </c>
      <c r="H91" s="452"/>
      <c r="I91" s="1102" t="s">
        <v>98</v>
      </c>
      <c r="J91" s="189">
        <v>1</v>
      </c>
      <c r="K91" s="189">
        <v>0.98428571428571432</v>
      </c>
      <c r="L91" s="189" t="s">
        <v>84</v>
      </c>
      <c r="M91" s="189">
        <v>0.93663157894736837</v>
      </c>
      <c r="N91" s="189" t="s">
        <v>84</v>
      </c>
      <c r="O91" s="189" t="s">
        <v>84</v>
      </c>
      <c r="P91" s="189">
        <v>0.97191331269349845</v>
      </c>
      <c r="Q91" s="189">
        <v>0.99176470588235299</v>
      </c>
      <c r="R91" s="189" t="s">
        <v>84</v>
      </c>
      <c r="S91" s="189">
        <v>1.0000000000000002</v>
      </c>
      <c r="T91" s="189" t="s">
        <v>84</v>
      </c>
      <c r="U91" s="189">
        <v>0.99999999999999978</v>
      </c>
      <c r="V91" s="189">
        <v>1</v>
      </c>
      <c r="W91" s="189" t="s">
        <v>84</v>
      </c>
      <c r="X91" s="236">
        <v>0.9203334541500543</v>
      </c>
      <c r="Y91" s="189">
        <v>0.97600889192886464</v>
      </c>
      <c r="Z91" s="189">
        <v>1.0000000000000002</v>
      </c>
      <c r="AA91" s="189">
        <v>0.99999999999999989</v>
      </c>
      <c r="AB91" s="189" t="s">
        <v>84</v>
      </c>
      <c r="AC91" s="189"/>
      <c r="AD91" s="189">
        <v>0.95155056179775288</v>
      </c>
      <c r="AE91" s="189">
        <v>0.75610085383244208</v>
      </c>
      <c r="AF91" s="189">
        <v>0.92452808988764046</v>
      </c>
      <c r="AG91" s="189" t="s">
        <v>84</v>
      </c>
      <c r="AH91" s="189" t="s">
        <v>84</v>
      </c>
      <c r="AI91" s="189" t="s">
        <v>84</v>
      </c>
      <c r="AJ91" s="189">
        <v>0.9500558449197859</v>
      </c>
      <c r="AK91" s="189">
        <v>0.80167794830659533</v>
      </c>
      <c r="AL91" s="189">
        <v>0.70605919583023069</v>
      </c>
      <c r="AM91" s="189">
        <v>0.92761541898864808</v>
      </c>
      <c r="AN91" s="189">
        <v>0.94309951693404637</v>
      </c>
      <c r="AO91" s="189" t="s">
        <v>84</v>
      </c>
      <c r="AP91" s="189" t="s">
        <v>84</v>
      </c>
      <c r="AQ91" s="189">
        <v>0.91880898876404493</v>
      </c>
      <c r="AR91" s="189">
        <v>0.89177935824856258</v>
      </c>
      <c r="AS91" s="189" t="s">
        <v>84</v>
      </c>
      <c r="AT91" s="506">
        <v>0.98427471428571434</v>
      </c>
      <c r="AU91" s="189" t="s">
        <v>84</v>
      </c>
      <c r="AV91" s="189" t="s">
        <v>84</v>
      </c>
      <c r="AW91" s="189" t="s">
        <v>84</v>
      </c>
      <c r="AX91" s="506" t="s">
        <v>84</v>
      </c>
      <c r="AY91" s="189" t="s">
        <v>84</v>
      </c>
      <c r="AZ91" s="827"/>
      <c r="BA91" s="1067">
        <v>0.98174480482398785</v>
      </c>
      <c r="BB91" s="239">
        <v>0.87008592881214275</v>
      </c>
      <c r="BC91" s="239">
        <v>0.93162102043277395</v>
      </c>
      <c r="BD91" s="240">
        <v>0.92781725135630155</v>
      </c>
      <c r="BE91" s="240" t="s">
        <v>84</v>
      </c>
    </row>
    <row r="92" spans="1:59" ht="35.25" customHeight="1" x14ac:dyDescent="0.25">
      <c r="A92" s="144"/>
      <c r="B92" s="144"/>
      <c r="C92" s="144"/>
      <c r="D92" s="144"/>
      <c r="E92" s="144" t="str">
        <f t="shared" si="39"/>
        <v>2024MARZOÍNDICES GENERALES</v>
      </c>
      <c r="F92" s="448">
        <v>2024</v>
      </c>
      <c r="G92" s="234" t="s">
        <v>155</v>
      </c>
      <c r="H92" s="452"/>
      <c r="I92" s="1102" t="s">
        <v>98</v>
      </c>
      <c r="J92" s="189">
        <v>0.9284060721062618</v>
      </c>
      <c r="K92" s="189">
        <v>0.89745989304812834</v>
      </c>
      <c r="L92" s="189" t="s">
        <v>84</v>
      </c>
      <c r="M92" s="189">
        <v>0.97720123839009287</v>
      </c>
      <c r="N92" s="189" t="s">
        <v>84</v>
      </c>
      <c r="O92" s="189" t="s">
        <v>84</v>
      </c>
      <c r="P92" s="189">
        <v>0.86705108359133132</v>
      </c>
      <c r="Q92" s="189">
        <v>0.83460239651416102</v>
      </c>
      <c r="R92" s="189" t="s">
        <v>84</v>
      </c>
      <c r="S92" s="189">
        <v>0.91700715015321743</v>
      </c>
      <c r="T92" s="189" t="s">
        <v>84</v>
      </c>
      <c r="U92" s="189">
        <v>0.97604278074866302</v>
      </c>
      <c r="V92" s="189">
        <v>0.86846683581007611</v>
      </c>
      <c r="W92" s="189" t="s">
        <v>84</v>
      </c>
      <c r="X92" s="236">
        <v>0.91895721925133678</v>
      </c>
      <c r="Y92" s="189">
        <v>0.95709677419354822</v>
      </c>
      <c r="Z92" s="189">
        <v>0.96218409586056641</v>
      </c>
      <c r="AA92" s="189">
        <v>0.96676470588235286</v>
      </c>
      <c r="AB92" s="189" t="s">
        <v>84</v>
      </c>
      <c r="AC92" s="189"/>
      <c r="AD92" s="189">
        <v>0.91285887522281628</v>
      </c>
      <c r="AE92" s="189">
        <v>0.83671258666029169</v>
      </c>
      <c r="AF92" s="189">
        <v>0.89347429411764712</v>
      </c>
      <c r="AG92" s="189" t="s">
        <v>84</v>
      </c>
      <c r="AH92" s="189" t="s">
        <v>84</v>
      </c>
      <c r="AI92" s="189" t="s">
        <v>84</v>
      </c>
      <c r="AJ92" s="189">
        <v>0.95790838997821348</v>
      </c>
      <c r="AK92" s="189" t="s">
        <v>84</v>
      </c>
      <c r="AL92" s="189">
        <v>0.90537325047438311</v>
      </c>
      <c r="AM92" s="189">
        <v>0.91176470588235292</v>
      </c>
      <c r="AN92" s="189">
        <v>0.84951360141927845</v>
      </c>
      <c r="AO92" s="189" t="s">
        <v>84</v>
      </c>
      <c r="AP92" s="189" t="s">
        <v>84</v>
      </c>
      <c r="AQ92" s="189">
        <v>0.74311130659536528</v>
      </c>
      <c r="AR92" s="189">
        <v>0.99999999999999978</v>
      </c>
      <c r="AS92" s="189" t="s">
        <v>84</v>
      </c>
      <c r="AT92" s="506">
        <v>0.94064344685242507</v>
      </c>
      <c r="AU92" s="189" t="s">
        <v>84</v>
      </c>
      <c r="AV92" s="189" t="s">
        <v>84</v>
      </c>
      <c r="AW92" s="189" t="s">
        <v>84</v>
      </c>
      <c r="AX92" s="506" t="s">
        <v>84</v>
      </c>
      <c r="AY92" s="189" t="s">
        <v>84</v>
      </c>
      <c r="AZ92" s="827"/>
      <c r="BA92" s="493">
        <v>0.92260335379581138</v>
      </c>
      <c r="BB92" s="239">
        <v>0.89537224339356913</v>
      </c>
      <c r="BC92" s="239">
        <v>0.89458491781592997</v>
      </c>
      <c r="BD92" s="240">
        <v>0.90418683833510338</v>
      </c>
      <c r="BE92" s="240" t="s">
        <v>84</v>
      </c>
    </row>
    <row r="93" spans="1:59" ht="35.25" customHeight="1" x14ac:dyDescent="0.25">
      <c r="A93" s="144"/>
      <c r="B93" s="144"/>
      <c r="C93" s="144"/>
      <c r="D93" s="144"/>
      <c r="E93" s="144" t="str">
        <f t="shared" si="39"/>
        <v>2024ABRILÍNDICES GENERALES</v>
      </c>
      <c r="F93" s="448">
        <v>2024</v>
      </c>
      <c r="G93" s="234" t="s">
        <v>303</v>
      </c>
      <c r="H93" s="452"/>
      <c r="I93" s="1102" t="s">
        <v>98</v>
      </c>
      <c r="J93" s="189">
        <v>0.86131818181818165</v>
      </c>
      <c r="K93" s="189">
        <v>0.91317081818181811</v>
      </c>
      <c r="L93" s="189" t="s">
        <v>84</v>
      </c>
      <c r="M93" s="189">
        <v>0.95027222440087145</v>
      </c>
      <c r="N93" s="189" t="s">
        <v>84</v>
      </c>
      <c r="O93" s="189" t="s">
        <v>84</v>
      </c>
      <c r="P93" s="189">
        <v>0.96762237893296854</v>
      </c>
      <c r="Q93" s="189">
        <v>0.87107952711993886</v>
      </c>
      <c r="R93" s="189" t="s">
        <v>84</v>
      </c>
      <c r="S93" s="189">
        <v>0.9038125294117646</v>
      </c>
      <c r="T93" s="189" t="s">
        <v>84</v>
      </c>
      <c r="U93" s="189">
        <v>0.98431537571157479</v>
      </c>
      <c r="V93" s="189">
        <v>0.95082599999999984</v>
      </c>
      <c r="W93" s="189" t="s">
        <v>84</v>
      </c>
      <c r="X93" s="236">
        <v>0.9266629999999999</v>
      </c>
      <c r="Y93" s="189">
        <v>0.96248900000000004</v>
      </c>
      <c r="Z93" s="189">
        <v>0.98587479935794531</v>
      </c>
      <c r="AA93" s="189">
        <v>0.98013047431124345</v>
      </c>
      <c r="AB93" s="189" t="s">
        <v>84</v>
      </c>
      <c r="AC93" s="189"/>
      <c r="AD93" s="189">
        <v>0.82511204240766067</v>
      </c>
      <c r="AE93" s="189">
        <v>0.95292352321981422</v>
      </c>
      <c r="AF93" s="189">
        <v>0.92587894164552353</v>
      </c>
      <c r="AG93" s="189" t="s">
        <v>84</v>
      </c>
      <c r="AH93" s="189" t="s">
        <v>84</v>
      </c>
      <c r="AI93" s="189" t="s">
        <v>84</v>
      </c>
      <c r="AJ93" s="189">
        <v>0.8250510725229826</v>
      </c>
      <c r="AK93" s="189" t="s">
        <v>84</v>
      </c>
      <c r="AL93" s="189">
        <v>0.7589817290552584</v>
      </c>
      <c r="AM93" s="189">
        <v>0.86391948128342244</v>
      </c>
      <c r="AN93" s="189">
        <v>0.98447197213622284</v>
      </c>
      <c r="AO93" s="189" t="s">
        <v>84</v>
      </c>
      <c r="AP93" s="189" t="s">
        <v>84</v>
      </c>
      <c r="AQ93" s="189">
        <v>0.85221368026808586</v>
      </c>
      <c r="AR93" s="189">
        <v>0.98147058823529409</v>
      </c>
      <c r="AS93" s="189" t="s">
        <v>84</v>
      </c>
      <c r="AT93" s="506">
        <v>0.95863636363636351</v>
      </c>
      <c r="AU93" s="189" t="s">
        <v>84</v>
      </c>
      <c r="AV93" s="189" t="s">
        <v>84</v>
      </c>
      <c r="AW93" s="189" t="s">
        <v>84</v>
      </c>
      <c r="AX93" s="506" t="s">
        <v>84</v>
      </c>
      <c r="AY93" s="189" t="s">
        <v>84</v>
      </c>
      <c r="AZ93" s="827"/>
      <c r="BA93" s="493">
        <v>0.93813119243719234</v>
      </c>
      <c r="BB93" s="239">
        <v>0.87661982318155496</v>
      </c>
      <c r="BC93" s="239">
        <v>0.93077354404658108</v>
      </c>
      <c r="BD93" s="240">
        <v>0.91517485322177616</v>
      </c>
      <c r="BE93" s="240" t="s">
        <v>84</v>
      </c>
    </row>
    <row r="94" spans="1:59" ht="35.25" customHeight="1" x14ac:dyDescent="0.25">
      <c r="A94" s="144"/>
      <c r="B94" s="144"/>
      <c r="C94" s="144"/>
      <c r="D94" s="144"/>
      <c r="E94" s="144" t="str">
        <f t="shared" si="39"/>
        <v>2024MAYOÍNDICES GENERALES</v>
      </c>
      <c r="F94" s="448">
        <v>2024</v>
      </c>
      <c r="G94" s="234" t="s">
        <v>167</v>
      </c>
      <c r="H94" s="452"/>
      <c r="I94" s="1102" t="s">
        <v>98</v>
      </c>
      <c r="J94" s="189">
        <v>0.98763605882352934</v>
      </c>
      <c r="K94" s="189">
        <v>0.70341953594771234</v>
      </c>
      <c r="L94" s="189" t="s">
        <v>84</v>
      </c>
      <c r="M94" s="189">
        <v>0.88905920872865274</v>
      </c>
      <c r="N94" s="189" t="s">
        <v>84</v>
      </c>
      <c r="O94" s="189" t="s">
        <v>84</v>
      </c>
      <c r="P94" s="189">
        <v>0.92709139651416117</v>
      </c>
      <c r="Q94" s="189">
        <v>0.90164104080425789</v>
      </c>
      <c r="R94" s="189" t="s">
        <v>84</v>
      </c>
      <c r="S94" s="189">
        <v>0.99998899999999991</v>
      </c>
      <c r="T94" s="189" t="s">
        <v>84</v>
      </c>
      <c r="U94" s="189">
        <v>0.9859550561797753</v>
      </c>
      <c r="V94" s="189">
        <v>0.96817081818181816</v>
      </c>
      <c r="W94" s="189" t="s">
        <v>84</v>
      </c>
      <c r="X94" s="236">
        <v>0.9630881285403049</v>
      </c>
      <c r="Y94" s="189">
        <v>0.95113873262032078</v>
      </c>
      <c r="Z94" s="189">
        <v>0.86954209396485849</v>
      </c>
      <c r="AA94" s="189">
        <v>0.97715477540106943</v>
      </c>
      <c r="AB94" s="189" t="s">
        <v>84</v>
      </c>
      <c r="AC94" s="189"/>
      <c r="AD94" s="189">
        <v>0.92098876404494401</v>
      </c>
      <c r="AE94" s="189">
        <v>0.9503064351378957</v>
      </c>
      <c r="AF94" s="189">
        <v>0.87087135294117646</v>
      </c>
      <c r="AG94" s="189" t="s">
        <v>84</v>
      </c>
      <c r="AH94" s="189" t="s">
        <v>84</v>
      </c>
      <c r="AI94" s="189" t="s">
        <v>84</v>
      </c>
      <c r="AJ94" s="189">
        <v>0.92474835828877</v>
      </c>
      <c r="AK94" s="189" t="s">
        <v>84</v>
      </c>
      <c r="AL94" s="189">
        <v>0.90079113903743313</v>
      </c>
      <c r="AM94" s="189">
        <v>0.90065463467492257</v>
      </c>
      <c r="AN94" s="189">
        <v>0.99271826625386994</v>
      </c>
      <c r="AO94" s="189" t="s">
        <v>84</v>
      </c>
      <c r="AP94" s="189" t="s">
        <v>84</v>
      </c>
      <c r="AQ94" s="189">
        <v>0.93397058823529389</v>
      </c>
      <c r="AR94" s="189">
        <v>0.93959787108219983</v>
      </c>
      <c r="AS94" s="189" t="s">
        <v>84</v>
      </c>
      <c r="AT94" s="506">
        <v>0.97962803743315507</v>
      </c>
      <c r="AU94" s="189" t="s">
        <v>84</v>
      </c>
      <c r="AV94" s="189" t="s">
        <v>84</v>
      </c>
      <c r="AW94" s="189" t="s">
        <v>84</v>
      </c>
      <c r="AX94" s="506" t="s">
        <v>84</v>
      </c>
      <c r="AY94" s="189" t="s">
        <v>84</v>
      </c>
      <c r="AZ94" s="827"/>
      <c r="BA94" s="493">
        <v>0.92699048714220489</v>
      </c>
      <c r="BB94" s="239">
        <v>0.92301127862557308</v>
      </c>
      <c r="BC94" s="239">
        <v>0.95106549891688286</v>
      </c>
      <c r="BD94" s="240">
        <v>0.93368908822822017</v>
      </c>
      <c r="BE94" s="240" t="s">
        <v>84</v>
      </c>
    </row>
    <row r="95" spans="1:59" ht="35.25" customHeight="1" x14ac:dyDescent="0.25">
      <c r="A95" s="144"/>
      <c r="B95" s="144"/>
      <c r="C95" s="144"/>
      <c r="D95" s="144"/>
      <c r="E95" s="144" t="str">
        <f t="shared" si="39"/>
        <v>2024JUNIOÍNDICES GENERALES</v>
      </c>
      <c r="F95" s="448">
        <v>2024</v>
      </c>
      <c r="G95" s="234" t="s">
        <v>168</v>
      </c>
      <c r="H95" s="452"/>
      <c r="I95" s="1102" t="s">
        <v>98</v>
      </c>
      <c r="J95" s="189">
        <v>0.9505740037950664</v>
      </c>
      <c r="K95" s="189">
        <v>0.90060710402319666</v>
      </c>
      <c r="L95" s="189" t="s">
        <v>84</v>
      </c>
      <c r="M95" s="189">
        <v>0.94009595187165773</v>
      </c>
      <c r="N95" s="189" t="s">
        <v>84</v>
      </c>
      <c r="O95" s="189" t="s">
        <v>84</v>
      </c>
      <c r="P95" s="189">
        <v>0.96862751992409846</v>
      </c>
      <c r="Q95" s="189">
        <v>0.97926470588235282</v>
      </c>
      <c r="R95" s="189" t="s">
        <v>84</v>
      </c>
      <c r="S95" s="189">
        <v>0.99271826625386994</v>
      </c>
      <c r="T95" s="189" t="s">
        <v>84</v>
      </c>
      <c r="U95" s="189">
        <v>0.9680360588235295</v>
      </c>
      <c r="V95" s="189">
        <v>0.97303712834224587</v>
      </c>
      <c r="W95" s="189" t="s">
        <v>84</v>
      </c>
      <c r="X95" s="236">
        <v>0.97068437180796718</v>
      </c>
      <c r="Y95" s="189">
        <v>0.95961438699690405</v>
      </c>
      <c r="Z95" s="189">
        <v>0.95506921390374322</v>
      </c>
      <c r="AA95" s="189">
        <v>0.99405958823529428</v>
      </c>
      <c r="AB95" s="189" t="s">
        <v>84</v>
      </c>
      <c r="AC95" s="189"/>
      <c r="AD95" s="189">
        <v>0.94637393292053662</v>
      </c>
      <c r="AE95" s="189">
        <v>0.91255435947712404</v>
      </c>
      <c r="AF95" s="189">
        <v>0.87581154901960789</v>
      </c>
      <c r="AG95" s="189" t="s">
        <v>84</v>
      </c>
      <c r="AH95" s="189" t="s">
        <v>84</v>
      </c>
      <c r="AI95" s="189" t="s">
        <v>84</v>
      </c>
      <c r="AJ95" s="189">
        <v>0.89196910112359551</v>
      </c>
      <c r="AK95" s="189" t="s">
        <v>84</v>
      </c>
      <c r="AL95" s="189">
        <v>0.93749824369747903</v>
      </c>
      <c r="AM95" s="189">
        <v>0.8950517450980392</v>
      </c>
      <c r="AN95" s="189">
        <v>0.92496944608712794</v>
      </c>
      <c r="AO95" s="189" t="s">
        <v>84</v>
      </c>
      <c r="AP95" s="189" t="s">
        <v>84</v>
      </c>
      <c r="AQ95" s="189">
        <v>0.92809912854030496</v>
      </c>
      <c r="AR95" s="189">
        <v>0.96943871537001891</v>
      </c>
      <c r="AS95" s="189" t="s">
        <v>84</v>
      </c>
      <c r="AT95" s="506">
        <v>0.89336678870512976</v>
      </c>
      <c r="AU95" s="189" t="s">
        <v>84</v>
      </c>
      <c r="AV95" s="189" t="s">
        <v>84</v>
      </c>
      <c r="AW95" s="189" t="s">
        <v>84</v>
      </c>
      <c r="AX95" s="506" t="s">
        <v>84</v>
      </c>
      <c r="AY95" s="189" t="s">
        <v>84</v>
      </c>
      <c r="AZ95" s="827"/>
      <c r="BA95" s="1067">
        <v>0.96269902498832727</v>
      </c>
      <c r="BB95" s="239">
        <v>0.91203262534621565</v>
      </c>
      <c r="BC95" s="239">
        <v>0.93030154420515121</v>
      </c>
      <c r="BD95" s="240">
        <v>0.93501106484656471</v>
      </c>
      <c r="BE95" s="240" t="s">
        <v>84</v>
      </c>
    </row>
    <row r="96" spans="1:59" ht="35.25" customHeight="1" x14ac:dyDescent="0.25">
      <c r="A96" s="144"/>
      <c r="B96" s="144"/>
      <c r="C96" s="144"/>
      <c r="D96" s="144"/>
      <c r="E96" s="144" t="str">
        <f t="shared" si="39"/>
        <v>2024JULIOÍNDICES GENERALES</v>
      </c>
      <c r="F96" s="448">
        <v>2024</v>
      </c>
      <c r="G96" s="234" t="s">
        <v>241</v>
      </c>
      <c r="H96" s="452"/>
      <c r="I96" s="1102" t="s">
        <v>98</v>
      </c>
      <c r="J96" s="189">
        <v>0.89675370588235281</v>
      </c>
      <c r="K96" s="189">
        <v>0.97250000000000003</v>
      </c>
      <c r="L96" s="189" t="s">
        <v>84</v>
      </c>
      <c r="M96" s="189">
        <v>0.96943871537001891</v>
      </c>
      <c r="N96" s="189" t="s">
        <v>84</v>
      </c>
      <c r="O96" s="189" t="s">
        <v>84</v>
      </c>
      <c r="P96" s="189">
        <v>0.90216814438502657</v>
      </c>
      <c r="Q96" s="189">
        <v>0.99176470588235299</v>
      </c>
      <c r="R96" s="189" t="s">
        <v>84</v>
      </c>
      <c r="S96" s="189">
        <v>1</v>
      </c>
      <c r="T96" s="189" t="s">
        <v>84</v>
      </c>
      <c r="U96" s="189">
        <v>0.81746204933586342</v>
      </c>
      <c r="V96" s="189">
        <v>0.99999999999999978</v>
      </c>
      <c r="W96" s="189" t="s">
        <v>84</v>
      </c>
      <c r="X96" s="236">
        <v>0.89948529411764711</v>
      </c>
      <c r="Y96" s="189">
        <v>0.86596439628482968</v>
      </c>
      <c r="Z96" s="189">
        <v>0.96167931688804542</v>
      </c>
      <c r="AA96" s="189">
        <v>0.98582429411764716</v>
      </c>
      <c r="AB96" s="189" t="s">
        <v>84</v>
      </c>
      <c r="AC96" s="189"/>
      <c r="AD96" s="189">
        <v>0.97191011235955072</v>
      </c>
      <c r="AE96" s="189">
        <v>0.86873250542085567</v>
      </c>
      <c r="AF96" s="189">
        <v>0.96248899999999982</v>
      </c>
      <c r="AG96" s="189" t="s">
        <v>84</v>
      </c>
      <c r="AH96" s="189" t="s">
        <v>84</v>
      </c>
      <c r="AI96" s="189" t="s">
        <v>84</v>
      </c>
      <c r="AJ96" s="189">
        <v>0.94219488235294102</v>
      </c>
      <c r="AK96" s="189" t="s">
        <v>84</v>
      </c>
      <c r="AL96" s="189">
        <v>0.88848899999999997</v>
      </c>
      <c r="AM96" s="189">
        <v>0.86409735913312691</v>
      </c>
      <c r="AN96" s="189">
        <v>0.835004479876161</v>
      </c>
      <c r="AO96" s="189" t="s">
        <v>84</v>
      </c>
      <c r="AP96" s="189" t="s">
        <v>84</v>
      </c>
      <c r="AQ96" s="189">
        <v>0.83454307116104876</v>
      </c>
      <c r="AR96" s="189">
        <v>0.97925370588235283</v>
      </c>
      <c r="AS96" s="189" t="s">
        <v>84</v>
      </c>
      <c r="AT96" s="506">
        <v>0.88960423116615062</v>
      </c>
      <c r="AU96" s="189" t="s">
        <v>84</v>
      </c>
      <c r="AV96" s="189" t="s">
        <v>84</v>
      </c>
      <c r="AW96" s="189" t="s">
        <v>84</v>
      </c>
      <c r="AX96" s="506" t="s">
        <v>84</v>
      </c>
      <c r="AY96" s="189" t="s">
        <v>84</v>
      </c>
      <c r="AZ96" s="827"/>
      <c r="BA96" s="493">
        <v>0.93858671852198183</v>
      </c>
      <c r="BB96" s="239">
        <v>0.90470247702037643</v>
      </c>
      <c r="BC96" s="239">
        <v>0.90113366940318407</v>
      </c>
      <c r="BD96" s="240">
        <v>0.91480762164851415</v>
      </c>
      <c r="BE96" s="240" t="s">
        <v>84</v>
      </c>
    </row>
    <row r="97" spans="1:57" ht="35.25" customHeight="1" x14ac:dyDescent="0.25">
      <c r="A97" s="144"/>
      <c r="B97" s="144"/>
      <c r="C97" s="144"/>
      <c r="D97" s="144"/>
      <c r="E97" s="144" t="str">
        <f t="shared" si="39"/>
        <v>2024AGOSTOÍNDICES GENERALES</v>
      </c>
      <c r="F97" s="448">
        <v>2024</v>
      </c>
      <c r="G97" s="234" t="s">
        <v>246</v>
      </c>
      <c r="H97" s="452"/>
      <c r="I97" s="1102" t="s">
        <v>98</v>
      </c>
      <c r="J97" s="189">
        <v>0.96182582123758587</v>
      </c>
      <c r="K97" s="189">
        <v>0.91142772661992055</v>
      </c>
      <c r="L97" s="189" t="s">
        <v>84</v>
      </c>
      <c r="M97" s="189">
        <v>0.91765469824293344</v>
      </c>
      <c r="N97" s="189" t="s">
        <v>84</v>
      </c>
      <c r="O97" s="189" t="s">
        <v>84</v>
      </c>
      <c r="P97" s="189">
        <v>0.94898695267580713</v>
      </c>
      <c r="Q97" s="189">
        <v>0.98448297213622282</v>
      </c>
      <c r="R97" s="189" t="s">
        <v>84</v>
      </c>
      <c r="S97" s="189">
        <v>0.99176470588235288</v>
      </c>
      <c r="T97" s="189" t="s">
        <v>84</v>
      </c>
      <c r="U97" s="189">
        <v>0.99271826625386994</v>
      </c>
      <c r="V97" s="189">
        <v>0.9664176470588236</v>
      </c>
      <c r="W97" s="189" t="s">
        <v>84</v>
      </c>
      <c r="X97" s="236">
        <v>0.96584269662921352</v>
      </c>
      <c r="Y97" s="189">
        <v>0.9709597523219814</v>
      </c>
      <c r="Z97" s="189">
        <v>0.9760504201680672</v>
      </c>
      <c r="AA97" s="189">
        <v>0.96771826625386992</v>
      </c>
      <c r="AB97" s="189" t="s">
        <v>84</v>
      </c>
      <c r="AC97" s="189"/>
      <c r="AD97" s="189">
        <v>0.89913322632423764</v>
      </c>
      <c r="AE97" s="189">
        <v>0.92605893409995566</v>
      </c>
      <c r="AF97" s="189">
        <v>0.9321615490196079</v>
      </c>
      <c r="AG97" s="189" t="s">
        <v>84</v>
      </c>
      <c r="AH97" s="189" t="s">
        <v>84</v>
      </c>
      <c r="AI97" s="189" t="s">
        <v>84</v>
      </c>
      <c r="AJ97" s="189">
        <v>0.89964180113204351</v>
      </c>
      <c r="AK97" s="189" t="s">
        <v>84</v>
      </c>
      <c r="AL97" s="189">
        <v>0.89795273286156563</v>
      </c>
      <c r="AM97" s="189">
        <v>0.94172723529411773</v>
      </c>
      <c r="AN97" s="189">
        <v>0.93458507843137262</v>
      </c>
      <c r="AO97" s="189" t="s">
        <v>84</v>
      </c>
      <c r="AP97" s="189" t="s">
        <v>84</v>
      </c>
      <c r="AQ97" s="189">
        <v>0.83371927008532565</v>
      </c>
      <c r="AR97" s="189">
        <v>0.91699236134453777</v>
      </c>
      <c r="AS97" s="189" t="s">
        <v>84</v>
      </c>
      <c r="AT97" s="506">
        <v>0.97752910695187156</v>
      </c>
      <c r="AU97" s="189" t="s">
        <v>84</v>
      </c>
      <c r="AV97" s="189" t="s">
        <v>84</v>
      </c>
      <c r="AW97" s="189" t="s">
        <v>84</v>
      </c>
      <c r="AX97" s="506" t="s">
        <v>84</v>
      </c>
      <c r="AY97" s="189" t="s">
        <v>84</v>
      </c>
      <c r="AZ97" s="827"/>
      <c r="BA97" s="493">
        <v>0.96298749379005388</v>
      </c>
      <c r="BB97" s="239">
        <v>0.91875150816612872</v>
      </c>
      <c r="BC97" s="239">
        <v>0.90941357946057833</v>
      </c>
      <c r="BD97" s="240">
        <v>0.9303841938055869</v>
      </c>
      <c r="BE97" s="240" t="s">
        <v>84</v>
      </c>
    </row>
    <row r="98" spans="1:57" ht="35.25" customHeight="1" x14ac:dyDescent="0.25">
      <c r="A98" s="144"/>
      <c r="B98" s="144"/>
      <c r="C98" s="144"/>
      <c r="D98" s="144"/>
      <c r="E98" s="144" t="str">
        <f t="shared" si="39"/>
        <v>2024SEPTIEMBREÍNDICES GENERALES</v>
      </c>
      <c r="F98" s="1181">
        <v>2024</v>
      </c>
      <c r="G98" s="234" t="s">
        <v>248</v>
      </c>
      <c r="H98" s="452"/>
      <c r="I98" s="1102" t="s">
        <v>98</v>
      </c>
      <c r="J98" s="189">
        <v>0.94805727554179564</v>
      </c>
      <c r="K98" s="189">
        <v>0.97499999999999998</v>
      </c>
      <c r="L98" s="189" t="s">
        <v>84</v>
      </c>
      <c r="M98" s="189">
        <v>0.94227084565345942</v>
      </c>
      <c r="N98" s="189" t="s">
        <v>84</v>
      </c>
      <c r="O98" s="189" t="s">
        <v>84</v>
      </c>
      <c r="P98" s="189">
        <v>0.84123477812177505</v>
      </c>
      <c r="Q98" s="189">
        <v>0.76656704617330795</v>
      </c>
      <c r="R98" s="189" t="s">
        <v>84</v>
      </c>
      <c r="S98" s="189">
        <v>0.98749999999999993</v>
      </c>
      <c r="T98" s="189" t="s">
        <v>84</v>
      </c>
      <c r="U98" s="189">
        <v>0.95261764705882357</v>
      </c>
      <c r="V98" s="189">
        <v>0.92726176470588229</v>
      </c>
      <c r="W98" s="189" t="s">
        <v>84</v>
      </c>
      <c r="X98" s="236">
        <v>0.75073472412220688</v>
      </c>
      <c r="Y98" s="189">
        <v>0.88941573033707866</v>
      </c>
      <c r="Z98" s="189">
        <v>0.95441176470588229</v>
      </c>
      <c r="AA98" s="189">
        <v>0.9598470588235295</v>
      </c>
      <c r="AB98" s="189" t="s">
        <v>84</v>
      </c>
      <c r="AC98" s="189"/>
      <c r="AD98" s="189">
        <v>0.98428571428571432</v>
      </c>
      <c r="AE98" s="189">
        <v>0.95785291881388868</v>
      </c>
      <c r="AF98" s="189">
        <v>0.91519614737507904</v>
      </c>
      <c r="AG98" s="189" t="s">
        <v>84</v>
      </c>
      <c r="AH98" s="189" t="s">
        <v>84</v>
      </c>
      <c r="AI98" s="189" t="s">
        <v>84</v>
      </c>
      <c r="AJ98" s="189">
        <v>0.94287640449438204</v>
      </c>
      <c r="AK98" s="189" t="s">
        <v>84</v>
      </c>
      <c r="AL98" s="189">
        <v>0.94695370588235295</v>
      </c>
      <c r="AM98" s="189">
        <v>0.91437135294117666</v>
      </c>
      <c r="AN98" s="189">
        <v>0.91347147950089125</v>
      </c>
      <c r="AO98" s="189" t="s">
        <v>84</v>
      </c>
      <c r="AP98" s="189" t="s">
        <v>84</v>
      </c>
      <c r="AQ98" s="189">
        <v>0.9593837535014007</v>
      </c>
      <c r="AR98" s="189">
        <v>0.8768539325842698</v>
      </c>
      <c r="AS98" s="189" t="s">
        <v>84</v>
      </c>
      <c r="AT98" s="506">
        <v>0.98155958823529421</v>
      </c>
      <c r="AU98" s="189" t="s">
        <v>84</v>
      </c>
      <c r="AV98" s="189" t="s">
        <v>84</v>
      </c>
      <c r="AW98" s="189" t="s">
        <v>84</v>
      </c>
      <c r="AX98" s="506" t="s">
        <v>84</v>
      </c>
      <c r="AY98" s="189" t="s">
        <v>84</v>
      </c>
      <c r="AZ98" s="827"/>
      <c r="BA98" s="493">
        <v>0.90790988627031177</v>
      </c>
      <c r="BB98" s="239">
        <v>0.93928681761335497</v>
      </c>
      <c r="BC98" s="239">
        <v>0.9392657581069882</v>
      </c>
      <c r="BD98" s="240">
        <v>0.92882082066355165</v>
      </c>
      <c r="BE98" s="240" t="s">
        <v>84</v>
      </c>
    </row>
    <row r="99" spans="1:57" ht="35.25" customHeight="1" x14ac:dyDescent="0.25">
      <c r="A99" s="144"/>
      <c r="B99" s="144"/>
      <c r="C99" s="144"/>
      <c r="D99" s="144"/>
      <c r="E99" s="144" t="str">
        <f t="shared" si="39"/>
        <v>2024OCTUBREÍNDICES GENERALES</v>
      </c>
      <c r="F99" s="1192">
        <v>2024</v>
      </c>
      <c r="G99" s="234" t="s">
        <v>257</v>
      </c>
      <c r="H99" s="452"/>
      <c r="I99" s="1102" t="s">
        <v>98</v>
      </c>
      <c r="J99" s="189">
        <v>0.94108288770053472</v>
      </c>
      <c r="K99" s="189">
        <v>0.92101083591331256</v>
      </c>
      <c r="L99" s="189" t="s">
        <v>84</v>
      </c>
      <c r="M99" s="189">
        <v>0.97792941176470594</v>
      </c>
      <c r="N99" s="189" t="s">
        <v>84</v>
      </c>
      <c r="O99" s="189" t="s">
        <v>84</v>
      </c>
      <c r="P99" s="189">
        <v>0.85089999999999999</v>
      </c>
      <c r="Q99" s="189">
        <v>0.9648876404494382</v>
      </c>
      <c r="R99" s="189" t="s">
        <v>84</v>
      </c>
      <c r="S99" s="189">
        <v>0.99176470588235277</v>
      </c>
      <c r="T99" s="189" t="s">
        <v>84</v>
      </c>
      <c r="U99" s="189">
        <v>0.96431697220579538</v>
      </c>
      <c r="V99" s="189">
        <v>0.90125816993464036</v>
      </c>
      <c r="W99" s="189" t="s">
        <v>84</v>
      </c>
      <c r="X99" s="236">
        <v>0.98543653250773988</v>
      </c>
      <c r="Y99" s="189">
        <v>0.78464201680672274</v>
      </c>
      <c r="Z99" s="189">
        <v>0.93772058823529403</v>
      </c>
      <c r="AA99" s="189">
        <v>0.98125851393188845</v>
      </c>
      <c r="AB99" s="189" t="s">
        <v>84</v>
      </c>
      <c r="AC99" s="189"/>
      <c r="AD99" s="189">
        <v>0.98165566666666659</v>
      </c>
      <c r="AE99" s="189">
        <v>0.9237109251336898</v>
      </c>
      <c r="AF99" s="189">
        <v>0.90923801960784323</v>
      </c>
      <c r="AG99" s="189" t="s">
        <v>84</v>
      </c>
      <c r="AH99" s="189" t="s">
        <v>84</v>
      </c>
      <c r="AI99" s="189" t="s">
        <v>84</v>
      </c>
      <c r="AJ99" s="189">
        <v>0.94497190013679899</v>
      </c>
      <c r="AK99" s="189" t="s">
        <v>84</v>
      </c>
      <c r="AL99" s="189">
        <v>0.84007469654528466</v>
      </c>
      <c r="AM99" s="189">
        <v>0.90519472839401882</v>
      </c>
      <c r="AN99" s="189">
        <v>0.97808988764044946</v>
      </c>
      <c r="AO99" s="189" t="s">
        <v>84</v>
      </c>
      <c r="AP99" s="189" t="s">
        <v>84</v>
      </c>
      <c r="AQ99" s="189">
        <v>1</v>
      </c>
      <c r="AR99" s="189">
        <v>0.99999999999999989</v>
      </c>
      <c r="AS99" s="189" t="s">
        <v>84</v>
      </c>
      <c r="AT99" s="506">
        <v>0.97604278074866302</v>
      </c>
      <c r="AU99" s="189" t="s">
        <v>84</v>
      </c>
      <c r="AV99" s="189" t="s">
        <v>84</v>
      </c>
      <c r="AW99" s="189" t="s">
        <v>84</v>
      </c>
      <c r="AX99" s="506" t="s">
        <v>84</v>
      </c>
      <c r="AY99" s="189" t="s">
        <v>84</v>
      </c>
      <c r="AZ99" s="827"/>
      <c r="BA99" s="1067">
        <v>0.93351735627770205</v>
      </c>
      <c r="BB99" s="239">
        <v>0.92613368916067884</v>
      </c>
      <c r="BC99" s="239">
        <v>0.99201426024955441</v>
      </c>
      <c r="BD99" s="240">
        <v>0.95055510189597847</v>
      </c>
      <c r="BE99" s="240" t="s">
        <v>84</v>
      </c>
    </row>
    <row r="100" spans="1:57" ht="35.25" customHeight="1" x14ac:dyDescent="0.25">
      <c r="A100" s="144"/>
      <c r="B100" s="144"/>
      <c r="C100" s="144"/>
      <c r="D100" s="144"/>
      <c r="E100" s="144" t="str">
        <f t="shared" si="39"/>
        <v>2024NOVIEMBREÍNDICES GENERALES</v>
      </c>
      <c r="F100" s="1194">
        <v>2024</v>
      </c>
      <c r="G100" s="234" t="s">
        <v>267</v>
      </c>
      <c r="H100" s="452"/>
      <c r="I100" s="1102" t="s">
        <v>98</v>
      </c>
      <c r="J100" s="189">
        <v>0.98230337078651675</v>
      </c>
      <c r="K100" s="189">
        <v>0.99998899999999991</v>
      </c>
      <c r="L100" s="189" t="s">
        <v>84</v>
      </c>
      <c r="M100" s="189">
        <v>0.96762237893296854</v>
      </c>
      <c r="N100" s="189" t="s">
        <v>84</v>
      </c>
      <c r="O100" s="189" t="s">
        <v>84</v>
      </c>
      <c r="P100" s="189">
        <v>0.981459588235294</v>
      </c>
      <c r="Q100" s="189">
        <v>0.97176707486630998</v>
      </c>
      <c r="R100" s="189" t="s">
        <v>84</v>
      </c>
      <c r="S100" s="189">
        <v>0.95506921390374322</v>
      </c>
      <c r="T100" s="189" t="s">
        <v>84</v>
      </c>
      <c r="U100" s="189">
        <v>0.99255066982922191</v>
      </c>
      <c r="V100" s="189">
        <v>0.90992733017077787</v>
      </c>
      <c r="W100" s="189" t="s">
        <v>84</v>
      </c>
      <c r="X100" s="236">
        <v>0.97603942016806711</v>
      </c>
      <c r="Y100" s="189">
        <v>0.98483605882352954</v>
      </c>
      <c r="Z100" s="189">
        <v>0.94269662921348307</v>
      </c>
      <c r="AA100" s="189">
        <v>0.99998899999999991</v>
      </c>
      <c r="AB100" s="189" t="s">
        <v>84</v>
      </c>
      <c r="AC100" s="189"/>
      <c r="AD100" s="189">
        <v>0.97282941777323795</v>
      </c>
      <c r="AE100" s="189">
        <v>0.95432055080213896</v>
      </c>
      <c r="AF100" s="189">
        <v>0.94964194117647061</v>
      </c>
      <c r="AG100" s="189" t="s">
        <v>84</v>
      </c>
      <c r="AH100" s="189" t="s">
        <v>84</v>
      </c>
      <c r="AI100" s="189" t="s">
        <v>84</v>
      </c>
      <c r="AJ100" s="189">
        <v>0.90527498521584859</v>
      </c>
      <c r="AK100" s="189" t="s">
        <v>84</v>
      </c>
      <c r="AL100" s="189">
        <v>0.92471372549019604</v>
      </c>
      <c r="AM100" s="189">
        <v>0.96915566666666664</v>
      </c>
      <c r="AN100" s="189">
        <v>0.90812091503267955</v>
      </c>
      <c r="AO100" s="189" t="s">
        <v>84</v>
      </c>
      <c r="AP100" s="189" t="s">
        <v>84</v>
      </c>
      <c r="AQ100" s="189">
        <v>0.99998899999999991</v>
      </c>
      <c r="AR100" s="189">
        <v>0.99374751393188854</v>
      </c>
      <c r="AS100" s="189" t="s">
        <v>84</v>
      </c>
      <c r="AT100" s="506">
        <v>0.80101415438494084</v>
      </c>
      <c r="AU100" s="189" t="s">
        <v>84</v>
      </c>
      <c r="AV100" s="189" t="s">
        <v>84</v>
      </c>
      <c r="AW100" s="189" t="s">
        <v>84</v>
      </c>
      <c r="AX100" s="506" t="s">
        <v>84</v>
      </c>
      <c r="AY100" s="189" t="s">
        <v>84</v>
      </c>
      <c r="AZ100" s="827"/>
      <c r="BA100" s="1198">
        <v>0.97202081124415918</v>
      </c>
      <c r="BB100" s="239">
        <v>0.94057960030817678</v>
      </c>
      <c r="BC100" s="239">
        <v>0.93158355610560972</v>
      </c>
      <c r="BD100" s="240">
        <v>0.94806132255264863</v>
      </c>
      <c r="BE100" s="240" t="s">
        <v>84</v>
      </c>
    </row>
    <row r="101" spans="1:57" ht="35.25" customHeight="1" x14ac:dyDescent="0.25">
      <c r="A101" s="144"/>
      <c r="B101" s="144"/>
      <c r="C101" s="144"/>
      <c r="D101" s="144"/>
      <c r="E101" s="144" t="str">
        <f t="shared" si="39"/>
        <v>2024DICIEMBREÍNDICES GENERALES</v>
      </c>
      <c r="F101" s="1203">
        <v>2024</v>
      </c>
      <c r="G101" s="234" t="s">
        <v>152</v>
      </c>
      <c r="H101" s="452"/>
      <c r="I101" s="1102" t="s">
        <v>98</v>
      </c>
      <c r="J101" s="189">
        <v>0.97294256037151694</v>
      </c>
      <c r="K101" s="189">
        <v>0.97498899999999999</v>
      </c>
      <c r="L101" s="189" t="s">
        <v>84</v>
      </c>
      <c r="M101" s="189">
        <v>0.91337803743315504</v>
      </c>
      <c r="N101" s="189" t="s">
        <v>84</v>
      </c>
      <c r="O101" s="189" t="s">
        <v>84</v>
      </c>
      <c r="P101" s="189">
        <v>0.86780985561497326</v>
      </c>
      <c r="Q101" s="189">
        <v>0.98748900000000017</v>
      </c>
      <c r="R101" s="189" t="s">
        <v>84</v>
      </c>
      <c r="S101" s="189">
        <v>0.99998900000000002</v>
      </c>
      <c r="T101" s="189" t="s">
        <v>84</v>
      </c>
      <c r="U101" s="189">
        <v>0.93389274331550787</v>
      </c>
      <c r="V101" s="189">
        <v>0.96693054136874346</v>
      </c>
      <c r="W101" s="189" t="s">
        <v>84</v>
      </c>
      <c r="X101" s="236">
        <v>0.98615370588235307</v>
      </c>
      <c r="Y101" s="189">
        <v>0.94995370588235295</v>
      </c>
      <c r="Z101" s="189">
        <v>0.99467590702087283</v>
      </c>
      <c r="AA101" s="189">
        <v>0.97113542282672982</v>
      </c>
      <c r="AB101" s="189" t="s">
        <v>84</v>
      </c>
      <c r="AC101" s="189"/>
      <c r="AD101" s="189">
        <v>0.98551221981424142</v>
      </c>
      <c r="AE101" s="189">
        <v>1</v>
      </c>
      <c r="AF101" s="189">
        <v>0.9510394201680672</v>
      </c>
      <c r="AG101" s="189" t="s">
        <v>84</v>
      </c>
      <c r="AH101" s="189" t="s">
        <v>84</v>
      </c>
      <c r="AI101" s="189" t="s">
        <v>84</v>
      </c>
      <c r="AJ101" s="189">
        <v>0.98764044943820217</v>
      </c>
      <c r="AK101" s="189" t="s">
        <v>84</v>
      </c>
      <c r="AL101" s="189">
        <v>0.99998900000000002</v>
      </c>
      <c r="AM101" s="189">
        <v>0.97395726625386991</v>
      </c>
      <c r="AN101" s="189">
        <v>0.88053389164086693</v>
      </c>
      <c r="AO101" s="189" t="s">
        <v>84</v>
      </c>
      <c r="AP101" s="189" t="s">
        <v>84</v>
      </c>
      <c r="AQ101" s="189">
        <v>0.86119666488413527</v>
      </c>
      <c r="AR101" s="189">
        <v>0.78453282081608511</v>
      </c>
      <c r="AS101" s="189" t="s">
        <v>84</v>
      </c>
      <c r="AT101" s="506">
        <v>0.92197042414860675</v>
      </c>
      <c r="AU101" s="189" t="s">
        <v>84</v>
      </c>
      <c r="AV101" s="189" t="s">
        <v>84</v>
      </c>
      <c r="AW101" s="189" t="s">
        <v>84</v>
      </c>
      <c r="AX101" s="506" t="s">
        <v>84</v>
      </c>
      <c r="AY101" s="189" t="s">
        <v>84</v>
      </c>
      <c r="AZ101" s="827"/>
      <c r="BA101" s="1198">
        <v>0.95994495664301727</v>
      </c>
      <c r="BB101" s="239">
        <v>0.96838174961646395</v>
      </c>
      <c r="BC101" s="239">
        <v>0.85589996994960904</v>
      </c>
      <c r="BD101" s="240">
        <v>0.92807555873636349</v>
      </c>
      <c r="BE101" s="240" t="s">
        <v>84</v>
      </c>
    </row>
    <row r="102" spans="1:57" ht="35.25" customHeight="1" x14ac:dyDescent="0.25">
      <c r="A102" s="144"/>
      <c r="B102" s="144"/>
      <c r="C102" s="144"/>
      <c r="D102" s="144"/>
      <c r="E102" s="144" t="str">
        <f t="shared" si="39"/>
        <v>2025ENEROÍNDICES GENERALES</v>
      </c>
      <c r="F102" s="1215">
        <v>2025</v>
      </c>
      <c r="G102" s="234" t="s">
        <v>153</v>
      </c>
      <c r="H102" s="452"/>
      <c r="I102" s="1102" t="s">
        <v>98</v>
      </c>
      <c r="J102" s="189">
        <v>0.93472607664884111</v>
      </c>
      <c r="K102" s="189">
        <v>0.89083248212461696</v>
      </c>
      <c r="L102" s="189" t="s">
        <v>84</v>
      </c>
      <c r="M102" s="189">
        <v>0.93643285026737966</v>
      </c>
      <c r="N102" s="189" t="s">
        <v>84</v>
      </c>
      <c r="O102" s="189" t="s">
        <v>84</v>
      </c>
      <c r="P102" s="189">
        <v>0.94519772865275131</v>
      </c>
      <c r="Q102" s="189">
        <v>0.95291841176470593</v>
      </c>
      <c r="R102" s="189" t="s">
        <v>84</v>
      </c>
      <c r="S102" s="189">
        <v>0.8950310168067227</v>
      </c>
      <c r="T102" s="189" t="s">
        <v>84</v>
      </c>
      <c r="U102" s="189">
        <v>0.91162057894736837</v>
      </c>
      <c r="V102" s="189">
        <v>0.97640611229946517</v>
      </c>
      <c r="W102" s="189" t="s">
        <v>84</v>
      </c>
      <c r="X102" s="236">
        <v>0.98075103208556136</v>
      </c>
      <c r="Y102" s="189">
        <v>0.84078553124383981</v>
      </c>
      <c r="Z102" s="189">
        <v>0.99998899999999991</v>
      </c>
      <c r="AA102" s="189">
        <v>0.92009803921568623</v>
      </c>
      <c r="AB102" s="189" t="s">
        <v>84</v>
      </c>
      <c r="AC102" s="189"/>
      <c r="AD102" s="189">
        <v>0.90149812734082402</v>
      </c>
      <c r="AE102" s="189">
        <v>0.96247810675381251</v>
      </c>
      <c r="AF102" s="189">
        <v>0.7469915773420478</v>
      </c>
      <c r="AG102" s="189" t="s">
        <v>84</v>
      </c>
      <c r="AH102" s="189" t="s">
        <v>84</v>
      </c>
      <c r="AI102" s="189" t="s">
        <v>84</v>
      </c>
      <c r="AJ102" s="189">
        <v>0.83339201574069266</v>
      </c>
      <c r="AK102" s="189" t="s">
        <v>84</v>
      </c>
      <c r="AL102" s="189">
        <v>0.94303605882352937</v>
      </c>
      <c r="AM102" s="189">
        <v>0.69451440106951867</v>
      </c>
      <c r="AN102" s="189">
        <v>0.9833223333333333</v>
      </c>
      <c r="AO102" s="189" t="s">
        <v>84</v>
      </c>
      <c r="AP102" s="189" t="s">
        <v>84</v>
      </c>
      <c r="AQ102" s="189">
        <v>0.93577630234933595</v>
      </c>
      <c r="AR102" s="189">
        <v>0.96068418716577531</v>
      </c>
      <c r="AS102" s="189" t="s">
        <v>84</v>
      </c>
      <c r="AT102" s="506">
        <v>0.87500316255534472</v>
      </c>
      <c r="AU102" s="189" t="s">
        <v>84</v>
      </c>
      <c r="AV102" s="189" t="s">
        <v>84</v>
      </c>
      <c r="AW102" s="189" t="s">
        <v>84</v>
      </c>
      <c r="AX102" s="506" t="s">
        <v>84</v>
      </c>
      <c r="AY102" s="189" t="s">
        <v>84</v>
      </c>
      <c r="AZ102" s="827"/>
      <c r="BA102" s="1067">
        <v>0.93206573833807804</v>
      </c>
      <c r="BB102" s="239">
        <v>0.86646180291482267</v>
      </c>
      <c r="BC102" s="239">
        <v>0.92382121735681866</v>
      </c>
      <c r="BD102" s="240">
        <v>0.90744958620323979</v>
      </c>
      <c r="BE102" s="240" t="s">
        <v>84</v>
      </c>
    </row>
    <row r="103" spans="1:57" ht="35.25" customHeight="1" x14ac:dyDescent="0.25">
      <c r="A103" s="144"/>
      <c r="B103" s="144"/>
      <c r="C103" s="144"/>
      <c r="D103" s="144"/>
      <c r="E103" s="144" t="str">
        <f t="shared" si="39"/>
        <v>2025FEBREROÍNDICES GENERALES</v>
      </c>
      <c r="F103" s="1217">
        <v>2025</v>
      </c>
      <c r="G103" s="234" t="s">
        <v>154</v>
      </c>
      <c r="H103" s="452"/>
      <c r="I103" s="1102" t="s">
        <v>98</v>
      </c>
      <c r="J103" s="189">
        <v>0.91349598930481268</v>
      </c>
      <c r="K103" s="189">
        <v>0.99175370588235279</v>
      </c>
      <c r="L103" s="189" t="s">
        <v>84</v>
      </c>
      <c r="M103" s="189">
        <v>0.96187682489740078</v>
      </c>
      <c r="N103" s="189" t="s">
        <v>84</v>
      </c>
      <c r="O103" s="189" t="s">
        <v>84</v>
      </c>
      <c r="P103" s="189">
        <v>0.96990850464396283</v>
      </c>
      <c r="Q103" s="189">
        <v>0.96572197213622279</v>
      </c>
      <c r="R103" s="189" t="s">
        <v>84</v>
      </c>
      <c r="S103" s="189">
        <v>0.95450029568302774</v>
      </c>
      <c r="T103" s="189" t="s">
        <v>84</v>
      </c>
      <c r="U103" s="189">
        <v>0.94665076470588227</v>
      </c>
      <c r="V103" s="189">
        <v>0.9843153757115749</v>
      </c>
      <c r="W103" s="189" t="s">
        <v>84</v>
      </c>
      <c r="X103" s="236">
        <v>0.86391726251276801</v>
      </c>
      <c r="Y103" s="189">
        <v>0.88435054949784786</v>
      </c>
      <c r="Z103" s="189">
        <v>0.98112751992409863</v>
      </c>
      <c r="AA103" s="189">
        <v>0.94431841176470588</v>
      </c>
      <c r="AB103" s="189" t="s">
        <v>84</v>
      </c>
      <c r="AC103" s="189"/>
      <c r="AD103" s="189">
        <v>0.97894869498910675</v>
      </c>
      <c r="AE103" s="189">
        <v>0.99255066982922191</v>
      </c>
      <c r="AF103" s="189">
        <v>0.96248900000000004</v>
      </c>
      <c r="AG103" s="189" t="s">
        <v>84</v>
      </c>
      <c r="AH103" s="189" t="s">
        <v>84</v>
      </c>
      <c r="AI103" s="189" t="s">
        <v>84</v>
      </c>
      <c r="AJ103" s="189">
        <v>0.94219488235294102</v>
      </c>
      <c r="AK103" s="189" t="s">
        <v>84</v>
      </c>
      <c r="AL103" s="189">
        <v>0.98748899999999995</v>
      </c>
      <c r="AM103" s="189">
        <v>0.93099250936329592</v>
      </c>
      <c r="AN103" s="189">
        <v>1</v>
      </c>
      <c r="AO103" s="189" t="s">
        <v>84</v>
      </c>
      <c r="AP103" s="189" t="s">
        <v>84</v>
      </c>
      <c r="AQ103" s="189">
        <v>0.96839194117647065</v>
      </c>
      <c r="AR103" s="189">
        <v>0.89152178198304743</v>
      </c>
      <c r="AS103" s="189" t="s">
        <v>84</v>
      </c>
      <c r="AT103" s="506">
        <v>0.88461062759840792</v>
      </c>
      <c r="AU103" s="189" t="s">
        <v>84</v>
      </c>
      <c r="AV103" s="189" t="s">
        <v>84</v>
      </c>
      <c r="AW103" s="189" t="s">
        <v>84</v>
      </c>
      <c r="AX103" s="506" t="s">
        <v>84</v>
      </c>
      <c r="AY103" s="189" t="s">
        <v>84</v>
      </c>
      <c r="AZ103" s="827"/>
      <c r="BA103" s="1198">
        <v>0.94682809805538815</v>
      </c>
      <c r="BB103" s="239">
        <v>0.97066639379065223</v>
      </c>
      <c r="BC103" s="239">
        <v>0.91484145025264196</v>
      </c>
      <c r="BD103" s="240">
        <v>0.9441119806995607</v>
      </c>
      <c r="BE103" s="240" t="s">
        <v>84</v>
      </c>
    </row>
    <row r="104" spans="1:57" ht="35.25" customHeight="1" x14ac:dyDescent="0.25">
      <c r="A104" s="144"/>
      <c r="B104" s="144"/>
      <c r="C104" s="144"/>
      <c r="D104" s="144"/>
      <c r="E104" s="144" t="str">
        <f t="shared" si="39"/>
        <v>2025MARZOÍNDICES GENERALES</v>
      </c>
      <c r="F104" s="1238">
        <v>2025</v>
      </c>
      <c r="G104" s="234" t="s">
        <v>155</v>
      </c>
      <c r="H104" s="452"/>
      <c r="I104" s="1102" t="s">
        <v>98</v>
      </c>
      <c r="J104" s="189">
        <v>0.96069518716577529</v>
      </c>
      <c r="K104" s="189">
        <v>0.97641375171886924</v>
      </c>
      <c r="L104" s="189" t="s">
        <v>84</v>
      </c>
      <c r="M104" s="189">
        <v>0.96929381283422444</v>
      </c>
      <c r="N104" s="189" t="s">
        <v>84</v>
      </c>
      <c r="O104" s="189" t="s">
        <v>84</v>
      </c>
      <c r="P104" s="189">
        <v>0.88912001604278068</v>
      </c>
      <c r="Q104" s="189">
        <v>0.93644385026737964</v>
      </c>
      <c r="R104" s="189" t="s">
        <v>84</v>
      </c>
      <c r="S104" s="189">
        <v>0.97197197213622288</v>
      </c>
      <c r="T104" s="189" t="s">
        <v>84</v>
      </c>
      <c r="U104" s="189">
        <v>0.97178571428571414</v>
      </c>
      <c r="V104" s="189">
        <v>0.94945002956830271</v>
      </c>
      <c r="W104" s="189" t="s">
        <v>84</v>
      </c>
      <c r="X104" s="236">
        <v>0.97178571428571414</v>
      </c>
      <c r="Y104" s="189">
        <v>0.93862277609108158</v>
      </c>
      <c r="Z104" s="189">
        <v>0.98391244870041039</v>
      </c>
      <c r="AA104" s="189">
        <v>0.8784402561314486</v>
      </c>
      <c r="AB104" s="189" t="s">
        <v>84</v>
      </c>
      <c r="AC104" s="189"/>
      <c r="AD104" s="189">
        <v>0.98748899999999995</v>
      </c>
      <c r="AE104" s="189">
        <v>0.95000000000000007</v>
      </c>
      <c r="AF104" s="189">
        <v>0.84566733126934979</v>
      </c>
      <c r="AG104" s="189" t="s">
        <v>84</v>
      </c>
      <c r="AH104" s="189" t="s">
        <v>84</v>
      </c>
      <c r="AI104" s="189" t="s">
        <v>84</v>
      </c>
      <c r="AJ104" s="189">
        <v>0.97808988764044946</v>
      </c>
      <c r="AK104" s="189" t="s">
        <v>84</v>
      </c>
      <c r="AL104" s="189">
        <v>0.91192081818181814</v>
      </c>
      <c r="AM104" s="189">
        <v>0.83547919607843124</v>
      </c>
      <c r="AN104" s="189">
        <v>0.94572585857321645</v>
      </c>
      <c r="AO104" s="189" t="s">
        <v>84</v>
      </c>
      <c r="AP104" s="189" t="s">
        <v>84</v>
      </c>
      <c r="AQ104" s="189">
        <v>0.99213483146067416</v>
      </c>
      <c r="AR104" s="189">
        <v>0.95812769010043031</v>
      </c>
      <c r="AS104" s="189" t="s">
        <v>84</v>
      </c>
      <c r="AT104" s="506">
        <v>0.92642512854030501</v>
      </c>
      <c r="AU104" s="189" t="s">
        <v>84</v>
      </c>
      <c r="AV104" s="189" t="s">
        <v>84</v>
      </c>
      <c r="AW104" s="189" t="s">
        <v>84</v>
      </c>
      <c r="AX104" s="506" t="s">
        <v>84</v>
      </c>
      <c r="AY104" s="189" t="s">
        <v>84</v>
      </c>
      <c r="AZ104" s="827"/>
      <c r="BA104" s="1198">
        <v>0.94982796076899356</v>
      </c>
      <c r="BB104" s="239">
        <v>0.92205315596332349</v>
      </c>
      <c r="BC104" s="239">
        <v>0.95889588336713649</v>
      </c>
      <c r="BD104" s="240">
        <v>0.94359233336648451</v>
      </c>
      <c r="BE104" s="240" t="s">
        <v>84</v>
      </c>
    </row>
    <row r="105" spans="1:57" ht="35.25" customHeight="1" x14ac:dyDescent="0.25">
      <c r="A105" s="144"/>
      <c r="B105" s="144"/>
      <c r="C105" s="144"/>
      <c r="D105" s="144"/>
      <c r="E105" s="144" t="str">
        <f t="shared" si="39"/>
        <v>2025ABRILÍNDICES GENERALES</v>
      </c>
      <c r="F105" s="1240">
        <v>2025</v>
      </c>
      <c r="G105" s="234" t="s">
        <v>303</v>
      </c>
      <c r="H105" s="452"/>
      <c r="I105" s="1219" t="s">
        <v>98</v>
      </c>
      <c r="J105" s="189">
        <v>0.92111655773420476</v>
      </c>
      <c r="K105" s="189">
        <v>0.95470252177234516</v>
      </c>
      <c r="L105" s="189" t="s">
        <v>84</v>
      </c>
      <c r="M105" s="189">
        <v>0.91453183520599257</v>
      </c>
      <c r="N105" s="189" t="s">
        <v>84</v>
      </c>
      <c r="O105" s="189" t="s">
        <v>84</v>
      </c>
      <c r="P105" s="189">
        <v>0.91801221981424141</v>
      </c>
      <c r="Q105" s="189">
        <v>0.92024923605805942</v>
      </c>
      <c r="R105" s="189" t="s">
        <v>84</v>
      </c>
      <c r="S105" s="189">
        <v>0.91690712074303393</v>
      </c>
      <c r="T105" s="189" t="s">
        <v>84</v>
      </c>
      <c r="U105" s="189">
        <v>0.97752910695187156</v>
      </c>
      <c r="V105" s="189">
        <v>0.97197197213622288</v>
      </c>
      <c r="W105" s="189" t="s">
        <v>84</v>
      </c>
      <c r="X105" s="236">
        <v>0.89729927760577921</v>
      </c>
      <c r="Y105" s="189">
        <v>0.72121498472531442</v>
      </c>
      <c r="Z105" s="189">
        <v>0.9580659536541889</v>
      </c>
      <c r="AA105" s="189">
        <v>0.9145370392156863</v>
      </c>
      <c r="AB105" s="189" t="s">
        <v>84</v>
      </c>
      <c r="AC105" s="189"/>
      <c r="AD105" s="189">
        <v>0.92247191011235941</v>
      </c>
      <c r="AE105" s="189">
        <v>0.94036333155080198</v>
      </c>
      <c r="AF105" s="189">
        <v>0.94653980213903732</v>
      </c>
      <c r="AG105" s="189" t="s">
        <v>84</v>
      </c>
      <c r="AH105" s="189" t="s">
        <v>84</v>
      </c>
      <c r="AI105" s="189" t="s">
        <v>84</v>
      </c>
      <c r="AJ105" s="189">
        <v>0.97934831460674165</v>
      </c>
      <c r="AK105" s="189" t="s">
        <v>84</v>
      </c>
      <c r="AL105" s="189">
        <v>0.99998900000000013</v>
      </c>
      <c r="AM105" s="189">
        <v>0.97322429411764699</v>
      </c>
      <c r="AN105" s="189">
        <v>0.98748900000000017</v>
      </c>
      <c r="AO105" s="189" t="s">
        <v>84</v>
      </c>
      <c r="AP105" s="189" t="s">
        <v>84</v>
      </c>
      <c r="AQ105" s="189">
        <v>0.78369096078431377</v>
      </c>
      <c r="AR105" s="189">
        <v>0.87269662921348323</v>
      </c>
      <c r="AS105" s="189" t="s">
        <v>84</v>
      </c>
      <c r="AT105" s="506">
        <v>0.9203563605313092</v>
      </c>
      <c r="AU105" s="189" t="s">
        <v>84</v>
      </c>
      <c r="AV105" s="189" t="s">
        <v>84</v>
      </c>
      <c r="AW105" s="189" t="s">
        <v>84</v>
      </c>
      <c r="AX105" s="506" t="s">
        <v>84</v>
      </c>
      <c r="AY105" s="189" t="s">
        <v>84</v>
      </c>
      <c r="AZ105" s="827"/>
      <c r="BA105" s="1198">
        <v>0.91551148546807848</v>
      </c>
      <c r="BB105" s="239">
        <v>0.96420366464665541</v>
      </c>
      <c r="BC105" s="239">
        <v>0.8589146501763687</v>
      </c>
      <c r="BD105" s="240">
        <v>0.9128766000970342</v>
      </c>
      <c r="BE105" s="240" t="s">
        <v>84</v>
      </c>
    </row>
    <row r="106" spans="1:57" ht="35.25" customHeight="1" x14ac:dyDescent="0.25">
      <c r="A106" s="144"/>
      <c r="B106" s="144"/>
      <c r="C106" s="144"/>
      <c r="D106" s="144"/>
      <c r="E106" s="144" t="str">
        <f t="shared" si="39"/>
        <v>2025MAYOÍNDICES GENERALES</v>
      </c>
      <c r="F106" s="1258">
        <v>2025</v>
      </c>
      <c r="G106" s="234" t="s">
        <v>167</v>
      </c>
      <c r="H106" s="452"/>
      <c r="I106" s="1219" t="s">
        <v>98</v>
      </c>
      <c r="J106" s="189">
        <v>0.99999999999999989</v>
      </c>
      <c r="K106" s="189">
        <v>1</v>
      </c>
      <c r="L106" s="189" t="s">
        <v>84</v>
      </c>
      <c r="M106" s="189">
        <v>0.97468409586056637</v>
      </c>
      <c r="N106" s="189" t="s">
        <v>84</v>
      </c>
      <c r="O106" s="189" t="s">
        <v>84</v>
      </c>
      <c r="P106" s="189">
        <v>0.92645958823529406</v>
      </c>
      <c r="Q106" s="189">
        <v>0.97682723529411752</v>
      </c>
      <c r="R106" s="189" t="s">
        <v>84</v>
      </c>
      <c r="S106" s="189">
        <v>0.99998900000000013</v>
      </c>
      <c r="T106" s="189" t="s">
        <v>84</v>
      </c>
      <c r="U106" s="189">
        <v>0.99998899999999991</v>
      </c>
      <c r="V106" s="189">
        <v>0.99998900000000002</v>
      </c>
      <c r="W106" s="189" t="s">
        <v>84</v>
      </c>
      <c r="X106" s="236">
        <v>0.96271810216718257</v>
      </c>
      <c r="Y106" s="189">
        <v>0.89943871537001885</v>
      </c>
      <c r="Z106" s="189">
        <v>0.98230337078651675</v>
      </c>
      <c r="AA106" s="189">
        <v>0.99998899999999991</v>
      </c>
      <c r="AB106" s="189" t="s">
        <v>84</v>
      </c>
      <c r="AC106" s="189"/>
      <c r="AD106" s="189">
        <v>0.96572197213622279</v>
      </c>
      <c r="AE106" s="189">
        <v>0.67109848288717444</v>
      </c>
      <c r="AF106" s="189">
        <v>0.95245653246753237</v>
      </c>
      <c r="AG106" s="189" t="s">
        <v>84</v>
      </c>
      <c r="AH106" s="189" t="s">
        <v>84</v>
      </c>
      <c r="AI106" s="189" t="s">
        <v>84</v>
      </c>
      <c r="AJ106" s="189">
        <v>0.90700038519924087</v>
      </c>
      <c r="AK106" s="189" t="s">
        <v>84</v>
      </c>
      <c r="AL106" s="189">
        <v>0.99304553518628025</v>
      </c>
      <c r="AM106" s="189">
        <v>0.9739682662538699</v>
      </c>
      <c r="AN106" s="189">
        <v>0.97300370588235285</v>
      </c>
      <c r="AO106" s="189" t="s">
        <v>84</v>
      </c>
      <c r="AP106" s="189" t="s">
        <v>84</v>
      </c>
      <c r="AQ106" s="189">
        <v>0.8622083298132972</v>
      </c>
      <c r="AR106" s="189">
        <v>0.95069971537001885</v>
      </c>
      <c r="AS106" s="189" t="s">
        <v>84</v>
      </c>
      <c r="AT106" s="506">
        <v>0.95149411764705893</v>
      </c>
      <c r="AU106" s="189" t="s">
        <v>84</v>
      </c>
      <c r="AV106" s="189" t="s">
        <v>84</v>
      </c>
      <c r="AW106" s="189" t="s">
        <v>84</v>
      </c>
      <c r="AX106" s="506" t="s">
        <v>84</v>
      </c>
      <c r="AY106" s="189" t="s">
        <v>84</v>
      </c>
      <c r="AZ106" s="827"/>
      <c r="BA106" s="1198">
        <v>0.97686559230947456</v>
      </c>
      <c r="BB106" s="239">
        <v>0.91947069714466767</v>
      </c>
      <c r="BC106" s="239">
        <v>0.92146738761012503</v>
      </c>
      <c r="BD106" s="240">
        <v>0.93926789235475583</v>
      </c>
      <c r="BE106" s="240" t="s">
        <v>84</v>
      </c>
    </row>
    <row r="107" spans="1:57" ht="35.25" customHeight="1" x14ac:dyDescent="0.25">
      <c r="A107" s="144"/>
      <c r="B107" s="144"/>
      <c r="C107" s="144"/>
      <c r="D107" s="144"/>
      <c r="E107" s="144" t="str">
        <f t="shared" si="39"/>
        <v>2025JUNIOÍNDICES GENERALES</v>
      </c>
      <c r="F107" s="1261">
        <v>2025</v>
      </c>
      <c r="G107" s="234" t="s">
        <v>168</v>
      </c>
      <c r="H107" s="452"/>
      <c r="I107" s="1102" t="s">
        <v>98</v>
      </c>
      <c r="J107" s="189">
        <v>0.81979486679116087</v>
      </c>
      <c r="K107" s="189">
        <v>0.87931818181818178</v>
      </c>
      <c r="L107" s="189" t="s">
        <v>84</v>
      </c>
      <c r="M107" s="189">
        <v>0.88549702139037423</v>
      </c>
      <c r="N107" s="189" t="s">
        <v>84</v>
      </c>
      <c r="O107" s="189" t="s">
        <v>84</v>
      </c>
      <c r="P107" s="189">
        <v>0.88749345632798571</v>
      </c>
      <c r="Q107" s="189">
        <v>0.96432958801498136</v>
      </c>
      <c r="R107" s="189" t="s">
        <v>84</v>
      </c>
      <c r="S107" s="189">
        <v>1</v>
      </c>
      <c r="T107" s="189" t="s">
        <v>84</v>
      </c>
      <c r="U107" s="189">
        <v>0.81415730337078651</v>
      </c>
      <c r="V107" s="189">
        <v>0.90067081818181804</v>
      </c>
      <c r="W107" s="189" t="s">
        <v>84</v>
      </c>
      <c r="X107" s="236">
        <v>0.99999999999999989</v>
      </c>
      <c r="Y107" s="189">
        <v>0.76622363901689705</v>
      </c>
      <c r="Z107" s="189">
        <v>0.87987631856378912</v>
      </c>
      <c r="AA107" s="189">
        <v>0.99212803743315503</v>
      </c>
      <c r="AB107" s="189" t="s">
        <v>84</v>
      </c>
      <c r="AC107" s="189"/>
      <c r="AD107" s="189">
        <v>0.8254606741573034</v>
      </c>
      <c r="AE107" s="189">
        <v>0.61386392569659443</v>
      </c>
      <c r="AF107" s="189">
        <v>0.70734926228673278</v>
      </c>
      <c r="AG107" s="189" t="s">
        <v>84</v>
      </c>
      <c r="AH107" s="189" t="s">
        <v>84</v>
      </c>
      <c r="AI107" s="189" t="s">
        <v>84</v>
      </c>
      <c r="AJ107" s="189">
        <v>0.84802079297429922</v>
      </c>
      <c r="AK107" s="189" t="s">
        <v>84</v>
      </c>
      <c r="AL107" s="189">
        <v>0.60427686243036527</v>
      </c>
      <c r="AM107" s="189">
        <v>0.65450810074374577</v>
      </c>
      <c r="AN107" s="189">
        <v>0.83495279402824962</v>
      </c>
      <c r="AO107" s="189" t="s">
        <v>84</v>
      </c>
      <c r="AP107" s="189" t="s">
        <v>84</v>
      </c>
      <c r="AQ107" s="189">
        <v>0.81767305882352936</v>
      </c>
      <c r="AR107" s="189">
        <v>0.79602602010644596</v>
      </c>
      <c r="AS107" s="189" t="s">
        <v>84</v>
      </c>
      <c r="AT107" s="506">
        <v>0.96567182662538698</v>
      </c>
      <c r="AU107" s="189" t="s">
        <v>84</v>
      </c>
      <c r="AV107" s="189" t="s">
        <v>84</v>
      </c>
      <c r="AW107" s="189" t="s">
        <v>84</v>
      </c>
      <c r="AX107" s="506" t="s">
        <v>84</v>
      </c>
      <c r="AY107" s="189" t="s">
        <v>84</v>
      </c>
      <c r="AZ107" s="827"/>
      <c r="BA107" s="1067">
        <v>0.8991241025757607</v>
      </c>
      <c r="BB107" s="239">
        <v>0.72691891604532721</v>
      </c>
      <c r="BC107" s="239">
        <v>0.8597903018517874</v>
      </c>
      <c r="BD107" s="240">
        <v>0.82861110682429173</v>
      </c>
      <c r="BE107" s="240" t="s">
        <v>84</v>
      </c>
    </row>
    <row r="108" spans="1:57" ht="35.25" customHeight="1" x14ac:dyDescent="0.25">
      <c r="A108" s="144"/>
      <c r="B108" s="144"/>
      <c r="C108" s="144"/>
      <c r="D108" s="144"/>
      <c r="E108" s="144" t="str">
        <f t="shared" si="39"/>
        <v>2025JULIOÍNDICES GENERALES</v>
      </c>
      <c r="F108" s="1278">
        <v>2025</v>
      </c>
      <c r="G108" s="234" t="s">
        <v>241</v>
      </c>
      <c r="H108" s="452"/>
      <c r="I108" s="1219" t="s">
        <v>98</v>
      </c>
      <c r="J108" s="189">
        <v>0.87429923122412778</v>
      </c>
      <c r="K108" s="189">
        <v>0.98615370588235307</v>
      </c>
      <c r="L108" s="189" t="s">
        <v>84</v>
      </c>
      <c r="M108" s="189">
        <v>0.90178448563611491</v>
      </c>
      <c r="N108" s="189" t="s">
        <v>84</v>
      </c>
      <c r="O108" s="189" t="s">
        <v>84</v>
      </c>
      <c r="P108" s="189">
        <v>0.88436065775401052</v>
      </c>
      <c r="Q108" s="189">
        <v>0.96507135294117652</v>
      </c>
      <c r="R108" s="189" t="s">
        <v>84</v>
      </c>
      <c r="S108" s="189">
        <v>0.92362536363636361</v>
      </c>
      <c r="T108" s="189" t="s">
        <v>84</v>
      </c>
      <c r="U108" s="189">
        <v>0.75397295721925128</v>
      </c>
      <c r="V108" s="189">
        <v>0.83897271268057794</v>
      </c>
      <c r="W108" s="189" t="s">
        <v>84</v>
      </c>
      <c r="X108" s="236">
        <v>0.99175370588235279</v>
      </c>
      <c r="Y108" s="189">
        <v>0.84337135294117649</v>
      </c>
      <c r="Z108" s="189">
        <v>0.90462998102466785</v>
      </c>
      <c r="AA108" s="189">
        <v>0.9640831176470589</v>
      </c>
      <c r="AB108" s="189" t="s">
        <v>84</v>
      </c>
      <c r="AC108" s="189"/>
      <c r="AD108" s="189">
        <v>0.97640611229946517</v>
      </c>
      <c r="AE108" s="189">
        <v>0.82043916878095924</v>
      </c>
      <c r="AF108" s="189">
        <v>0.53662416986120298</v>
      </c>
      <c r="AG108" s="189" t="s">
        <v>84</v>
      </c>
      <c r="AH108" s="189" t="s">
        <v>84</v>
      </c>
      <c r="AI108" s="189" t="s">
        <v>84</v>
      </c>
      <c r="AJ108" s="189">
        <v>0.8784456563467492</v>
      </c>
      <c r="AK108" s="189" t="s">
        <v>84</v>
      </c>
      <c r="AL108" s="189">
        <v>0.94551556546489557</v>
      </c>
      <c r="AM108" s="189">
        <v>0.83644875723527401</v>
      </c>
      <c r="AN108" s="189">
        <v>0.97825882352941185</v>
      </c>
      <c r="AO108" s="189" t="s">
        <v>84</v>
      </c>
      <c r="AP108" s="189" t="s">
        <v>84</v>
      </c>
      <c r="AQ108" s="189">
        <v>0.84767620020429013</v>
      </c>
      <c r="AR108" s="189">
        <v>0.94228792569659436</v>
      </c>
      <c r="AS108" s="189" t="s">
        <v>84</v>
      </c>
      <c r="AT108" s="506">
        <v>0.69628054545454543</v>
      </c>
      <c r="AU108" s="189" t="s">
        <v>84</v>
      </c>
      <c r="AV108" s="189" t="s">
        <v>84</v>
      </c>
      <c r="AW108" s="189" t="s">
        <v>84</v>
      </c>
      <c r="AX108" s="506" t="s">
        <v>84</v>
      </c>
      <c r="AY108" s="189" t="s">
        <v>84</v>
      </c>
      <c r="AZ108" s="827"/>
      <c r="BA108" s="1198">
        <v>0.90267321870576922</v>
      </c>
      <c r="BB108" s="239">
        <v>0.85316260764542273</v>
      </c>
      <c r="BC108" s="239">
        <v>0.82874822378514335</v>
      </c>
      <c r="BD108" s="240">
        <v>0.86152801671211188</v>
      </c>
      <c r="BE108" s="240" t="s">
        <v>84</v>
      </c>
    </row>
    <row r="109" spans="1:57" ht="35.25" customHeight="1" x14ac:dyDescent="0.25">
      <c r="A109" s="144"/>
      <c r="B109" s="144"/>
      <c r="C109" s="144"/>
      <c r="D109" s="144"/>
      <c r="E109" s="144" t="str">
        <f t="shared" ref="E109:E113" si="40">+F109&amp;G109&amp;I109</f>
        <v>2025AGOSTOÍNDICES GENERALES</v>
      </c>
      <c r="F109" s="1280">
        <v>2025</v>
      </c>
      <c r="G109" s="234" t="s">
        <v>246</v>
      </c>
      <c r="H109" s="452"/>
      <c r="I109" s="1219" t="s">
        <v>98</v>
      </c>
      <c r="J109" s="189">
        <v>0.90041383660130714</v>
      </c>
      <c r="K109" s="189">
        <v>0.97417785448916405</v>
      </c>
      <c r="L109" s="189" t="s">
        <v>84</v>
      </c>
      <c r="M109" s="189">
        <v>0.96714389271475165</v>
      </c>
      <c r="N109" s="189" t="s">
        <v>84</v>
      </c>
      <c r="O109" s="189" t="s">
        <v>84</v>
      </c>
      <c r="P109" s="189">
        <v>0.98035432507739939</v>
      </c>
      <c r="Q109" s="189">
        <v>0.96736383442265783</v>
      </c>
      <c r="R109" s="189" t="s">
        <v>84</v>
      </c>
      <c r="S109" s="189">
        <v>0.94499999999999984</v>
      </c>
      <c r="T109" s="189" t="s">
        <v>84</v>
      </c>
      <c r="U109" s="189">
        <v>0.95099167379679128</v>
      </c>
      <c r="V109" s="189">
        <v>0.98370993023255815</v>
      </c>
      <c r="W109" s="189" t="s">
        <v>84</v>
      </c>
      <c r="X109" s="236">
        <v>0.94410664705882341</v>
      </c>
      <c r="Y109" s="189">
        <v>0.89155222638368703</v>
      </c>
      <c r="Z109" s="189">
        <v>0.96073529411764713</v>
      </c>
      <c r="AA109" s="189">
        <v>0.95013605882352936</v>
      </c>
      <c r="AB109" s="189" t="s">
        <v>84</v>
      </c>
      <c r="AC109" s="189"/>
      <c r="AD109" s="189">
        <v>0.93602306327616802</v>
      </c>
      <c r="AE109" s="189">
        <v>0.74560695187165782</v>
      </c>
      <c r="AF109" s="189">
        <v>0.97332429411764709</v>
      </c>
      <c r="AG109" s="189" t="s">
        <v>84</v>
      </c>
      <c r="AH109" s="189" t="s">
        <v>84</v>
      </c>
      <c r="AI109" s="189" t="s">
        <v>84</v>
      </c>
      <c r="AJ109" s="189">
        <v>0.95006800709639272</v>
      </c>
      <c r="AK109" s="189" t="s">
        <v>84</v>
      </c>
      <c r="AL109" s="189">
        <v>0.88895494427244581</v>
      </c>
      <c r="AM109" s="189">
        <v>0.88144736842105254</v>
      </c>
      <c r="AN109" s="189">
        <v>0.91583333333333361</v>
      </c>
      <c r="AO109" s="189" t="s">
        <v>84</v>
      </c>
      <c r="AP109" s="189" t="s">
        <v>84</v>
      </c>
      <c r="AQ109" s="189">
        <v>0.84692177310924355</v>
      </c>
      <c r="AR109" s="189">
        <v>0.87331095870421704</v>
      </c>
      <c r="AS109" s="189" t="s">
        <v>84</v>
      </c>
      <c r="AT109" s="506">
        <v>0.88132378740970074</v>
      </c>
      <c r="AU109" s="189" t="s">
        <v>84</v>
      </c>
      <c r="AV109" s="189" t="s">
        <v>84</v>
      </c>
      <c r="AW109" s="189" t="s">
        <v>84</v>
      </c>
      <c r="AX109" s="506" t="s">
        <v>84</v>
      </c>
      <c r="AY109" s="189" t="s">
        <v>84</v>
      </c>
      <c r="AZ109" s="827"/>
      <c r="BA109" s="1198">
        <v>0.9513071311431931</v>
      </c>
      <c r="BB109" s="239">
        <v>0.89875113748409963</v>
      </c>
      <c r="BC109" s="239">
        <v>0.86718550640772041</v>
      </c>
      <c r="BD109" s="240">
        <v>0.90574792501167101</v>
      </c>
      <c r="BE109" s="240" t="s">
        <v>84</v>
      </c>
    </row>
    <row r="110" spans="1:57" ht="35.25" customHeight="1" x14ac:dyDescent="0.25">
      <c r="A110" s="144"/>
      <c r="B110" s="144"/>
      <c r="C110" s="144"/>
      <c r="D110" s="144"/>
      <c r="E110" s="144" t="str">
        <f t="shared" si="40"/>
        <v>2025SEPTIEMBREÍNDICES GENERALES</v>
      </c>
      <c r="F110" s="1280">
        <v>2025</v>
      </c>
      <c r="G110" s="234" t="s">
        <v>248</v>
      </c>
      <c r="H110" s="452"/>
      <c r="I110" s="1219" t="s">
        <v>98</v>
      </c>
      <c r="J110" s="189">
        <v>0.93131569409206227</v>
      </c>
      <c r="K110" s="189">
        <v>0.96030985561497317</v>
      </c>
      <c r="L110" s="189" t="s">
        <v>84</v>
      </c>
      <c r="M110" s="189">
        <v>0.93161438699690402</v>
      </c>
      <c r="N110" s="189" t="s">
        <v>84</v>
      </c>
      <c r="O110" s="189" t="s">
        <v>84</v>
      </c>
      <c r="P110" s="189">
        <v>0.92446268421052624</v>
      </c>
      <c r="Q110" s="189">
        <v>0.83745907223942206</v>
      </c>
      <c r="R110" s="189" t="s">
        <v>84</v>
      </c>
      <c r="S110" s="189">
        <v>0.98936281404174564</v>
      </c>
      <c r="T110" s="189" t="s">
        <v>84</v>
      </c>
      <c r="U110" s="189">
        <v>0.89447429411764701</v>
      </c>
      <c r="V110" s="189">
        <v>0.87829831209693177</v>
      </c>
      <c r="W110" s="189" t="s">
        <v>84</v>
      </c>
      <c r="X110" s="236">
        <v>0.93960863377609083</v>
      </c>
      <c r="Y110" s="189">
        <v>0.96055736248012702</v>
      </c>
      <c r="Z110" s="189">
        <v>0.93251685393258432</v>
      </c>
      <c r="AA110" s="189">
        <v>0.96437704554079684</v>
      </c>
      <c r="AB110" s="189" t="s">
        <v>84</v>
      </c>
      <c r="AC110" s="189"/>
      <c r="AD110" s="189">
        <v>0.96293017647058821</v>
      </c>
      <c r="AE110" s="189">
        <v>0.88287155260469863</v>
      </c>
      <c r="AF110" s="189">
        <v>0.93622708456534598</v>
      </c>
      <c r="AG110" s="189" t="s">
        <v>84</v>
      </c>
      <c r="AH110" s="189" t="s">
        <v>84</v>
      </c>
      <c r="AI110" s="189" t="s">
        <v>84</v>
      </c>
      <c r="AJ110" s="189">
        <v>0.79263330491297646</v>
      </c>
      <c r="AK110" s="189" t="s">
        <v>84</v>
      </c>
      <c r="AL110" s="189">
        <v>0.85673588057040995</v>
      </c>
      <c r="AM110" s="189">
        <v>0.89711764705882358</v>
      </c>
      <c r="AN110" s="189">
        <v>0.88507481041196956</v>
      </c>
      <c r="AO110" s="189" t="s">
        <v>84</v>
      </c>
      <c r="AP110" s="189" t="s">
        <v>84</v>
      </c>
      <c r="AQ110" s="189">
        <v>0.78917262512768127</v>
      </c>
      <c r="AR110" s="189">
        <v>0.77293300653594765</v>
      </c>
      <c r="AS110" s="189" t="s">
        <v>84</v>
      </c>
      <c r="AT110" s="506">
        <v>0.87345860566448796</v>
      </c>
      <c r="AU110" s="189" t="s">
        <v>84</v>
      </c>
      <c r="AV110" s="189" t="s">
        <v>84</v>
      </c>
      <c r="AW110" s="189" t="s">
        <v>84</v>
      </c>
      <c r="AX110" s="506" t="s">
        <v>84</v>
      </c>
      <c r="AY110" s="189" t="s">
        <v>84</v>
      </c>
      <c r="AZ110" s="827"/>
      <c r="BA110" s="1198">
        <v>0.92869641742831766</v>
      </c>
      <c r="BB110" s="239">
        <v>0.8876557795135448</v>
      </c>
      <c r="BC110" s="239">
        <v>0.81185474577603889</v>
      </c>
      <c r="BD110" s="240">
        <v>0.87606898090596719</v>
      </c>
      <c r="BE110" s="240" t="s">
        <v>84</v>
      </c>
    </row>
    <row r="111" spans="1:57" ht="35.25" customHeight="1" x14ac:dyDescent="0.25">
      <c r="A111" s="144"/>
      <c r="B111" s="144"/>
      <c r="C111" s="144"/>
      <c r="D111" s="144"/>
      <c r="E111" s="144" t="str">
        <f t="shared" si="40"/>
        <v>2025OCTUBREÍNDICES GENERALES</v>
      </c>
      <c r="F111" s="1283">
        <v>2025</v>
      </c>
      <c r="G111" s="234" t="s">
        <v>257</v>
      </c>
      <c r="H111" s="452"/>
      <c r="I111" s="1219" t="s">
        <v>98</v>
      </c>
      <c r="J111" s="189">
        <v>0.97041680748663095</v>
      </c>
      <c r="K111" s="189">
        <v>0.99998900000000013</v>
      </c>
      <c r="L111" s="189" t="s">
        <v>84</v>
      </c>
      <c r="M111" s="189">
        <v>0.98539006951871655</v>
      </c>
      <c r="N111" s="189" t="s">
        <v>84</v>
      </c>
      <c r="O111" s="189" t="s">
        <v>84</v>
      </c>
      <c r="P111" s="189">
        <v>0.97589313943355105</v>
      </c>
      <c r="Q111" s="189">
        <v>0.97125032662660038</v>
      </c>
      <c r="R111" s="189" t="s">
        <v>84</v>
      </c>
      <c r="S111" s="189">
        <v>0.88788425047438324</v>
      </c>
      <c r="T111" s="189" t="s">
        <v>84</v>
      </c>
      <c r="U111" s="189">
        <v>0.96152276759314015</v>
      </c>
      <c r="V111" s="189">
        <v>0.95582887700534747</v>
      </c>
      <c r="W111" s="189" t="s">
        <v>84</v>
      </c>
      <c r="X111" s="236">
        <v>0.99999999999999989</v>
      </c>
      <c r="Y111" s="189">
        <v>0.92009336432637567</v>
      </c>
      <c r="Z111" s="189">
        <v>0.97589313943355105</v>
      </c>
      <c r="AA111" s="189">
        <v>0.95668729222011373</v>
      </c>
      <c r="AB111" s="189" t="s">
        <v>84</v>
      </c>
      <c r="AC111" s="189"/>
      <c r="AD111" s="189">
        <v>0.74798893300667402</v>
      </c>
      <c r="AE111" s="189">
        <v>0.98748899999999995</v>
      </c>
      <c r="AF111" s="189">
        <v>0.94290343850267366</v>
      </c>
      <c r="AG111" s="189" t="s">
        <v>84</v>
      </c>
      <c r="AH111" s="189" t="s">
        <v>84</v>
      </c>
      <c r="AI111" s="189" t="s">
        <v>84</v>
      </c>
      <c r="AJ111" s="189">
        <v>0.97934831460674165</v>
      </c>
      <c r="AK111" s="189" t="s">
        <v>84</v>
      </c>
      <c r="AL111" s="189">
        <v>0.97603942016806722</v>
      </c>
      <c r="AM111" s="189">
        <v>0.94483884520123829</v>
      </c>
      <c r="AN111" s="189">
        <v>0.96332233333333328</v>
      </c>
      <c r="AO111" s="189" t="s">
        <v>84</v>
      </c>
      <c r="AP111" s="189" t="s">
        <v>84</v>
      </c>
      <c r="AQ111" s="189">
        <v>0.93715675599128534</v>
      </c>
      <c r="AR111" s="189">
        <v>0.91116161189490574</v>
      </c>
      <c r="AS111" s="189" t="s">
        <v>84</v>
      </c>
      <c r="AT111" s="506">
        <v>0.85759022230710458</v>
      </c>
      <c r="AU111" s="189" t="s">
        <v>84</v>
      </c>
      <c r="AV111" s="189" t="s">
        <v>84</v>
      </c>
      <c r="AW111" s="189" t="s">
        <v>84</v>
      </c>
      <c r="AX111" s="506" t="s">
        <v>84</v>
      </c>
      <c r="AY111" s="189" t="s">
        <v>84</v>
      </c>
      <c r="AZ111" s="827"/>
      <c r="BA111" s="1067">
        <v>0.96340408617653406</v>
      </c>
      <c r="BB111" s="239">
        <v>0.93456146925981831</v>
      </c>
      <c r="BC111" s="239">
        <v>0.90196953006443203</v>
      </c>
      <c r="BD111" s="240">
        <v>0.93331169516692813</v>
      </c>
      <c r="BE111" s="240" t="s">
        <v>84</v>
      </c>
    </row>
    <row r="112" spans="1:57" ht="35.25" customHeight="1" x14ac:dyDescent="0.25">
      <c r="A112" s="144"/>
      <c r="B112" s="144"/>
      <c r="C112" s="144"/>
      <c r="D112" s="144"/>
      <c r="E112" s="144" t="str">
        <f t="shared" si="40"/>
        <v>2025NOVIEMBREÍNDICES GENERALES</v>
      </c>
      <c r="F112" s="1285">
        <v>2025</v>
      </c>
      <c r="G112" s="234" t="s">
        <v>267</v>
      </c>
      <c r="H112" s="452"/>
      <c r="I112" s="1219" t="s">
        <v>98</v>
      </c>
      <c r="J112" s="189">
        <v>0.97752910695187156</v>
      </c>
      <c r="K112" s="189">
        <v>0.95056179775280913</v>
      </c>
      <c r="L112" s="189" t="s">
        <v>84</v>
      </c>
      <c r="M112" s="189">
        <v>0.96288391077329805</v>
      </c>
      <c r="N112" s="189" t="s">
        <v>84</v>
      </c>
      <c r="O112" s="189" t="s">
        <v>84</v>
      </c>
      <c r="P112" s="189">
        <v>0.73983396584440231</v>
      </c>
      <c r="Q112" s="189">
        <v>0.9917537058823529</v>
      </c>
      <c r="R112" s="189" t="s">
        <v>84</v>
      </c>
      <c r="S112" s="189">
        <v>0.92221860151802648</v>
      </c>
      <c r="T112" s="189" t="s">
        <v>84</v>
      </c>
      <c r="U112" s="189">
        <v>0.92055825996204921</v>
      </c>
      <c r="V112" s="189">
        <v>0.94567317169327803</v>
      </c>
      <c r="W112" s="189" t="s">
        <v>84</v>
      </c>
      <c r="X112" s="236">
        <v>0.97251573796791424</v>
      </c>
      <c r="Y112" s="189">
        <v>0.94264554648956345</v>
      </c>
      <c r="Z112" s="189">
        <v>0.98748900000000017</v>
      </c>
      <c r="AA112" s="189">
        <v>0.98448297213622282</v>
      </c>
      <c r="AB112" s="189" t="s">
        <v>84</v>
      </c>
      <c r="AC112" s="189"/>
      <c r="AD112" s="189">
        <v>0.88584194117647053</v>
      </c>
      <c r="AE112" s="189">
        <v>0.84228846524064171</v>
      </c>
      <c r="AF112" s="189">
        <v>0.74362211108066145</v>
      </c>
      <c r="AG112" s="189" t="s">
        <v>84</v>
      </c>
      <c r="AH112" s="189" t="s">
        <v>84</v>
      </c>
      <c r="AI112" s="189" t="s">
        <v>84</v>
      </c>
      <c r="AJ112" s="189">
        <v>0.87073864131994261</v>
      </c>
      <c r="AK112" s="189" t="s">
        <v>84</v>
      </c>
      <c r="AL112" s="189">
        <v>0.91760299625468167</v>
      </c>
      <c r="AM112" s="189">
        <v>0.90700038519924087</v>
      </c>
      <c r="AN112" s="189">
        <v>0.90580324148606806</v>
      </c>
      <c r="AO112" s="189" t="s">
        <v>84</v>
      </c>
      <c r="AP112" s="189" t="s">
        <v>84</v>
      </c>
      <c r="AQ112" s="189">
        <v>0.98552808988764051</v>
      </c>
      <c r="AR112" s="189">
        <v>0.93418900000000005</v>
      </c>
      <c r="AS112" s="189" t="s">
        <v>84</v>
      </c>
      <c r="AT112" s="506">
        <v>0.82669135836269991</v>
      </c>
      <c r="AU112" s="189" t="s">
        <v>84</v>
      </c>
      <c r="AV112" s="189" t="s">
        <v>84</v>
      </c>
      <c r="AW112" s="189" t="s">
        <v>84</v>
      </c>
      <c r="AX112" s="506" t="s">
        <v>84</v>
      </c>
      <c r="AY112" s="189" t="s">
        <v>84</v>
      </c>
      <c r="AZ112" s="827"/>
      <c r="BA112" s="1198">
        <v>0.94151214808098216</v>
      </c>
      <c r="BB112" s="239">
        <v>0.86755682596538664</v>
      </c>
      <c r="BC112" s="239">
        <v>0.91546948275011353</v>
      </c>
      <c r="BD112" s="240">
        <v>0.90817948559882744</v>
      </c>
      <c r="BE112" s="240" t="s">
        <v>84</v>
      </c>
    </row>
    <row r="113" spans="1:59" ht="35.25" customHeight="1" x14ac:dyDescent="0.25">
      <c r="A113" s="144"/>
      <c r="B113" s="144"/>
      <c r="C113" s="144"/>
      <c r="D113" s="144"/>
      <c r="E113" s="144" t="str">
        <f t="shared" si="40"/>
        <v>2025DICIEMBREÍNDICES GENERALES</v>
      </c>
      <c r="F113" s="1300">
        <v>2025</v>
      </c>
      <c r="G113" s="234" t="s">
        <v>152</v>
      </c>
      <c r="H113" s="452"/>
      <c r="I113" s="1219" t="s">
        <v>98</v>
      </c>
      <c r="J113" s="189">
        <v>0.92849167379679132</v>
      </c>
      <c r="K113" s="189">
        <v>0.88209556990068749</v>
      </c>
      <c r="L113" s="189" t="s">
        <v>84</v>
      </c>
      <c r="M113" s="189">
        <v>0.88286832470647647</v>
      </c>
      <c r="N113" s="189" t="s">
        <v>84</v>
      </c>
      <c r="O113" s="189" t="s">
        <v>84</v>
      </c>
      <c r="P113" s="189">
        <v>0.97923605882352949</v>
      </c>
      <c r="Q113" s="189">
        <v>0.90381252941176471</v>
      </c>
      <c r="R113" s="189" t="s">
        <v>84</v>
      </c>
      <c r="S113" s="189">
        <v>0.95936511408199643</v>
      </c>
      <c r="T113" s="189" t="s">
        <v>84</v>
      </c>
      <c r="U113" s="189">
        <v>0.93486294957983185</v>
      </c>
      <c r="V113" s="189">
        <v>0.97699298053958417</v>
      </c>
      <c r="W113" s="189" t="s">
        <v>84</v>
      </c>
      <c r="X113" s="236">
        <v>0.981459588235294</v>
      </c>
      <c r="Y113" s="189">
        <v>0.95638406537282938</v>
      </c>
      <c r="Z113" s="189">
        <v>0.92961466844919782</v>
      </c>
      <c r="AA113" s="189">
        <v>0.9658775448916409</v>
      </c>
      <c r="AB113" s="189" t="s">
        <v>84</v>
      </c>
      <c r="AC113" s="189"/>
      <c r="AD113" s="189">
        <v>0.82493106773618541</v>
      </c>
      <c r="AE113" s="189">
        <v>0.9355926060166726</v>
      </c>
      <c r="AF113" s="189">
        <v>0.87077108556149729</v>
      </c>
      <c r="AG113" s="189" t="s">
        <v>84</v>
      </c>
      <c r="AH113" s="189" t="s">
        <v>84</v>
      </c>
      <c r="AI113" s="189" t="s">
        <v>84</v>
      </c>
      <c r="AJ113" s="189">
        <v>0.87089887640449437</v>
      </c>
      <c r="AK113" s="189" t="s">
        <v>84</v>
      </c>
      <c r="AL113" s="189">
        <v>0.97962803743315507</v>
      </c>
      <c r="AM113" s="189">
        <v>0.93159488235294119</v>
      </c>
      <c r="AN113" s="189">
        <v>0.96262677089783277</v>
      </c>
      <c r="AO113" s="189" t="s">
        <v>84</v>
      </c>
      <c r="AP113" s="189" t="s">
        <v>84</v>
      </c>
      <c r="AQ113" s="189">
        <v>0.79244889304812827</v>
      </c>
      <c r="AR113" s="189">
        <v>0.97105711145510831</v>
      </c>
      <c r="AS113" s="189" t="s">
        <v>84</v>
      </c>
      <c r="AT113" s="506">
        <v>0.90174882203696982</v>
      </c>
      <c r="AU113" s="189" t="s">
        <v>84</v>
      </c>
      <c r="AV113" s="189" t="s">
        <v>84</v>
      </c>
      <c r="AW113" s="189" t="s">
        <v>84</v>
      </c>
      <c r="AX113" s="506" t="s">
        <v>84</v>
      </c>
      <c r="AY113" s="189" t="s">
        <v>84</v>
      </c>
      <c r="AZ113" s="827"/>
      <c r="BA113" s="1371">
        <v>0.9400884223158017</v>
      </c>
      <c r="BB113" s="239">
        <v>0.91086333234325412</v>
      </c>
      <c r="BC113" s="239">
        <v>0.88841827551340202</v>
      </c>
      <c r="BD113" s="240">
        <v>0.91312334339081935</v>
      </c>
      <c r="BE113" s="240" t="s">
        <v>84</v>
      </c>
    </row>
    <row r="114" spans="1:59" ht="35.25" customHeight="1" x14ac:dyDescent="0.25">
      <c r="A114" s="144"/>
      <c r="B114" s="144"/>
      <c r="C114" s="144"/>
      <c r="D114" s="144"/>
      <c r="E114" s="144" t="str">
        <f t="shared" ref="E114" si="41">+F114&amp;G114&amp;I114</f>
        <v>2026FEBREROÍNDICES GENERALES</v>
      </c>
      <c r="F114" s="448">
        <v>2026</v>
      </c>
      <c r="G114" s="234" t="s">
        <v>154</v>
      </c>
      <c r="H114" s="452"/>
      <c r="I114" s="451" t="s">
        <v>98</v>
      </c>
      <c r="J114" s="642">
        <f>'Datos comparativos'!H114</f>
        <v>0.97792678506705322</v>
      </c>
      <c r="K114" s="641">
        <f>'Datos comparativos'!I114</f>
        <v>0.92287670053475923</v>
      </c>
      <c r="L114" s="641" t="str">
        <f>'Datos comparativos'!J114</f>
        <v>n/a</v>
      </c>
      <c r="M114" s="641">
        <f>'Datos comparativos'!K114</f>
        <v>0.9347166688453159</v>
      </c>
      <c r="N114" s="641" t="str">
        <f>'Datos comparativos'!L114</f>
        <v>n/a</v>
      </c>
      <c r="O114" s="641" t="str">
        <f>'Datos comparativos'!M114</f>
        <v>n/a</v>
      </c>
      <c r="P114" s="641">
        <f>'Datos comparativos'!N114</f>
        <v>0.97661139089184046</v>
      </c>
      <c r="Q114" s="641">
        <f>'Datos comparativos'!O114</f>
        <v>0.9014311252371916</v>
      </c>
      <c r="R114" s="641" t="str">
        <f>'Datos comparativos'!P114</f>
        <v>n/a</v>
      </c>
      <c r="S114" s="641">
        <f>'Datos comparativos'!Q114</f>
        <v>0.99175370588235301</v>
      </c>
      <c r="T114" s="641" t="str">
        <f>'Datos comparativos'!R114</f>
        <v>n/a</v>
      </c>
      <c r="U114" s="641">
        <f>'Datos comparativos'!S114</f>
        <v>0.74431764705882342</v>
      </c>
      <c r="V114" s="641">
        <f>'Datos comparativos'!T114</f>
        <v>0.88286524140565315</v>
      </c>
      <c r="W114" s="642" t="str">
        <f>'Datos comparativos'!U114</f>
        <v>n/a</v>
      </c>
      <c r="X114" s="658">
        <f>'Datos comparativos'!V114</f>
        <v>0.97332429411764709</v>
      </c>
      <c r="Y114" s="642">
        <f>'Datos comparativos'!W114</f>
        <v>0.89185958823529421</v>
      </c>
      <c r="Z114" s="642">
        <f>'Datos comparativos'!X114</f>
        <v>0.92857142857142849</v>
      </c>
      <c r="AA114" s="642">
        <f>'Datos comparativos'!Y114</f>
        <v>0.92720076470588242</v>
      </c>
      <c r="AB114" s="642" t="str">
        <f>'Datos comparativos'!Z114</f>
        <v>n/a</v>
      </c>
      <c r="AC114" s="642">
        <f>'Datos comparativos'!AA114</f>
        <v>0.99309433515731871</v>
      </c>
      <c r="AD114" s="642">
        <f>'Datos comparativos'!AB114</f>
        <v>0.73410958076597799</v>
      </c>
      <c r="AE114" s="641">
        <f>'Datos comparativos'!AC114</f>
        <v>0.76637352941176473</v>
      </c>
      <c r="AF114" s="641">
        <f>'Datos comparativos'!AD114</f>
        <v>0.8679124778237729</v>
      </c>
      <c r="AG114" s="641" t="str">
        <f>'Datos comparativos'!AE114</f>
        <v>n/a</v>
      </c>
      <c r="AH114" s="641" t="str">
        <f>'Datos comparativos'!AF114</f>
        <v>n/a</v>
      </c>
      <c r="AI114" s="641" t="str">
        <f>'Datos comparativos'!AG114</f>
        <v>n/a</v>
      </c>
      <c r="AJ114" s="642">
        <f>'Datos comparativos'!AH114</f>
        <v>0.82028937546933667</v>
      </c>
      <c r="AK114" s="642" t="str">
        <f>'Datos comparativos'!AI114</f>
        <v>n/a</v>
      </c>
      <c r="AL114" s="642">
        <f>'Datos comparativos'!AJ114</f>
        <v>0.73114643343653252</v>
      </c>
      <c r="AM114" s="642">
        <f>'Datos comparativos'!AK114</f>
        <v>0.89099782352941181</v>
      </c>
      <c r="AN114" s="642">
        <f>'Datos comparativos'!AL114</f>
        <v>0.84844194117647065</v>
      </c>
      <c r="AO114" s="642" t="str">
        <f>'Datos comparativos'!AM114</f>
        <v>n/a</v>
      </c>
      <c r="AP114" s="641" t="str">
        <f>'Datos comparativos'!AN114</f>
        <v>n/a</v>
      </c>
      <c r="AQ114" s="641">
        <f>'Datos comparativos'!AO114</f>
        <v>0.87619544592030363</v>
      </c>
      <c r="AR114" s="641">
        <f>'Datos comparativos'!AP114</f>
        <v>0.89836567926455568</v>
      </c>
      <c r="AS114" s="642" t="str">
        <f>'Datos comparativos'!AQ114</f>
        <v>n/a</v>
      </c>
      <c r="AT114" s="647">
        <f>'Datos comparativos'!AR114</f>
        <v>0.94078156965944271</v>
      </c>
      <c r="AU114" s="642" t="str">
        <f>'Datos comparativos'!AU114</f>
        <v>n/a</v>
      </c>
      <c r="AV114" s="659" t="str">
        <f>'Datos comparativos'!AV114</f>
        <v>n/a</v>
      </c>
      <c r="AW114" s="642" t="str">
        <f>'Datos comparativos'!AW114</f>
        <v>n/a</v>
      </c>
      <c r="AX114" s="647" t="str">
        <f>'Datos comparativos'!AX114</f>
        <v>n/a</v>
      </c>
      <c r="AY114" s="607" t="str">
        <f>'Datos comparativos'!AY114</f>
        <v>n/a</v>
      </c>
      <c r="AZ114" s="63"/>
      <c r="BA114" s="645">
        <f>'Datos comparativos'!BA114</f>
        <v>0.92665766736235067</v>
      </c>
      <c r="BB114" s="646">
        <f>'Datos comparativos'!BB114</f>
        <v>0.80846730880189521</v>
      </c>
      <c r="BC114" s="646">
        <f>'Datos comparativos'!BC114</f>
        <v>0.90511423161476723</v>
      </c>
      <c r="BD114" s="644">
        <f>'Datos comparativos'!BD114</f>
        <v>0.88007973592633759</v>
      </c>
      <c r="BE114" s="644" t="str">
        <f>'Datos comparativos'!BE114</f>
        <v>n/a</v>
      </c>
    </row>
    <row r="115" spans="1:59" s="72" customFormat="1" ht="6" customHeight="1" x14ac:dyDescent="0.25">
      <c r="A115" s="155"/>
      <c r="B115" s="155"/>
      <c r="C115" s="155"/>
      <c r="D115" s="155"/>
      <c r="E115" s="144" t="str">
        <f t="shared" si="31"/>
        <v/>
      </c>
      <c r="F115" s="190"/>
      <c r="G115" s="191"/>
      <c r="H115" s="453"/>
      <c r="I115" s="193"/>
      <c r="J115" s="186"/>
      <c r="K115" s="186"/>
      <c r="L115" s="186"/>
      <c r="M115" s="186"/>
      <c r="N115" s="186"/>
      <c r="O115" s="186"/>
      <c r="P115" s="186"/>
      <c r="Q115" s="186"/>
      <c r="R115" s="186"/>
      <c r="S115" s="186"/>
      <c r="T115" s="186"/>
      <c r="U115" s="186"/>
      <c r="V115" s="186"/>
      <c r="W115" s="189"/>
      <c r="X115" s="189"/>
      <c r="Y115" s="189"/>
      <c r="Z115" s="189"/>
      <c r="AA115" s="189"/>
      <c r="AB115" s="189"/>
      <c r="AC115" s="189"/>
      <c r="AD115" s="186"/>
      <c r="AE115" s="186"/>
      <c r="AF115" s="186"/>
      <c r="AG115" s="186"/>
      <c r="AH115" s="186"/>
      <c r="AI115" s="186"/>
      <c r="AJ115" s="186"/>
      <c r="AK115" s="186"/>
      <c r="AL115" s="186"/>
      <c r="AM115" s="186"/>
      <c r="AN115" s="186"/>
      <c r="AO115" s="206"/>
      <c r="AP115" s="186"/>
      <c r="AQ115" s="186"/>
      <c r="AR115" s="186"/>
      <c r="AS115" s="186"/>
      <c r="AT115" s="186"/>
      <c r="AU115" s="186"/>
      <c r="AV115" s="186"/>
      <c r="AW115" s="186"/>
      <c r="AX115" s="186"/>
      <c r="AY115" s="186"/>
      <c r="AZ115"/>
      <c r="BA115" s="186"/>
      <c r="BB115" s="186"/>
      <c r="BC115" s="186"/>
      <c r="BD115" s="186"/>
      <c r="BE115" s="186"/>
    </row>
    <row r="116" spans="1:59" ht="50.15" customHeight="1" x14ac:dyDescent="0.25">
      <c r="A116" s="144"/>
      <c r="B116" s="144"/>
      <c r="C116" s="144"/>
      <c r="D116" s="144"/>
      <c r="E116" s="144" t="str">
        <f t="shared" si="31"/>
        <v>VARIACIÓN INDICE GENERAL
(Febrero - Diciembre)</v>
      </c>
      <c r="F116" s="1602" t="s">
        <v>853</v>
      </c>
      <c r="G116" s="1603"/>
      <c r="H116" s="1603"/>
      <c r="I116" s="1604"/>
      <c r="J116" s="195">
        <f>+IFERROR(J114-J90,"n/a")</f>
        <v>-2.20622149329468E-2</v>
      </c>
      <c r="K116" s="196">
        <f t="shared" ref="K116:BA116" si="42">+IFERROR(K114-K90,"n/a")</f>
        <v>-4.6082887700534814E-2</v>
      </c>
      <c r="L116" s="196" t="str">
        <f t="shared" si="42"/>
        <v>n/a</v>
      </c>
      <c r="M116" s="196">
        <f>+IFERROR(M114-M90,"n/a")</f>
        <v>-2.1272331154683966E-2</v>
      </c>
      <c r="N116" s="196" t="str">
        <f t="shared" si="42"/>
        <v>n/a</v>
      </c>
      <c r="O116" s="196" t="str">
        <f t="shared" si="42"/>
        <v>n/a</v>
      </c>
      <c r="P116" s="196">
        <f t="shared" si="42"/>
        <v>-7.2813524236674532E-3</v>
      </c>
      <c r="Q116" s="196">
        <f t="shared" si="42"/>
        <v>-7.0478987122359116E-2</v>
      </c>
      <c r="R116" s="196" t="str">
        <f t="shared" si="42"/>
        <v>n/a</v>
      </c>
      <c r="S116" s="196">
        <f>+IFERROR(S114-S90,"n/a")</f>
        <v>1.9023104492251752E-3</v>
      </c>
      <c r="T116" s="196" t="str">
        <f t="shared" si="42"/>
        <v>n/a</v>
      </c>
      <c r="U116" s="196">
        <f t="shared" si="42"/>
        <v>-0.2556713529411766</v>
      </c>
      <c r="V116" s="196">
        <f t="shared" si="42"/>
        <v>-0.10984202484821681</v>
      </c>
      <c r="W116" s="196" t="str">
        <f t="shared" si="42"/>
        <v>n/a</v>
      </c>
      <c r="X116" s="196">
        <f>+IFERROR(X114-X90,"n/a")</f>
        <v>-2.6664705882353035E-2</v>
      </c>
      <c r="Y116" s="196">
        <f t="shared" si="42"/>
        <v>4.5068730650154931E-2</v>
      </c>
      <c r="Z116" s="196">
        <f t="shared" si="42"/>
        <v>-6.5176085360460045E-2</v>
      </c>
      <c r="AA116" s="196">
        <f t="shared" si="42"/>
        <v>9.5176472485768659E-2</v>
      </c>
      <c r="AB116" s="196" t="str">
        <f t="shared" si="42"/>
        <v>n/a</v>
      </c>
      <c r="AC116" s="996"/>
      <c r="AD116" s="196">
        <f t="shared" si="42"/>
        <v>-0.11537657293421166</v>
      </c>
      <c r="AE116" s="196">
        <f>+IFERROR(AE114-AE90,"n/a")</f>
        <v>-9.2108504643962918E-2</v>
      </c>
      <c r="AF116" s="196">
        <f t="shared" si="42"/>
        <v>-4.4742556331824779E-2</v>
      </c>
      <c r="AG116" s="196" t="str">
        <f t="shared" si="42"/>
        <v>n/a</v>
      </c>
      <c r="AH116" s="196" t="str">
        <f t="shared" si="42"/>
        <v>n/a</v>
      </c>
      <c r="AI116" s="196" t="str">
        <f t="shared" si="42"/>
        <v>n/a</v>
      </c>
      <c r="AJ116" s="251">
        <f t="shared" si="42"/>
        <v>-0.15780051217111268</v>
      </c>
      <c r="AK116" s="251" t="str">
        <f t="shared" si="42"/>
        <v>n/a</v>
      </c>
      <c r="AL116" s="251">
        <f t="shared" si="42"/>
        <v>-0.21234256656346739</v>
      </c>
      <c r="AM116" s="717">
        <f t="shared" si="42"/>
        <v>5.0930392156862903E-2</v>
      </c>
      <c r="AN116" s="717">
        <f t="shared" si="42"/>
        <v>-0.10896656346749212</v>
      </c>
      <c r="AO116" s="254" t="str">
        <f t="shared" si="42"/>
        <v>n/a</v>
      </c>
      <c r="AP116" s="196" t="str">
        <f t="shared" si="42"/>
        <v>n/a</v>
      </c>
      <c r="AQ116" s="196">
        <f t="shared" si="42"/>
        <v>-4.9405318785578856E-2</v>
      </c>
      <c r="AR116" s="196">
        <f t="shared" si="42"/>
        <v>-2.8870275791624156E-2</v>
      </c>
      <c r="AS116" s="456" t="str">
        <f t="shared" si="42"/>
        <v>n/a</v>
      </c>
      <c r="AT116" s="970">
        <f t="shared" si="42"/>
        <v>-1.5678018575851493E-2</v>
      </c>
      <c r="AU116" s="970" t="str">
        <f t="shared" si="42"/>
        <v>n/a</v>
      </c>
      <c r="AV116" s="980" t="str">
        <f t="shared" si="42"/>
        <v>n/a</v>
      </c>
      <c r="AW116" s="456" t="str">
        <f t="shared" si="42"/>
        <v>n/a</v>
      </c>
      <c r="AX116" s="602" t="str">
        <f t="shared" si="42"/>
        <v>n/a</v>
      </c>
      <c r="AY116" s="456" t="str">
        <f t="shared" si="42"/>
        <v>n/a</v>
      </c>
      <c r="AZ116" s="615">
        <f t="shared" si="42"/>
        <v>0</v>
      </c>
      <c r="BA116" s="606">
        <f t="shared" si="42"/>
        <v>-3.4662313415523505E-2</v>
      </c>
      <c r="BB116" s="189">
        <f t="shared" ref="BB116:BG116" si="43">+IFERROR(BB114-BB90,"n/a")</f>
        <v>-0.10284778397281591</v>
      </c>
      <c r="BC116" s="301">
        <f t="shared" si="43"/>
        <v>-3.1317871051018242E-2</v>
      </c>
      <c r="BD116" s="717">
        <f t="shared" si="43"/>
        <v>-5.6275989479785959E-2</v>
      </c>
      <c r="BE116" s="196" t="str">
        <f t="shared" si="43"/>
        <v>n/a</v>
      </c>
      <c r="BF116" s="197">
        <f t="shared" si="43"/>
        <v>-0.93635572540612355</v>
      </c>
      <c r="BG116" s="197" t="str">
        <f t="shared" si="43"/>
        <v>n/a</v>
      </c>
    </row>
    <row r="117" spans="1:59" s="72" customFormat="1" ht="6" customHeight="1" x14ac:dyDescent="0.25">
      <c r="A117" s="155"/>
      <c r="B117" s="155"/>
      <c r="C117" s="155"/>
      <c r="D117" s="155"/>
      <c r="E117" s="144" t="str">
        <f t="shared" si="31"/>
        <v/>
      </c>
      <c r="F117" s="190"/>
      <c r="G117" s="191"/>
      <c r="H117" s="453"/>
      <c r="I117" s="193"/>
      <c r="J117" s="186"/>
      <c r="K117" s="186"/>
      <c r="L117" s="186"/>
      <c r="M117" s="186"/>
      <c r="N117" s="186"/>
      <c r="O117" s="186"/>
      <c r="P117" s="186"/>
      <c r="Q117" s="186"/>
      <c r="R117" s="186"/>
      <c r="S117" s="186"/>
      <c r="T117" s="186"/>
      <c r="U117" s="186"/>
      <c r="V117" s="186"/>
      <c r="W117" s="186"/>
      <c r="X117" s="186"/>
      <c r="Y117" s="186"/>
      <c r="Z117" s="186"/>
      <c r="AA117" s="186"/>
      <c r="AB117" s="186"/>
      <c r="AC117" s="186"/>
      <c r="AD117" s="186"/>
      <c r="AE117" s="186"/>
      <c r="AF117" s="186"/>
      <c r="AG117" s="186"/>
      <c r="AH117" s="186"/>
      <c r="AI117" s="186"/>
      <c r="AJ117" s="186"/>
      <c r="AK117" s="186"/>
      <c r="AL117" s="186"/>
      <c r="AM117" s="186"/>
      <c r="AN117" s="186"/>
      <c r="AO117" s="206"/>
      <c r="AP117" s="186"/>
      <c r="AQ117" s="186"/>
      <c r="AR117" s="186"/>
      <c r="AS117" s="186"/>
      <c r="AT117" s="186"/>
      <c r="AU117" s="186"/>
      <c r="AV117" s="186"/>
      <c r="AW117" s="186"/>
      <c r="AX117" s="186"/>
      <c r="AY117" s="186"/>
      <c r="AZ117"/>
      <c r="BA117" s="186"/>
      <c r="BB117" s="186"/>
      <c r="BC117" s="186"/>
      <c r="BD117" s="186"/>
      <c r="BE117" s="186"/>
    </row>
    <row r="118" spans="1:59" ht="35.25" customHeight="1" x14ac:dyDescent="0.25">
      <c r="A118" s="147"/>
      <c r="B118" s="147"/>
      <c r="C118" s="147"/>
      <c r="D118" s="147"/>
      <c r="E118" s="144" t="str">
        <f t="shared" si="31"/>
        <v>2016DICIEMBREÍNDICES DE ATENCIÓN DEL VENDEDOR</v>
      </c>
      <c r="F118" s="448">
        <v>2016</v>
      </c>
      <c r="G118" s="296" t="s">
        <v>152</v>
      </c>
      <c r="H118" s="452"/>
      <c r="I118" s="450" t="s">
        <v>156</v>
      </c>
      <c r="J118" s="297">
        <v>0.71499999999999997</v>
      </c>
      <c r="K118" s="181">
        <v>0.35166666666666668</v>
      </c>
      <c r="L118" s="181">
        <v>0.61999999999999988</v>
      </c>
      <c r="M118" s="181">
        <v>0.33333333333333337</v>
      </c>
      <c r="N118" s="181">
        <v>0.625</v>
      </c>
      <c r="O118" s="181">
        <v>0.60333333333333328</v>
      </c>
      <c r="P118" s="181">
        <v>0.48333333333333334</v>
      </c>
      <c r="Q118" s="181" t="s">
        <v>84</v>
      </c>
      <c r="R118" s="181">
        <v>0.495</v>
      </c>
      <c r="S118" s="181">
        <v>0.40166666666666673</v>
      </c>
      <c r="T118" s="181">
        <v>0.3666666666666667</v>
      </c>
      <c r="U118" s="181">
        <v>0.28333333333333333</v>
      </c>
      <c r="V118" s="181" t="s">
        <v>84</v>
      </c>
      <c r="W118" s="181">
        <v>0.30000000000000004</v>
      </c>
      <c r="X118" s="181" t="s">
        <v>84</v>
      </c>
      <c r="Y118" s="181" t="s">
        <v>84</v>
      </c>
      <c r="Z118" s="716" t="s">
        <v>84</v>
      </c>
      <c r="AA118" s="870" t="s">
        <v>84</v>
      </c>
      <c r="AB118" s="870" t="s">
        <v>84</v>
      </c>
      <c r="AC118" s="870"/>
      <c r="AD118" s="181">
        <v>0.72500000000000009</v>
      </c>
      <c r="AE118" s="181">
        <v>0.51666666666666661</v>
      </c>
      <c r="AF118" s="181">
        <v>0.64166666666666661</v>
      </c>
      <c r="AG118" s="181">
        <v>0.74833333333333329</v>
      </c>
      <c r="AH118" s="181">
        <v>0.6166666666666667</v>
      </c>
      <c r="AI118" s="181">
        <v>0.32500000000000001</v>
      </c>
      <c r="AJ118" s="181" t="s">
        <v>84</v>
      </c>
      <c r="AK118" s="181" t="s">
        <v>84</v>
      </c>
      <c r="AL118" s="716" t="s">
        <v>84</v>
      </c>
      <c r="AM118" s="716" t="s">
        <v>84</v>
      </c>
      <c r="AN118" s="870" t="s">
        <v>84</v>
      </c>
      <c r="AO118" s="181">
        <v>0.26666666666666666</v>
      </c>
      <c r="AP118" s="181">
        <v>0.46666666666666667</v>
      </c>
      <c r="AQ118" s="181" t="s">
        <v>84</v>
      </c>
      <c r="AR118" s="856" t="s">
        <v>84</v>
      </c>
      <c r="AS118" s="181">
        <v>0.34375000000000006</v>
      </c>
      <c r="AT118" s="298" t="s">
        <v>84</v>
      </c>
      <c r="AU118" s="181" t="s">
        <v>84</v>
      </c>
      <c r="AV118" s="601" t="s">
        <v>84</v>
      </c>
      <c r="AW118" s="181" t="s">
        <v>84</v>
      </c>
      <c r="AX118" s="298" t="s">
        <v>84</v>
      </c>
      <c r="AY118" s="181" t="s">
        <v>84</v>
      </c>
      <c r="BA118" s="223">
        <v>0.46486111111111111</v>
      </c>
      <c r="BB118" s="224">
        <v>0.59555555555555562</v>
      </c>
      <c r="BC118" s="224">
        <v>0.35902777777777778</v>
      </c>
      <c r="BD118" s="225">
        <v>0.47314814814814815</v>
      </c>
      <c r="BE118" s="225" t="s">
        <v>84</v>
      </c>
    </row>
    <row r="119" spans="1:59" ht="35.25" customHeight="1" x14ac:dyDescent="0.25">
      <c r="A119" s="144"/>
      <c r="B119" s="144"/>
      <c r="C119" s="144"/>
      <c r="D119" s="144"/>
      <c r="E119" s="144" t="str">
        <f t="shared" si="31"/>
        <v>2017ENEROÍNDICES DE ATENCIÓN DEL VENDEDOR</v>
      </c>
      <c r="F119" s="448">
        <v>2017</v>
      </c>
      <c r="G119" s="202" t="s">
        <v>153</v>
      </c>
      <c r="H119" s="452"/>
      <c r="I119" s="451" t="str">
        <f>+I118</f>
        <v>ÍNDICES DE ATENCIÓN DEL VENDEDOR</v>
      </c>
      <c r="J119" s="264">
        <v>0.53</v>
      </c>
      <c r="K119" s="183">
        <v>0.77499999999999991</v>
      </c>
      <c r="L119" s="183">
        <v>0.67166666666666675</v>
      </c>
      <c r="M119" s="183">
        <v>0.26666666666666666</v>
      </c>
      <c r="N119" s="183">
        <v>0.82499999999999996</v>
      </c>
      <c r="O119" s="183">
        <v>0.82500000000000007</v>
      </c>
      <c r="P119" s="183">
        <v>0.54999999999999993</v>
      </c>
      <c r="Q119" s="183" t="s">
        <v>84</v>
      </c>
      <c r="R119" s="183">
        <v>0.72499999999999998</v>
      </c>
      <c r="S119" s="183">
        <v>0.72166666666666657</v>
      </c>
      <c r="T119" s="183">
        <v>0.41666666666666663</v>
      </c>
      <c r="U119" s="183">
        <v>0.87500000000000011</v>
      </c>
      <c r="V119" s="183" t="s">
        <v>84</v>
      </c>
      <c r="W119" s="183">
        <v>0.99999999999999989</v>
      </c>
      <c r="X119" s="183" t="s">
        <v>84</v>
      </c>
      <c r="Y119" s="183" t="s">
        <v>84</v>
      </c>
      <c r="Z119" s="183" t="s">
        <v>84</v>
      </c>
      <c r="AA119" s="183" t="s">
        <v>84</v>
      </c>
      <c r="AB119" s="183" t="s">
        <v>84</v>
      </c>
      <c r="AC119" s="183"/>
      <c r="AD119" s="183">
        <v>0.54666666666666663</v>
      </c>
      <c r="AE119" s="183">
        <v>0.56499999999999995</v>
      </c>
      <c r="AF119" s="183">
        <v>0.66666666666666674</v>
      </c>
      <c r="AG119" s="183">
        <v>0.76</v>
      </c>
      <c r="AH119" s="183">
        <v>0.72</v>
      </c>
      <c r="AI119" s="183">
        <v>0.32500000000000007</v>
      </c>
      <c r="AJ119" s="183" t="s">
        <v>84</v>
      </c>
      <c r="AK119" s="183" t="s">
        <v>84</v>
      </c>
      <c r="AL119" s="183" t="s">
        <v>84</v>
      </c>
      <c r="AM119" s="183" t="s">
        <v>84</v>
      </c>
      <c r="AN119" s="183" t="s">
        <v>84</v>
      </c>
      <c r="AO119" s="183">
        <v>0.66666666666666663</v>
      </c>
      <c r="AP119" s="183">
        <v>0.37500000000000006</v>
      </c>
      <c r="AQ119" s="183" t="s">
        <v>84</v>
      </c>
      <c r="AR119" s="183" t="s">
        <v>84</v>
      </c>
      <c r="AS119" s="183">
        <v>0.70833333333333337</v>
      </c>
      <c r="AT119" s="265" t="s">
        <v>84</v>
      </c>
      <c r="AU119" s="183" t="s">
        <v>84</v>
      </c>
      <c r="AV119" s="183" t="s">
        <v>84</v>
      </c>
      <c r="AW119" s="183" t="s">
        <v>84</v>
      </c>
      <c r="AX119" s="265" t="s">
        <v>84</v>
      </c>
      <c r="AY119" s="183" t="s">
        <v>84</v>
      </c>
      <c r="BA119" s="266">
        <v>0.68180555555555555</v>
      </c>
      <c r="BB119" s="187">
        <v>0.59722222222222221</v>
      </c>
      <c r="BC119" s="187">
        <v>0.58333333333333337</v>
      </c>
      <c r="BD119" s="188">
        <v>0.62078703703703708</v>
      </c>
      <c r="BE119" s="188" t="s">
        <v>84</v>
      </c>
    </row>
    <row r="120" spans="1:59" ht="35.25" customHeight="1" x14ac:dyDescent="0.25">
      <c r="A120" s="144"/>
      <c r="B120" s="144"/>
      <c r="C120" s="144"/>
      <c r="D120" s="144"/>
      <c r="E120" s="144" t="str">
        <f t="shared" si="31"/>
        <v>2017FEBREROÍNDICES DE ATENCIÓN DEL VENDEDOR</v>
      </c>
      <c r="F120" s="448">
        <f t="shared" ref="F120:F129" si="44">+F119</f>
        <v>2017</v>
      </c>
      <c r="G120" s="202" t="s">
        <v>154</v>
      </c>
      <c r="H120" s="452"/>
      <c r="I120" s="451" t="str">
        <f t="shared" ref="I120:I131" si="45">+I119</f>
        <v>ÍNDICES DE ATENCIÓN DEL VENDEDOR</v>
      </c>
      <c r="J120" s="268">
        <v>0.71499999999999997</v>
      </c>
      <c r="K120" s="186">
        <v>0.83333333333333337</v>
      </c>
      <c r="L120" s="186">
        <v>0.77500000000000002</v>
      </c>
      <c r="M120" s="186">
        <v>0.42666666666666664</v>
      </c>
      <c r="N120" s="186">
        <v>0.64166666666666661</v>
      </c>
      <c r="O120" s="186">
        <v>0.55999999999999994</v>
      </c>
      <c r="P120" s="186">
        <v>0.1</v>
      </c>
      <c r="Q120" s="186">
        <v>0.46666666666666667</v>
      </c>
      <c r="R120" s="186">
        <v>0.6366666666666666</v>
      </c>
      <c r="S120" s="186">
        <v>0.64833333333333332</v>
      </c>
      <c r="T120" s="186">
        <v>0.59166666666666667</v>
      </c>
      <c r="U120" s="186">
        <v>0.69166666666666665</v>
      </c>
      <c r="V120" s="186" t="s">
        <v>84</v>
      </c>
      <c r="W120" s="186" t="s">
        <v>84</v>
      </c>
      <c r="X120" s="186" t="s">
        <v>84</v>
      </c>
      <c r="Y120" s="186" t="s">
        <v>84</v>
      </c>
      <c r="Z120" s="186" t="s">
        <v>84</v>
      </c>
      <c r="AA120" s="186" t="s">
        <v>84</v>
      </c>
      <c r="AB120" s="186" t="s">
        <v>84</v>
      </c>
      <c r="AC120" s="186"/>
      <c r="AD120" s="186">
        <v>0.72000000000000008</v>
      </c>
      <c r="AE120" s="186">
        <v>0.73333333333333328</v>
      </c>
      <c r="AF120" s="186">
        <v>0.53166666666666662</v>
      </c>
      <c r="AG120" s="186">
        <v>0.61833333333333329</v>
      </c>
      <c r="AH120" s="186">
        <v>0.56666666666666676</v>
      </c>
      <c r="AI120" s="186">
        <v>0.67</v>
      </c>
      <c r="AJ120" s="186" t="s">
        <v>84</v>
      </c>
      <c r="AK120" s="186" t="s">
        <v>84</v>
      </c>
      <c r="AL120" s="186" t="s">
        <v>84</v>
      </c>
      <c r="AM120" s="186" t="s">
        <v>84</v>
      </c>
      <c r="AN120" s="186" t="s">
        <v>84</v>
      </c>
      <c r="AO120" s="186">
        <v>0.75</v>
      </c>
      <c r="AP120" s="186">
        <v>0.33333333333333337</v>
      </c>
      <c r="AQ120" s="186" t="s">
        <v>84</v>
      </c>
      <c r="AR120" s="186" t="s">
        <v>84</v>
      </c>
      <c r="AS120" s="186">
        <v>0.63333333333333341</v>
      </c>
      <c r="AT120" s="269" t="s">
        <v>84</v>
      </c>
      <c r="AU120" s="186" t="s">
        <v>84</v>
      </c>
      <c r="AV120" s="186" t="s">
        <v>84</v>
      </c>
      <c r="AW120" s="186" t="s">
        <v>84</v>
      </c>
      <c r="AX120" s="269" t="s">
        <v>84</v>
      </c>
      <c r="AY120" s="186" t="s">
        <v>84</v>
      </c>
      <c r="BA120" s="270">
        <v>0.5905555555555555</v>
      </c>
      <c r="BB120" s="207">
        <v>0.64</v>
      </c>
      <c r="BC120" s="207">
        <v>0.5722222222222223</v>
      </c>
      <c r="BD120" s="208">
        <v>0.60092592592592597</v>
      </c>
      <c r="BE120" s="208" t="s">
        <v>84</v>
      </c>
    </row>
    <row r="121" spans="1:59" ht="35.25" customHeight="1" x14ac:dyDescent="0.25">
      <c r="A121" s="144"/>
      <c r="B121" s="144"/>
      <c r="C121" s="144"/>
      <c r="D121" s="144"/>
      <c r="E121" s="144" t="str">
        <f t="shared" si="31"/>
        <v>2017MARZOÍNDICES DE ATENCIÓN DEL VENDEDOR</v>
      </c>
      <c r="F121" s="448">
        <f t="shared" si="44"/>
        <v>2017</v>
      </c>
      <c r="G121" s="202" t="s">
        <v>155</v>
      </c>
      <c r="H121" s="452"/>
      <c r="I121" s="451" t="str">
        <f t="shared" si="45"/>
        <v>ÍNDICES DE ATENCIÓN DEL VENDEDOR</v>
      </c>
      <c r="J121" s="264">
        <v>0.65833333333333321</v>
      </c>
      <c r="K121" s="183">
        <v>0.9</v>
      </c>
      <c r="L121" s="183">
        <v>0.45333333333333337</v>
      </c>
      <c r="M121" s="183">
        <v>0.74333333333333329</v>
      </c>
      <c r="N121" s="183">
        <v>0.60833333333333339</v>
      </c>
      <c r="O121" s="183">
        <v>0.66666666666666663</v>
      </c>
      <c r="P121" s="183">
        <v>0.89999999999999991</v>
      </c>
      <c r="Q121" s="183">
        <v>0.51</v>
      </c>
      <c r="R121" s="183">
        <v>0.68833333333333324</v>
      </c>
      <c r="S121" s="183">
        <v>0.49166666666666659</v>
      </c>
      <c r="T121" s="183">
        <v>0.23333333333333334</v>
      </c>
      <c r="U121" s="183">
        <v>0.54166666666666674</v>
      </c>
      <c r="V121" s="183" t="s">
        <v>84</v>
      </c>
      <c r="W121" s="183" t="s">
        <v>84</v>
      </c>
      <c r="X121" s="183" t="s">
        <v>84</v>
      </c>
      <c r="Y121" s="183" t="s">
        <v>84</v>
      </c>
      <c r="Z121" s="183" t="s">
        <v>84</v>
      </c>
      <c r="AA121" s="183" t="s">
        <v>84</v>
      </c>
      <c r="AB121" s="183" t="s">
        <v>84</v>
      </c>
      <c r="AC121" s="183"/>
      <c r="AD121" s="183">
        <v>0.68500000000000005</v>
      </c>
      <c r="AE121" s="183">
        <v>0.81833333333333336</v>
      </c>
      <c r="AF121" s="183">
        <v>0.64833333333333343</v>
      </c>
      <c r="AG121" s="183">
        <v>0.16999999999999998</v>
      </c>
      <c r="AH121" s="183">
        <v>0.78499999999999992</v>
      </c>
      <c r="AI121" s="183">
        <v>0.84166666666666656</v>
      </c>
      <c r="AJ121" s="183" t="s">
        <v>84</v>
      </c>
      <c r="AK121" s="183" t="s">
        <v>84</v>
      </c>
      <c r="AL121" s="183" t="s">
        <v>84</v>
      </c>
      <c r="AM121" s="183" t="s">
        <v>84</v>
      </c>
      <c r="AN121" s="183" t="s">
        <v>84</v>
      </c>
      <c r="AO121" s="183">
        <v>0.72499999999999998</v>
      </c>
      <c r="AP121" s="183">
        <v>0.17500000000000002</v>
      </c>
      <c r="AQ121" s="183" t="s">
        <v>84</v>
      </c>
      <c r="AR121" s="183" t="s">
        <v>84</v>
      </c>
      <c r="AS121" s="183">
        <v>0.36666666666666675</v>
      </c>
      <c r="AT121" s="265" t="s">
        <v>84</v>
      </c>
      <c r="AU121" s="183" t="s">
        <v>84</v>
      </c>
      <c r="AV121" s="183" t="s">
        <v>84</v>
      </c>
      <c r="AW121" s="183" t="s">
        <v>84</v>
      </c>
      <c r="AX121" s="265" t="s">
        <v>84</v>
      </c>
      <c r="AY121" s="183" t="s">
        <v>84</v>
      </c>
      <c r="BA121" s="266">
        <v>0.61624999999999996</v>
      </c>
      <c r="BB121" s="187">
        <v>0.6580555555555555</v>
      </c>
      <c r="BC121" s="187">
        <v>0.42222222222222228</v>
      </c>
      <c r="BD121" s="188">
        <v>0.56550925925925921</v>
      </c>
      <c r="BE121" s="188" t="s">
        <v>84</v>
      </c>
    </row>
    <row r="122" spans="1:59" ht="35.25" customHeight="1" x14ac:dyDescent="0.25">
      <c r="A122" s="144"/>
      <c r="B122" s="144"/>
      <c r="C122" s="144"/>
      <c r="D122" s="144"/>
      <c r="E122" s="144" t="str">
        <f t="shared" si="31"/>
        <v>2017MAYOÍNDICES DE ATENCIÓN DEL VENDEDOR</v>
      </c>
      <c r="F122" s="448">
        <f t="shared" si="44"/>
        <v>2017</v>
      </c>
      <c r="G122" s="202" t="s">
        <v>167</v>
      </c>
      <c r="H122" s="452"/>
      <c r="I122" s="451" t="str">
        <f t="shared" si="45"/>
        <v>ÍNDICES DE ATENCIÓN DEL VENDEDOR</v>
      </c>
      <c r="J122" s="268">
        <v>0.59444444444444455</v>
      </c>
      <c r="K122" s="186">
        <v>0.56111111111111112</v>
      </c>
      <c r="L122" s="186">
        <v>0.89444444444444449</v>
      </c>
      <c r="M122" s="186">
        <v>0.47708333333333341</v>
      </c>
      <c r="N122" s="186">
        <v>0.75555555555555565</v>
      </c>
      <c r="O122" s="186">
        <v>0.78333333333333333</v>
      </c>
      <c r="P122" s="186">
        <v>0.65555555555555556</v>
      </c>
      <c r="Q122" s="186">
        <v>0.68333333333333346</v>
      </c>
      <c r="R122" s="186">
        <v>0.80555555555555558</v>
      </c>
      <c r="S122" s="186">
        <v>0.49444444444444446</v>
      </c>
      <c r="T122" s="186">
        <v>0.44722222222222224</v>
      </c>
      <c r="U122" s="186">
        <v>0.75555555555555554</v>
      </c>
      <c r="V122" s="186" t="s">
        <v>84</v>
      </c>
      <c r="W122" s="186" t="s">
        <v>84</v>
      </c>
      <c r="X122" s="186" t="s">
        <v>84</v>
      </c>
      <c r="Y122" s="186" t="s">
        <v>84</v>
      </c>
      <c r="Z122" s="186" t="s">
        <v>84</v>
      </c>
      <c r="AA122" s="186" t="s">
        <v>84</v>
      </c>
      <c r="AB122" s="186" t="s">
        <v>84</v>
      </c>
      <c r="AC122" s="186"/>
      <c r="AD122" s="186">
        <v>0.56111111111111112</v>
      </c>
      <c r="AE122" s="186">
        <v>0.71944444444444455</v>
      </c>
      <c r="AF122" s="186">
        <v>0.63333333333333341</v>
      </c>
      <c r="AG122" s="186">
        <v>0.57222222222222219</v>
      </c>
      <c r="AH122" s="186">
        <v>0.79166666666666663</v>
      </c>
      <c r="AI122" s="186">
        <v>0.9</v>
      </c>
      <c r="AJ122" s="186">
        <v>0.48333333333333339</v>
      </c>
      <c r="AK122" s="186" t="s">
        <v>84</v>
      </c>
      <c r="AL122" s="186" t="s">
        <v>84</v>
      </c>
      <c r="AM122" s="186" t="s">
        <v>84</v>
      </c>
      <c r="AN122" s="186" t="s">
        <v>84</v>
      </c>
      <c r="AO122" s="186">
        <v>0.58333333333333348</v>
      </c>
      <c r="AP122" s="186">
        <v>0.32222222222222224</v>
      </c>
      <c r="AQ122" s="186" t="s">
        <v>84</v>
      </c>
      <c r="AR122" s="186" t="s">
        <v>84</v>
      </c>
      <c r="AS122" s="186" t="s">
        <v>84</v>
      </c>
      <c r="AT122" s="269" t="s">
        <v>84</v>
      </c>
      <c r="AU122" s="186" t="s">
        <v>84</v>
      </c>
      <c r="AV122" s="186" t="s">
        <v>84</v>
      </c>
      <c r="AW122" s="186" t="s">
        <v>84</v>
      </c>
      <c r="AX122" s="269" t="s">
        <v>84</v>
      </c>
      <c r="AY122" s="186" t="s">
        <v>84</v>
      </c>
      <c r="BA122" s="270">
        <v>0.65896990740740746</v>
      </c>
      <c r="BB122" s="207">
        <v>0.6962962962962963</v>
      </c>
      <c r="BC122" s="207">
        <v>0.46296296296296302</v>
      </c>
      <c r="BD122" s="208">
        <v>0.60607638888888893</v>
      </c>
      <c r="BE122" s="208" t="s">
        <v>84</v>
      </c>
    </row>
    <row r="123" spans="1:59" ht="35.25" customHeight="1" x14ac:dyDescent="0.25">
      <c r="A123" s="144"/>
      <c r="B123" s="144"/>
      <c r="C123" s="144"/>
      <c r="D123" s="144"/>
      <c r="E123" s="144" t="str">
        <f t="shared" si="31"/>
        <v>2017JUNIOÍNDICES DE ATENCIÓN DEL VENDEDOR</v>
      </c>
      <c r="F123" s="448">
        <f t="shared" si="44"/>
        <v>2017</v>
      </c>
      <c r="G123" s="202" t="s">
        <v>168</v>
      </c>
      <c r="H123" s="452"/>
      <c r="I123" s="451" t="str">
        <f t="shared" si="45"/>
        <v>ÍNDICES DE ATENCIÓN DEL VENDEDOR</v>
      </c>
      <c r="J123" s="264">
        <v>0.95000000000000007</v>
      </c>
      <c r="K123" s="183">
        <v>0.68333333333333335</v>
      </c>
      <c r="L123" s="183">
        <v>0.92222222222222228</v>
      </c>
      <c r="M123" s="183">
        <v>0.81666666666666665</v>
      </c>
      <c r="N123" s="183">
        <v>0.81111111111111123</v>
      </c>
      <c r="O123" s="183">
        <v>0.68888888888888888</v>
      </c>
      <c r="P123" s="183">
        <v>0.89166666666666661</v>
      </c>
      <c r="Q123" s="183">
        <v>0.72500000000000009</v>
      </c>
      <c r="R123" s="183">
        <v>0.60000000000000009</v>
      </c>
      <c r="S123" s="183">
        <v>0.77222222222222225</v>
      </c>
      <c r="T123" s="183">
        <v>0.7055555555555556</v>
      </c>
      <c r="U123" s="183">
        <v>0.60555555555555562</v>
      </c>
      <c r="V123" s="183" t="s">
        <v>84</v>
      </c>
      <c r="W123" s="183" t="s">
        <v>84</v>
      </c>
      <c r="X123" s="183" t="s">
        <v>84</v>
      </c>
      <c r="Y123" s="183" t="s">
        <v>84</v>
      </c>
      <c r="Z123" s="183" t="s">
        <v>84</v>
      </c>
      <c r="AA123" s="183" t="s">
        <v>84</v>
      </c>
      <c r="AB123" s="183" t="s">
        <v>84</v>
      </c>
      <c r="AC123" s="183"/>
      <c r="AD123" s="183">
        <v>0.53888888888888897</v>
      </c>
      <c r="AE123" s="183">
        <v>0.7583333333333333</v>
      </c>
      <c r="AF123" s="183">
        <v>0.88333333333333341</v>
      </c>
      <c r="AG123" s="183">
        <v>0.96666666666666667</v>
      </c>
      <c r="AH123" s="183">
        <v>0.72777777777777775</v>
      </c>
      <c r="AI123" s="183">
        <v>0.76666666666666661</v>
      </c>
      <c r="AJ123" s="183">
        <v>0.38124999999999998</v>
      </c>
      <c r="AK123" s="183" t="s">
        <v>84</v>
      </c>
      <c r="AL123" s="183" t="s">
        <v>84</v>
      </c>
      <c r="AM123" s="183" t="s">
        <v>84</v>
      </c>
      <c r="AN123" s="183" t="s">
        <v>84</v>
      </c>
      <c r="AO123" s="183">
        <v>0.81944444444444453</v>
      </c>
      <c r="AP123" s="183">
        <v>0.76111111111111107</v>
      </c>
      <c r="AQ123" s="183" t="s">
        <v>84</v>
      </c>
      <c r="AR123" s="183" t="s">
        <v>84</v>
      </c>
      <c r="AS123" s="183" t="s">
        <v>84</v>
      </c>
      <c r="AT123" s="265" t="s">
        <v>84</v>
      </c>
      <c r="AU123" s="183" t="s">
        <v>84</v>
      </c>
      <c r="AV123" s="183" t="s">
        <v>84</v>
      </c>
      <c r="AW123" s="183" t="s">
        <v>84</v>
      </c>
      <c r="AX123" s="265" t="s">
        <v>84</v>
      </c>
      <c r="AY123" s="183" t="s">
        <v>84</v>
      </c>
      <c r="BA123" s="266">
        <v>0.76435185185185184</v>
      </c>
      <c r="BB123" s="187">
        <v>0.77361111111111125</v>
      </c>
      <c r="BC123" s="187">
        <v>0.79027777777777786</v>
      </c>
      <c r="BD123" s="188">
        <v>0.77608024691358024</v>
      </c>
      <c r="BE123" s="188" t="s">
        <v>84</v>
      </c>
    </row>
    <row r="124" spans="1:59" ht="35.25" customHeight="1" x14ac:dyDescent="0.25">
      <c r="A124" s="144"/>
      <c r="B124" s="144"/>
      <c r="C124" s="144"/>
      <c r="D124" s="144"/>
      <c r="E124" s="144" t="str">
        <f t="shared" si="31"/>
        <v>2017JULIOÍNDICES DE ATENCIÓN DEL VENDEDOR</v>
      </c>
      <c r="F124" s="448">
        <f t="shared" si="44"/>
        <v>2017</v>
      </c>
      <c r="G124" s="234" t="s">
        <v>241</v>
      </c>
      <c r="H124" s="452"/>
      <c r="I124" s="451" t="str">
        <f t="shared" si="45"/>
        <v>ÍNDICES DE ATENCIÓN DEL VENDEDOR</v>
      </c>
      <c r="J124" s="299">
        <v>0.69166666666666665</v>
      </c>
      <c r="K124" s="189">
        <v>0.83333333333333337</v>
      </c>
      <c r="L124" s="189">
        <v>0.93333333333333346</v>
      </c>
      <c r="M124" s="189">
        <v>0.99999999999999989</v>
      </c>
      <c r="N124" s="189">
        <v>0.9</v>
      </c>
      <c r="O124" s="189">
        <v>0.9</v>
      </c>
      <c r="P124" s="189">
        <v>0.96666666666666667</v>
      </c>
      <c r="Q124" s="189">
        <v>0.81666666666666676</v>
      </c>
      <c r="R124" s="189">
        <v>0.96666666666666667</v>
      </c>
      <c r="S124" s="189">
        <v>0.6333333333333333</v>
      </c>
      <c r="T124" s="189">
        <v>0.81666666666666665</v>
      </c>
      <c r="U124" s="189">
        <v>0.95000000000000007</v>
      </c>
      <c r="V124" s="189" t="s">
        <v>84</v>
      </c>
      <c r="W124" s="189" t="s">
        <v>84</v>
      </c>
      <c r="X124" s="189" t="s">
        <v>84</v>
      </c>
      <c r="Y124" s="189" t="s">
        <v>84</v>
      </c>
      <c r="Z124" s="189" t="s">
        <v>84</v>
      </c>
      <c r="AA124" s="189" t="s">
        <v>84</v>
      </c>
      <c r="AB124" s="189" t="s">
        <v>84</v>
      </c>
      <c r="AC124" s="189"/>
      <c r="AD124" s="189">
        <v>0.65</v>
      </c>
      <c r="AE124" s="189">
        <v>0.96666666666666667</v>
      </c>
      <c r="AF124" s="189">
        <v>0.92499999999999993</v>
      </c>
      <c r="AG124" s="189">
        <v>0.64166666666666661</v>
      </c>
      <c r="AH124" s="189">
        <v>0.72499999999999987</v>
      </c>
      <c r="AI124" s="189">
        <v>0.65833333333333333</v>
      </c>
      <c r="AJ124" s="189">
        <v>0.69166666666666665</v>
      </c>
      <c r="AK124" s="189" t="s">
        <v>84</v>
      </c>
      <c r="AL124" s="189" t="s">
        <v>84</v>
      </c>
      <c r="AM124" s="189" t="s">
        <v>84</v>
      </c>
      <c r="AN124" s="189" t="s">
        <v>84</v>
      </c>
      <c r="AO124" s="189">
        <v>0.80208333333333337</v>
      </c>
      <c r="AP124" s="189">
        <v>0.60833333333333328</v>
      </c>
      <c r="AQ124" s="189" t="s">
        <v>84</v>
      </c>
      <c r="AR124" s="189" t="s">
        <v>84</v>
      </c>
      <c r="AS124" s="189" t="s">
        <v>84</v>
      </c>
      <c r="AT124" s="256" t="s">
        <v>84</v>
      </c>
      <c r="AU124" s="189" t="s">
        <v>84</v>
      </c>
      <c r="AV124" s="189" t="s">
        <v>84</v>
      </c>
      <c r="AW124" s="189" t="s">
        <v>84</v>
      </c>
      <c r="AX124" s="256" t="s">
        <v>84</v>
      </c>
      <c r="AY124" s="189" t="s">
        <v>84</v>
      </c>
      <c r="BA124" s="300">
        <v>0.86736111111111092</v>
      </c>
      <c r="BB124" s="239">
        <v>0.75119047619047608</v>
      </c>
      <c r="BC124" s="239">
        <v>0.70520833333333333</v>
      </c>
      <c r="BD124" s="240">
        <v>0.77458664021164003</v>
      </c>
      <c r="BE124" s="240" t="s">
        <v>84</v>
      </c>
    </row>
    <row r="125" spans="1:59" ht="35.25" customHeight="1" x14ac:dyDescent="0.25">
      <c r="A125" s="144"/>
      <c r="B125" s="144"/>
      <c r="C125" s="144"/>
      <c r="D125" s="144"/>
      <c r="E125" s="144" t="str">
        <f t="shared" si="31"/>
        <v>2017AGOSTOÍNDICES DE ATENCIÓN DEL VENDEDOR</v>
      </c>
      <c r="F125" s="448">
        <f t="shared" si="44"/>
        <v>2017</v>
      </c>
      <c r="G125" s="234" t="s">
        <v>246</v>
      </c>
      <c r="H125" s="452"/>
      <c r="I125" s="451" t="str">
        <f t="shared" si="45"/>
        <v>ÍNDICES DE ATENCIÓN DEL VENDEDOR</v>
      </c>
      <c r="J125" s="264">
        <v>0.55833333333333335</v>
      </c>
      <c r="K125" s="183">
        <v>0.67499999999999993</v>
      </c>
      <c r="L125" s="183">
        <v>0.70833333333333326</v>
      </c>
      <c r="M125" s="183">
        <v>0.98125000000000007</v>
      </c>
      <c r="N125" s="183">
        <v>0.84166666666666667</v>
      </c>
      <c r="O125" s="183">
        <v>0.75</v>
      </c>
      <c r="P125" s="183">
        <v>0.61041666666666661</v>
      </c>
      <c r="Q125" s="183">
        <v>0.95000000000000007</v>
      </c>
      <c r="R125" s="183">
        <v>0.99999999999999989</v>
      </c>
      <c r="S125" s="183">
        <v>0.83750000000000002</v>
      </c>
      <c r="T125" s="183">
        <v>0.65833333333333344</v>
      </c>
      <c r="U125" s="183">
        <v>0.63124999999999998</v>
      </c>
      <c r="V125" s="183" t="s">
        <v>84</v>
      </c>
      <c r="W125" s="183" t="s">
        <v>84</v>
      </c>
      <c r="X125" s="183" t="s">
        <v>84</v>
      </c>
      <c r="Y125" s="183" t="s">
        <v>84</v>
      </c>
      <c r="Z125" s="183" t="s">
        <v>84</v>
      </c>
      <c r="AA125" s="183" t="s">
        <v>84</v>
      </c>
      <c r="AB125" s="183" t="s">
        <v>84</v>
      </c>
      <c r="AC125" s="183"/>
      <c r="AD125" s="183">
        <v>0.59791666666666665</v>
      </c>
      <c r="AE125" s="183">
        <v>0.75833333333333341</v>
      </c>
      <c r="AF125" s="183">
        <v>0.72499999999999998</v>
      </c>
      <c r="AG125" s="183">
        <v>0.875</v>
      </c>
      <c r="AH125" s="183">
        <v>0.81666666666666676</v>
      </c>
      <c r="AI125" s="183">
        <v>0.85</v>
      </c>
      <c r="AJ125" s="183">
        <v>0.50833333333333341</v>
      </c>
      <c r="AK125" s="183" t="s">
        <v>84</v>
      </c>
      <c r="AL125" s="183" t="s">
        <v>84</v>
      </c>
      <c r="AM125" s="183" t="s">
        <v>84</v>
      </c>
      <c r="AN125" s="183" t="s">
        <v>84</v>
      </c>
      <c r="AO125" s="183">
        <v>0.86458333333333337</v>
      </c>
      <c r="AP125" s="183">
        <v>0.3979166666666667</v>
      </c>
      <c r="AQ125" s="183" t="s">
        <v>84</v>
      </c>
      <c r="AR125" s="183" t="s">
        <v>84</v>
      </c>
      <c r="AS125" s="183" t="s">
        <v>84</v>
      </c>
      <c r="AT125" s="265" t="s">
        <v>84</v>
      </c>
      <c r="AU125" s="183" t="s">
        <v>84</v>
      </c>
      <c r="AV125" s="183" t="s">
        <v>84</v>
      </c>
      <c r="AW125" s="183" t="s">
        <v>84</v>
      </c>
      <c r="AX125" s="265" t="s">
        <v>84</v>
      </c>
      <c r="AY125" s="183" t="s">
        <v>84</v>
      </c>
      <c r="BA125" s="266">
        <v>0.76684027777777786</v>
      </c>
      <c r="BB125" s="187">
        <v>0.73303571428571435</v>
      </c>
      <c r="BC125" s="187">
        <v>0.63125000000000009</v>
      </c>
      <c r="BD125" s="188">
        <v>0.71037533068783076</v>
      </c>
      <c r="BE125" s="188" t="s">
        <v>84</v>
      </c>
    </row>
    <row r="126" spans="1:59" ht="35.25" customHeight="1" x14ac:dyDescent="0.25">
      <c r="A126" s="144"/>
      <c r="B126" s="144"/>
      <c r="C126" s="144"/>
      <c r="D126" s="144"/>
      <c r="E126" s="144" t="str">
        <f t="shared" si="31"/>
        <v>2017SEPTIEMBREÍNDICES DE ATENCIÓN DEL VENDEDOR</v>
      </c>
      <c r="F126" s="448">
        <f t="shared" si="44"/>
        <v>2017</v>
      </c>
      <c r="G126" s="234" t="s">
        <v>248</v>
      </c>
      <c r="H126" s="452"/>
      <c r="I126" s="451" t="str">
        <f t="shared" si="45"/>
        <v>ÍNDICES DE ATENCIÓN DEL VENDEDOR</v>
      </c>
      <c r="J126" s="299">
        <v>0.91666666666666663</v>
      </c>
      <c r="K126" s="189">
        <v>0.78333333333333333</v>
      </c>
      <c r="L126" s="189">
        <v>0.85</v>
      </c>
      <c r="M126" s="189">
        <v>0.7</v>
      </c>
      <c r="N126" s="189">
        <v>0.56666666666666676</v>
      </c>
      <c r="O126" s="189">
        <v>0.71041666666666659</v>
      </c>
      <c r="P126" s="189">
        <v>0.47500000000000003</v>
      </c>
      <c r="Q126" s="189">
        <v>0.59166666666666667</v>
      </c>
      <c r="R126" s="189">
        <v>0.81666666666666676</v>
      </c>
      <c r="S126" s="189">
        <v>0.59166666666666679</v>
      </c>
      <c r="T126" s="189">
        <v>0.89999999999999991</v>
      </c>
      <c r="U126" s="189">
        <v>0.86666666666666659</v>
      </c>
      <c r="V126" s="189" t="s">
        <v>84</v>
      </c>
      <c r="W126" s="189" t="s">
        <v>84</v>
      </c>
      <c r="X126" s="189" t="s">
        <v>84</v>
      </c>
      <c r="Y126" s="189" t="s">
        <v>84</v>
      </c>
      <c r="Z126" s="189" t="s">
        <v>84</v>
      </c>
      <c r="AA126" s="189" t="s">
        <v>84</v>
      </c>
      <c r="AB126" s="189" t="s">
        <v>84</v>
      </c>
      <c r="AC126" s="189"/>
      <c r="AD126" s="189">
        <v>0</v>
      </c>
      <c r="AE126" s="189">
        <v>0.82916666666666672</v>
      </c>
      <c r="AF126" s="189">
        <v>0.73333333333333328</v>
      </c>
      <c r="AG126" s="189">
        <v>0.99999999999999989</v>
      </c>
      <c r="AH126" s="189">
        <v>0.70416666666666683</v>
      </c>
      <c r="AI126" s="189">
        <v>0.5625</v>
      </c>
      <c r="AJ126" s="189">
        <v>0.625</v>
      </c>
      <c r="AK126" s="189" t="s">
        <v>84</v>
      </c>
      <c r="AL126" s="189" t="s">
        <v>84</v>
      </c>
      <c r="AM126" s="189" t="s">
        <v>84</v>
      </c>
      <c r="AN126" s="189" t="s">
        <v>84</v>
      </c>
      <c r="AO126" s="189">
        <v>0.67708333333333337</v>
      </c>
      <c r="AP126" s="189">
        <v>0.91666666666666663</v>
      </c>
      <c r="AQ126" s="189" t="s">
        <v>84</v>
      </c>
      <c r="AR126" s="189" t="s">
        <v>84</v>
      </c>
      <c r="AS126" s="189" t="s">
        <v>84</v>
      </c>
      <c r="AT126" s="256" t="s">
        <v>84</v>
      </c>
      <c r="AU126" s="189" t="s">
        <v>84</v>
      </c>
      <c r="AV126" s="189" t="s">
        <v>84</v>
      </c>
      <c r="AW126" s="189" t="s">
        <v>84</v>
      </c>
      <c r="AX126" s="256" t="s">
        <v>84</v>
      </c>
      <c r="AY126" s="189" t="s">
        <v>84</v>
      </c>
      <c r="BA126" s="300">
        <v>0.73072916666666676</v>
      </c>
      <c r="BB126" s="239">
        <v>0.63630952380952377</v>
      </c>
      <c r="BC126" s="239">
        <v>0.796875</v>
      </c>
      <c r="BD126" s="240">
        <v>0.72130456349206351</v>
      </c>
      <c r="BE126" s="240" t="s">
        <v>84</v>
      </c>
      <c r="BF126" s="258"/>
    </row>
    <row r="127" spans="1:59" ht="35.25" customHeight="1" x14ac:dyDescent="0.25">
      <c r="A127" s="144"/>
      <c r="B127" s="144"/>
      <c r="C127" s="144"/>
      <c r="D127" s="144"/>
      <c r="E127" s="144" t="str">
        <f t="shared" si="31"/>
        <v>2017OCTUBREÍNDICES DE ATENCIÓN DEL VENDEDOR</v>
      </c>
      <c r="F127" s="448">
        <f t="shared" si="44"/>
        <v>2017</v>
      </c>
      <c r="G127" s="234" t="s">
        <v>257</v>
      </c>
      <c r="H127" s="452"/>
      <c r="I127" s="451" t="str">
        <f t="shared" si="45"/>
        <v>ÍNDICES DE ATENCIÓN DEL VENDEDOR</v>
      </c>
      <c r="J127" s="264">
        <v>0.54583333333333328</v>
      </c>
      <c r="K127" s="183">
        <v>0.46666666666666667</v>
      </c>
      <c r="L127" s="183">
        <v>0.84166666666666667</v>
      </c>
      <c r="M127" s="183">
        <v>0.79999999999999993</v>
      </c>
      <c r="N127" s="183">
        <v>0.82291666666666663</v>
      </c>
      <c r="O127" s="183">
        <v>0.95000000000000007</v>
      </c>
      <c r="P127" s="183">
        <v>0.59166666666666656</v>
      </c>
      <c r="Q127" s="183">
        <v>0.65</v>
      </c>
      <c r="R127" s="183">
        <v>0.98333333333333328</v>
      </c>
      <c r="S127" s="183">
        <v>0.46666666666666667</v>
      </c>
      <c r="T127" s="183">
        <v>0.6333333333333333</v>
      </c>
      <c r="U127" s="183">
        <v>0.7416666666666667</v>
      </c>
      <c r="V127" s="183" t="s">
        <v>84</v>
      </c>
      <c r="W127" s="183" t="s">
        <v>84</v>
      </c>
      <c r="X127" s="183" t="s">
        <v>84</v>
      </c>
      <c r="Y127" s="183" t="s">
        <v>84</v>
      </c>
      <c r="Z127" s="183" t="s">
        <v>84</v>
      </c>
      <c r="AA127" s="183" t="s">
        <v>84</v>
      </c>
      <c r="AB127" s="183" t="s">
        <v>84</v>
      </c>
      <c r="AC127" s="183"/>
      <c r="AD127" s="183">
        <v>0.54166666666666663</v>
      </c>
      <c r="AE127" s="183">
        <v>0.91666666666666652</v>
      </c>
      <c r="AF127" s="183">
        <v>0.99999999999999989</v>
      </c>
      <c r="AG127" s="183">
        <v>0.98333333333333328</v>
      </c>
      <c r="AH127" s="183">
        <v>0.96666666666666667</v>
      </c>
      <c r="AI127" s="183">
        <v>0.96666666666666667</v>
      </c>
      <c r="AJ127" s="183">
        <v>0.7416666666666667</v>
      </c>
      <c r="AK127" s="183" t="s">
        <v>84</v>
      </c>
      <c r="AL127" s="183" t="s">
        <v>84</v>
      </c>
      <c r="AM127" s="183" t="s">
        <v>84</v>
      </c>
      <c r="AN127" s="183" t="s">
        <v>84</v>
      </c>
      <c r="AO127" s="183">
        <v>0.98333333333333328</v>
      </c>
      <c r="AP127" s="183">
        <v>0.73333333333333328</v>
      </c>
      <c r="AQ127" s="183" t="s">
        <v>84</v>
      </c>
      <c r="AR127" s="183" t="s">
        <v>84</v>
      </c>
      <c r="AS127" s="183" t="s">
        <v>84</v>
      </c>
      <c r="AT127" s="265" t="s">
        <v>84</v>
      </c>
      <c r="AU127" s="183" t="s">
        <v>84</v>
      </c>
      <c r="AV127" s="183" t="s">
        <v>84</v>
      </c>
      <c r="AW127" s="183" t="s">
        <v>84</v>
      </c>
      <c r="AX127" s="265" t="s">
        <v>84</v>
      </c>
      <c r="AY127" s="183" t="s">
        <v>84</v>
      </c>
      <c r="BA127" s="266">
        <v>0.70781250000000007</v>
      </c>
      <c r="BB127" s="187">
        <v>0.87380952380952392</v>
      </c>
      <c r="BC127" s="187">
        <v>0.85833333333333328</v>
      </c>
      <c r="BD127" s="188">
        <v>0.81331845238095246</v>
      </c>
      <c r="BE127" s="188" t="s">
        <v>84</v>
      </c>
    </row>
    <row r="128" spans="1:59" ht="35.25" customHeight="1" x14ac:dyDescent="0.25">
      <c r="A128" s="144"/>
      <c r="B128" s="144"/>
      <c r="C128" s="144"/>
      <c r="D128" s="144"/>
      <c r="E128" s="144" t="str">
        <f t="shared" si="31"/>
        <v>2017NOVIEMBREÍNDICES DE ATENCIÓN DEL VENDEDOR</v>
      </c>
      <c r="F128" s="448">
        <f t="shared" si="44"/>
        <v>2017</v>
      </c>
      <c r="G128" s="234" t="s">
        <v>267</v>
      </c>
      <c r="H128" s="452"/>
      <c r="I128" s="451" t="str">
        <f t="shared" si="45"/>
        <v>ÍNDICES DE ATENCIÓN DEL VENDEDOR</v>
      </c>
      <c r="J128" s="268">
        <v>0.57499999999999996</v>
      </c>
      <c r="K128" s="186">
        <v>0.75833333333333341</v>
      </c>
      <c r="L128" s="186">
        <v>0.95833333333333326</v>
      </c>
      <c r="M128" s="186">
        <v>0.93749999999999989</v>
      </c>
      <c r="N128" s="186">
        <v>0.75833333333333341</v>
      </c>
      <c r="O128" s="186">
        <v>0.85</v>
      </c>
      <c r="P128" s="186">
        <v>0.99999999999999989</v>
      </c>
      <c r="Q128" s="186">
        <v>0.67500000000000004</v>
      </c>
      <c r="R128" s="186">
        <v>0.89166666666666672</v>
      </c>
      <c r="S128" s="186">
        <v>0.46666666666666667</v>
      </c>
      <c r="T128" s="186">
        <v>0.52500000000000002</v>
      </c>
      <c r="U128" s="186">
        <v>0.75000000000000011</v>
      </c>
      <c r="V128" s="186">
        <v>0.84166666666666667</v>
      </c>
      <c r="W128" s="186" t="s">
        <v>84</v>
      </c>
      <c r="X128" s="186" t="s">
        <v>84</v>
      </c>
      <c r="Y128" s="186" t="s">
        <v>84</v>
      </c>
      <c r="Z128" s="186" t="s">
        <v>84</v>
      </c>
      <c r="AA128" s="186" t="s">
        <v>84</v>
      </c>
      <c r="AB128" s="186" t="s">
        <v>84</v>
      </c>
      <c r="AC128" s="186"/>
      <c r="AD128" s="186">
        <v>0.60833333333333339</v>
      </c>
      <c r="AE128" s="186">
        <v>0.77499999999999991</v>
      </c>
      <c r="AF128" s="186">
        <v>0.9</v>
      </c>
      <c r="AG128" s="186">
        <v>0.95000000000000007</v>
      </c>
      <c r="AH128" s="186">
        <v>0.86666666666666659</v>
      </c>
      <c r="AI128" s="186">
        <v>0.52500000000000002</v>
      </c>
      <c r="AJ128" s="186">
        <v>0.55833333333333335</v>
      </c>
      <c r="AK128" s="186" t="s">
        <v>84</v>
      </c>
      <c r="AL128" s="186" t="s">
        <v>84</v>
      </c>
      <c r="AM128" s="186" t="s">
        <v>84</v>
      </c>
      <c r="AN128" s="186" t="s">
        <v>84</v>
      </c>
      <c r="AO128" s="186">
        <v>0.79999999999999993</v>
      </c>
      <c r="AP128" s="186">
        <v>0.97499999999999998</v>
      </c>
      <c r="AQ128" s="186" t="s">
        <v>84</v>
      </c>
      <c r="AR128" s="186" t="s">
        <v>84</v>
      </c>
      <c r="AS128" s="186" t="s">
        <v>84</v>
      </c>
      <c r="AT128" s="269" t="s">
        <v>84</v>
      </c>
      <c r="AU128" s="186" t="s">
        <v>84</v>
      </c>
      <c r="AV128" s="186" t="s">
        <v>84</v>
      </c>
      <c r="AW128" s="186" t="s">
        <v>84</v>
      </c>
      <c r="AX128" s="269" t="s">
        <v>84</v>
      </c>
      <c r="AY128" s="186" t="s">
        <v>84</v>
      </c>
      <c r="BA128" s="270">
        <v>0.76826923076923082</v>
      </c>
      <c r="BB128" s="207">
        <v>0.74047619047619051</v>
      </c>
      <c r="BC128" s="207">
        <v>0.88749999999999996</v>
      </c>
      <c r="BD128" s="208">
        <v>0.79874847374847369</v>
      </c>
      <c r="BE128" s="208" t="s">
        <v>84</v>
      </c>
    </row>
    <row r="129" spans="1:57" ht="35.25" customHeight="1" x14ac:dyDescent="0.25">
      <c r="A129" s="144"/>
      <c r="B129" s="144"/>
      <c r="C129" s="144"/>
      <c r="D129" s="144"/>
      <c r="E129" s="144" t="str">
        <f t="shared" si="31"/>
        <v>2017DICIEMBREÍNDICES DE ATENCIÓN DEL VENDEDOR</v>
      </c>
      <c r="F129" s="448">
        <f t="shared" si="44"/>
        <v>2017</v>
      </c>
      <c r="G129" s="234" t="s">
        <v>152</v>
      </c>
      <c r="H129" s="452"/>
      <c r="I129" s="451" t="str">
        <f t="shared" si="45"/>
        <v>ÍNDICES DE ATENCIÓN DEL VENDEDOR</v>
      </c>
      <c r="J129" s="264">
        <v>0.78333333333333333</v>
      </c>
      <c r="K129" s="183">
        <v>0.82500000000000007</v>
      </c>
      <c r="L129" s="183">
        <v>0.98333333333333328</v>
      </c>
      <c r="M129" s="183">
        <v>0.75833333333333341</v>
      </c>
      <c r="N129" s="183">
        <v>0.86666666666666659</v>
      </c>
      <c r="O129" s="183">
        <v>0.97499999999999987</v>
      </c>
      <c r="P129" s="183">
        <v>0.85833333333333339</v>
      </c>
      <c r="Q129" s="183">
        <v>0.93333333333333324</v>
      </c>
      <c r="R129" s="183">
        <v>0.67500000000000004</v>
      </c>
      <c r="S129" s="183">
        <v>0.91666666666666663</v>
      </c>
      <c r="T129" s="183">
        <v>0.74166666666666659</v>
      </c>
      <c r="U129" s="183">
        <v>0.6333333333333333</v>
      </c>
      <c r="V129" s="183">
        <v>0.73333333333333328</v>
      </c>
      <c r="W129" s="183" t="s">
        <v>84</v>
      </c>
      <c r="X129" s="183" t="s">
        <v>84</v>
      </c>
      <c r="Y129" s="183" t="s">
        <v>84</v>
      </c>
      <c r="Z129" s="183" t="s">
        <v>84</v>
      </c>
      <c r="AA129" s="183" t="s">
        <v>84</v>
      </c>
      <c r="AB129" s="183" t="s">
        <v>84</v>
      </c>
      <c r="AC129" s="183"/>
      <c r="AD129" s="183">
        <v>0.58333333333333348</v>
      </c>
      <c r="AE129" s="183">
        <v>0.68333333333333324</v>
      </c>
      <c r="AF129" s="183">
        <v>0.9</v>
      </c>
      <c r="AG129" s="183">
        <v>0.95000000000000007</v>
      </c>
      <c r="AH129" s="183">
        <v>0.82916666666666672</v>
      </c>
      <c r="AI129" s="183">
        <v>0.86666666666666659</v>
      </c>
      <c r="AJ129" s="183">
        <v>0.55000000000000004</v>
      </c>
      <c r="AK129" s="183" t="s">
        <v>84</v>
      </c>
      <c r="AL129" s="183" t="s">
        <v>84</v>
      </c>
      <c r="AM129" s="183" t="s">
        <v>84</v>
      </c>
      <c r="AN129" s="183" t="s">
        <v>84</v>
      </c>
      <c r="AO129" s="183">
        <v>0.48333333333333328</v>
      </c>
      <c r="AP129" s="183">
        <v>0.95625000000000004</v>
      </c>
      <c r="AQ129" s="183" t="s">
        <v>84</v>
      </c>
      <c r="AR129" s="183" t="s">
        <v>84</v>
      </c>
      <c r="AS129" s="183" t="s">
        <v>84</v>
      </c>
      <c r="AT129" s="265" t="s">
        <v>84</v>
      </c>
      <c r="AU129" s="183" t="s">
        <v>84</v>
      </c>
      <c r="AV129" s="183" t="s">
        <v>84</v>
      </c>
      <c r="AW129" s="183" t="s">
        <v>84</v>
      </c>
      <c r="AX129" s="265" t="s">
        <v>84</v>
      </c>
      <c r="AY129" s="183" t="s">
        <v>84</v>
      </c>
      <c r="BA129" s="266">
        <v>0.82179487179487165</v>
      </c>
      <c r="BB129" s="187">
        <v>0.76607142857142851</v>
      </c>
      <c r="BC129" s="187">
        <v>0.71979166666666661</v>
      </c>
      <c r="BD129" s="188">
        <v>0.76921932234432233</v>
      </c>
      <c r="BE129" s="188" t="s">
        <v>84</v>
      </c>
    </row>
    <row r="130" spans="1:57" ht="35.25" customHeight="1" x14ac:dyDescent="0.25">
      <c r="A130" s="144"/>
      <c r="B130" s="144"/>
      <c r="C130" s="144"/>
      <c r="D130" s="144"/>
      <c r="E130" s="144" t="str">
        <f t="shared" si="31"/>
        <v>2018ENEROÍNDICES DE ATENCIÓN DEL VENDEDOR</v>
      </c>
      <c r="F130" s="448">
        <v>2018</v>
      </c>
      <c r="G130" s="234" t="s">
        <v>153</v>
      </c>
      <c r="H130" s="452"/>
      <c r="I130" s="451" t="str">
        <f t="shared" si="45"/>
        <v>ÍNDICES DE ATENCIÓN DEL VENDEDOR</v>
      </c>
      <c r="J130" s="299">
        <v>0.46875</v>
      </c>
      <c r="K130" s="189">
        <v>0.67083333333333339</v>
      </c>
      <c r="L130" s="189">
        <v>0.48452380952380958</v>
      </c>
      <c r="M130" s="189">
        <v>0.65833333333333321</v>
      </c>
      <c r="N130" s="189">
        <v>0.71190476190476193</v>
      </c>
      <c r="O130" s="189">
        <v>0.6</v>
      </c>
      <c r="P130" s="189">
        <v>0.62916666666666665</v>
      </c>
      <c r="Q130" s="189">
        <v>0.61666666666666659</v>
      </c>
      <c r="R130" s="189">
        <v>0.50416666666666665</v>
      </c>
      <c r="S130" s="189">
        <v>0.73214285714285721</v>
      </c>
      <c r="T130" s="189">
        <v>0.54166666666666674</v>
      </c>
      <c r="U130" s="189">
        <v>0.32500000000000001</v>
      </c>
      <c r="V130" s="189">
        <v>0.99999999999999989</v>
      </c>
      <c r="W130" s="189" t="s">
        <v>84</v>
      </c>
      <c r="X130" s="189" t="s">
        <v>84</v>
      </c>
      <c r="Y130" s="189" t="s">
        <v>84</v>
      </c>
      <c r="Z130" s="189" t="s">
        <v>84</v>
      </c>
      <c r="AA130" s="189" t="s">
        <v>84</v>
      </c>
      <c r="AB130" s="189" t="s">
        <v>84</v>
      </c>
      <c r="AC130" s="189"/>
      <c r="AD130" s="189">
        <v>0.5083333333333333</v>
      </c>
      <c r="AE130" s="189">
        <v>0.94166666666666676</v>
      </c>
      <c r="AF130" s="189">
        <v>0.9375</v>
      </c>
      <c r="AG130" s="189">
        <v>0.95</v>
      </c>
      <c r="AH130" s="189">
        <v>0.51666666666666672</v>
      </c>
      <c r="AI130" s="189">
        <v>0.64791666666666659</v>
      </c>
      <c r="AJ130" s="189">
        <v>0.6645833333333333</v>
      </c>
      <c r="AK130" s="189" t="s">
        <v>84</v>
      </c>
      <c r="AL130" s="189" t="s">
        <v>84</v>
      </c>
      <c r="AM130" s="189" t="s">
        <v>84</v>
      </c>
      <c r="AN130" s="186" t="s">
        <v>84</v>
      </c>
      <c r="AO130" s="189">
        <v>0.86875000000000002</v>
      </c>
      <c r="AP130" s="189">
        <v>0.72499999999999998</v>
      </c>
      <c r="AQ130" s="189" t="s">
        <v>84</v>
      </c>
      <c r="AR130" s="189" t="s">
        <v>84</v>
      </c>
      <c r="AS130" s="189" t="s">
        <v>84</v>
      </c>
      <c r="AT130" s="256" t="s">
        <v>84</v>
      </c>
      <c r="AU130" s="189" t="s">
        <v>84</v>
      </c>
      <c r="AV130" s="189" t="s">
        <v>84</v>
      </c>
      <c r="AW130" s="189" t="s">
        <v>84</v>
      </c>
      <c r="AX130" s="256" t="s">
        <v>84</v>
      </c>
      <c r="AY130" s="189" t="s">
        <v>84</v>
      </c>
      <c r="BA130" s="300">
        <v>0.6110119047619047</v>
      </c>
      <c r="BB130" s="239">
        <v>0.73809523809523803</v>
      </c>
      <c r="BC130" s="239">
        <v>0.796875</v>
      </c>
      <c r="BD130" s="240">
        <v>0.71532738095238091</v>
      </c>
      <c r="BE130" s="240" t="s">
        <v>84</v>
      </c>
    </row>
    <row r="131" spans="1:57" ht="35.25" customHeight="1" x14ac:dyDescent="0.25">
      <c r="A131" s="144"/>
      <c r="B131" s="144"/>
      <c r="C131" s="144"/>
      <c r="D131" s="144"/>
      <c r="E131" s="144" t="str">
        <f t="shared" si="31"/>
        <v>2018FEBREROÍNDICES DE ATENCIÓN DEL VENDEDOR</v>
      </c>
      <c r="F131" s="448">
        <f t="shared" ref="F131:F141" si="46">+F130</f>
        <v>2018</v>
      </c>
      <c r="G131" s="234" t="s">
        <v>154</v>
      </c>
      <c r="H131" s="452"/>
      <c r="I131" s="451" t="str">
        <f t="shared" si="45"/>
        <v>ÍNDICES DE ATENCIÓN DEL VENDEDOR</v>
      </c>
      <c r="J131" s="264">
        <v>0.54374999999999996</v>
      </c>
      <c r="K131" s="183">
        <v>0.6645833333333333</v>
      </c>
      <c r="L131" s="183">
        <v>0.45833333333333331</v>
      </c>
      <c r="M131" s="183">
        <v>0.6645833333333333</v>
      </c>
      <c r="N131" s="183">
        <v>0.99999999999999989</v>
      </c>
      <c r="O131" s="183">
        <v>0.76458333333333339</v>
      </c>
      <c r="P131" s="183">
        <v>0.57708333333333339</v>
      </c>
      <c r="Q131" s="183">
        <v>0.69166666666666676</v>
      </c>
      <c r="R131" s="183">
        <v>0.70833333333333326</v>
      </c>
      <c r="S131" s="183">
        <v>0.83333333333333337</v>
      </c>
      <c r="T131" s="183">
        <v>0.29166666666666669</v>
      </c>
      <c r="U131" s="183">
        <v>0.4</v>
      </c>
      <c r="V131" s="183">
        <v>0.7</v>
      </c>
      <c r="W131" s="183" t="s">
        <v>84</v>
      </c>
      <c r="X131" s="183" t="s">
        <v>84</v>
      </c>
      <c r="Y131" s="183" t="s">
        <v>84</v>
      </c>
      <c r="Z131" s="183" t="s">
        <v>84</v>
      </c>
      <c r="AA131" s="183" t="s">
        <v>84</v>
      </c>
      <c r="AB131" s="183" t="s">
        <v>84</v>
      </c>
      <c r="AC131" s="183"/>
      <c r="AD131" s="183">
        <v>0.55833333333333335</v>
      </c>
      <c r="AE131" s="183">
        <v>0.59166666666666667</v>
      </c>
      <c r="AF131" s="183">
        <v>0.94791666666666663</v>
      </c>
      <c r="AG131" s="183">
        <v>0.83333333333333337</v>
      </c>
      <c r="AH131" s="183">
        <v>0.85</v>
      </c>
      <c r="AI131" s="183">
        <v>0.77499999999999991</v>
      </c>
      <c r="AJ131" s="183">
        <v>0.65833333333333344</v>
      </c>
      <c r="AK131" s="183" t="s">
        <v>84</v>
      </c>
      <c r="AL131" s="183" t="s">
        <v>84</v>
      </c>
      <c r="AM131" s="183" t="s">
        <v>84</v>
      </c>
      <c r="AN131" s="183" t="s">
        <v>84</v>
      </c>
      <c r="AO131" s="183">
        <v>0.6020833333333333</v>
      </c>
      <c r="AP131" s="183">
        <v>0.79583333333333328</v>
      </c>
      <c r="AQ131" s="183" t="s">
        <v>84</v>
      </c>
      <c r="AR131" s="183" t="s">
        <v>84</v>
      </c>
      <c r="AS131" s="183" t="s">
        <v>84</v>
      </c>
      <c r="AT131" s="265" t="s">
        <v>84</v>
      </c>
      <c r="AU131" s="183" t="s">
        <v>84</v>
      </c>
      <c r="AV131" s="183" t="s">
        <v>84</v>
      </c>
      <c r="AW131" s="183" t="s">
        <v>84</v>
      </c>
      <c r="AX131" s="265" t="s">
        <v>84</v>
      </c>
      <c r="AY131" s="183" t="s">
        <v>84</v>
      </c>
      <c r="BA131" s="266">
        <v>0.638301282051282</v>
      </c>
      <c r="BB131" s="187">
        <v>0.74494047619047621</v>
      </c>
      <c r="BC131" s="187">
        <v>0.69895833333333335</v>
      </c>
      <c r="BD131" s="188">
        <v>0.69406669719169722</v>
      </c>
      <c r="BE131" s="188" t="s">
        <v>84</v>
      </c>
    </row>
    <row r="132" spans="1:57" ht="35.25" customHeight="1" x14ac:dyDescent="0.25">
      <c r="A132" s="144"/>
      <c r="B132" s="144"/>
      <c r="C132" s="144"/>
      <c r="D132" s="144"/>
      <c r="E132" s="144" t="str">
        <f t="shared" si="31"/>
        <v>2018MARZOÍNDICES DE ATENCIÓN DEL VENDEDOR</v>
      </c>
      <c r="F132" s="448">
        <f t="shared" si="46"/>
        <v>2018</v>
      </c>
      <c r="G132" s="234" t="s">
        <v>155</v>
      </c>
      <c r="H132" s="452"/>
      <c r="I132" s="451" t="str">
        <f t="shared" ref="I132:I141" si="47">+I131</f>
        <v>ÍNDICES DE ATENCIÓN DEL VENDEDOR</v>
      </c>
      <c r="J132" s="299">
        <v>0.64999999999999991</v>
      </c>
      <c r="K132" s="189">
        <v>0.79999999999999993</v>
      </c>
      <c r="L132" s="189">
        <v>0.46666666666666673</v>
      </c>
      <c r="M132" s="189">
        <v>0.68541666666666656</v>
      </c>
      <c r="N132" s="189">
        <v>0.66666666666666674</v>
      </c>
      <c r="O132" s="189">
        <v>0.68333333333333324</v>
      </c>
      <c r="P132" s="189">
        <v>0.6166666666666667</v>
      </c>
      <c r="Q132" s="189">
        <v>0.7595238095238096</v>
      </c>
      <c r="R132" s="189">
        <v>0.89166666666666672</v>
      </c>
      <c r="S132" s="189">
        <v>0.56309523809523809</v>
      </c>
      <c r="T132" s="189">
        <v>0.50416666666666665</v>
      </c>
      <c r="U132" s="189">
        <v>0.76874999999999993</v>
      </c>
      <c r="V132" s="189">
        <v>0.84523809523809523</v>
      </c>
      <c r="W132" s="189" t="s">
        <v>84</v>
      </c>
      <c r="X132" s="189" t="s">
        <v>84</v>
      </c>
      <c r="Y132" s="189" t="s">
        <v>84</v>
      </c>
      <c r="Z132" s="189" t="s">
        <v>84</v>
      </c>
      <c r="AA132" s="189" t="s">
        <v>84</v>
      </c>
      <c r="AB132" s="189" t="s">
        <v>84</v>
      </c>
      <c r="AC132" s="189"/>
      <c r="AD132" s="189">
        <v>0.58125000000000004</v>
      </c>
      <c r="AE132" s="189">
        <v>0.51458333333333339</v>
      </c>
      <c r="AF132" s="189">
        <v>0.84166666666666656</v>
      </c>
      <c r="AG132" s="189">
        <v>0.95833333333333326</v>
      </c>
      <c r="AH132" s="189">
        <v>0.76666666666666683</v>
      </c>
      <c r="AI132" s="189">
        <v>0.77500000000000002</v>
      </c>
      <c r="AJ132" s="189">
        <v>0.72500000000000009</v>
      </c>
      <c r="AK132" s="189" t="s">
        <v>84</v>
      </c>
      <c r="AL132" s="189" t="s">
        <v>84</v>
      </c>
      <c r="AM132" s="189" t="s">
        <v>84</v>
      </c>
      <c r="AN132" s="186" t="s">
        <v>84</v>
      </c>
      <c r="AO132" s="189">
        <v>0.79166666666666674</v>
      </c>
      <c r="AP132" s="189">
        <v>0.625</v>
      </c>
      <c r="AQ132" s="189" t="s">
        <v>84</v>
      </c>
      <c r="AR132" s="189" t="s">
        <v>84</v>
      </c>
      <c r="AS132" s="189" t="s">
        <v>84</v>
      </c>
      <c r="AT132" s="256" t="s">
        <v>84</v>
      </c>
      <c r="AU132" s="189" t="s">
        <v>84</v>
      </c>
      <c r="AV132" s="189" t="s">
        <v>84</v>
      </c>
      <c r="AW132" s="189" t="s">
        <v>84</v>
      </c>
      <c r="AX132" s="256" t="s">
        <v>84</v>
      </c>
      <c r="AY132" s="189" t="s">
        <v>84</v>
      </c>
      <c r="BA132" s="300">
        <v>0.68470695970695961</v>
      </c>
      <c r="BB132" s="239">
        <v>0.73749999999999993</v>
      </c>
      <c r="BC132" s="239">
        <v>0.70833333333333337</v>
      </c>
      <c r="BD132" s="240">
        <v>0.7101800976800976</v>
      </c>
      <c r="BE132" s="240" t="s">
        <v>84</v>
      </c>
    </row>
    <row r="133" spans="1:57" ht="35.25" customHeight="1" x14ac:dyDescent="0.25">
      <c r="A133" s="144"/>
      <c r="B133" s="144"/>
      <c r="C133" s="144"/>
      <c r="D133" s="144"/>
      <c r="E133" s="144" t="str">
        <f t="shared" si="31"/>
        <v>2018ABRILÍNDICES DE ATENCIÓN DEL VENDEDOR</v>
      </c>
      <c r="F133" s="448">
        <f t="shared" si="46"/>
        <v>2018</v>
      </c>
      <c r="G133" s="234" t="s">
        <v>303</v>
      </c>
      <c r="H133" s="452"/>
      <c r="I133" s="451" t="str">
        <f t="shared" si="47"/>
        <v>ÍNDICES DE ATENCIÓN DEL VENDEDOR</v>
      </c>
      <c r="J133" s="264">
        <v>0.57291666666666674</v>
      </c>
      <c r="K133" s="183">
        <v>0.64583333333333337</v>
      </c>
      <c r="L133" s="183">
        <v>0.49218750000000011</v>
      </c>
      <c r="M133" s="183">
        <v>0.90625</v>
      </c>
      <c r="N133" s="183">
        <v>0.6484375</v>
      </c>
      <c r="O133" s="183">
        <v>0.77083333333333337</v>
      </c>
      <c r="P133" s="183">
        <v>0.88541666666666674</v>
      </c>
      <c r="Q133" s="183">
        <v>0.85156250000000011</v>
      </c>
      <c r="R133" s="183">
        <v>0.83593750000000011</v>
      </c>
      <c r="S133" s="183">
        <v>0.8828125</v>
      </c>
      <c r="T133" s="183">
        <v>0.71093750000000011</v>
      </c>
      <c r="U133" s="183">
        <v>0.83333333333333337</v>
      </c>
      <c r="V133" s="183">
        <v>0.9296875</v>
      </c>
      <c r="W133" s="183" t="s">
        <v>84</v>
      </c>
      <c r="X133" s="183" t="s">
        <v>84</v>
      </c>
      <c r="Y133" s="183" t="s">
        <v>84</v>
      </c>
      <c r="Z133" s="183" t="s">
        <v>84</v>
      </c>
      <c r="AA133" s="183" t="s">
        <v>84</v>
      </c>
      <c r="AB133" s="183" t="s">
        <v>84</v>
      </c>
      <c r="AC133" s="183"/>
      <c r="AD133" s="183">
        <v>0.45833333333333337</v>
      </c>
      <c r="AE133" s="183">
        <v>0.69791666666666674</v>
      </c>
      <c r="AF133" s="183">
        <v>0.83035714285714302</v>
      </c>
      <c r="AG133" s="183">
        <v>0.88541666666666674</v>
      </c>
      <c r="AH133" s="183">
        <v>0.64062500000000011</v>
      </c>
      <c r="AI133" s="183">
        <v>0.76041666666666674</v>
      </c>
      <c r="AJ133" s="183">
        <v>0.60416666666666674</v>
      </c>
      <c r="AK133" s="183" t="s">
        <v>84</v>
      </c>
      <c r="AL133" s="183" t="s">
        <v>84</v>
      </c>
      <c r="AM133" s="183" t="s">
        <v>84</v>
      </c>
      <c r="AN133" s="183" t="s">
        <v>84</v>
      </c>
      <c r="AO133" s="183">
        <v>0.8046875</v>
      </c>
      <c r="AP133" s="183">
        <v>0.921875</v>
      </c>
      <c r="AQ133" s="183" t="s">
        <v>84</v>
      </c>
      <c r="AR133" s="183" t="s">
        <v>84</v>
      </c>
      <c r="AS133" s="183" t="s">
        <v>84</v>
      </c>
      <c r="AT133" s="265" t="s">
        <v>84</v>
      </c>
      <c r="AU133" s="183" t="s">
        <v>84</v>
      </c>
      <c r="AV133" s="183" t="s">
        <v>84</v>
      </c>
      <c r="AW133" s="183" t="s">
        <v>84</v>
      </c>
      <c r="AX133" s="265" t="s">
        <v>84</v>
      </c>
      <c r="AY133" s="183" t="s">
        <v>84</v>
      </c>
      <c r="BA133" s="266">
        <v>0.76662660256410264</v>
      </c>
      <c r="BB133" s="187">
        <v>0.69674744897959184</v>
      </c>
      <c r="BC133" s="187">
        <v>0.86328125</v>
      </c>
      <c r="BD133" s="188">
        <v>0.77555176718123153</v>
      </c>
      <c r="BE133" s="188" t="s">
        <v>84</v>
      </c>
    </row>
    <row r="134" spans="1:57" ht="35.25" customHeight="1" x14ac:dyDescent="0.25">
      <c r="A134" s="144"/>
      <c r="B134" s="144"/>
      <c r="C134" s="144"/>
      <c r="D134" s="144"/>
      <c r="E134" s="144" t="str">
        <f t="shared" si="31"/>
        <v>2018MAYOÍNDICES DE ATENCIÓN DEL VENDEDOR</v>
      </c>
      <c r="F134" s="448">
        <f t="shared" si="46"/>
        <v>2018</v>
      </c>
      <c r="G134" s="303" t="s">
        <v>167</v>
      </c>
      <c r="H134" s="452"/>
      <c r="I134" s="451" t="str">
        <f t="shared" si="47"/>
        <v>ÍNDICES DE ATENCIÓN DEL VENDEDOR</v>
      </c>
      <c r="J134" s="299">
        <v>0.7265625</v>
      </c>
      <c r="K134" s="189">
        <v>0.82291666666666674</v>
      </c>
      <c r="L134" s="189">
        <v>0.9375</v>
      </c>
      <c r="M134" s="189">
        <v>1</v>
      </c>
      <c r="N134" s="189">
        <v>0.94791666666666674</v>
      </c>
      <c r="O134" s="189">
        <v>0.83333333333333348</v>
      </c>
      <c r="P134" s="189">
        <v>0.88541666666666674</v>
      </c>
      <c r="Q134" s="189">
        <v>0.52083333333333337</v>
      </c>
      <c r="R134" s="189">
        <v>0.96875</v>
      </c>
      <c r="S134" s="189">
        <v>0.86458333333333348</v>
      </c>
      <c r="T134" s="189">
        <v>0.55208333333333337</v>
      </c>
      <c r="U134" s="189">
        <v>0.9375</v>
      </c>
      <c r="V134" s="189">
        <v>0.84375</v>
      </c>
      <c r="W134" s="189" t="s">
        <v>84</v>
      </c>
      <c r="X134" s="189" t="s">
        <v>84</v>
      </c>
      <c r="Y134" s="189" t="s">
        <v>84</v>
      </c>
      <c r="Z134" s="189" t="s">
        <v>84</v>
      </c>
      <c r="AA134" s="189" t="s">
        <v>84</v>
      </c>
      <c r="AB134" s="189" t="s">
        <v>84</v>
      </c>
      <c r="AC134" s="189"/>
      <c r="AD134" s="189">
        <v>0.828125</v>
      </c>
      <c r="AE134" s="189">
        <v>0.92708333333333348</v>
      </c>
      <c r="AF134" s="189">
        <v>1</v>
      </c>
      <c r="AG134" s="189">
        <v>1</v>
      </c>
      <c r="AH134" s="189">
        <v>0.953125</v>
      </c>
      <c r="AI134" s="189">
        <v>1</v>
      </c>
      <c r="AJ134" s="189">
        <v>0.8125</v>
      </c>
      <c r="AK134" s="189" t="s">
        <v>84</v>
      </c>
      <c r="AL134" s="189" t="s">
        <v>84</v>
      </c>
      <c r="AM134" s="189" t="s">
        <v>84</v>
      </c>
      <c r="AN134" s="189" t="s">
        <v>84</v>
      </c>
      <c r="AO134" s="189">
        <v>1</v>
      </c>
      <c r="AP134" s="189">
        <v>0.80208333333333348</v>
      </c>
      <c r="AQ134" s="189" t="s">
        <v>84</v>
      </c>
      <c r="AR134" s="189" t="s">
        <v>84</v>
      </c>
      <c r="AS134" s="189" t="s">
        <v>84</v>
      </c>
      <c r="AT134" s="256" t="s">
        <v>84</v>
      </c>
      <c r="AU134" s="189" t="s">
        <v>84</v>
      </c>
      <c r="AV134" s="189" t="s">
        <v>84</v>
      </c>
      <c r="AW134" s="189" t="s">
        <v>84</v>
      </c>
      <c r="AX134" s="256" t="s">
        <v>84</v>
      </c>
      <c r="AY134" s="189" t="s">
        <v>84</v>
      </c>
      <c r="BA134" s="300">
        <v>0.83393429487179505</v>
      </c>
      <c r="BB134" s="239">
        <v>0.93154761904761918</v>
      </c>
      <c r="BC134" s="239">
        <v>0.90104166666666674</v>
      </c>
      <c r="BD134" s="240">
        <v>0.88884119352869373</v>
      </c>
      <c r="BE134" s="240" t="s">
        <v>84</v>
      </c>
    </row>
    <row r="135" spans="1:57" ht="35.25" customHeight="1" x14ac:dyDescent="0.25">
      <c r="A135" s="144"/>
      <c r="B135" s="144"/>
      <c r="C135" s="144"/>
      <c r="D135" s="144"/>
      <c r="E135" s="144" t="str">
        <f t="shared" si="31"/>
        <v>2018JUNIOÍNDICES DE ATENCIÓN DEL VENDEDOR</v>
      </c>
      <c r="F135" s="448">
        <f t="shared" si="46"/>
        <v>2018</v>
      </c>
      <c r="G135" s="303" t="s">
        <v>168</v>
      </c>
      <c r="H135" s="452"/>
      <c r="I135" s="451" t="str">
        <f t="shared" si="47"/>
        <v>ÍNDICES DE ATENCIÓN DEL VENDEDOR</v>
      </c>
      <c r="J135" s="264">
        <v>0.828125</v>
      </c>
      <c r="K135" s="183">
        <v>0.7729166666666667</v>
      </c>
      <c r="L135" s="183">
        <v>0.89166666666666661</v>
      </c>
      <c r="M135" s="183">
        <v>0.94374999999999998</v>
      </c>
      <c r="N135" s="183">
        <v>0.95</v>
      </c>
      <c r="O135" s="183">
        <v>0.52916666666666667</v>
      </c>
      <c r="P135" s="183">
        <v>0.76666666666666661</v>
      </c>
      <c r="Q135" s="183">
        <v>0.7583333333333333</v>
      </c>
      <c r="R135" s="183">
        <v>0.79166666666666663</v>
      </c>
      <c r="S135" s="183">
        <v>0.82380952380952388</v>
      </c>
      <c r="T135" s="183">
        <v>0.70833333333333326</v>
      </c>
      <c r="U135" s="183">
        <v>0.99999999999999989</v>
      </c>
      <c r="V135" s="183">
        <v>0.95000000000000007</v>
      </c>
      <c r="W135" s="183" t="s">
        <v>84</v>
      </c>
      <c r="X135" s="183">
        <v>0.80833333333333335</v>
      </c>
      <c r="Y135" s="183" t="s">
        <v>84</v>
      </c>
      <c r="Z135" s="183" t="s">
        <v>84</v>
      </c>
      <c r="AA135" s="183" t="s">
        <v>84</v>
      </c>
      <c r="AB135" s="183" t="s">
        <v>84</v>
      </c>
      <c r="AC135" s="183"/>
      <c r="AD135" s="183">
        <v>0.84166666666666667</v>
      </c>
      <c r="AE135" s="183">
        <v>0.99999999999999989</v>
      </c>
      <c r="AF135" s="183">
        <v>0.68124999999999991</v>
      </c>
      <c r="AG135" s="183">
        <v>0.93333333333333346</v>
      </c>
      <c r="AH135" s="183">
        <v>0.78541666666666676</v>
      </c>
      <c r="AI135" s="183">
        <v>0.84166666666666656</v>
      </c>
      <c r="AJ135" s="183">
        <v>0.97499999999999998</v>
      </c>
      <c r="AK135" s="183" t="s">
        <v>84</v>
      </c>
      <c r="AL135" s="183" t="s">
        <v>84</v>
      </c>
      <c r="AM135" s="183" t="s">
        <v>84</v>
      </c>
      <c r="AN135" s="183" t="s">
        <v>84</v>
      </c>
      <c r="AO135" s="183">
        <v>0.57708333333333339</v>
      </c>
      <c r="AP135" s="183">
        <v>0.79999999999999993</v>
      </c>
      <c r="AQ135" s="183" t="s">
        <v>84</v>
      </c>
      <c r="AR135" s="183" t="s">
        <v>84</v>
      </c>
      <c r="AS135" s="183" t="s">
        <v>84</v>
      </c>
      <c r="AT135" s="265" t="s">
        <v>84</v>
      </c>
      <c r="AU135" s="183" t="s">
        <v>84</v>
      </c>
      <c r="AV135" s="183" t="s">
        <v>84</v>
      </c>
      <c r="AW135" s="183" t="s">
        <v>84</v>
      </c>
      <c r="AX135" s="265" t="s">
        <v>84</v>
      </c>
      <c r="AY135" s="183" t="s">
        <v>84</v>
      </c>
      <c r="BA135" s="266">
        <v>0.82305484693877562</v>
      </c>
      <c r="BB135" s="187">
        <v>0.8654761904761904</v>
      </c>
      <c r="BC135" s="187">
        <v>0.68854166666666661</v>
      </c>
      <c r="BD135" s="188">
        <v>0.79235756802721091</v>
      </c>
      <c r="BE135" s="188" t="s">
        <v>84</v>
      </c>
    </row>
    <row r="136" spans="1:57" ht="35.25" customHeight="1" x14ac:dyDescent="0.25">
      <c r="A136" s="144"/>
      <c r="B136" s="144"/>
      <c r="C136" s="144"/>
      <c r="D136" s="144"/>
      <c r="E136" s="144" t="str">
        <f t="shared" ref="E136:E146" si="48">+F136&amp;G136&amp;I136</f>
        <v>2018JULIOÍNDICES DE ATENCIÓN DEL VENDEDOR</v>
      </c>
      <c r="F136" s="448">
        <f t="shared" si="46"/>
        <v>2018</v>
      </c>
      <c r="G136" s="303" t="s">
        <v>241</v>
      </c>
      <c r="H136" s="452"/>
      <c r="I136" s="451" t="str">
        <f t="shared" si="47"/>
        <v>ÍNDICES DE ATENCIÓN DEL VENDEDOR</v>
      </c>
      <c r="J136" s="299">
        <v>0.52333333333333332</v>
      </c>
      <c r="K136" s="189">
        <v>0.67166666666666663</v>
      </c>
      <c r="L136" s="189">
        <v>0.87499999999999989</v>
      </c>
      <c r="M136" s="189">
        <v>0.78833333333333333</v>
      </c>
      <c r="N136" s="189">
        <v>0.89166666666666672</v>
      </c>
      <c r="O136" s="189">
        <v>0.86666666666666659</v>
      </c>
      <c r="P136" s="189">
        <v>0.85</v>
      </c>
      <c r="Q136" s="189">
        <v>0.77166666666666661</v>
      </c>
      <c r="R136" s="189">
        <v>0.95999999999999985</v>
      </c>
      <c r="S136" s="189">
        <v>0.51</v>
      </c>
      <c r="T136" s="189">
        <v>0.82166666666666666</v>
      </c>
      <c r="U136" s="189">
        <v>0.81166666666666665</v>
      </c>
      <c r="V136" s="189">
        <v>0.79166666666666663</v>
      </c>
      <c r="W136" s="189" t="s">
        <v>84</v>
      </c>
      <c r="X136" s="189">
        <v>0.93666666666666665</v>
      </c>
      <c r="Y136" s="189" t="s">
        <v>84</v>
      </c>
      <c r="Z136" s="189" t="s">
        <v>84</v>
      </c>
      <c r="AA136" s="189" t="s">
        <v>84</v>
      </c>
      <c r="AB136" s="189" t="s">
        <v>84</v>
      </c>
      <c r="AC136" s="189"/>
      <c r="AD136" s="189">
        <v>0.93333333333333324</v>
      </c>
      <c r="AE136" s="189">
        <v>0.83333333333333337</v>
      </c>
      <c r="AF136" s="189">
        <v>0.54166666666666674</v>
      </c>
      <c r="AG136" s="189">
        <v>0.71666666666666656</v>
      </c>
      <c r="AH136" s="189">
        <v>0.52833333333333332</v>
      </c>
      <c r="AI136" s="189">
        <v>0.89374999999999993</v>
      </c>
      <c r="AJ136" s="189">
        <v>0.73666666666666669</v>
      </c>
      <c r="AK136" s="189" t="s">
        <v>84</v>
      </c>
      <c r="AL136" s="189" t="s">
        <v>84</v>
      </c>
      <c r="AM136" s="189" t="s">
        <v>84</v>
      </c>
      <c r="AN136" s="186" t="s">
        <v>84</v>
      </c>
      <c r="AO136" s="189">
        <v>0.72499999999999998</v>
      </c>
      <c r="AP136" s="189">
        <v>0.77499999999999991</v>
      </c>
      <c r="AQ136" s="189" t="s">
        <v>84</v>
      </c>
      <c r="AR136" s="189" t="s">
        <v>84</v>
      </c>
      <c r="AS136" s="189" t="s">
        <v>84</v>
      </c>
      <c r="AT136" s="256" t="s">
        <v>84</v>
      </c>
      <c r="AU136" s="189" t="s">
        <v>84</v>
      </c>
      <c r="AV136" s="189" t="s">
        <v>84</v>
      </c>
      <c r="AW136" s="189" t="s">
        <v>84</v>
      </c>
      <c r="AX136" s="256" t="s">
        <v>84</v>
      </c>
      <c r="AY136" s="189" t="s">
        <v>84</v>
      </c>
      <c r="BA136" s="300">
        <v>0.7907142857142857</v>
      </c>
      <c r="BB136" s="239">
        <v>0.7405357142857143</v>
      </c>
      <c r="BC136" s="239">
        <v>0.75</v>
      </c>
      <c r="BD136" s="240">
        <v>0.76041666666666663</v>
      </c>
      <c r="BE136" s="240" t="s">
        <v>84</v>
      </c>
    </row>
    <row r="137" spans="1:57" ht="35.25" customHeight="1" x14ac:dyDescent="0.25">
      <c r="A137" s="144"/>
      <c r="B137" s="144"/>
      <c r="C137" s="144"/>
      <c r="D137" s="144"/>
      <c r="E137" s="144" t="str">
        <f t="shared" si="48"/>
        <v>2018AGOSTOÍNDICES DE ATENCIÓN DEL VENDEDOR</v>
      </c>
      <c r="F137" s="448">
        <f t="shared" si="46"/>
        <v>2018</v>
      </c>
      <c r="G137" s="303" t="s">
        <v>246</v>
      </c>
      <c r="H137" s="452"/>
      <c r="I137" s="451" t="str">
        <f t="shared" si="47"/>
        <v>ÍNDICES DE ATENCIÓN DEL VENDEDOR</v>
      </c>
      <c r="J137" s="271">
        <v>0.73666666666666669</v>
      </c>
      <c r="K137" s="183">
        <v>0.65208333333333324</v>
      </c>
      <c r="L137" s="183">
        <v>0.90000000000000013</v>
      </c>
      <c r="M137" s="183">
        <v>0.81666666666666676</v>
      </c>
      <c r="N137" s="183">
        <v>0.78333333333333333</v>
      </c>
      <c r="O137" s="183">
        <v>0.85166666666666668</v>
      </c>
      <c r="P137" s="183">
        <v>0.74833333333333329</v>
      </c>
      <c r="Q137" s="183">
        <v>0.73166666666666669</v>
      </c>
      <c r="R137" s="183">
        <v>0.88333333333333341</v>
      </c>
      <c r="S137" s="183">
        <v>0.76666666666666672</v>
      </c>
      <c r="T137" s="183">
        <v>0.77500000000000002</v>
      </c>
      <c r="U137" s="183">
        <v>0.59583333333333344</v>
      </c>
      <c r="V137" s="183">
        <v>0.66666666666666663</v>
      </c>
      <c r="W137" s="183" t="s">
        <v>84</v>
      </c>
      <c r="X137" s="183">
        <v>0.82500000000000007</v>
      </c>
      <c r="Y137" s="183" t="s">
        <v>84</v>
      </c>
      <c r="Z137" s="183" t="s">
        <v>84</v>
      </c>
      <c r="AA137" s="183" t="s">
        <v>84</v>
      </c>
      <c r="AB137" s="183" t="s">
        <v>84</v>
      </c>
      <c r="AC137" s="183"/>
      <c r="AD137" s="183">
        <v>0.54166666666666663</v>
      </c>
      <c r="AE137" s="183">
        <v>0.65833333333333333</v>
      </c>
      <c r="AF137" s="183">
        <v>0.61333333333333329</v>
      </c>
      <c r="AG137" s="183">
        <v>0.91666666666666674</v>
      </c>
      <c r="AH137" s="183">
        <v>0.69499999999999995</v>
      </c>
      <c r="AI137" s="183">
        <v>0.79166666666666663</v>
      </c>
      <c r="AJ137" s="183">
        <v>0.57833333333333337</v>
      </c>
      <c r="AK137" s="183" t="s">
        <v>84</v>
      </c>
      <c r="AL137" s="183" t="s">
        <v>84</v>
      </c>
      <c r="AM137" s="183" t="s">
        <v>84</v>
      </c>
      <c r="AN137" s="183" t="s">
        <v>84</v>
      </c>
      <c r="AO137" s="183">
        <v>0.64999999999999991</v>
      </c>
      <c r="AP137" s="183">
        <v>0.79999999999999993</v>
      </c>
      <c r="AQ137" s="183">
        <v>0.39166666666666672</v>
      </c>
      <c r="AR137" s="183" t="s">
        <v>84</v>
      </c>
      <c r="AS137" s="183" t="s">
        <v>84</v>
      </c>
      <c r="AT137" s="265" t="s">
        <v>84</v>
      </c>
      <c r="AU137" s="183" t="s">
        <v>84</v>
      </c>
      <c r="AV137" s="183" t="s">
        <v>84</v>
      </c>
      <c r="AW137" s="183" t="s">
        <v>84</v>
      </c>
      <c r="AX137" s="265" t="s">
        <v>84</v>
      </c>
      <c r="AY137" s="183" t="s">
        <v>84</v>
      </c>
      <c r="BA137" s="272">
        <v>0.76663690476190471</v>
      </c>
      <c r="BB137" s="187">
        <v>0.68499999999999994</v>
      </c>
      <c r="BC137" s="187">
        <v>0.61388888888888882</v>
      </c>
      <c r="BD137" s="188">
        <v>0.68850859788359786</v>
      </c>
      <c r="BE137" s="188" t="s">
        <v>84</v>
      </c>
    </row>
    <row r="138" spans="1:57" ht="35.25" customHeight="1" x14ac:dyDescent="0.25">
      <c r="A138" s="144"/>
      <c r="B138" s="144"/>
      <c r="C138" s="144"/>
      <c r="D138" s="144"/>
      <c r="E138" s="144" t="str">
        <f t="shared" si="48"/>
        <v>2018SEPTIEMBREÍNDICES DE ATENCIÓN DEL VENDEDOR</v>
      </c>
      <c r="F138" s="448">
        <f t="shared" si="46"/>
        <v>2018</v>
      </c>
      <c r="G138" s="303" t="s">
        <v>248</v>
      </c>
      <c r="H138" s="452"/>
      <c r="I138" s="451" t="str">
        <f t="shared" si="47"/>
        <v>ÍNDICES DE ATENCIÓN DEL VENDEDOR</v>
      </c>
      <c r="J138" s="342">
        <v>0.80666666666666675</v>
      </c>
      <c r="K138" s="189">
        <v>0.6216666666666667</v>
      </c>
      <c r="L138" s="189">
        <v>0.82166666666666666</v>
      </c>
      <c r="M138" s="189">
        <v>0.70833333333333326</v>
      </c>
      <c r="N138" s="189" t="s">
        <v>84</v>
      </c>
      <c r="O138" s="189">
        <v>0.70833333333333326</v>
      </c>
      <c r="P138" s="189">
        <v>0.54</v>
      </c>
      <c r="Q138" s="189">
        <v>0.84166666666666667</v>
      </c>
      <c r="R138" s="189">
        <v>0.83333333333333337</v>
      </c>
      <c r="S138" s="189">
        <v>0.6283333333333333</v>
      </c>
      <c r="T138" s="189">
        <v>0.72166666666666657</v>
      </c>
      <c r="U138" s="189">
        <v>0.94000000000000006</v>
      </c>
      <c r="V138" s="189">
        <v>0.98499999999999999</v>
      </c>
      <c r="W138" s="189" t="s">
        <v>84</v>
      </c>
      <c r="X138" s="189">
        <v>0.67166666666666675</v>
      </c>
      <c r="Y138" s="189" t="s">
        <v>84</v>
      </c>
      <c r="Z138" s="189" t="s">
        <v>84</v>
      </c>
      <c r="AA138" s="189" t="s">
        <v>84</v>
      </c>
      <c r="AB138" s="189" t="s">
        <v>84</v>
      </c>
      <c r="AC138" s="189"/>
      <c r="AD138" s="189">
        <v>0.49999999999999994</v>
      </c>
      <c r="AE138" s="189">
        <v>0.79375000000000007</v>
      </c>
      <c r="AF138" s="189">
        <v>0.68333333333333324</v>
      </c>
      <c r="AG138" s="189" t="s">
        <v>84</v>
      </c>
      <c r="AH138" s="189">
        <v>0</v>
      </c>
      <c r="AI138" s="189" t="s">
        <v>84</v>
      </c>
      <c r="AJ138" s="189">
        <v>0.6166666666666667</v>
      </c>
      <c r="AK138" s="189" t="s">
        <v>84</v>
      </c>
      <c r="AL138" s="189" t="s">
        <v>84</v>
      </c>
      <c r="AM138" s="189" t="s">
        <v>84</v>
      </c>
      <c r="AN138" s="186" t="s">
        <v>84</v>
      </c>
      <c r="AO138" s="189">
        <v>0.78333333333333333</v>
      </c>
      <c r="AP138" s="189">
        <v>0.94166666666666665</v>
      </c>
      <c r="AQ138" s="189">
        <v>0.78333333333333344</v>
      </c>
      <c r="AR138" s="189" t="s">
        <v>84</v>
      </c>
      <c r="AS138" s="189" t="s">
        <v>84</v>
      </c>
      <c r="AT138" s="256" t="s">
        <v>84</v>
      </c>
      <c r="AU138" s="189" t="s">
        <v>84</v>
      </c>
      <c r="AV138" s="189" t="s">
        <v>84</v>
      </c>
      <c r="AW138" s="189" t="s">
        <v>84</v>
      </c>
      <c r="AX138" s="256" t="s">
        <v>84</v>
      </c>
      <c r="AY138" s="189" t="s">
        <v>84</v>
      </c>
      <c r="BA138" s="343">
        <v>0.75602564102564085</v>
      </c>
      <c r="BB138" s="239">
        <v>0.51875000000000004</v>
      </c>
      <c r="BC138" s="239">
        <v>0.83611111111111125</v>
      </c>
      <c r="BD138" s="240">
        <v>0.70362891737891742</v>
      </c>
      <c r="BE138" s="240" t="s">
        <v>84</v>
      </c>
    </row>
    <row r="139" spans="1:57" ht="35.25" customHeight="1" x14ac:dyDescent="0.25">
      <c r="A139" s="144"/>
      <c r="B139" s="144"/>
      <c r="C139" s="144"/>
      <c r="D139" s="144"/>
      <c r="E139" s="144" t="str">
        <f t="shared" si="48"/>
        <v>2018OCTUBREÍNDICES DE ATENCIÓN DEL VENDEDOR</v>
      </c>
      <c r="F139" s="448">
        <f t="shared" si="46"/>
        <v>2018</v>
      </c>
      <c r="G139" s="303" t="s">
        <v>257</v>
      </c>
      <c r="H139" s="452"/>
      <c r="I139" s="451" t="str">
        <f t="shared" si="47"/>
        <v>ÍNDICES DE ATENCIÓN DEL VENDEDOR</v>
      </c>
      <c r="J139" s="344">
        <v>0.72166666666666657</v>
      </c>
      <c r="K139" s="183">
        <v>0.60833333333333339</v>
      </c>
      <c r="L139" s="183">
        <v>0.875</v>
      </c>
      <c r="M139" s="183">
        <v>0.58333333333333326</v>
      </c>
      <c r="N139" s="183" t="s">
        <v>84</v>
      </c>
      <c r="O139" s="183">
        <v>0.98125000000000007</v>
      </c>
      <c r="P139" s="183">
        <v>0.6020833333333333</v>
      </c>
      <c r="Q139" s="183">
        <v>0.60833333333333328</v>
      </c>
      <c r="R139" s="183">
        <v>0.54999999999999993</v>
      </c>
      <c r="S139" s="183">
        <v>0.52500000000000002</v>
      </c>
      <c r="T139" s="183">
        <v>0.76666666666666661</v>
      </c>
      <c r="U139" s="183">
        <v>0.64666666666666661</v>
      </c>
      <c r="V139" s="183">
        <v>0.7416666666666667</v>
      </c>
      <c r="W139" s="183" t="s">
        <v>84</v>
      </c>
      <c r="X139" s="183">
        <v>0.79999999999999993</v>
      </c>
      <c r="Y139" s="183" t="s">
        <v>84</v>
      </c>
      <c r="Z139" s="183" t="s">
        <v>84</v>
      </c>
      <c r="AA139" s="183" t="s">
        <v>84</v>
      </c>
      <c r="AB139" s="183" t="s">
        <v>84</v>
      </c>
      <c r="AC139" s="183"/>
      <c r="AD139" s="183">
        <v>0.73166666666666658</v>
      </c>
      <c r="AE139" s="183">
        <v>0.85666666666666669</v>
      </c>
      <c r="AF139" s="183">
        <v>0.94499999999999995</v>
      </c>
      <c r="AG139" s="183" t="s">
        <v>84</v>
      </c>
      <c r="AH139" s="183" t="s">
        <v>84</v>
      </c>
      <c r="AI139" s="183" t="s">
        <v>84</v>
      </c>
      <c r="AJ139" s="183">
        <v>0.495</v>
      </c>
      <c r="AK139" s="183" t="s">
        <v>84</v>
      </c>
      <c r="AL139" s="183" t="s">
        <v>84</v>
      </c>
      <c r="AM139" s="183" t="s">
        <v>84</v>
      </c>
      <c r="AN139" s="183" t="s">
        <v>84</v>
      </c>
      <c r="AO139" s="183">
        <v>0.90833333333333333</v>
      </c>
      <c r="AP139" s="183">
        <v>0.73333333333333328</v>
      </c>
      <c r="AQ139" s="183">
        <v>0.72916666666666663</v>
      </c>
      <c r="AR139" s="183" t="s">
        <v>84</v>
      </c>
      <c r="AS139" s="183" t="s">
        <v>84</v>
      </c>
      <c r="AT139" s="265" t="s">
        <v>84</v>
      </c>
      <c r="AU139" s="183" t="s">
        <v>84</v>
      </c>
      <c r="AV139" s="183" t="s">
        <v>84</v>
      </c>
      <c r="AW139" s="183" t="s">
        <v>84</v>
      </c>
      <c r="AX139" s="265" t="s">
        <v>84</v>
      </c>
      <c r="AY139" s="183" t="s">
        <v>84</v>
      </c>
      <c r="BA139" s="345">
        <v>0.69307692307692303</v>
      </c>
      <c r="BB139" s="187">
        <v>0.75708333333333333</v>
      </c>
      <c r="BC139" s="187">
        <v>0.79027777777777775</v>
      </c>
      <c r="BD139" s="188">
        <v>0.74681267806267815</v>
      </c>
      <c r="BE139" s="188" t="s">
        <v>84</v>
      </c>
    </row>
    <row r="140" spans="1:57" ht="35.25" customHeight="1" x14ac:dyDescent="0.25">
      <c r="A140" s="144"/>
      <c r="B140" s="144"/>
      <c r="C140" s="144"/>
      <c r="D140" s="144"/>
      <c r="E140" s="144" t="str">
        <f t="shared" si="48"/>
        <v>2018NOVIEMBREÍNDICES DE ATENCIÓN DEL VENDEDOR</v>
      </c>
      <c r="F140" s="448">
        <f t="shared" si="46"/>
        <v>2018</v>
      </c>
      <c r="G140" s="303" t="s">
        <v>267</v>
      </c>
      <c r="H140" s="452"/>
      <c r="I140" s="451" t="str">
        <f t="shared" si="47"/>
        <v>ÍNDICES DE ATENCIÓN DEL VENDEDOR</v>
      </c>
      <c r="J140" s="342">
        <v>0.79999999999999993</v>
      </c>
      <c r="K140" s="189">
        <v>0.68333333333333335</v>
      </c>
      <c r="L140" s="189">
        <v>0.79166666666666663</v>
      </c>
      <c r="M140" s="189">
        <v>0.64333333333333331</v>
      </c>
      <c r="N140" s="189" t="s">
        <v>84</v>
      </c>
      <c r="O140" s="189">
        <v>0.68333333333333335</v>
      </c>
      <c r="P140" s="189">
        <v>0.93666666666666665</v>
      </c>
      <c r="Q140" s="189">
        <v>0.95000000000000007</v>
      </c>
      <c r="R140" s="189">
        <v>0.75000000000000011</v>
      </c>
      <c r="S140" s="189">
        <v>0.7616666666666666</v>
      </c>
      <c r="T140" s="189">
        <v>0.83666666666666678</v>
      </c>
      <c r="U140" s="189">
        <v>0.85166666666666668</v>
      </c>
      <c r="V140" s="189">
        <v>0.97000000000000008</v>
      </c>
      <c r="W140" s="189" t="s">
        <v>84</v>
      </c>
      <c r="X140" s="189">
        <v>0.7416666666666667</v>
      </c>
      <c r="Y140" s="189" t="s">
        <v>84</v>
      </c>
      <c r="Z140" s="189" t="s">
        <v>84</v>
      </c>
      <c r="AA140" s="189" t="s">
        <v>84</v>
      </c>
      <c r="AB140" s="189" t="s">
        <v>84</v>
      </c>
      <c r="AC140" s="189"/>
      <c r="AD140" s="189">
        <v>0.44666666666666666</v>
      </c>
      <c r="AE140" s="189">
        <v>0.66666666666666663</v>
      </c>
      <c r="AF140" s="189">
        <v>0.64666666666666661</v>
      </c>
      <c r="AG140" s="189" t="s">
        <v>84</v>
      </c>
      <c r="AH140" s="189" t="s">
        <v>84</v>
      </c>
      <c r="AI140" s="189" t="s">
        <v>84</v>
      </c>
      <c r="AJ140" s="189">
        <v>0.63333333333333341</v>
      </c>
      <c r="AK140" s="189" t="s">
        <v>84</v>
      </c>
      <c r="AL140" s="189" t="s">
        <v>84</v>
      </c>
      <c r="AM140" s="189" t="s">
        <v>84</v>
      </c>
      <c r="AN140" s="186" t="s">
        <v>84</v>
      </c>
      <c r="AO140" s="189">
        <v>0.71666666666666656</v>
      </c>
      <c r="AP140" s="189">
        <v>0.67833333333333334</v>
      </c>
      <c r="AQ140" s="189">
        <v>0.94374999999999998</v>
      </c>
      <c r="AR140" s="189" t="s">
        <v>84</v>
      </c>
      <c r="AS140" s="189" t="s">
        <v>84</v>
      </c>
      <c r="AT140" s="256" t="s">
        <v>84</v>
      </c>
      <c r="AU140" s="189" t="s">
        <v>84</v>
      </c>
      <c r="AV140" s="189" t="s">
        <v>84</v>
      </c>
      <c r="AW140" s="189" t="s">
        <v>84</v>
      </c>
      <c r="AX140" s="256" t="s">
        <v>84</v>
      </c>
      <c r="AY140" s="189" t="s">
        <v>84</v>
      </c>
      <c r="BA140" s="343">
        <v>0.80000000000000016</v>
      </c>
      <c r="BB140" s="239">
        <v>0.59833333333333327</v>
      </c>
      <c r="BC140" s="239">
        <v>0.77958333333333341</v>
      </c>
      <c r="BD140" s="240">
        <v>0.72597222222222235</v>
      </c>
      <c r="BE140" s="240" t="s">
        <v>84</v>
      </c>
    </row>
    <row r="141" spans="1:57" ht="35.25" customHeight="1" x14ac:dyDescent="0.25">
      <c r="A141" s="144"/>
      <c r="B141" s="144"/>
      <c r="C141" s="144"/>
      <c r="D141" s="144"/>
      <c r="E141" s="144" t="str">
        <f t="shared" si="48"/>
        <v>2018DICIEMBREÍNDICES DE ATENCIÓN DEL VENDEDOR</v>
      </c>
      <c r="F141" s="448">
        <f t="shared" si="46"/>
        <v>2018</v>
      </c>
      <c r="G141" s="303" t="s">
        <v>152</v>
      </c>
      <c r="H141" s="452"/>
      <c r="I141" s="451" t="str">
        <f t="shared" si="47"/>
        <v>ÍNDICES DE ATENCIÓN DEL VENDEDOR</v>
      </c>
      <c r="J141" s="344">
        <v>0.53809523809523807</v>
      </c>
      <c r="K141" s="183">
        <v>0.76666666666666672</v>
      </c>
      <c r="L141" s="183">
        <v>0.79166666666666663</v>
      </c>
      <c r="M141" s="183">
        <v>0.67333333333333334</v>
      </c>
      <c r="N141" s="183" t="s">
        <v>84</v>
      </c>
      <c r="O141" s="183">
        <v>0.6166666666666667</v>
      </c>
      <c r="P141" s="183">
        <v>0.95000000000000007</v>
      </c>
      <c r="Q141" s="183">
        <v>0.72499999999999998</v>
      </c>
      <c r="R141" s="183">
        <v>0.67500000000000004</v>
      </c>
      <c r="S141" s="183">
        <v>0.73541666666666672</v>
      </c>
      <c r="T141" s="183">
        <v>0.83333333333333337</v>
      </c>
      <c r="U141" s="183">
        <v>0.81666666666666676</v>
      </c>
      <c r="V141" s="183">
        <v>0.99999999999999989</v>
      </c>
      <c r="W141" s="183" t="s">
        <v>84</v>
      </c>
      <c r="X141" s="183">
        <v>0.85833333333333328</v>
      </c>
      <c r="Y141" s="183" t="s">
        <v>84</v>
      </c>
      <c r="Z141" s="183" t="s">
        <v>84</v>
      </c>
      <c r="AA141" s="183" t="s">
        <v>84</v>
      </c>
      <c r="AB141" s="183" t="s">
        <v>84</v>
      </c>
      <c r="AC141" s="183"/>
      <c r="AD141" s="183">
        <v>0.94000000000000006</v>
      </c>
      <c r="AE141" s="183">
        <v>0.47</v>
      </c>
      <c r="AF141" s="183">
        <v>0.58833333333333337</v>
      </c>
      <c r="AG141" s="183" t="s">
        <v>84</v>
      </c>
      <c r="AH141" s="183" t="s">
        <v>84</v>
      </c>
      <c r="AI141" s="183" t="s">
        <v>84</v>
      </c>
      <c r="AJ141" s="183">
        <v>0.78833333333333333</v>
      </c>
      <c r="AK141" s="183" t="s">
        <v>84</v>
      </c>
      <c r="AL141" s="183" t="s">
        <v>84</v>
      </c>
      <c r="AM141" s="183" t="s">
        <v>84</v>
      </c>
      <c r="AN141" s="183" t="s">
        <v>84</v>
      </c>
      <c r="AO141" s="183">
        <v>0.70333333333333325</v>
      </c>
      <c r="AP141" s="183">
        <v>0.6366666666666666</v>
      </c>
      <c r="AQ141" s="183">
        <v>0.7416666666666667</v>
      </c>
      <c r="AR141" s="183" t="s">
        <v>84</v>
      </c>
      <c r="AS141" s="183" t="s">
        <v>84</v>
      </c>
      <c r="AT141" s="265" t="s">
        <v>84</v>
      </c>
      <c r="AU141" s="183" t="s">
        <v>84</v>
      </c>
      <c r="AV141" s="183" t="s">
        <v>84</v>
      </c>
      <c r="AW141" s="183" t="s">
        <v>84</v>
      </c>
      <c r="AX141" s="265" t="s">
        <v>84</v>
      </c>
      <c r="AY141" s="183" t="s">
        <v>84</v>
      </c>
      <c r="BA141" s="345">
        <v>0.76770604395604392</v>
      </c>
      <c r="BB141" s="187">
        <v>0.69666666666666677</v>
      </c>
      <c r="BC141" s="187">
        <v>0.69388888888888889</v>
      </c>
      <c r="BD141" s="188">
        <v>0.71942053317053312</v>
      </c>
      <c r="BE141" s="188" t="s">
        <v>84</v>
      </c>
    </row>
    <row r="142" spans="1:57" ht="35.25" customHeight="1" x14ac:dyDescent="0.25">
      <c r="A142" s="144"/>
      <c r="B142" s="144"/>
      <c r="C142" s="144"/>
      <c r="D142" s="144"/>
      <c r="E142" s="144" t="str">
        <f t="shared" si="48"/>
        <v>2019ENEROÍNDICES DE ATENCIÓN DEL VENDEDOR</v>
      </c>
      <c r="F142" s="448">
        <v>2019</v>
      </c>
      <c r="G142" s="303" t="s">
        <v>153</v>
      </c>
      <c r="H142" s="452"/>
      <c r="I142" s="451" t="s">
        <v>156</v>
      </c>
      <c r="J142" s="342">
        <v>0.66666666666666663</v>
      </c>
      <c r="K142" s="189">
        <v>0.64833333333333343</v>
      </c>
      <c r="L142" s="189">
        <v>0.44166666666666671</v>
      </c>
      <c r="M142" s="189">
        <v>0.64583333333333337</v>
      </c>
      <c r="N142" s="189" t="s">
        <v>84</v>
      </c>
      <c r="O142" s="189">
        <v>0.69166666666666665</v>
      </c>
      <c r="P142" s="189">
        <v>0.68333333333333335</v>
      </c>
      <c r="Q142" s="189">
        <v>0.6</v>
      </c>
      <c r="R142" s="189">
        <v>0.45624999999999993</v>
      </c>
      <c r="S142" s="189">
        <v>0.625</v>
      </c>
      <c r="T142" s="189">
        <v>0.65833333333333344</v>
      </c>
      <c r="U142" s="189">
        <v>0.7</v>
      </c>
      <c r="V142" s="189">
        <v>0.65</v>
      </c>
      <c r="W142" s="189" t="s">
        <v>84</v>
      </c>
      <c r="X142" s="189">
        <v>0.69166666666666665</v>
      </c>
      <c r="Y142" s="189">
        <v>0.53750000000000009</v>
      </c>
      <c r="Z142" s="189" t="s">
        <v>84</v>
      </c>
      <c r="AA142" s="189" t="s">
        <v>84</v>
      </c>
      <c r="AB142" s="189" t="s">
        <v>84</v>
      </c>
      <c r="AC142" s="189"/>
      <c r="AD142" s="189">
        <v>0.93666666666666665</v>
      </c>
      <c r="AE142" s="189">
        <v>0.43499999999999994</v>
      </c>
      <c r="AF142" s="189">
        <v>0.67499999999999993</v>
      </c>
      <c r="AG142" s="189" t="s">
        <v>84</v>
      </c>
      <c r="AH142" s="189" t="s">
        <v>84</v>
      </c>
      <c r="AI142" s="189" t="s">
        <v>84</v>
      </c>
      <c r="AJ142" s="189">
        <v>0.59499999999999997</v>
      </c>
      <c r="AK142" s="189">
        <v>0.5625</v>
      </c>
      <c r="AL142" s="189" t="s">
        <v>84</v>
      </c>
      <c r="AM142" s="189" t="s">
        <v>84</v>
      </c>
      <c r="AN142" s="186" t="s">
        <v>84</v>
      </c>
      <c r="AO142" s="189">
        <v>0.55833333333333335</v>
      </c>
      <c r="AP142" s="189">
        <v>0.65166666666666662</v>
      </c>
      <c r="AQ142" s="189">
        <v>0.81666666666666676</v>
      </c>
      <c r="AR142" s="189" t="s">
        <v>84</v>
      </c>
      <c r="AS142" s="189" t="s">
        <v>84</v>
      </c>
      <c r="AT142" s="256" t="s">
        <v>84</v>
      </c>
      <c r="AU142" s="189" t="s">
        <v>84</v>
      </c>
      <c r="AV142" s="189" t="s">
        <v>84</v>
      </c>
      <c r="AW142" s="189" t="s">
        <v>84</v>
      </c>
      <c r="AX142" s="256" t="s">
        <v>84</v>
      </c>
      <c r="AY142" s="189" t="s">
        <v>84</v>
      </c>
      <c r="BA142" s="343">
        <v>0.62116071428571418</v>
      </c>
      <c r="BB142" s="239">
        <v>0.64083333333333337</v>
      </c>
      <c r="BC142" s="239">
        <v>0.67555555555555558</v>
      </c>
      <c r="BD142" s="240">
        <v>0.64584986772486763</v>
      </c>
      <c r="BE142" s="240" t="s">
        <v>84</v>
      </c>
    </row>
    <row r="143" spans="1:57" ht="35.25" customHeight="1" x14ac:dyDescent="0.25">
      <c r="A143" s="144"/>
      <c r="B143" s="144"/>
      <c r="C143" s="144"/>
      <c r="D143" s="144"/>
      <c r="E143" s="144" t="str">
        <f>+F143&amp;G143&amp;I143</f>
        <v>2019FEBREROÍNDICES DE ATENCIÓN DEL VENDEDOR</v>
      </c>
      <c r="F143" s="448">
        <v>2019</v>
      </c>
      <c r="G143" s="303" t="s">
        <v>154</v>
      </c>
      <c r="H143" s="452"/>
      <c r="I143" s="451" t="s">
        <v>156</v>
      </c>
      <c r="J143" s="344">
        <v>0.85</v>
      </c>
      <c r="K143" s="183">
        <v>0.7566666666666666</v>
      </c>
      <c r="L143" s="183">
        <v>0.78333333333333333</v>
      </c>
      <c r="M143" s="183">
        <v>0.82166666666666666</v>
      </c>
      <c r="N143" s="183" t="s">
        <v>84</v>
      </c>
      <c r="O143" s="183">
        <v>0.83666666666666678</v>
      </c>
      <c r="P143" s="183">
        <v>0.96666666666666667</v>
      </c>
      <c r="Q143" s="183">
        <v>0.57708333333333328</v>
      </c>
      <c r="R143" s="183">
        <v>0.83666666666666678</v>
      </c>
      <c r="S143" s="183">
        <v>0.6333333333333333</v>
      </c>
      <c r="T143" s="183">
        <v>0.83333333333333337</v>
      </c>
      <c r="U143" s="183">
        <v>0.83666666666666678</v>
      </c>
      <c r="V143" s="183">
        <v>0.60833333333333328</v>
      </c>
      <c r="W143" s="183" t="s">
        <v>84</v>
      </c>
      <c r="X143" s="183">
        <v>0.82166666666666666</v>
      </c>
      <c r="Y143" s="183">
        <v>0.78166666666666673</v>
      </c>
      <c r="Z143" s="183" t="s">
        <v>84</v>
      </c>
      <c r="AA143" s="183" t="s">
        <v>84</v>
      </c>
      <c r="AB143" s="183" t="s">
        <v>84</v>
      </c>
      <c r="AC143" s="183"/>
      <c r="AD143" s="183">
        <v>0.8</v>
      </c>
      <c r="AE143" s="183">
        <v>0.82500000000000007</v>
      </c>
      <c r="AF143" s="183">
        <v>0.45</v>
      </c>
      <c r="AG143" s="183" t="s">
        <v>84</v>
      </c>
      <c r="AH143" s="183" t="s">
        <v>84</v>
      </c>
      <c r="AI143" s="183" t="s">
        <v>84</v>
      </c>
      <c r="AJ143" s="183">
        <v>0.60833333333333339</v>
      </c>
      <c r="AK143" s="183">
        <v>0.5</v>
      </c>
      <c r="AL143" s="183" t="s">
        <v>84</v>
      </c>
      <c r="AM143" s="183" t="s">
        <v>84</v>
      </c>
      <c r="AN143" s="183" t="s">
        <v>84</v>
      </c>
      <c r="AO143" s="183">
        <v>0.75666666666666682</v>
      </c>
      <c r="AP143" s="183">
        <v>0.7</v>
      </c>
      <c r="AQ143" s="183">
        <v>0.65208333333333335</v>
      </c>
      <c r="AR143" s="183" t="s">
        <v>84</v>
      </c>
      <c r="AS143" s="183" t="s">
        <v>84</v>
      </c>
      <c r="AT143" s="265" t="s">
        <v>84</v>
      </c>
      <c r="AU143" s="183" t="s">
        <v>84</v>
      </c>
      <c r="AV143" s="183" t="s">
        <v>84</v>
      </c>
      <c r="AW143" s="183" t="s">
        <v>84</v>
      </c>
      <c r="AX143" s="265" t="s">
        <v>84</v>
      </c>
      <c r="AY143" s="183" t="s">
        <v>84</v>
      </c>
      <c r="BA143" s="345">
        <v>0.78169642857142851</v>
      </c>
      <c r="BB143" s="187">
        <v>0.63666666666666671</v>
      </c>
      <c r="BC143" s="187">
        <v>0.70291666666666675</v>
      </c>
      <c r="BD143" s="188">
        <v>0.70709325396825395</v>
      </c>
      <c r="BE143" s="188" t="s">
        <v>84</v>
      </c>
    </row>
    <row r="144" spans="1:57" ht="35.25" customHeight="1" x14ac:dyDescent="0.25">
      <c r="A144" s="144"/>
      <c r="B144" s="144"/>
      <c r="C144" s="144"/>
      <c r="D144" s="144"/>
      <c r="E144" s="144" t="str">
        <f t="shared" si="48"/>
        <v>2019MARZOÍNDICES DE ATENCIÓN DEL VENDEDOR</v>
      </c>
      <c r="F144" s="448">
        <v>2019</v>
      </c>
      <c r="G144" s="303" t="s">
        <v>155</v>
      </c>
      <c r="H144" s="452"/>
      <c r="I144" s="451" t="s">
        <v>156</v>
      </c>
      <c r="J144" s="342">
        <v>0.58458333333333334</v>
      </c>
      <c r="K144" s="189">
        <v>0.74958333333333327</v>
      </c>
      <c r="L144" s="189">
        <v>0.73645833333333333</v>
      </c>
      <c r="M144" s="189">
        <v>0.95833333333333326</v>
      </c>
      <c r="N144" s="189" t="s">
        <v>84</v>
      </c>
      <c r="O144" s="189">
        <v>0.72166666666666657</v>
      </c>
      <c r="P144" s="189">
        <v>0.87083333333333335</v>
      </c>
      <c r="Q144" s="189">
        <v>0.42958333333333337</v>
      </c>
      <c r="R144" s="189">
        <v>0.52958333333333329</v>
      </c>
      <c r="S144" s="189">
        <v>0.53749999999999998</v>
      </c>
      <c r="T144" s="189">
        <v>0.73020833333333335</v>
      </c>
      <c r="U144" s="189">
        <v>0.83166666666666655</v>
      </c>
      <c r="V144" s="189">
        <v>0.76083333333333325</v>
      </c>
      <c r="W144" s="189" t="s">
        <v>84</v>
      </c>
      <c r="X144" s="189">
        <v>0.62541666666666662</v>
      </c>
      <c r="Y144" s="189">
        <v>0.69666666666666666</v>
      </c>
      <c r="Z144" s="189" t="s">
        <v>84</v>
      </c>
      <c r="AA144" s="189" t="s">
        <v>84</v>
      </c>
      <c r="AB144" s="189" t="s">
        <v>84</v>
      </c>
      <c r="AC144" s="189"/>
      <c r="AD144" s="189">
        <v>0.57401960784313732</v>
      </c>
      <c r="AE144" s="189">
        <v>0.71752450980392157</v>
      </c>
      <c r="AF144" s="189">
        <v>0.92671568627450984</v>
      </c>
      <c r="AG144" s="189" t="s">
        <v>84</v>
      </c>
      <c r="AH144" s="189" t="s">
        <v>84</v>
      </c>
      <c r="AI144" s="189" t="s">
        <v>84</v>
      </c>
      <c r="AJ144" s="189">
        <v>0.4282258064516129</v>
      </c>
      <c r="AK144" s="189">
        <v>0.86200980392156867</v>
      </c>
      <c r="AL144" s="189" t="s">
        <v>84</v>
      </c>
      <c r="AM144" s="189" t="s">
        <v>84</v>
      </c>
      <c r="AN144" s="189" t="s">
        <v>84</v>
      </c>
      <c r="AO144" s="189">
        <v>0.49411764705882355</v>
      </c>
      <c r="AP144" s="189">
        <v>0.78480392156862755</v>
      </c>
      <c r="AQ144" s="189">
        <v>0.78921568627450978</v>
      </c>
      <c r="AR144" s="189" t="s">
        <v>84</v>
      </c>
      <c r="AS144" s="189" t="s">
        <v>84</v>
      </c>
      <c r="AT144" s="256" t="s">
        <v>84</v>
      </c>
      <c r="AU144" s="189" t="s">
        <v>84</v>
      </c>
      <c r="AV144" s="189" t="s">
        <v>84</v>
      </c>
      <c r="AW144" s="189" t="s">
        <v>84</v>
      </c>
      <c r="AX144" s="256" t="s">
        <v>84</v>
      </c>
      <c r="AY144" s="189" t="s">
        <v>84</v>
      </c>
      <c r="BA144" s="343">
        <v>0.69735119047619054</v>
      </c>
      <c r="BB144" s="239">
        <v>0.70169908285895011</v>
      </c>
      <c r="BC144" s="239">
        <v>0.68937908496732037</v>
      </c>
      <c r="BD144" s="240">
        <v>0.69614311943415375</v>
      </c>
      <c r="BE144" s="240" t="s">
        <v>84</v>
      </c>
    </row>
    <row r="145" spans="1:57" ht="35.25" customHeight="1" x14ac:dyDescent="0.25">
      <c r="A145" s="144"/>
      <c r="B145" s="144"/>
      <c r="C145" s="144"/>
      <c r="D145" s="144"/>
      <c r="E145" s="144" t="str">
        <f>+F145&amp;G145&amp;I145</f>
        <v>2019ABRILÍNDICES DE ATENCIÓN DEL VENDEDOR</v>
      </c>
      <c r="F145" s="448">
        <v>2019</v>
      </c>
      <c r="G145" s="303" t="s">
        <v>303</v>
      </c>
      <c r="H145" s="452"/>
      <c r="I145" s="451" t="s">
        <v>156</v>
      </c>
      <c r="J145" s="344">
        <v>0.83520833333333322</v>
      </c>
      <c r="K145" s="183">
        <v>0.57328431372549016</v>
      </c>
      <c r="L145" s="183">
        <v>0.82874999999999988</v>
      </c>
      <c r="M145" s="183">
        <v>0.73520833333333324</v>
      </c>
      <c r="N145" s="183" t="s">
        <v>84</v>
      </c>
      <c r="O145" s="183">
        <v>0.6679166666666666</v>
      </c>
      <c r="P145" s="183">
        <v>0.9518749999999998</v>
      </c>
      <c r="Q145" s="183">
        <v>0.63020833333333337</v>
      </c>
      <c r="R145" s="183">
        <v>0.8185416666666665</v>
      </c>
      <c r="S145" s="183">
        <v>0.75645833333333323</v>
      </c>
      <c r="T145" s="183">
        <v>0.72854166666666653</v>
      </c>
      <c r="U145" s="183">
        <v>0.78270833333333334</v>
      </c>
      <c r="V145" s="183">
        <v>0.68916666666666659</v>
      </c>
      <c r="W145" s="183" t="s">
        <v>84</v>
      </c>
      <c r="X145" s="183">
        <v>0.86583333333333334</v>
      </c>
      <c r="Y145" s="183">
        <v>0.70333333333333325</v>
      </c>
      <c r="Z145" s="183" t="s">
        <v>84</v>
      </c>
      <c r="AA145" s="183" t="s">
        <v>84</v>
      </c>
      <c r="AB145" s="183" t="s">
        <v>84</v>
      </c>
      <c r="AC145" s="183"/>
      <c r="AD145" s="183">
        <v>0.93897058823529411</v>
      </c>
      <c r="AE145" s="183">
        <v>0.57649211711711712</v>
      </c>
      <c r="AF145" s="183">
        <v>0.78627450980392166</v>
      </c>
      <c r="AG145" s="183" t="s">
        <v>84</v>
      </c>
      <c r="AH145" s="183" t="s">
        <v>84</v>
      </c>
      <c r="AI145" s="183" t="s">
        <v>84</v>
      </c>
      <c r="AJ145" s="183">
        <v>0.63108198924731185</v>
      </c>
      <c r="AK145" s="183">
        <v>0.51541666666666663</v>
      </c>
      <c r="AL145" s="183" t="s">
        <v>84</v>
      </c>
      <c r="AM145" s="183" t="s">
        <v>84</v>
      </c>
      <c r="AN145" s="183" t="s">
        <v>84</v>
      </c>
      <c r="AO145" s="183">
        <v>0.81127450980392157</v>
      </c>
      <c r="AP145" s="183">
        <v>0.70637254901960778</v>
      </c>
      <c r="AQ145" s="183">
        <v>0.73259803921568623</v>
      </c>
      <c r="AR145" s="183" t="s">
        <v>84</v>
      </c>
      <c r="AS145" s="183" t="s">
        <v>84</v>
      </c>
      <c r="AT145" s="265" t="s">
        <v>84</v>
      </c>
      <c r="AU145" s="183" t="s">
        <v>84</v>
      </c>
      <c r="AV145" s="183" t="s">
        <v>84</v>
      </c>
      <c r="AW145" s="183" t="s">
        <v>84</v>
      </c>
      <c r="AX145" s="265" t="s">
        <v>84</v>
      </c>
      <c r="AY145" s="183" t="s">
        <v>84</v>
      </c>
      <c r="BA145" s="345">
        <v>0.75478816526610637</v>
      </c>
      <c r="BB145" s="187">
        <v>0.6896471742140623</v>
      </c>
      <c r="BC145" s="187">
        <v>0.75008169934640512</v>
      </c>
      <c r="BD145" s="188">
        <v>0.73150567960885793</v>
      </c>
      <c r="BE145" s="188" t="s">
        <v>84</v>
      </c>
    </row>
    <row r="146" spans="1:57" ht="35.25" customHeight="1" x14ac:dyDescent="0.25">
      <c r="A146" s="144"/>
      <c r="B146" s="144"/>
      <c r="C146" s="144"/>
      <c r="D146" s="144"/>
      <c r="E146" s="144" t="str">
        <f t="shared" si="48"/>
        <v>2019MAYOÍNDICES DE ATENCIÓN DEL VENDEDOR</v>
      </c>
      <c r="F146" s="448">
        <v>2019</v>
      </c>
      <c r="G146" s="303" t="s">
        <v>167</v>
      </c>
      <c r="H146" s="452"/>
      <c r="I146" s="451" t="s">
        <v>156</v>
      </c>
      <c r="J146" s="342">
        <f>+'Datos comparativos'!H146</f>
        <v>0.89583333333333326</v>
      </c>
      <c r="K146" s="189">
        <f>+'Datos comparativos'!I146</f>
        <v>0.78895833333333332</v>
      </c>
      <c r="L146" s="189">
        <f>+'Datos comparativos'!J146</f>
        <v>0.65291666666666659</v>
      </c>
      <c r="M146" s="189">
        <f>+'Datos comparativos'!K146</f>
        <v>0.56354166666666661</v>
      </c>
      <c r="N146" s="189" t="str">
        <f>+'Datos comparativos'!L146</f>
        <v>n/a</v>
      </c>
      <c r="O146" s="189">
        <f>+'Datos comparativos'!M146</f>
        <v>0.79583333333333328</v>
      </c>
      <c r="P146" s="189">
        <f>+'Datos comparativos'!N146</f>
        <v>0.90020833333333328</v>
      </c>
      <c r="Q146" s="189">
        <f>+'Datos comparativos'!O146</f>
        <v>0.70541666666666658</v>
      </c>
      <c r="R146" s="189">
        <f>+'Datos comparativos'!P146</f>
        <v>0.63895833333333329</v>
      </c>
      <c r="S146" s="189">
        <f>+'Datos comparativos'!Q146</f>
        <v>0.70770833333333327</v>
      </c>
      <c r="T146" s="189">
        <f>+'Datos comparativos'!R146</f>
        <v>0.66770833333333335</v>
      </c>
      <c r="U146" s="189">
        <f>+'Datos comparativos'!S146</f>
        <v>0.61463963963963963</v>
      </c>
      <c r="V146" s="189">
        <f>+'Datos comparativos'!T146</f>
        <v>0.65645833333333325</v>
      </c>
      <c r="W146" s="189" t="str">
        <f>+'Datos comparativos'!U146</f>
        <v>n/a</v>
      </c>
      <c r="X146" s="236">
        <f>+'Datos comparativos'!V146</f>
        <v>0.69791666666666652</v>
      </c>
      <c r="Y146" s="189">
        <f>+'Datos comparativos'!W146</f>
        <v>0.57041666666666657</v>
      </c>
      <c r="Z146" s="189" t="s">
        <v>84</v>
      </c>
      <c r="AA146" s="189" t="s">
        <v>84</v>
      </c>
      <c r="AB146" s="189" t="s">
        <v>84</v>
      </c>
      <c r="AC146" s="189"/>
      <c r="AD146" s="189">
        <f>+'Datos comparativos'!AB146</f>
        <v>0.75245098039215685</v>
      </c>
      <c r="AE146" s="189">
        <f>+'Datos comparativos'!AC146</f>
        <v>0.6588235294117647</v>
      </c>
      <c r="AF146" s="189">
        <f>+'Datos comparativos'!AD146</f>
        <v>0.87107843137254892</v>
      </c>
      <c r="AG146" s="189" t="str">
        <f>+'Datos comparativos'!AE146</f>
        <v>n/a</v>
      </c>
      <c r="AH146" s="189" t="str">
        <f>+'Datos comparativos'!AF146</f>
        <v>n/a</v>
      </c>
      <c r="AI146" s="189" t="str">
        <f>+'Datos comparativos'!AG146</f>
        <v>n/a</v>
      </c>
      <c r="AJ146" s="189">
        <f>+'Datos comparativos'!AH146</f>
        <v>0.70661962365591391</v>
      </c>
      <c r="AK146" s="189">
        <f>+'Datos comparativos'!AI146</f>
        <v>0.72671568627450978</v>
      </c>
      <c r="AL146" s="189" t="s">
        <v>84</v>
      </c>
      <c r="AM146" s="189" t="s">
        <v>84</v>
      </c>
      <c r="AN146" s="189" t="s">
        <v>84</v>
      </c>
      <c r="AO146" s="189">
        <f>+'Datos comparativos'!AM146</f>
        <v>0.83958333333333324</v>
      </c>
      <c r="AP146" s="189">
        <f>+'Datos comparativos'!AN146</f>
        <v>0.63041666666666663</v>
      </c>
      <c r="AQ146" s="189">
        <f>+'Datos comparativos'!AO146</f>
        <v>0.75729166666666659</v>
      </c>
      <c r="AR146" s="189" t="s">
        <v>84</v>
      </c>
      <c r="AS146" s="189" t="str">
        <f>+'Datos comparativos'!AQ146</f>
        <v>n/a</v>
      </c>
      <c r="AT146" s="256" t="str">
        <f>+'Datos comparativos'!AR146</f>
        <v>n/a</v>
      </c>
      <c r="AU146" s="189" t="s">
        <v>84</v>
      </c>
      <c r="AV146" s="189" t="s">
        <v>84</v>
      </c>
      <c r="AW146" s="189" t="s">
        <v>84</v>
      </c>
      <c r="AX146" s="256" t="s">
        <v>84</v>
      </c>
      <c r="AY146" s="189" t="s">
        <v>84</v>
      </c>
      <c r="BA146" s="343">
        <f>+'Datos comparativos'!BA146</f>
        <v>0.70403675997425985</v>
      </c>
      <c r="BB146" s="239">
        <f>+'Datos comparativos'!BB146</f>
        <v>0.74313765022137879</v>
      </c>
      <c r="BC146" s="239">
        <f>+'Datos comparativos'!BC146</f>
        <v>0.74243055555555548</v>
      </c>
      <c r="BD146" s="240">
        <f>+'Datos comparativos'!BD146</f>
        <v>0.72986832191706474</v>
      </c>
      <c r="BE146" s="240" t="s">
        <v>84</v>
      </c>
    </row>
    <row r="147" spans="1:57" ht="35.25" customHeight="1" x14ac:dyDescent="0.25">
      <c r="A147" s="144"/>
      <c r="B147" s="144"/>
      <c r="C147" s="144"/>
      <c r="D147" s="144"/>
      <c r="E147" s="144" t="str">
        <f>+F147&amp;G147&amp;I147</f>
        <v>2019JUNIOÍNDICES DE ATENCIÓN DEL VENDEDOR</v>
      </c>
      <c r="F147" s="448">
        <v>2019</v>
      </c>
      <c r="G147" s="303" t="s">
        <v>168</v>
      </c>
      <c r="H147" s="452"/>
      <c r="I147" s="451" t="s">
        <v>156</v>
      </c>
      <c r="J147" s="344">
        <v>0.86458333333333326</v>
      </c>
      <c r="K147" s="183">
        <v>0.98333333333333339</v>
      </c>
      <c r="L147" s="183">
        <v>0.86583333333333334</v>
      </c>
      <c r="M147" s="183">
        <v>0.68916666666666659</v>
      </c>
      <c r="N147" s="183" t="s">
        <v>84</v>
      </c>
      <c r="O147" s="183">
        <v>0.90624999999999978</v>
      </c>
      <c r="P147" s="183">
        <v>0.96583333333333332</v>
      </c>
      <c r="Q147" s="183">
        <v>0.7845833333333333</v>
      </c>
      <c r="R147" s="183">
        <v>0.83645833333333319</v>
      </c>
      <c r="S147" s="183">
        <v>0.88333333333333319</v>
      </c>
      <c r="T147" s="183">
        <v>0.61895833333333328</v>
      </c>
      <c r="U147" s="183">
        <v>0.56833333333333325</v>
      </c>
      <c r="V147" s="183">
        <v>0.81458333333333333</v>
      </c>
      <c r="W147" s="183" t="s">
        <v>84</v>
      </c>
      <c r="X147" s="183">
        <v>0.8152083333333332</v>
      </c>
      <c r="Y147" s="183">
        <v>0.9458333333333333</v>
      </c>
      <c r="Z147" s="183" t="s">
        <v>84</v>
      </c>
      <c r="AA147" s="183" t="s">
        <v>84</v>
      </c>
      <c r="AB147" s="183" t="s">
        <v>84</v>
      </c>
      <c r="AC147" s="183"/>
      <c r="AD147" s="183">
        <v>0.64362745098039209</v>
      </c>
      <c r="AE147" s="183">
        <v>0.42541666666666667</v>
      </c>
      <c r="AF147" s="183">
        <v>0.73186274509803928</v>
      </c>
      <c r="AG147" s="183" t="s">
        <v>84</v>
      </c>
      <c r="AH147" s="183" t="s">
        <v>84</v>
      </c>
      <c r="AI147" s="183" t="s">
        <v>84</v>
      </c>
      <c r="AJ147" s="183">
        <v>0.37715053763440859</v>
      </c>
      <c r="AK147" s="183">
        <v>0.58288288288288281</v>
      </c>
      <c r="AL147" s="183" t="s">
        <v>84</v>
      </c>
      <c r="AM147" s="183" t="s">
        <v>84</v>
      </c>
      <c r="AN147" s="183" t="s">
        <v>84</v>
      </c>
      <c r="AO147" s="183">
        <v>0.8693749999999999</v>
      </c>
      <c r="AP147" s="183">
        <v>0.98249999999999993</v>
      </c>
      <c r="AQ147" s="183">
        <v>0.98249999999999993</v>
      </c>
      <c r="AR147" s="183" t="s">
        <v>84</v>
      </c>
      <c r="AS147" s="183" t="s">
        <v>84</v>
      </c>
      <c r="AT147" s="265" t="s">
        <v>84</v>
      </c>
      <c r="AU147" s="183" t="s">
        <v>84</v>
      </c>
      <c r="AV147" s="183" t="s">
        <v>84</v>
      </c>
      <c r="AW147" s="183" t="s">
        <v>84</v>
      </c>
      <c r="AX147" s="265" t="s">
        <v>84</v>
      </c>
      <c r="AY147" s="183" t="s">
        <v>84</v>
      </c>
      <c r="BA147" s="345">
        <v>0.82444940476190454</v>
      </c>
      <c r="BB147" s="187">
        <v>0.55218805665247783</v>
      </c>
      <c r="BC147" s="187">
        <v>0.94479166666666659</v>
      </c>
      <c r="BD147" s="188">
        <v>0.77380970936034965</v>
      </c>
      <c r="BE147" s="188" t="s">
        <v>84</v>
      </c>
    </row>
    <row r="148" spans="1:57" ht="35.25" customHeight="1" x14ac:dyDescent="0.25">
      <c r="A148" s="144"/>
      <c r="B148" s="144"/>
      <c r="C148" s="144"/>
      <c r="D148" s="144"/>
      <c r="E148" s="144" t="str">
        <f>+F148&amp;G148&amp;I148</f>
        <v>2019JULIOÍNDICES DE ATENCIÓN DEL VENDEDOR</v>
      </c>
      <c r="F148" s="448">
        <v>2019</v>
      </c>
      <c r="G148" s="303" t="s">
        <v>241</v>
      </c>
      <c r="H148" s="452"/>
      <c r="I148" s="451" t="s">
        <v>156</v>
      </c>
      <c r="J148" s="342">
        <v>0.99999999999999978</v>
      </c>
      <c r="K148" s="189">
        <v>0.76270833333333332</v>
      </c>
      <c r="L148" s="189">
        <v>0.82833333333333325</v>
      </c>
      <c r="M148" s="189">
        <v>0.98249999999999993</v>
      </c>
      <c r="N148" s="189" t="s">
        <v>84</v>
      </c>
      <c r="O148" s="189">
        <v>0.72833333333333328</v>
      </c>
      <c r="P148" s="189">
        <v>0.96666666666666645</v>
      </c>
      <c r="Q148" s="189">
        <v>0.70196078431372544</v>
      </c>
      <c r="R148" s="189">
        <v>0.99999999999999978</v>
      </c>
      <c r="S148" s="189">
        <v>0.86583333333333334</v>
      </c>
      <c r="T148" s="189">
        <v>0.98249999999999993</v>
      </c>
      <c r="U148" s="189">
        <v>0.73291666666666655</v>
      </c>
      <c r="V148" s="189">
        <v>0.99999999999999978</v>
      </c>
      <c r="W148" s="189" t="s">
        <v>84</v>
      </c>
      <c r="X148" s="189">
        <v>0.70770833333333327</v>
      </c>
      <c r="Y148" s="189">
        <v>0.99999999999999978</v>
      </c>
      <c r="Z148" s="189" t="s">
        <v>84</v>
      </c>
      <c r="AA148" s="189" t="s">
        <v>84</v>
      </c>
      <c r="AB148" s="189" t="s">
        <v>84</v>
      </c>
      <c r="AC148" s="189"/>
      <c r="AD148" s="189">
        <v>0.47205882352941175</v>
      </c>
      <c r="AE148" s="189">
        <v>0.5814583333333333</v>
      </c>
      <c r="AF148" s="189">
        <v>0.71470588235294119</v>
      </c>
      <c r="AG148" s="189" t="s">
        <v>84</v>
      </c>
      <c r="AH148" s="189" t="s">
        <v>84</v>
      </c>
      <c r="AI148" s="189" t="s">
        <v>84</v>
      </c>
      <c r="AJ148" s="189">
        <v>0.69588963963963968</v>
      </c>
      <c r="AK148" s="189">
        <v>0.69252450980392166</v>
      </c>
      <c r="AL148" s="189" t="s">
        <v>84</v>
      </c>
      <c r="AM148" s="189" t="s">
        <v>84</v>
      </c>
      <c r="AN148" s="189" t="s">
        <v>84</v>
      </c>
      <c r="AO148" s="189">
        <v>0.83437500000000009</v>
      </c>
      <c r="AP148" s="189">
        <v>0.7024999999999999</v>
      </c>
      <c r="AQ148" s="189">
        <v>0.78354166666666658</v>
      </c>
      <c r="AR148" s="189" t="s">
        <v>84</v>
      </c>
      <c r="AS148" s="189" t="s">
        <v>84</v>
      </c>
      <c r="AT148" s="256" t="s">
        <v>84</v>
      </c>
      <c r="AU148" s="189" t="s">
        <v>84</v>
      </c>
      <c r="AV148" s="189" t="s">
        <v>84</v>
      </c>
      <c r="AW148" s="189" t="s">
        <v>84</v>
      </c>
      <c r="AX148" s="256" t="s">
        <v>84</v>
      </c>
      <c r="AY148" s="189" t="s">
        <v>84</v>
      </c>
      <c r="BA148" s="343">
        <v>0.87567577030812327</v>
      </c>
      <c r="BB148" s="239">
        <v>0.63132743773184941</v>
      </c>
      <c r="BC148" s="239">
        <v>0.77347222222222223</v>
      </c>
      <c r="BD148" s="240">
        <v>0.76015847675406489</v>
      </c>
      <c r="BE148" s="240" t="s">
        <v>84</v>
      </c>
    </row>
    <row r="149" spans="1:57" ht="35.25" customHeight="1" x14ac:dyDescent="0.25">
      <c r="A149" s="144"/>
      <c r="B149" s="144"/>
      <c r="C149" s="144"/>
      <c r="D149" s="144"/>
      <c r="E149" s="144" t="str">
        <f t="shared" ref="E149:E150" si="49">+F149&amp;G149&amp;I149</f>
        <v>2019AGOSTOÍNDICES DE ATENCIÓN DEL VENDEDOR</v>
      </c>
      <c r="F149" s="448">
        <v>2019</v>
      </c>
      <c r="G149" s="303" t="s">
        <v>246</v>
      </c>
      <c r="H149" s="452"/>
      <c r="I149" s="451" t="s">
        <v>156</v>
      </c>
      <c r="J149" s="344">
        <v>0.64020833333333327</v>
      </c>
      <c r="K149" s="183">
        <v>0.75083333333333324</v>
      </c>
      <c r="L149" s="183">
        <v>0.96583333333333332</v>
      </c>
      <c r="M149" s="183">
        <v>0.75765765765765769</v>
      </c>
      <c r="N149" s="183" t="s">
        <v>84</v>
      </c>
      <c r="O149" s="183">
        <v>0.75022522522522528</v>
      </c>
      <c r="P149" s="183">
        <v>0.86583333333333334</v>
      </c>
      <c r="Q149" s="183">
        <v>0.86441441441441447</v>
      </c>
      <c r="R149" s="183">
        <v>0.99999999999999978</v>
      </c>
      <c r="S149" s="183">
        <v>0.99999999999999978</v>
      </c>
      <c r="T149" s="183">
        <v>0.89249999999999985</v>
      </c>
      <c r="U149" s="183">
        <v>0.70937499999999987</v>
      </c>
      <c r="V149" s="183">
        <v>0.85624999999999984</v>
      </c>
      <c r="W149" s="183" t="s">
        <v>84</v>
      </c>
      <c r="X149" s="183">
        <v>0.79853603603603596</v>
      </c>
      <c r="Y149" s="183">
        <v>0.80833333333333324</v>
      </c>
      <c r="Z149" s="183" t="s">
        <v>84</v>
      </c>
      <c r="AA149" s="183" t="s">
        <v>84</v>
      </c>
      <c r="AB149" s="183" t="s">
        <v>84</v>
      </c>
      <c r="AC149" s="183"/>
      <c r="AD149" s="183">
        <v>0.56020833333333342</v>
      </c>
      <c r="AE149" s="183">
        <v>0.78395833333333331</v>
      </c>
      <c r="AF149" s="183">
        <v>0.88333333333333319</v>
      </c>
      <c r="AG149" s="183" t="s">
        <v>84</v>
      </c>
      <c r="AH149" s="183" t="s">
        <v>84</v>
      </c>
      <c r="AI149" s="183" t="s">
        <v>84</v>
      </c>
      <c r="AJ149" s="183">
        <v>0.65906862745098038</v>
      </c>
      <c r="AK149" s="183">
        <v>0.60318627450980389</v>
      </c>
      <c r="AL149" s="183" t="s">
        <v>84</v>
      </c>
      <c r="AM149" s="183" t="s">
        <v>84</v>
      </c>
      <c r="AN149" s="183" t="s">
        <v>84</v>
      </c>
      <c r="AO149" s="183">
        <v>0.59020833333333333</v>
      </c>
      <c r="AP149" s="183">
        <v>0.7739583333333333</v>
      </c>
      <c r="AQ149" s="183">
        <v>0.94750000000000001</v>
      </c>
      <c r="AR149" s="183" t="s">
        <v>84</v>
      </c>
      <c r="AS149" s="183" t="s">
        <v>84</v>
      </c>
      <c r="AT149" s="265">
        <v>0.47</v>
      </c>
      <c r="AU149" s="183" t="s">
        <v>84</v>
      </c>
      <c r="AV149" s="183" t="s">
        <v>84</v>
      </c>
      <c r="AW149" s="183" t="s">
        <v>84</v>
      </c>
      <c r="AX149" s="265" t="s">
        <v>84</v>
      </c>
      <c r="AY149" s="183" t="s">
        <v>84</v>
      </c>
      <c r="BA149" s="345">
        <v>0.83285714285714285</v>
      </c>
      <c r="BB149" s="187">
        <v>0.69795098039215686</v>
      </c>
      <c r="BC149" s="187">
        <v>0.69541666666666657</v>
      </c>
      <c r="BD149" s="188">
        <v>0.74207492997198876</v>
      </c>
      <c r="BE149" s="188" t="s">
        <v>84</v>
      </c>
    </row>
    <row r="150" spans="1:57" ht="35.25" customHeight="1" x14ac:dyDescent="0.25">
      <c r="A150" s="144"/>
      <c r="B150" s="144"/>
      <c r="C150" s="144"/>
      <c r="D150" s="144"/>
      <c r="E150" s="144" t="str">
        <f t="shared" si="49"/>
        <v>2019SEPTIEMBREÍNDICES DE ATENCIÓN DEL VENDEDOR</v>
      </c>
      <c r="F150" s="448">
        <v>2019</v>
      </c>
      <c r="G150" s="303" t="s">
        <v>248</v>
      </c>
      <c r="H150" s="452"/>
      <c r="I150" s="451" t="s">
        <v>156</v>
      </c>
      <c r="J150" s="342">
        <v>0.89583333333333326</v>
      </c>
      <c r="K150" s="189">
        <v>0.98333333333333317</v>
      </c>
      <c r="L150" s="189">
        <v>0.98333333333333317</v>
      </c>
      <c r="M150" s="189">
        <v>0.96914414414414418</v>
      </c>
      <c r="N150" s="189" t="s">
        <v>84</v>
      </c>
      <c r="O150" s="189">
        <v>0.88791666666666658</v>
      </c>
      <c r="P150" s="189">
        <v>0.98333333333333317</v>
      </c>
      <c r="Q150" s="189">
        <v>0.75270833333333331</v>
      </c>
      <c r="R150" s="189">
        <v>0.95270833333333327</v>
      </c>
      <c r="S150" s="189">
        <v>0.94937499999999986</v>
      </c>
      <c r="T150" s="189">
        <v>0.94749999999999979</v>
      </c>
      <c r="U150" s="189">
        <v>0.93958333333333321</v>
      </c>
      <c r="V150" s="189">
        <v>0.9308333333333334</v>
      </c>
      <c r="W150" s="189" t="s">
        <v>84</v>
      </c>
      <c r="X150" s="189">
        <v>0.9458333333333333</v>
      </c>
      <c r="Y150" s="189">
        <v>0.79854166666666648</v>
      </c>
      <c r="Z150" s="189" t="s">
        <v>84</v>
      </c>
      <c r="AA150" s="189" t="s">
        <v>84</v>
      </c>
      <c r="AB150" s="189" t="s">
        <v>84</v>
      </c>
      <c r="AC150" s="189"/>
      <c r="AD150" s="189">
        <v>0.6743279569892473</v>
      </c>
      <c r="AE150" s="189">
        <v>0.60895833333333338</v>
      </c>
      <c r="AF150" s="189">
        <v>0.83520833333333322</v>
      </c>
      <c r="AG150" s="189" t="s">
        <v>84</v>
      </c>
      <c r="AH150" s="189" t="s">
        <v>84</v>
      </c>
      <c r="AI150" s="189" t="s">
        <v>84</v>
      </c>
      <c r="AJ150" s="189">
        <v>0.59104166666666669</v>
      </c>
      <c r="AK150" s="189">
        <v>0.42267156862745098</v>
      </c>
      <c r="AL150" s="189" t="s">
        <v>84</v>
      </c>
      <c r="AM150" s="189" t="s">
        <v>84</v>
      </c>
      <c r="AN150" s="189" t="s">
        <v>84</v>
      </c>
      <c r="AO150" s="189">
        <v>0.73145833333333332</v>
      </c>
      <c r="AP150" s="189">
        <v>0.82645833333333329</v>
      </c>
      <c r="AQ150" s="189">
        <v>0.39666666666666661</v>
      </c>
      <c r="AR150" s="189" t="s">
        <v>84</v>
      </c>
      <c r="AS150" s="189" t="s">
        <v>84</v>
      </c>
      <c r="AT150" s="256">
        <v>0.96187500000000004</v>
      </c>
      <c r="AU150" s="189" t="s">
        <v>84</v>
      </c>
      <c r="AV150" s="189" t="s">
        <v>84</v>
      </c>
      <c r="AW150" s="189" t="s">
        <v>84</v>
      </c>
      <c r="AX150" s="256" t="s">
        <v>84</v>
      </c>
      <c r="AY150" s="189" t="s">
        <v>84</v>
      </c>
      <c r="BA150" s="343">
        <v>0.92285553410553411</v>
      </c>
      <c r="BB150" s="239">
        <v>0.62644157179000626</v>
      </c>
      <c r="BC150" s="239">
        <v>0.72911458333333334</v>
      </c>
      <c r="BD150" s="240">
        <v>0.75947056307629124</v>
      </c>
      <c r="BE150" s="240" t="s">
        <v>84</v>
      </c>
    </row>
    <row r="151" spans="1:57" ht="35.25" customHeight="1" x14ac:dyDescent="0.25">
      <c r="A151" s="144"/>
      <c r="B151" s="144"/>
      <c r="C151" s="144"/>
      <c r="D151" s="144"/>
      <c r="E151" s="144" t="str">
        <f t="shared" ref="E151:E153" si="50">+F151&amp;G151&amp;I151</f>
        <v>2019OCTUBREÍNDICES DE ATENCIÓN DEL VENDEDOR</v>
      </c>
      <c r="F151" s="448">
        <v>2019</v>
      </c>
      <c r="G151" s="303" t="s">
        <v>257</v>
      </c>
      <c r="H151" s="452"/>
      <c r="I151" s="451" t="s">
        <v>156</v>
      </c>
      <c r="J151" s="344">
        <v>0.65604166666666652</v>
      </c>
      <c r="K151" s="183">
        <v>0.67866263440860208</v>
      </c>
      <c r="L151" s="183">
        <v>0.97374999999999989</v>
      </c>
      <c r="M151" s="183">
        <v>0.96583333333333332</v>
      </c>
      <c r="N151" s="183" t="s">
        <v>84</v>
      </c>
      <c r="O151" s="183">
        <v>0.79437500000000005</v>
      </c>
      <c r="P151" s="183">
        <v>0.98333333333333339</v>
      </c>
      <c r="Q151" s="183">
        <v>0.95708333333333329</v>
      </c>
      <c r="R151" s="183">
        <v>0.99999999999999978</v>
      </c>
      <c r="S151" s="183">
        <v>0.95708333333333329</v>
      </c>
      <c r="T151" s="183">
        <v>0.63979166666666665</v>
      </c>
      <c r="U151" s="183">
        <v>0.99999999999999978</v>
      </c>
      <c r="V151" s="183">
        <v>0.99999999999999978</v>
      </c>
      <c r="W151" s="183" t="s">
        <v>84</v>
      </c>
      <c r="X151" s="183">
        <v>0.97020833333333334</v>
      </c>
      <c r="Y151" s="183">
        <v>0.98333333333333317</v>
      </c>
      <c r="Z151" s="183" t="s">
        <v>84</v>
      </c>
      <c r="AA151" s="183" t="s">
        <v>84</v>
      </c>
      <c r="AB151" s="183" t="s">
        <v>84</v>
      </c>
      <c r="AC151" s="183"/>
      <c r="AD151" s="183">
        <v>0.70213963963963966</v>
      </c>
      <c r="AE151" s="183">
        <v>0.70851715686274508</v>
      </c>
      <c r="AF151" s="183">
        <v>0.82107843137254899</v>
      </c>
      <c r="AG151" s="183" t="s">
        <v>84</v>
      </c>
      <c r="AH151" s="183" t="s">
        <v>84</v>
      </c>
      <c r="AI151" s="183" t="s">
        <v>84</v>
      </c>
      <c r="AJ151" s="183">
        <v>0.79828431372549025</v>
      </c>
      <c r="AK151" s="183">
        <v>0.87937499999999991</v>
      </c>
      <c r="AL151" s="183" t="s">
        <v>84</v>
      </c>
      <c r="AM151" s="183" t="s">
        <v>84</v>
      </c>
      <c r="AN151" s="183" t="s">
        <v>84</v>
      </c>
      <c r="AO151" s="183">
        <v>0.8152083333333332</v>
      </c>
      <c r="AP151" s="183">
        <v>0.99999999999999978</v>
      </c>
      <c r="AQ151" s="183">
        <v>0.96789215686274499</v>
      </c>
      <c r="AR151" s="183" t="s">
        <v>84</v>
      </c>
      <c r="AS151" s="183" t="s">
        <v>84</v>
      </c>
      <c r="AT151" s="265">
        <v>0.90335022522522523</v>
      </c>
      <c r="AU151" s="183" t="s">
        <v>84</v>
      </c>
      <c r="AV151" s="183" t="s">
        <v>84</v>
      </c>
      <c r="AW151" s="183" t="s">
        <v>84</v>
      </c>
      <c r="AX151" s="265" t="s">
        <v>84</v>
      </c>
      <c r="AY151" s="183" t="s">
        <v>84</v>
      </c>
      <c r="BA151" s="345">
        <v>0.89710685483870967</v>
      </c>
      <c r="BB151" s="187">
        <v>0.78187890832008478</v>
      </c>
      <c r="BC151" s="187">
        <v>0.92161267885532583</v>
      </c>
      <c r="BD151" s="188">
        <v>0.86686614733804002</v>
      </c>
      <c r="BE151" s="188" t="s">
        <v>84</v>
      </c>
    </row>
    <row r="152" spans="1:57" ht="35.25" customHeight="1" x14ac:dyDescent="0.25">
      <c r="A152" s="144"/>
      <c r="B152" s="144"/>
      <c r="C152" s="144"/>
      <c r="D152" s="144"/>
      <c r="E152" s="144" t="str">
        <f t="shared" si="50"/>
        <v>2019NOVIEMBREÍNDICES DE ATENCIÓN DEL VENDEDOR</v>
      </c>
      <c r="F152" s="448">
        <v>2019</v>
      </c>
      <c r="G152" s="303" t="s">
        <v>267</v>
      </c>
      <c r="H152" s="452"/>
      <c r="I152" s="451" t="s">
        <v>156</v>
      </c>
      <c r="J152" s="492">
        <v>0.7583333333333333</v>
      </c>
      <c r="K152" s="189">
        <v>0.94395833333333323</v>
      </c>
      <c r="L152" s="189">
        <v>0.61354166666666665</v>
      </c>
      <c r="M152" s="189">
        <v>0.7739583333333333</v>
      </c>
      <c r="N152" s="189" t="s">
        <v>84</v>
      </c>
      <c r="O152" s="189">
        <v>0.71791666666666665</v>
      </c>
      <c r="P152" s="189">
        <v>0.98249999999999993</v>
      </c>
      <c r="Q152" s="189">
        <v>0.99999999999999978</v>
      </c>
      <c r="R152" s="189">
        <v>0.65637254901960773</v>
      </c>
      <c r="S152" s="189">
        <v>0.96249999999999991</v>
      </c>
      <c r="T152" s="189">
        <v>0.99999999999999978</v>
      </c>
      <c r="U152" s="189">
        <v>0.8002083333333333</v>
      </c>
      <c r="V152" s="189">
        <v>0.88270833333333343</v>
      </c>
      <c r="W152" s="189" t="s">
        <v>84</v>
      </c>
      <c r="X152" s="189">
        <v>0.68708333333333327</v>
      </c>
      <c r="Y152" s="189">
        <v>0.96441441441441444</v>
      </c>
      <c r="Z152" s="189" t="s">
        <v>84</v>
      </c>
      <c r="AA152" s="189" t="s">
        <v>84</v>
      </c>
      <c r="AB152" s="189" t="s">
        <v>84</v>
      </c>
      <c r="AC152" s="189"/>
      <c r="AD152" s="189">
        <v>0.51151960784313721</v>
      </c>
      <c r="AE152" s="189">
        <v>0.58854166666666674</v>
      </c>
      <c r="AF152" s="189">
        <v>0.83520833333333322</v>
      </c>
      <c r="AG152" s="189" t="s">
        <v>84</v>
      </c>
      <c r="AH152" s="189" t="s">
        <v>84</v>
      </c>
      <c r="AI152" s="189" t="s">
        <v>84</v>
      </c>
      <c r="AJ152" s="189">
        <v>0.7716666666666665</v>
      </c>
      <c r="AK152" s="189">
        <v>0.81166666666666654</v>
      </c>
      <c r="AL152" s="189" t="s">
        <v>84</v>
      </c>
      <c r="AM152" s="189" t="s">
        <v>84</v>
      </c>
      <c r="AN152" s="189" t="s">
        <v>84</v>
      </c>
      <c r="AO152" s="189">
        <v>0.71333333333333337</v>
      </c>
      <c r="AP152" s="189">
        <v>0.94414414414414427</v>
      </c>
      <c r="AQ152" s="189">
        <v>0.66751126126126126</v>
      </c>
      <c r="AR152" s="189" t="s">
        <v>84</v>
      </c>
      <c r="AS152" s="189" t="s">
        <v>84</v>
      </c>
      <c r="AT152" s="256">
        <v>0.75145833333333334</v>
      </c>
      <c r="AU152" s="189" t="s">
        <v>84</v>
      </c>
      <c r="AV152" s="189" t="s">
        <v>84</v>
      </c>
      <c r="AW152" s="189" t="s">
        <v>84</v>
      </c>
      <c r="AX152" s="256" t="s">
        <v>84</v>
      </c>
      <c r="AY152" s="189" t="s">
        <v>84</v>
      </c>
      <c r="BA152" s="493">
        <v>0.83882109262623972</v>
      </c>
      <c r="BB152" s="239">
        <v>0.70372058823529404</v>
      </c>
      <c r="BC152" s="239">
        <v>0.76911176801801806</v>
      </c>
      <c r="BD152" s="240">
        <v>0.77055114962651727</v>
      </c>
      <c r="BE152" s="240" t="s">
        <v>84</v>
      </c>
    </row>
    <row r="153" spans="1:57" ht="35.25" customHeight="1" x14ac:dyDescent="0.25">
      <c r="A153" s="144"/>
      <c r="B153" s="144"/>
      <c r="C153" s="144"/>
      <c r="D153" s="144"/>
      <c r="E153" s="144" t="str">
        <f t="shared" si="50"/>
        <v>2019DICIEMBREÍNDICES DE ATENCIÓN DEL VENDEDOR</v>
      </c>
      <c r="F153" s="448">
        <v>2019</v>
      </c>
      <c r="G153" s="303" t="s">
        <v>152</v>
      </c>
      <c r="H153" s="452"/>
      <c r="I153" s="451" t="s">
        <v>156</v>
      </c>
      <c r="J153" s="495">
        <v>0.52208333333333334</v>
      </c>
      <c r="K153" s="183">
        <v>0.92729166666666651</v>
      </c>
      <c r="L153" s="183">
        <v>0.81333333333333335</v>
      </c>
      <c r="M153" s="183">
        <v>0.62666666666666659</v>
      </c>
      <c r="N153" s="183" t="s">
        <v>84</v>
      </c>
      <c r="O153" s="183">
        <v>0.98333333333333317</v>
      </c>
      <c r="P153" s="183">
        <v>0.96583333333333332</v>
      </c>
      <c r="Q153" s="183">
        <v>0.95624999999999982</v>
      </c>
      <c r="R153" s="183">
        <v>0.84916666666666663</v>
      </c>
      <c r="S153" s="183">
        <v>0.75729166666666659</v>
      </c>
      <c r="T153" s="183">
        <v>0.7739583333333333</v>
      </c>
      <c r="U153" s="183">
        <v>0.94312499999999999</v>
      </c>
      <c r="V153" s="183">
        <v>0.91083333333333316</v>
      </c>
      <c r="W153" s="183" t="s">
        <v>84</v>
      </c>
      <c r="X153" s="183">
        <v>0.98333333333333317</v>
      </c>
      <c r="Y153" s="183">
        <v>0.8431249999999999</v>
      </c>
      <c r="Z153" s="183" t="s">
        <v>84</v>
      </c>
      <c r="AA153" s="183" t="s">
        <v>84</v>
      </c>
      <c r="AB153" s="183" t="s">
        <v>84</v>
      </c>
      <c r="AC153" s="183"/>
      <c r="AD153" s="183">
        <v>0.59154411764705883</v>
      </c>
      <c r="AE153" s="183">
        <v>0.98333333333333339</v>
      </c>
      <c r="AF153" s="183">
        <v>0.98333333333333317</v>
      </c>
      <c r="AG153" s="183" t="s">
        <v>84</v>
      </c>
      <c r="AH153" s="183" t="s">
        <v>84</v>
      </c>
      <c r="AI153" s="183" t="s">
        <v>84</v>
      </c>
      <c r="AJ153" s="183">
        <v>0.57916666666666661</v>
      </c>
      <c r="AK153" s="183">
        <v>0.93958333333333321</v>
      </c>
      <c r="AL153" s="183" t="s">
        <v>84</v>
      </c>
      <c r="AM153" s="183" t="s">
        <v>84</v>
      </c>
      <c r="AN153" s="183" t="s">
        <v>84</v>
      </c>
      <c r="AO153" s="183">
        <v>0.86892857142857149</v>
      </c>
      <c r="AP153" s="183">
        <v>0.72561936936936933</v>
      </c>
      <c r="AQ153" s="183">
        <v>0.64291666666666658</v>
      </c>
      <c r="AR153" s="183" t="s">
        <v>84</v>
      </c>
      <c r="AS153" s="183" t="s">
        <v>84</v>
      </c>
      <c r="AT153" s="265">
        <v>0.85270833333333329</v>
      </c>
      <c r="AU153" s="183" t="s">
        <v>84</v>
      </c>
      <c r="AV153" s="183" t="s">
        <v>84</v>
      </c>
      <c r="AW153" s="183" t="s">
        <v>84</v>
      </c>
      <c r="AX153" s="265" t="s">
        <v>84</v>
      </c>
      <c r="AY153" s="183" t="s">
        <v>84</v>
      </c>
      <c r="BA153" s="494">
        <v>0.84683035714285704</v>
      </c>
      <c r="BB153" s="187">
        <v>0.81539215686274491</v>
      </c>
      <c r="BC153" s="187">
        <v>0.7725432351994852</v>
      </c>
      <c r="BD153" s="188">
        <v>0.81158858306836235</v>
      </c>
      <c r="BE153" s="188" t="s">
        <v>84</v>
      </c>
    </row>
    <row r="154" spans="1:57" ht="35.25" customHeight="1" x14ac:dyDescent="0.25">
      <c r="A154" s="144"/>
      <c r="B154" s="144"/>
      <c r="C154" s="144"/>
      <c r="D154" s="144"/>
      <c r="E154" s="144" t="str">
        <f t="shared" ref="E154:E162" si="51">+F154&amp;G154&amp;I154</f>
        <v>2020ENEROÍNDICES DE ATENCIÓN DEL VENDEDOR</v>
      </c>
      <c r="F154" s="448">
        <v>2020</v>
      </c>
      <c r="G154" s="303" t="s">
        <v>153</v>
      </c>
      <c r="H154" s="452"/>
      <c r="I154" s="451" t="s">
        <v>156</v>
      </c>
      <c r="J154" s="492">
        <v>0.88354166666666656</v>
      </c>
      <c r="K154" s="189">
        <v>0.86708333333333332</v>
      </c>
      <c r="L154" s="189" t="s">
        <v>84</v>
      </c>
      <c r="M154" s="189">
        <v>0.98687499999999995</v>
      </c>
      <c r="N154" s="189" t="s">
        <v>84</v>
      </c>
      <c r="O154" s="189">
        <v>0.91687499999999988</v>
      </c>
      <c r="P154" s="189">
        <v>0.85291666666666666</v>
      </c>
      <c r="Q154" s="189">
        <v>0.85270833333333329</v>
      </c>
      <c r="R154" s="189" t="s">
        <v>84</v>
      </c>
      <c r="S154" s="189">
        <v>0.99999999999999978</v>
      </c>
      <c r="T154" s="189">
        <v>0.67083333333333328</v>
      </c>
      <c r="U154" s="189">
        <v>0.74604166666666649</v>
      </c>
      <c r="V154" s="189">
        <v>0.83958333333333324</v>
      </c>
      <c r="W154" s="189" t="s">
        <v>84</v>
      </c>
      <c r="X154" s="189">
        <v>0.99999999999999978</v>
      </c>
      <c r="Y154" s="189">
        <v>0.75708333333333333</v>
      </c>
      <c r="Z154" s="189" t="s">
        <v>84</v>
      </c>
      <c r="AA154" s="189" t="s">
        <v>84</v>
      </c>
      <c r="AB154" s="189" t="s">
        <v>84</v>
      </c>
      <c r="AC154" s="189"/>
      <c r="AD154" s="189">
        <v>0.52745098039215688</v>
      </c>
      <c r="AE154" s="189">
        <v>0.77463235294117649</v>
      </c>
      <c r="AF154" s="189">
        <v>0.76687499999999997</v>
      </c>
      <c r="AG154" s="189" t="s">
        <v>84</v>
      </c>
      <c r="AH154" s="189" t="s">
        <v>84</v>
      </c>
      <c r="AI154" s="189" t="s">
        <v>84</v>
      </c>
      <c r="AJ154" s="189">
        <v>0.94937499999999986</v>
      </c>
      <c r="AK154" s="189">
        <v>0.74950980392156863</v>
      </c>
      <c r="AL154" s="189" t="s">
        <v>84</v>
      </c>
      <c r="AM154" s="189" t="s">
        <v>84</v>
      </c>
      <c r="AN154" s="189" t="s">
        <v>84</v>
      </c>
      <c r="AO154" s="189">
        <v>0.54270833333333335</v>
      </c>
      <c r="AP154" s="189">
        <v>0.8002083333333333</v>
      </c>
      <c r="AQ154" s="189">
        <v>0.7666666666666665</v>
      </c>
      <c r="AR154" s="189" t="s">
        <v>84</v>
      </c>
      <c r="AS154" s="189" t="s">
        <v>84</v>
      </c>
      <c r="AT154" s="506">
        <v>0.76083333333333325</v>
      </c>
      <c r="AU154" s="189" t="s">
        <v>84</v>
      </c>
      <c r="AV154" s="189" t="s">
        <v>84</v>
      </c>
      <c r="AW154" s="189" t="s">
        <v>84</v>
      </c>
      <c r="AX154" s="506" t="s">
        <v>84</v>
      </c>
      <c r="AY154" s="189" t="s">
        <v>84</v>
      </c>
      <c r="BA154" s="493">
        <v>0.86446180555555552</v>
      </c>
      <c r="BB154" s="239">
        <v>0.75356862745098041</v>
      </c>
      <c r="BC154" s="239">
        <v>0.7176041666666666</v>
      </c>
      <c r="BD154" s="240">
        <v>0.77854486655773414</v>
      </c>
      <c r="BE154" s="240" t="s">
        <v>84</v>
      </c>
    </row>
    <row r="155" spans="1:57" ht="35.25" customHeight="1" x14ac:dyDescent="0.25">
      <c r="A155" s="144"/>
      <c r="B155" s="144"/>
      <c r="C155" s="144"/>
      <c r="D155" s="144"/>
      <c r="E155" s="144" t="str">
        <f t="shared" ref="E155:E223" si="52">+F155&amp;G155&amp;I155</f>
        <v>2020FEBREROÍNDICES DE ATENCIÓN DEL VENDEDOR</v>
      </c>
      <c r="F155" s="448">
        <v>2020</v>
      </c>
      <c r="G155" s="303" t="s">
        <v>154</v>
      </c>
      <c r="H155" s="452"/>
      <c r="I155" s="451" t="s">
        <v>156</v>
      </c>
      <c r="J155" s="495">
        <v>0.76812499999999995</v>
      </c>
      <c r="K155" s="183">
        <v>0.65249999999999997</v>
      </c>
      <c r="L155" s="183" t="s">
        <v>84</v>
      </c>
      <c r="M155" s="183">
        <v>0.96583333333333332</v>
      </c>
      <c r="N155" s="183" t="s">
        <v>84</v>
      </c>
      <c r="O155" s="183">
        <v>0.74770833333333331</v>
      </c>
      <c r="P155" s="183">
        <v>0.99999999999999978</v>
      </c>
      <c r="Q155" s="183">
        <v>0.84583333333333321</v>
      </c>
      <c r="R155" s="183" t="s">
        <v>84</v>
      </c>
      <c r="S155" s="183">
        <v>0.97374999999999989</v>
      </c>
      <c r="T155" s="183">
        <v>0.97020833333333334</v>
      </c>
      <c r="U155" s="183">
        <v>0.92833333333333323</v>
      </c>
      <c r="V155" s="183">
        <v>0.91187499999999977</v>
      </c>
      <c r="W155" s="183" t="s">
        <v>84</v>
      </c>
      <c r="X155" s="183">
        <v>0.81416666666666648</v>
      </c>
      <c r="Y155" s="183">
        <v>0.98333333333333317</v>
      </c>
      <c r="Z155" s="183" t="s">
        <v>84</v>
      </c>
      <c r="AA155" s="183" t="s">
        <v>84</v>
      </c>
      <c r="AB155" s="183" t="s">
        <v>84</v>
      </c>
      <c r="AC155" s="183"/>
      <c r="AD155" s="183">
        <v>0.69460784313725488</v>
      </c>
      <c r="AE155" s="183">
        <v>0.9352083333333332</v>
      </c>
      <c r="AF155" s="183">
        <v>0.99999999999999978</v>
      </c>
      <c r="AG155" s="183" t="s">
        <v>84</v>
      </c>
      <c r="AH155" s="183" t="s">
        <v>84</v>
      </c>
      <c r="AI155" s="183" t="s">
        <v>84</v>
      </c>
      <c r="AJ155" s="183">
        <v>0.75562499999999999</v>
      </c>
      <c r="AK155" s="183">
        <v>0.98249999999999993</v>
      </c>
      <c r="AL155" s="183" t="s">
        <v>84</v>
      </c>
      <c r="AM155" s="183" t="s">
        <v>84</v>
      </c>
      <c r="AN155" s="183" t="s">
        <v>84</v>
      </c>
      <c r="AO155" s="183">
        <v>0.69479166666666659</v>
      </c>
      <c r="AP155" s="183">
        <v>0.92916666666666659</v>
      </c>
      <c r="AQ155" s="183">
        <v>0.59313725490196068</v>
      </c>
      <c r="AR155" s="183" t="s">
        <v>84</v>
      </c>
      <c r="AS155" s="183" t="s">
        <v>84</v>
      </c>
      <c r="AT155" s="604">
        <v>0.7739583333333333</v>
      </c>
      <c r="AU155" s="183">
        <v>0.81770833333333337</v>
      </c>
      <c r="AV155" s="183">
        <v>0.77083333333333337</v>
      </c>
      <c r="AW155" s="183" t="s">
        <v>84</v>
      </c>
      <c r="AX155" s="604" t="s">
        <v>84</v>
      </c>
      <c r="AY155" s="189" t="s">
        <v>84</v>
      </c>
      <c r="BA155" s="494">
        <v>0.8801388888888888</v>
      </c>
      <c r="BB155" s="187">
        <v>0.87358823529411755</v>
      </c>
      <c r="BC155" s="187">
        <v>0.74776348039215679</v>
      </c>
      <c r="BD155" s="188">
        <v>0.83383020152505438</v>
      </c>
      <c r="BE155" s="188">
        <v>0.77708333333333335</v>
      </c>
    </row>
    <row r="156" spans="1:57" ht="35.25" customHeight="1" x14ac:dyDescent="0.25">
      <c r="A156" s="144"/>
      <c r="B156" s="144"/>
      <c r="C156" s="144"/>
      <c r="D156" s="144"/>
      <c r="E156" s="144" t="str">
        <f t="shared" si="51"/>
        <v>2020MARZOÍNDICES DE ATENCIÓN DEL VENDEDOR</v>
      </c>
      <c r="F156" s="448">
        <v>2020</v>
      </c>
      <c r="G156" s="303" t="s">
        <v>155</v>
      </c>
      <c r="H156" s="452"/>
      <c r="I156" s="657" t="s">
        <v>156</v>
      </c>
      <c r="J156" s="495">
        <v>0.72520833333333334</v>
      </c>
      <c r="K156" s="183">
        <v>0.74958333333333327</v>
      </c>
      <c r="L156" s="183" t="s">
        <v>84</v>
      </c>
      <c r="M156" s="183">
        <v>0.77520833333333328</v>
      </c>
      <c r="N156" s="183" t="s">
        <v>84</v>
      </c>
      <c r="O156" s="183" t="s">
        <v>84</v>
      </c>
      <c r="P156" s="183" t="s">
        <v>84</v>
      </c>
      <c r="Q156" s="183">
        <v>0.90374999999999983</v>
      </c>
      <c r="R156" s="183" t="s">
        <v>84</v>
      </c>
      <c r="S156" s="183">
        <v>0.71208333333333329</v>
      </c>
      <c r="T156" s="183">
        <v>0.55180180180180183</v>
      </c>
      <c r="U156" s="183">
        <v>0.6992117117117117</v>
      </c>
      <c r="V156" s="183">
        <v>0.81125000000000003</v>
      </c>
      <c r="W156" s="183" t="s">
        <v>84</v>
      </c>
      <c r="X156" s="183">
        <v>0.93749999999999978</v>
      </c>
      <c r="Y156" s="183">
        <v>0.96583333333333332</v>
      </c>
      <c r="Z156" s="183" t="s">
        <v>84</v>
      </c>
      <c r="AA156" s="183" t="s">
        <v>84</v>
      </c>
      <c r="AB156" s="183" t="s">
        <v>84</v>
      </c>
      <c r="AC156" s="183"/>
      <c r="AD156" s="183">
        <v>0.73799019607843142</v>
      </c>
      <c r="AE156" s="183">
        <v>0.81333333333333335</v>
      </c>
      <c r="AF156" s="183">
        <v>0.98333333333333317</v>
      </c>
      <c r="AG156" s="183" t="s">
        <v>84</v>
      </c>
      <c r="AH156" s="183" t="s">
        <v>84</v>
      </c>
      <c r="AI156" s="183" t="s">
        <v>84</v>
      </c>
      <c r="AJ156" s="183">
        <v>0.90374999999999983</v>
      </c>
      <c r="AK156" s="183">
        <v>0.79333333333333333</v>
      </c>
      <c r="AL156" s="183" t="s">
        <v>84</v>
      </c>
      <c r="AM156" s="183" t="s">
        <v>84</v>
      </c>
      <c r="AN156" s="186" t="s">
        <v>84</v>
      </c>
      <c r="AO156" s="183">
        <v>0.69791666666666663</v>
      </c>
      <c r="AP156" s="183" t="s">
        <v>84</v>
      </c>
      <c r="AQ156" s="183">
        <v>0.85270833333333329</v>
      </c>
      <c r="AR156" s="183" t="s">
        <v>84</v>
      </c>
      <c r="AS156" s="183" t="s">
        <v>84</v>
      </c>
      <c r="AT156" s="604">
        <v>0.75916666666666655</v>
      </c>
      <c r="AU156" s="183" t="s">
        <v>84</v>
      </c>
      <c r="AV156" s="183" t="s">
        <v>84</v>
      </c>
      <c r="AW156" s="183">
        <v>0.92708333333333337</v>
      </c>
      <c r="AX156" s="604">
        <v>0.85416666666666663</v>
      </c>
      <c r="AY156" s="189"/>
      <c r="BA156" s="494">
        <v>0.783143018018018</v>
      </c>
      <c r="BB156" s="187">
        <v>0.84634803921568602</v>
      </c>
      <c r="BC156" s="187">
        <v>0.76993055555555545</v>
      </c>
      <c r="BD156" s="188">
        <v>0.79980720426308649</v>
      </c>
      <c r="BE156" s="188">
        <v>0.890625</v>
      </c>
    </row>
    <row r="157" spans="1:57" ht="35.25" customHeight="1" x14ac:dyDescent="0.25">
      <c r="A157" s="144"/>
      <c r="B157" s="144"/>
      <c r="C157" s="144"/>
      <c r="D157" s="144"/>
      <c r="E157" s="144" t="str">
        <f t="shared" si="51"/>
        <v>2020JULIOÍNDICES DE ATENCIÓN DEL VENDEDOR</v>
      </c>
      <c r="F157" s="448">
        <v>2020</v>
      </c>
      <c r="G157" s="303" t="s">
        <v>241</v>
      </c>
      <c r="H157" s="452"/>
      <c r="I157" s="657" t="s">
        <v>156</v>
      </c>
      <c r="J157" s="495">
        <v>0.98333333333333317</v>
      </c>
      <c r="K157" s="183">
        <v>0.88333333333333319</v>
      </c>
      <c r="L157" s="183" t="s">
        <v>84</v>
      </c>
      <c r="M157" s="183">
        <v>0.83166666666666655</v>
      </c>
      <c r="N157" s="183" t="s">
        <v>84</v>
      </c>
      <c r="O157" s="183" t="s">
        <v>84</v>
      </c>
      <c r="P157" s="183" t="s">
        <v>84</v>
      </c>
      <c r="Q157" s="183">
        <v>0.50041666666666662</v>
      </c>
      <c r="R157" s="183" t="s">
        <v>84</v>
      </c>
      <c r="S157" s="183">
        <v>0.99999999999999978</v>
      </c>
      <c r="T157" s="183">
        <v>0.86441441441441436</v>
      </c>
      <c r="U157" s="183">
        <v>0.86666666666666659</v>
      </c>
      <c r="V157" s="183">
        <v>0.7666666666666665</v>
      </c>
      <c r="W157" s="183" t="s">
        <v>84</v>
      </c>
      <c r="X157" s="183">
        <v>0.67416666666666658</v>
      </c>
      <c r="Y157" s="183">
        <v>0.99999999999999978</v>
      </c>
      <c r="Z157" s="183" t="s">
        <v>84</v>
      </c>
      <c r="AA157" s="183" t="s">
        <v>84</v>
      </c>
      <c r="AB157" s="183" t="s">
        <v>84</v>
      </c>
      <c r="AC157" s="183"/>
      <c r="AD157" s="183">
        <v>0.7702421171171171</v>
      </c>
      <c r="AE157" s="183">
        <v>0.78708333333333325</v>
      </c>
      <c r="AF157" s="183">
        <v>0.73166666666666658</v>
      </c>
      <c r="AG157" s="183" t="s">
        <v>84</v>
      </c>
      <c r="AH157" s="183" t="s">
        <v>84</v>
      </c>
      <c r="AI157" s="183" t="s">
        <v>84</v>
      </c>
      <c r="AJ157" s="183">
        <v>0.73520833333333324</v>
      </c>
      <c r="AK157" s="183">
        <v>0.74333333333333329</v>
      </c>
      <c r="AL157" s="183" t="s">
        <v>84</v>
      </c>
      <c r="AM157" s="183" t="s">
        <v>84</v>
      </c>
      <c r="AN157" s="183" t="s">
        <v>84</v>
      </c>
      <c r="AO157" s="183">
        <v>0.7533333333333333</v>
      </c>
      <c r="AP157" s="183" t="s">
        <v>84</v>
      </c>
      <c r="AQ157" s="183">
        <v>0.59104166666666658</v>
      </c>
      <c r="AR157" s="183" t="s">
        <v>84</v>
      </c>
      <c r="AS157" s="183" t="s">
        <v>84</v>
      </c>
      <c r="AT157" s="604">
        <v>0.6835416666666666</v>
      </c>
      <c r="AU157" s="183" t="s">
        <v>84</v>
      </c>
      <c r="AV157" s="183" t="s">
        <v>84</v>
      </c>
      <c r="AW157" s="183">
        <v>0</v>
      </c>
      <c r="AX157" s="604">
        <v>0</v>
      </c>
      <c r="AY157" s="189" t="s">
        <v>84</v>
      </c>
      <c r="BA157" s="494">
        <v>0.83706644144144138</v>
      </c>
      <c r="BB157" s="187">
        <v>0.7535067567567566</v>
      </c>
      <c r="BC157" s="187">
        <v>0.6759722222222222</v>
      </c>
      <c r="BD157" s="188">
        <v>0.75551514014013998</v>
      </c>
      <c r="BE157" s="188" t="s">
        <v>84</v>
      </c>
    </row>
    <row r="158" spans="1:57" ht="35.25" customHeight="1" x14ac:dyDescent="0.25">
      <c r="A158" s="144"/>
      <c r="B158" s="144"/>
      <c r="C158" s="144"/>
      <c r="D158" s="144"/>
      <c r="E158" s="144" t="str">
        <f t="shared" si="51"/>
        <v>2020AGOSTOÍNDICES DE ATENCIÓN DEL VENDEDOR</v>
      </c>
      <c r="F158" s="448">
        <v>2020</v>
      </c>
      <c r="G158" s="303" t="s">
        <v>246</v>
      </c>
      <c r="H158" s="452"/>
      <c r="I158" s="657" t="s">
        <v>156</v>
      </c>
      <c r="J158" s="495">
        <v>0.98333333333333317</v>
      </c>
      <c r="K158" s="183">
        <v>0.92499999999999982</v>
      </c>
      <c r="L158" s="183" t="s">
        <v>84</v>
      </c>
      <c r="M158" s="183">
        <v>0.67583333333333329</v>
      </c>
      <c r="N158" s="183" t="s">
        <v>84</v>
      </c>
      <c r="O158" s="183" t="s">
        <v>84</v>
      </c>
      <c r="P158" s="183" t="s">
        <v>84</v>
      </c>
      <c r="Q158" s="183">
        <v>0.99999999999999978</v>
      </c>
      <c r="R158" s="183" t="s">
        <v>84</v>
      </c>
      <c r="S158" s="183">
        <v>0.82833333333333325</v>
      </c>
      <c r="T158" s="183">
        <v>0.51880630630630642</v>
      </c>
      <c r="U158" s="183">
        <v>0.83851351351351344</v>
      </c>
      <c r="V158" s="183">
        <v>0.8152083333333332</v>
      </c>
      <c r="W158" s="183" t="s">
        <v>84</v>
      </c>
      <c r="X158" s="183">
        <v>0.90833333333333321</v>
      </c>
      <c r="Y158" s="183">
        <v>0.46708333333333329</v>
      </c>
      <c r="Z158" s="183" t="s">
        <v>84</v>
      </c>
      <c r="AA158" s="183" t="s">
        <v>84</v>
      </c>
      <c r="AB158" s="183" t="s">
        <v>84</v>
      </c>
      <c r="AC158" s="183"/>
      <c r="AD158" s="183">
        <v>0.54335585585585588</v>
      </c>
      <c r="AE158" s="183">
        <v>0.34666666666666668</v>
      </c>
      <c r="AF158" s="183">
        <v>0.44666666666666666</v>
      </c>
      <c r="AG158" s="183" t="s">
        <v>84</v>
      </c>
      <c r="AH158" s="183" t="s">
        <v>84</v>
      </c>
      <c r="AI158" s="183" t="s">
        <v>84</v>
      </c>
      <c r="AJ158" s="183">
        <v>0.95270833333333327</v>
      </c>
      <c r="AK158" s="183">
        <v>0.5272916666666666</v>
      </c>
      <c r="AL158" s="183" t="s">
        <v>84</v>
      </c>
      <c r="AM158" s="183" t="s">
        <v>84</v>
      </c>
      <c r="AN158" s="186" t="s">
        <v>84</v>
      </c>
      <c r="AO158" s="183">
        <v>0.78833333333333333</v>
      </c>
      <c r="AP158" s="183" t="s">
        <v>84</v>
      </c>
      <c r="AQ158" s="183">
        <v>0.7304166666666666</v>
      </c>
      <c r="AR158" s="183" t="s">
        <v>84</v>
      </c>
      <c r="AS158" s="183" t="s">
        <v>84</v>
      </c>
      <c r="AT158" s="604">
        <v>0.79583333333333328</v>
      </c>
      <c r="AU158" s="183" t="s">
        <v>84</v>
      </c>
      <c r="AV158" s="183" t="s">
        <v>84</v>
      </c>
      <c r="AW158" s="183">
        <v>0</v>
      </c>
      <c r="AX158" s="604">
        <v>0</v>
      </c>
      <c r="AY158" s="189" t="s">
        <v>84</v>
      </c>
      <c r="BA158" s="494">
        <v>0.79604448198198186</v>
      </c>
      <c r="BB158" s="187">
        <v>0.56333783783783775</v>
      </c>
      <c r="BC158" s="187">
        <v>0.7715277777777777</v>
      </c>
      <c r="BD158" s="188">
        <v>0.71030336586586573</v>
      </c>
      <c r="BE158" s="188" t="s">
        <v>84</v>
      </c>
    </row>
    <row r="159" spans="1:57" ht="35.25" customHeight="1" x14ac:dyDescent="0.25">
      <c r="A159" s="144"/>
      <c r="B159" s="144"/>
      <c r="C159" s="144"/>
      <c r="D159" s="144"/>
      <c r="E159" s="144" t="str">
        <f t="shared" si="51"/>
        <v>2020SEPTIEMBREÍNDICES DE ATENCIÓN DEL VENDEDOR</v>
      </c>
      <c r="F159" s="448">
        <v>2020</v>
      </c>
      <c r="G159" s="303" t="s">
        <v>248</v>
      </c>
      <c r="H159" s="452"/>
      <c r="I159" s="657" t="s">
        <v>156</v>
      </c>
      <c r="J159" s="495">
        <v>0.43979166666666658</v>
      </c>
      <c r="K159" s="183">
        <v>0.92499999999999982</v>
      </c>
      <c r="L159" s="183" t="s">
        <v>84</v>
      </c>
      <c r="M159" s="183">
        <v>0.58458333333333345</v>
      </c>
      <c r="N159" s="183" t="s">
        <v>84</v>
      </c>
      <c r="O159" s="183" t="s">
        <v>84</v>
      </c>
      <c r="P159" s="183" t="s">
        <v>84</v>
      </c>
      <c r="Q159" s="183">
        <v>0.96249999999999991</v>
      </c>
      <c r="R159" s="183" t="s">
        <v>84</v>
      </c>
      <c r="S159" s="183">
        <v>0.49875000000000003</v>
      </c>
      <c r="T159" s="183">
        <v>0.82770833333333327</v>
      </c>
      <c r="U159" s="183">
        <v>0.71791666666666665</v>
      </c>
      <c r="V159" s="183">
        <v>0.69666666666666666</v>
      </c>
      <c r="W159" s="183" t="s">
        <v>84</v>
      </c>
      <c r="X159" s="183">
        <v>0.99999999999999978</v>
      </c>
      <c r="Y159" s="183">
        <v>0.75145833333333334</v>
      </c>
      <c r="Z159" s="183" t="s">
        <v>84</v>
      </c>
      <c r="AA159" s="183" t="s">
        <v>84</v>
      </c>
      <c r="AB159" s="183" t="s">
        <v>84</v>
      </c>
      <c r="AC159" s="183"/>
      <c r="AD159" s="183">
        <v>0.92312499999999997</v>
      </c>
      <c r="AE159" s="183">
        <v>0.99999999999999978</v>
      </c>
      <c r="AF159" s="183">
        <v>0.99999999999999978</v>
      </c>
      <c r="AG159" s="183" t="s">
        <v>84</v>
      </c>
      <c r="AH159" s="183" t="s">
        <v>84</v>
      </c>
      <c r="AI159" s="183" t="s">
        <v>84</v>
      </c>
      <c r="AJ159" s="183">
        <v>0.96249999999999991</v>
      </c>
      <c r="AK159" s="183">
        <v>0.99999999999999978</v>
      </c>
      <c r="AL159" s="183" t="s">
        <v>84</v>
      </c>
      <c r="AM159" s="183" t="s">
        <v>84</v>
      </c>
      <c r="AN159" s="183" t="s">
        <v>84</v>
      </c>
      <c r="AO159" s="183">
        <v>0.84395833333333325</v>
      </c>
      <c r="AP159" s="183" t="s">
        <v>84</v>
      </c>
      <c r="AQ159" s="183">
        <v>0.59</v>
      </c>
      <c r="AR159" s="183" t="s">
        <v>84</v>
      </c>
      <c r="AS159" s="183" t="s">
        <v>84</v>
      </c>
      <c r="AT159" s="604">
        <v>0.82833333333333325</v>
      </c>
      <c r="AU159" s="183" t="s">
        <v>84</v>
      </c>
      <c r="AV159" s="183" t="s">
        <v>84</v>
      </c>
      <c r="AW159" s="183">
        <v>0</v>
      </c>
      <c r="AX159" s="604">
        <v>0</v>
      </c>
      <c r="AY159" s="189" t="s">
        <v>84</v>
      </c>
      <c r="BA159" s="494">
        <v>0.74043749999999997</v>
      </c>
      <c r="BB159" s="187">
        <v>0.9771249999999998</v>
      </c>
      <c r="BC159" s="187">
        <v>0.7540972222222222</v>
      </c>
      <c r="BD159" s="188">
        <v>0.82388657407407395</v>
      </c>
      <c r="BE159" s="188" t="s">
        <v>84</v>
      </c>
    </row>
    <row r="160" spans="1:57" ht="35.25" customHeight="1" x14ac:dyDescent="0.25">
      <c r="A160" s="144"/>
      <c r="B160" s="144"/>
      <c r="C160" s="144"/>
      <c r="D160" s="144"/>
      <c r="E160" s="144" t="str">
        <f t="shared" si="51"/>
        <v>2020OCTUBREÍNDICES DE ATENCIÓN DEL VENDEDOR</v>
      </c>
      <c r="F160" s="448">
        <v>2020</v>
      </c>
      <c r="G160" s="303" t="s">
        <v>257</v>
      </c>
      <c r="H160" s="452"/>
      <c r="I160" s="657" t="s">
        <v>156</v>
      </c>
      <c r="J160" s="495">
        <v>0.62166666666666659</v>
      </c>
      <c r="K160" s="183">
        <v>0.95708333333333329</v>
      </c>
      <c r="L160" s="183" t="s">
        <v>84</v>
      </c>
      <c r="M160" s="183">
        <v>0.59916666666666663</v>
      </c>
      <c r="N160" s="183" t="s">
        <v>84</v>
      </c>
      <c r="O160" s="183" t="s">
        <v>84</v>
      </c>
      <c r="P160" s="183" t="s">
        <v>84</v>
      </c>
      <c r="Q160" s="183">
        <v>0.96583333333333332</v>
      </c>
      <c r="R160" s="183" t="s">
        <v>84</v>
      </c>
      <c r="S160" s="183">
        <v>0.83958333333333324</v>
      </c>
      <c r="T160" s="183">
        <v>0.98333333333333317</v>
      </c>
      <c r="U160" s="183">
        <v>0.69958333333333322</v>
      </c>
      <c r="V160" s="183">
        <v>0.72958333333333336</v>
      </c>
      <c r="W160" s="183" t="s">
        <v>84</v>
      </c>
      <c r="X160" s="183">
        <v>0.87230392156862746</v>
      </c>
      <c r="Y160" s="183">
        <v>0.99999999999999978</v>
      </c>
      <c r="Z160" s="183" t="s">
        <v>84</v>
      </c>
      <c r="AA160" s="183" t="s">
        <v>84</v>
      </c>
      <c r="AB160" s="183" t="s">
        <v>84</v>
      </c>
      <c r="AC160" s="183"/>
      <c r="AD160" s="183">
        <v>0.98333333333333317</v>
      </c>
      <c r="AE160" s="183">
        <v>0.94833333333333325</v>
      </c>
      <c r="AF160" s="183">
        <v>0.82833333333333325</v>
      </c>
      <c r="AG160" s="183" t="s">
        <v>84</v>
      </c>
      <c r="AH160" s="183" t="s">
        <v>84</v>
      </c>
      <c r="AI160" s="183" t="s">
        <v>84</v>
      </c>
      <c r="AJ160" s="183">
        <v>0.99999999999999978</v>
      </c>
      <c r="AK160" s="183">
        <v>0.73604166666666659</v>
      </c>
      <c r="AL160" s="183" t="s">
        <v>84</v>
      </c>
      <c r="AM160" s="183" t="s">
        <v>84</v>
      </c>
      <c r="AN160" s="186" t="s">
        <v>84</v>
      </c>
      <c r="AO160" s="183">
        <v>0.98333333333333317</v>
      </c>
      <c r="AP160" s="183" t="s">
        <v>84</v>
      </c>
      <c r="AQ160" s="183">
        <v>0.85270833333333329</v>
      </c>
      <c r="AR160" s="183" t="s">
        <v>84</v>
      </c>
      <c r="AS160" s="183" t="s">
        <v>84</v>
      </c>
      <c r="AT160" s="604">
        <v>0.70541666666666658</v>
      </c>
      <c r="AU160" s="183" t="s">
        <v>84</v>
      </c>
      <c r="AV160" s="183" t="s">
        <v>84</v>
      </c>
      <c r="AW160" s="183">
        <v>0</v>
      </c>
      <c r="AX160" s="604">
        <v>0</v>
      </c>
      <c r="AY160" s="189" t="s">
        <v>84</v>
      </c>
      <c r="BA160" s="494">
        <v>0.82681372549019583</v>
      </c>
      <c r="BB160" s="187">
        <v>0.89920833333333339</v>
      </c>
      <c r="BC160" s="187">
        <v>0.84715277777777764</v>
      </c>
      <c r="BD160" s="188">
        <v>0.85772494553376888</v>
      </c>
      <c r="BE160" s="188" t="s">
        <v>84</v>
      </c>
    </row>
    <row r="161" spans="1:57" ht="35.25" customHeight="1" x14ac:dyDescent="0.25">
      <c r="A161" s="144"/>
      <c r="B161" s="144"/>
      <c r="C161" s="144"/>
      <c r="D161" s="144"/>
      <c r="E161" s="144" t="str">
        <f t="shared" si="51"/>
        <v>2020NOVIEMBREÍNDICES DE ATENCIÓN DEL VENDEDOR</v>
      </c>
      <c r="F161" s="448">
        <v>2020</v>
      </c>
      <c r="G161" s="303" t="s">
        <v>267</v>
      </c>
      <c r="H161" s="452"/>
      <c r="I161" s="657" t="s">
        <v>156</v>
      </c>
      <c r="J161" s="495">
        <v>0.9570833333333334</v>
      </c>
      <c r="K161" s="183">
        <v>0.8029166666666665</v>
      </c>
      <c r="L161" s="183" t="s">
        <v>84</v>
      </c>
      <c r="M161" s="183">
        <v>0.83833333333333315</v>
      </c>
      <c r="N161" s="183" t="s">
        <v>84</v>
      </c>
      <c r="O161" s="183" t="s">
        <v>84</v>
      </c>
      <c r="P161" s="183" t="s">
        <v>84</v>
      </c>
      <c r="Q161" s="183">
        <v>0.95499999999999985</v>
      </c>
      <c r="R161" s="183" t="s">
        <v>84</v>
      </c>
      <c r="S161" s="183">
        <v>0.83833333333333326</v>
      </c>
      <c r="T161" s="183">
        <v>0.83458333333333323</v>
      </c>
      <c r="U161" s="183">
        <v>0.90833333333333321</v>
      </c>
      <c r="V161" s="183">
        <v>0.84083333333333321</v>
      </c>
      <c r="W161" s="183" t="s">
        <v>84</v>
      </c>
      <c r="X161" s="183">
        <v>0.98333333333333328</v>
      </c>
      <c r="Y161" s="183">
        <v>0.98333333333333328</v>
      </c>
      <c r="Z161" s="183" t="s">
        <v>84</v>
      </c>
      <c r="AA161" s="183" t="s">
        <v>84</v>
      </c>
      <c r="AB161" s="183" t="s">
        <v>84</v>
      </c>
      <c r="AC161" s="183"/>
      <c r="AD161" s="183">
        <v>0.89083333333333325</v>
      </c>
      <c r="AE161" s="183">
        <v>0.74583333333333335</v>
      </c>
      <c r="AF161" s="183">
        <v>0.82520833333333332</v>
      </c>
      <c r="AG161" s="183" t="s">
        <v>84</v>
      </c>
      <c r="AH161" s="183" t="s">
        <v>84</v>
      </c>
      <c r="AI161" s="183" t="s">
        <v>84</v>
      </c>
      <c r="AJ161" s="183">
        <v>0.73039215686274506</v>
      </c>
      <c r="AK161" s="183">
        <v>0.98333333333333328</v>
      </c>
      <c r="AL161" s="183" t="s">
        <v>84</v>
      </c>
      <c r="AM161" s="183" t="s">
        <v>84</v>
      </c>
      <c r="AN161" s="183" t="s">
        <v>84</v>
      </c>
      <c r="AO161" s="183">
        <v>0.95499999999999985</v>
      </c>
      <c r="AP161" s="183" t="s">
        <v>84</v>
      </c>
      <c r="AQ161" s="183">
        <v>0.80645833333333328</v>
      </c>
      <c r="AR161" s="183" t="s">
        <v>84</v>
      </c>
      <c r="AS161" s="183" t="s">
        <v>84</v>
      </c>
      <c r="AT161" s="604">
        <v>0.77680180180180169</v>
      </c>
      <c r="AU161" s="183" t="s">
        <v>84</v>
      </c>
      <c r="AV161" s="183" t="s">
        <v>84</v>
      </c>
      <c r="AW161" s="183">
        <v>0</v>
      </c>
      <c r="AX161" s="604">
        <v>0</v>
      </c>
      <c r="AY161" s="189" t="s">
        <v>84</v>
      </c>
      <c r="BA161" s="494">
        <v>0.89420833333333305</v>
      </c>
      <c r="BB161" s="187">
        <v>0.83512009803921572</v>
      </c>
      <c r="BC161" s="187">
        <v>0.84608671171171157</v>
      </c>
      <c r="BD161" s="188">
        <v>0.85847171436142011</v>
      </c>
      <c r="BE161" s="188" t="s">
        <v>84</v>
      </c>
    </row>
    <row r="162" spans="1:57" ht="35.25" customHeight="1" x14ac:dyDescent="0.25">
      <c r="A162" s="144"/>
      <c r="B162" s="144"/>
      <c r="C162" s="144"/>
      <c r="D162" s="144"/>
      <c r="E162" s="144" t="str">
        <f t="shared" si="51"/>
        <v>2020DICIEMBREÍNDICES DE ATENCIÓN DEL VENDEDOR</v>
      </c>
      <c r="F162" s="448">
        <v>2020</v>
      </c>
      <c r="G162" s="303" t="s">
        <v>152</v>
      </c>
      <c r="H162" s="452"/>
      <c r="I162" s="657" t="s">
        <v>156</v>
      </c>
      <c r="J162" s="495">
        <v>0.89083333333333325</v>
      </c>
      <c r="K162" s="183">
        <v>0.89083333333333325</v>
      </c>
      <c r="L162" s="183" t="s">
        <v>84</v>
      </c>
      <c r="M162" s="183">
        <v>0.92499999999999982</v>
      </c>
      <c r="N162" s="183" t="s">
        <v>84</v>
      </c>
      <c r="O162" s="183" t="s">
        <v>84</v>
      </c>
      <c r="P162" s="183" t="s">
        <v>84</v>
      </c>
      <c r="Q162" s="183">
        <v>0.86458333333333326</v>
      </c>
      <c r="R162" s="183" t="s">
        <v>84</v>
      </c>
      <c r="S162" s="183">
        <v>0.65791666666666648</v>
      </c>
      <c r="T162" s="183">
        <v>0.90833333333333321</v>
      </c>
      <c r="U162" s="183">
        <v>0.68374999999999997</v>
      </c>
      <c r="V162" s="183">
        <v>0.76916666666666655</v>
      </c>
      <c r="W162" s="183" t="s">
        <v>84</v>
      </c>
      <c r="X162" s="183">
        <v>0.8158333333333333</v>
      </c>
      <c r="Y162" s="183">
        <v>0.96666666666666656</v>
      </c>
      <c r="Z162" s="183" t="s">
        <v>84</v>
      </c>
      <c r="AA162" s="183" t="s">
        <v>84</v>
      </c>
      <c r="AB162" s="183" t="s">
        <v>84</v>
      </c>
      <c r="AC162" s="183"/>
      <c r="AD162" s="183">
        <v>0.99999999999999989</v>
      </c>
      <c r="AE162" s="183">
        <v>0.84791666666666654</v>
      </c>
      <c r="AF162" s="183">
        <v>0.98249999999999993</v>
      </c>
      <c r="AG162" s="183" t="s">
        <v>84</v>
      </c>
      <c r="AH162" s="183" t="s">
        <v>84</v>
      </c>
      <c r="AI162" s="183" t="s">
        <v>84</v>
      </c>
      <c r="AJ162" s="183">
        <v>0.77291666666666659</v>
      </c>
      <c r="AK162" s="183">
        <v>0.99999999999999989</v>
      </c>
      <c r="AL162" s="183" t="s">
        <v>84</v>
      </c>
      <c r="AM162" s="183" t="s">
        <v>84</v>
      </c>
      <c r="AN162" s="186" t="s">
        <v>84</v>
      </c>
      <c r="AO162" s="183">
        <v>0.86187499999999984</v>
      </c>
      <c r="AP162" s="183" t="s">
        <v>84</v>
      </c>
      <c r="AQ162" s="183">
        <v>0.80270833333333336</v>
      </c>
      <c r="AR162" s="183" t="s">
        <v>84</v>
      </c>
      <c r="AS162" s="183" t="s">
        <v>84</v>
      </c>
      <c r="AT162" s="604">
        <v>0.86541666666666661</v>
      </c>
      <c r="AU162" s="183" t="s">
        <v>84</v>
      </c>
      <c r="AV162" s="183" t="s">
        <v>84</v>
      </c>
      <c r="AW162" s="183">
        <v>0</v>
      </c>
      <c r="AX162" s="604">
        <v>0</v>
      </c>
      <c r="AY162" s="189" t="s">
        <v>84</v>
      </c>
      <c r="BA162" s="494">
        <v>0.83729166666666655</v>
      </c>
      <c r="BB162" s="187">
        <v>0.92066666666666652</v>
      </c>
      <c r="BC162" s="187">
        <v>0.84333333333333327</v>
      </c>
      <c r="BD162" s="188">
        <v>0.86709722222222219</v>
      </c>
      <c r="BE162" s="188" t="s">
        <v>84</v>
      </c>
    </row>
    <row r="163" spans="1:57" ht="35.25" customHeight="1" x14ac:dyDescent="0.25">
      <c r="A163" s="144"/>
      <c r="B163" s="144"/>
      <c r="C163" s="144"/>
      <c r="D163" s="144"/>
      <c r="E163" s="144" t="str">
        <f t="shared" ref="E163:E182" si="53">+F163&amp;G163&amp;I163</f>
        <v>2021ENEROÍNDICES DE ATENCIÓN DEL VENDEDOR</v>
      </c>
      <c r="F163" s="448">
        <v>2021</v>
      </c>
      <c r="G163" s="303" t="s">
        <v>153</v>
      </c>
      <c r="H163" s="452"/>
      <c r="I163" s="657" t="s">
        <v>156</v>
      </c>
      <c r="J163" s="495">
        <v>0.88208333333333322</v>
      </c>
      <c r="K163" s="183">
        <v>0.86458333333333326</v>
      </c>
      <c r="L163" s="183" t="s">
        <v>84</v>
      </c>
      <c r="M163" s="183">
        <v>0.83833333333333326</v>
      </c>
      <c r="N163" s="183" t="s">
        <v>84</v>
      </c>
      <c r="O163" s="183" t="s">
        <v>84</v>
      </c>
      <c r="P163" s="183" t="s">
        <v>84</v>
      </c>
      <c r="Q163" s="183">
        <v>0.89520833333333316</v>
      </c>
      <c r="R163" s="183" t="s">
        <v>84</v>
      </c>
      <c r="S163" s="183">
        <v>0.75624999999999987</v>
      </c>
      <c r="T163" s="183">
        <v>0.74708333333333332</v>
      </c>
      <c r="U163" s="183">
        <v>0.92499999999999982</v>
      </c>
      <c r="V163" s="183">
        <v>0.99999999999999989</v>
      </c>
      <c r="W163" s="183" t="s">
        <v>84</v>
      </c>
      <c r="X163" s="183">
        <v>0.92499999999999982</v>
      </c>
      <c r="Y163" s="183">
        <v>0.92499999999999982</v>
      </c>
      <c r="Z163" s="183" t="s">
        <v>84</v>
      </c>
      <c r="AA163" s="183" t="s">
        <v>84</v>
      </c>
      <c r="AB163" s="183" t="s">
        <v>84</v>
      </c>
      <c r="AC163" s="183"/>
      <c r="AD163" s="183">
        <v>0.98333333333333328</v>
      </c>
      <c r="AE163" s="183">
        <v>0.89083333333333325</v>
      </c>
      <c r="AF163" s="183">
        <v>0.86458333333333326</v>
      </c>
      <c r="AG163" s="183" t="s">
        <v>84</v>
      </c>
      <c r="AH163" s="183" t="s">
        <v>84</v>
      </c>
      <c r="AI163" s="183" t="s">
        <v>84</v>
      </c>
      <c r="AJ163" s="183">
        <v>0.66041666666666665</v>
      </c>
      <c r="AK163" s="183">
        <v>0.8291666666666665</v>
      </c>
      <c r="AL163" s="183" t="s">
        <v>84</v>
      </c>
      <c r="AM163" s="183" t="s">
        <v>84</v>
      </c>
      <c r="AN163" s="183" t="s">
        <v>84</v>
      </c>
      <c r="AO163" s="183">
        <v>0.98333333333333328</v>
      </c>
      <c r="AP163" s="183" t="s">
        <v>84</v>
      </c>
      <c r="AQ163" s="183">
        <v>0.93833333333333324</v>
      </c>
      <c r="AR163" s="183" t="s">
        <v>84</v>
      </c>
      <c r="AS163" s="183" t="s">
        <v>84</v>
      </c>
      <c r="AT163" s="604">
        <v>0.63958333333333328</v>
      </c>
      <c r="AU163" s="183" t="s">
        <v>84</v>
      </c>
      <c r="AV163" s="183" t="s">
        <v>84</v>
      </c>
      <c r="AW163" s="183">
        <v>0</v>
      </c>
      <c r="AX163" s="604">
        <v>0</v>
      </c>
      <c r="AY163" s="189" t="s">
        <v>84</v>
      </c>
      <c r="BA163" s="494">
        <v>0.8758541666666666</v>
      </c>
      <c r="BB163" s="187">
        <v>0.84566666666666657</v>
      </c>
      <c r="BC163" s="187">
        <v>0.8537499999999999</v>
      </c>
      <c r="BD163" s="188">
        <v>0.8584236111111111</v>
      </c>
      <c r="BE163" s="188" t="s">
        <v>84</v>
      </c>
    </row>
    <row r="164" spans="1:57" ht="35.25" customHeight="1" x14ac:dyDescent="0.25">
      <c r="A164" s="144"/>
      <c r="B164" s="144"/>
      <c r="C164" s="144"/>
      <c r="D164" s="144"/>
      <c r="E164" s="144" t="str">
        <f t="shared" si="53"/>
        <v>2021FEBREROÍNDICES DE ATENCIÓN DEL VENDEDOR</v>
      </c>
      <c r="F164" s="448">
        <v>2021</v>
      </c>
      <c r="G164" s="303" t="s">
        <v>154</v>
      </c>
      <c r="H164" s="452"/>
      <c r="I164" s="657" t="s">
        <v>156</v>
      </c>
      <c r="J164" s="495">
        <v>0.89083333333333325</v>
      </c>
      <c r="K164" s="183">
        <v>0.98333333333333328</v>
      </c>
      <c r="L164" s="183" t="s">
        <v>84</v>
      </c>
      <c r="M164" s="183">
        <v>0.79541666666666655</v>
      </c>
      <c r="N164" s="183" t="s">
        <v>84</v>
      </c>
      <c r="O164" s="183" t="s">
        <v>84</v>
      </c>
      <c r="P164" s="183" t="s">
        <v>84</v>
      </c>
      <c r="Q164" s="183">
        <v>0.92499999999999982</v>
      </c>
      <c r="R164" s="183" t="s">
        <v>84</v>
      </c>
      <c r="S164" s="183">
        <v>0.83833333333333326</v>
      </c>
      <c r="T164" s="183">
        <v>0.91416666666666657</v>
      </c>
      <c r="U164" s="183">
        <v>0.85145833333333321</v>
      </c>
      <c r="V164" s="183">
        <v>0.77666666666666651</v>
      </c>
      <c r="W164" s="183" t="s">
        <v>84</v>
      </c>
      <c r="X164" s="183">
        <v>0.96583333333333332</v>
      </c>
      <c r="Y164" s="183">
        <v>0.98333333333333328</v>
      </c>
      <c r="Z164" s="183" t="s">
        <v>84</v>
      </c>
      <c r="AA164" s="183" t="s">
        <v>84</v>
      </c>
      <c r="AB164" s="183" t="s">
        <v>84</v>
      </c>
      <c r="AC164" s="183"/>
      <c r="AD164" s="183">
        <v>0.84774774774774775</v>
      </c>
      <c r="AE164" s="183">
        <v>0.86499999999999977</v>
      </c>
      <c r="AF164" s="183">
        <v>0.86458333333333326</v>
      </c>
      <c r="AG164" s="183" t="s">
        <v>84</v>
      </c>
      <c r="AH164" s="183" t="s">
        <v>84</v>
      </c>
      <c r="AI164" s="183" t="s">
        <v>84</v>
      </c>
      <c r="AJ164" s="183">
        <v>0.90999999999999992</v>
      </c>
      <c r="AK164" s="183">
        <v>0.98333333333333328</v>
      </c>
      <c r="AL164" s="183" t="s">
        <v>84</v>
      </c>
      <c r="AM164" s="183" t="s">
        <v>84</v>
      </c>
      <c r="AN164" s="186" t="s">
        <v>84</v>
      </c>
      <c r="AO164" s="183">
        <v>0.98333333333333328</v>
      </c>
      <c r="AP164" s="183" t="s">
        <v>84</v>
      </c>
      <c r="AQ164" s="183">
        <v>0.99999999999999989</v>
      </c>
      <c r="AR164" s="183" t="s">
        <v>84</v>
      </c>
      <c r="AS164" s="183" t="s">
        <v>84</v>
      </c>
      <c r="AT164" s="604">
        <v>0.73166666666666658</v>
      </c>
      <c r="AU164" s="183" t="s">
        <v>84</v>
      </c>
      <c r="AV164" s="183" t="s">
        <v>84</v>
      </c>
      <c r="AW164" s="183">
        <v>0</v>
      </c>
      <c r="AX164" s="604">
        <v>0</v>
      </c>
      <c r="AY164" s="189" t="s">
        <v>84</v>
      </c>
      <c r="BA164" s="494">
        <v>0.89243749999999999</v>
      </c>
      <c r="BB164" s="187">
        <v>0.89413288288288284</v>
      </c>
      <c r="BC164" s="187">
        <v>0.90499999999999992</v>
      </c>
      <c r="BD164" s="188">
        <v>0.89719012762762762</v>
      </c>
      <c r="BE164" s="188" t="s">
        <v>84</v>
      </c>
    </row>
    <row r="165" spans="1:57" ht="35.25" customHeight="1" x14ac:dyDescent="0.25">
      <c r="A165" s="144"/>
      <c r="B165" s="144"/>
      <c r="C165" s="144"/>
      <c r="D165" s="144"/>
      <c r="E165" s="144" t="str">
        <f t="shared" si="53"/>
        <v>2021MARZOÍNDICES DE ATENCIÓN DEL VENDEDOR</v>
      </c>
      <c r="F165" s="448">
        <v>2021</v>
      </c>
      <c r="G165" s="303" t="s">
        <v>155</v>
      </c>
      <c r="H165" s="452"/>
      <c r="I165" s="657" t="s">
        <v>156</v>
      </c>
      <c r="J165" s="495">
        <v>0.85145833333333321</v>
      </c>
      <c r="K165" s="183">
        <v>0.62041666666666662</v>
      </c>
      <c r="L165" s="183" t="s">
        <v>84</v>
      </c>
      <c r="M165" s="183">
        <v>0.86708333333333332</v>
      </c>
      <c r="N165" s="183" t="s">
        <v>84</v>
      </c>
      <c r="O165" s="183" t="s">
        <v>84</v>
      </c>
      <c r="P165" s="183" t="s">
        <v>84</v>
      </c>
      <c r="Q165" s="183">
        <v>0.71458333333333324</v>
      </c>
      <c r="R165" s="183" t="s">
        <v>84</v>
      </c>
      <c r="S165" s="183">
        <v>0.84708333333333319</v>
      </c>
      <c r="T165" s="183">
        <v>0.99999999999999989</v>
      </c>
      <c r="U165" s="183">
        <v>0.98687499999999984</v>
      </c>
      <c r="V165" s="183">
        <v>0.92499999999999982</v>
      </c>
      <c r="W165" s="183" t="s">
        <v>84</v>
      </c>
      <c r="X165" s="183">
        <v>0.98333333333333328</v>
      </c>
      <c r="Y165" s="183">
        <v>0.99999999999999989</v>
      </c>
      <c r="Z165" s="183" t="s">
        <v>84</v>
      </c>
      <c r="AA165" s="183" t="s">
        <v>84</v>
      </c>
      <c r="AB165" s="183" t="s">
        <v>84</v>
      </c>
      <c r="AC165" s="183"/>
      <c r="AD165" s="183">
        <v>0.81758928571428569</v>
      </c>
      <c r="AE165" s="183">
        <v>0.82395833333333335</v>
      </c>
      <c r="AF165" s="183">
        <v>0.90583333333333349</v>
      </c>
      <c r="AG165" s="183" t="s">
        <v>84</v>
      </c>
      <c r="AH165" s="183" t="s">
        <v>84</v>
      </c>
      <c r="AI165" s="183" t="s">
        <v>84</v>
      </c>
      <c r="AJ165" s="183">
        <v>0.80645833333333328</v>
      </c>
      <c r="AK165" s="183">
        <v>0.76479166666666654</v>
      </c>
      <c r="AL165" s="183" t="s">
        <v>84</v>
      </c>
      <c r="AM165" s="183" t="s">
        <v>84</v>
      </c>
      <c r="AN165" s="183" t="s">
        <v>84</v>
      </c>
      <c r="AO165" s="183">
        <v>0.89020833333333327</v>
      </c>
      <c r="AP165" s="183" t="s">
        <v>84</v>
      </c>
      <c r="AQ165" s="183">
        <v>0.9095833333333333</v>
      </c>
      <c r="AR165" s="183" t="s">
        <v>84</v>
      </c>
      <c r="AS165" s="183" t="s">
        <v>84</v>
      </c>
      <c r="AT165" s="604">
        <v>0.95270833333333338</v>
      </c>
      <c r="AU165" s="183" t="s">
        <v>84</v>
      </c>
      <c r="AV165" s="183" t="s">
        <v>84</v>
      </c>
      <c r="AW165" s="183">
        <v>0</v>
      </c>
      <c r="AX165" s="604">
        <v>0</v>
      </c>
      <c r="AY165" s="189" t="s">
        <v>84</v>
      </c>
      <c r="BA165" s="494">
        <v>0.87958333333333327</v>
      </c>
      <c r="BB165" s="187">
        <v>0.82372619047619045</v>
      </c>
      <c r="BC165" s="187">
        <v>0.91749999999999998</v>
      </c>
      <c r="BD165" s="188">
        <v>0.8736031746031746</v>
      </c>
      <c r="BE165" s="188" t="s">
        <v>84</v>
      </c>
    </row>
    <row r="166" spans="1:57" ht="35.25" customHeight="1" x14ac:dyDescent="0.25">
      <c r="A166" s="144"/>
      <c r="B166" s="144"/>
      <c r="C166" s="144"/>
      <c r="D166" s="144"/>
      <c r="E166" s="144" t="str">
        <f t="shared" si="53"/>
        <v>2021ABRILÍNDICES DE ATENCIÓN DEL VENDEDOR</v>
      </c>
      <c r="F166" s="448">
        <v>2021</v>
      </c>
      <c r="G166" s="303" t="s">
        <v>303</v>
      </c>
      <c r="H166" s="452"/>
      <c r="I166" s="657" t="s">
        <v>156</v>
      </c>
      <c r="J166" s="495">
        <v>0.91333333333333333</v>
      </c>
      <c r="K166" s="183">
        <v>0.95833333333333326</v>
      </c>
      <c r="L166" s="183" t="s">
        <v>84</v>
      </c>
      <c r="M166" s="183">
        <v>0.95270833333333338</v>
      </c>
      <c r="N166" s="183" t="s">
        <v>84</v>
      </c>
      <c r="O166" s="183" t="s">
        <v>84</v>
      </c>
      <c r="P166" s="183" t="s">
        <v>84</v>
      </c>
      <c r="Q166" s="183">
        <v>0.94020833333333331</v>
      </c>
      <c r="R166" s="183" t="s">
        <v>84</v>
      </c>
      <c r="S166" s="183">
        <v>0.85812500000000003</v>
      </c>
      <c r="T166" s="183">
        <v>0.87770833333333331</v>
      </c>
      <c r="U166" s="183">
        <v>0.93083333333333329</v>
      </c>
      <c r="V166" s="183">
        <v>0.88354166666666667</v>
      </c>
      <c r="W166" s="183" t="s">
        <v>84</v>
      </c>
      <c r="X166" s="183">
        <v>0.89874999999999994</v>
      </c>
      <c r="Y166" s="183">
        <v>0.90999999999999992</v>
      </c>
      <c r="Z166" s="183" t="s">
        <v>84</v>
      </c>
      <c r="AA166" s="183" t="s">
        <v>84</v>
      </c>
      <c r="AB166" s="183" t="s">
        <v>84</v>
      </c>
      <c r="AC166" s="183"/>
      <c r="AD166" s="183">
        <v>0.95270833333333338</v>
      </c>
      <c r="AE166" s="183">
        <v>0.95270833333333338</v>
      </c>
      <c r="AF166" s="183">
        <v>0.92333333333333323</v>
      </c>
      <c r="AG166" s="183" t="s">
        <v>84</v>
      </c>
      <c r="AH166" s="183" t="s">
        <v>84</v>
      </c>
      <c r="AI166" s="183" t="s">
        <v>84</v>
      </c>
      <c r="AJ166" s="183">
        <v>0.71979166666666661</v>
      </c>
      <c r="AK166" s="183">
        <v>0.98333333333333328</v>
      </c>
      <c r="AL166" s="183" t="s">
        <v>84</v>
      </c>
      <c r="AM166" s="183" t="s">
        <v>84</v>
      </c>
      <c r="AN166" s="186" t="s">
        <v>84</v>
      </c>
      <c r="AO166" s="183">
        <v>0.70520833333333321</v>
      </c>
      <c r="AP166" s="183" t="s">
        <v>84</v>
      </c>
      <c r="AQ166" s="183">
        <v>0.76145833333333324</v>
      </c>
      <c r="AR166" s="183" t="s">
        <v>84</v>
      </c>
      <c r="AS166" s="183" t="s">
        <v>84</v>
      </c>
      <c r="AT166" s="604">
        <v>0.90833333333333321</v>
      </c>
      <c r="AU166" s="183" t="s">
        <v>84</v>
      </c>
      <c r="AV166" s="183" t="s">
        <v>84</v>
      </c>
      <c r="AW166" s="183">
        <v>0</v>
      </c>
      <c r="AX166" s="604">
        <v>0</v>
      </c>
      <c r="AY166" s="189" t="s">
        <v>84</v>
      </c>
      <c r="BA166" s="494">
        <v>0.9123541666666668</v>
      </c>
      <c r="BB166" s="187">
        <v>0.90637499999999993</v>
      </c>
      <c r="BC166" s="187">
        <v>0.79166666666666652</v>
      </c>
      <c r="BD166" s="188">
        <v>0.87013194444444453</v>
      </c>
      <c r="BE166" s="188" t="s">
        <v>84</v>
      </c>
    </row>
    <row r="167" spans="1:57" ht="35.25" customHeight="1" x14ac:dyDescent="0.25">
      <c r="A167" s="144"/>
      <c r="B167" s="144"/>
      <c r="C167" s="144"/>
      <c r="D167" s="144"/>
      <c r="E167" s="144" t="str">
        <f t="shared" si="53"/>
        <v>2021MAYOÍNDICES DE ATENCIÓN DEL VENDEDOR</v>
      </c>
      <c r="F167" s="448">
        <v>2021</v>
      </c>
      <c r="G167" s="303" t="s">
        <v>167</v>
      </c>
      <c r="H167" s="452"/>
      <c r="I167" s="657" t="s">
        <v>156</v>
      </c>
      <c r="J167" s="495">
        <v>0.98249999999999993</v>
      </c>
      <c r="K167" s="183">
        <v>0.99999999999999989</v>
      </c>
      <c r="L167" s="183" t="s">
        <v>84</v>
      </c>
      <c r="M167" s="183">
        <v>0.69229166666666653</v>
      </c>
      <c r="N167" s="183" t="s">
        <v>84</v>
      </c>
      <c r="O167" s="183" t="s">
        <v>84</v>
      </c>
      <c r="P167" s="183" t="s">
        <v>84</v>
      </c>
      <c r="Q167" s="183">
        <v>0.99999999999999989</v>
      </c>
      <c r="R167" s="183" t="s">
        <v>84</v>
      </c>
      <c r="S167" s="183">
        <v>0.92999999999999994</v>
      </c>
      <c r="T167" s="183">
        <v>0.87520833333333337</v>
      </c>
      <c r="U167" s="183">
        <v>0.99999999999999989</v>
      </c>
      <c r="V167" s="183">
        <v>0.98333333333333328</v>
      </c>
      <c r="W167" s="183" t="s">
        <v>84</v>
      </c>
      <c r="X167" s="183">
        <v>0.99999999999999989</v>
      </c>
      <c r="Y167" s="183">
        <v>0.99999999999999989</v>
      </c>
      <c r="Z167" s="183" t="s">
        <v>84</v>
      </c>
      <c r="AA167" s="183" t="s">
        <v>84</v>
      </c>
      <c r="AB167" s="183" t="s">
        <v>84</v>
      </c>
      <c r="AC167" s="183"/>
      <c r="AD167" s="183">
        <v>0.62791666666666668</v>
      </c>
      <c r="AE167" s="183">
        <v>0.98333333333333328</v>
      </c>
      <c r="AF167" s="183">
        <v>0.98333333333333328</v>
      </c>
      <c r="AG167" s="183" t="s">
        <v>84</v>
      </c>
      <c r="AH167" s="183" t="s">
        <v>84</v>
      </c>
      <c r="AI167" s="183" t="s">
        <v>84</v>
      </c>
      <c r="AJ167" s="183">
        <v>0.92999999999999994</v>
      </c>
      <c r="AK167" s="183">
        <v>0.98333333333333328</v>
      </c>
      <c r="AL167" s="183" t="s">
        <v>84</v>
      </c>
      <c r="AM167" s="183" t="s">
        <v>84</v>
      </c>
      <c r="AN167" s="183" t="s">
        <v>84</v>
      </c>
      <c r="AO167" s="183">
        <v>0.98333333333333328</v>
      </c>
      <c r="AP167" s="183" t="s">
        <v>84</v>
      </c>
      <c r="AQ167" s="183">
        <v>0.97374999999999989</v>
      </c>
      <c r="AR167" s="183" t="s">
        <v>84</v>
      </c>
      <c r="AS167" s="183" t="s">
        <v>84</v>
      </c>
      <c r="AT167" s="604">
        <v>0.97375</v>
      </c>
      <c r="AU167" s="183" t="s">
        <v>84</v>
      </c>
      <c r="AV167" s="183" t="s">
        <v>84</v>
      </c>
      <c r="AW167" s="183">
        <v>0</v>
      </c>
      <c r="AX167" s="604">
        <v>0</v>
      </c>
      <c r="AY167" s="189" t="s">
        <v>84</v>
      </c>
      <c r="BA167" s="494">
        <v>0.94633333333333325</v>
      </c>
      <c r="BB167" s="187">
        <v>0.90158333333333329</v>
      </c>
      <c r="BC167" s="187">
        <v>0.97694444444444439</v>
      </c>
      <c r="BD167" s="188">
        <v>0.94162037037037027</v>
      </c>
      <c r="BE167" s="188" t="s">
        <v>84</v>
      </c>
    </row>
    <row r="168" spans="1:57" ht="35.25" customHeight="1" x14ac:dyDescent="0.25">
      <c r="A168" s="144"/>
      <c r="B168" s="144"/>
      <c r="C168" s="144"/>
      <c r="D168" s="144"/>
      <c r="E168" s="144" t="str">
        <f t="shared" si="53"/>
        <v>2021JUNIOÍNDICES DE ATENCIÓN DEL VENDEDOR</v>
      </c>
      <c r="F168" s="448">
        <v>2021</v>
      </c>
      <c r="G168" s="303" t="s">
        <v>168</v>
      </c>
      <c r="H168" s="452"/>
      <c r="I168" s="657" t="s">
        <v>156</v>
      </c>
      <c r="J168" s="495">
        <v>0.98249999999999993</v>
      </c>
      <c r="K168" s="183">
        <v>0.7493749999999999</v>
      </c>
      <c r="L168" s="183" t="s">
        <v>84</v>
      </c>
      <c r="M168" s="183">
        <v>0.89999999999999991</v>
      </c>
      <c r="N168" s="183" t="s">
        <v>84</v>
      </c>
      <c r="O168" s="183" t="s">
        <v>84</v>
      </c>
      <c r="P168" s="183" t="s">
        <v>84</v>
      </c>
      <c r="Q168" s="183">
        <v>0.99999999999999989</v>
      </c>
      <c r="R168" s="183" t="s">
        <v>84</v>
      </c>
      <c r="S168" s="183">
        <v>0.77645833333333325</v>
      </c>
      <c r="T168" s="183">
        <v>0.87187499999999984</v>
      </c>
      <c r="U168" s="183">
        <v>0.94437499999999996</v>
      </c>
      <c r="V168" s="183">
        <v>0.69708333333333328</v>
      </c>
      <c r="W168" s="183" t="s">
        <v>84</v>
      </c>
      <c r="X168" s="183">
        <v>0.86133928571428564</v>
      </c>
      <c r="Y168" s="183">
        <v>0.92499999999999982</v>
      </c>
      <c r="Z168" s="183" t="s">
        <v>84</v>
      </c>
      <c r="AA168" s="183" t="s">
        <v>84</v>
      </c>
      <c r="AB168" s="183" t="s">
        <v>84</v>
      </c>
      <c r="AC168" s="183"/>
      <c r="AD168" s="183">
        <v>0.90020833333333339</v>
      </c>
      <c r="AE168" s="183">
        <v>0.83270833333333316</v>
      </c>
      <c r="AF168" s="183">
        <v>0.93833333333333324</v>
      </c>
      <c r="AG168" s="183" t="s">
        <v>84</v>
      </c>
      <c r="AH168" s="183" t="s">
        <v>84</v>
      </c>
      <c r="AI168" s="183" t="s">
        <v>84</v>
      </c>
      <c r="AJ168" s="183">
        <v>0.95833333333333326</v>
      </c>
      <c r="AK168" s="183">
        <v>0.90020833333333339</v>
      </c>
      <c r="AL168" s="183">
        <v>0.90416666666666656</v>
      </c>
      <c r="AM168" s="183" t="s">
        <v>84</v>
      </c>
      <c r="AN168" s="186" t="s">
        <v>84</v>
      </c>
      <c r="AO168" s="183">
        <v>0.99999999999999989</v>
      </c>
      <c r="AP168" s="183" t="s">
        <v>84</v>
      </c>
      <c r="AQ168" s="183">
        <v>0.96583333333333332</v>
      </c>
      <c r="AR168" s="183" t="s">
        <v>84</v>
      </c>
      <c r="AS168" s="183" t="s">
        <v>84</v>
      </c>
      <c r="AT168" s="604">
        <v>0.98333333333333328</v>
      </c>
      <c r="AU168" s="183" t="s">
        <v>84</v>
      </c>
      <c r="AV168" s="183" t="s">
        <v>84</v>
      </c>
      <c r="AW168" s="183">
        <v>0</v>
      </c>
      <c r="AX168" s="604">
        <v>0</v>
      </c>
      <c r="AY168" s="189" t="s">
        <v>84</v>
      </c>
      <c r="BA168" s="494">
        <v>0.87080059523809505</v>
      </c>
      <c r="BB168" s="187">
        <v>0.90565972222222213</v>
      </c>
      <c r="BC168" s="187">
        <v>0.98305555555555557</v>
      </c>
      <c r="BD168" s="188">
        <v>0.91983862433862429</v>
      </c>
      <c r="BE168" s="188" t="s">
        <v>84</v>
      </c>
    </row>
    <row r="169" spans="1:57" ht="35.25" customHeight="1" x14ac:dyDescent="0.25">
      <c r="A169" s="144"/>
      <c r="B169" s="144"/>
      <c r="C169" s="144"/>
      <c r="D169" s="144"/>
      <c r="E169" s="144" t="str">
        <f t="shared" si="53"/>
        <v>2021JULIOÍNDICES DE ATENCIÓN DEL VENDEDOR</v>
      </c>
      <c r="F169" s="448">
        <v>2021</v>
      </c>
      <c r="G169" s="303" t="s">
        <v>241</v>
      </c>
      <c r="H169" s="452"/>
      <c r="I169" s="657" t="s">
        <v>156</v>
      </c>
      <c r="J169" s="495">
        <v>0.89083333333333325</v>
      </c>
      <c r="K169" s="183">
        <v>0.99999999999999989</v>
      </c>
      <c r="L169" s="183" t="s">
        <v>84</v>
      </c>
      <c r="M169" s="183">
        <v>0.87749999999999995</v>
      </c>
      <c r="N169" s="183" t="s">
        <v>84</v>
      </c>
      <c r="O169" s="183" t="s">
        <v>84</v>
      </c>
      <c r="P169" s="183" t="s">
        <v>84</v>
      </c>
      <c r="Q169" s="183">
        <v>0.99999999999999989</v>
      </c>
      <c r="R169" s="183" t="s">
        <v>84</v>
      </c>
      <c r="S169" s="183">
        <v>0.98333333333333328</v>
      </c>
      <c r="T169" s="183">
        <v>0.90895833333333331</v>
      </c>
      <c r="U169" s="183">
        <v>0.98333333333333328</v>
      </c>
      <c r="V169" s="183">
        <v>0.96583333333333332</v>
      </c>
      <c r="W169" s="183" t="s">
        <v>84</v>
      </c>
      <c r="X169" s="183">
        <v>0.52687499999999998</v>
      </c>
      <c r="Y169" s="183">
        <v>0.96583333333333332</v>
      </c>
      <c r="Z169" s="183" t="s">
        <v>84</v>
      </c>
      <c r="AA169" s="183" t="s">
        <v>84</v>
      </c>
      <c r="AB169" s="183" t="s">
        <v>84</v>
      </c>
      <c r="AC169" s="183"/>
      <c r="AD169" s="183">
        <v>0.86249999999999982</v>
      </c>
      <c r="AE169" s="183">
        <v>0.97499999999999987</v>
      </c>
      <c r="AF169" s="183">
        <v>0.86833333333333329</v>
      </c>
      <c r="AG169" s="183" t="s">
        <v>84</v>
      </c>
      <c r="AH169" s="183" t="s">
        <v>84</v>
      </c>
      <c r="AI169" s="183" t="s">
        <v>84</v>
      </c>
      <c r="AJ169" s="183">
        <v>0.97020833333333323</v>
      </c>
      <c r="AK169" s="183">
        <v>0.8364583333333333</v>
      </c>
      <c r="AL169" s="183">
        <v>0.91187499999999977</v>
      </c>
      <c r="AM169" s="183" t="s">
        <v>84</v>
      </c>
      <c r="AN169" s="183" t="s">
        <v>84</v>
      </c>
      <c r="AO169" s="183">
        <v>0.99999999999999989</v>
      </c>
      <c r="AP169" s="183" t="s">
        <v>84</v>
      </c>
      <c r="AQ169" s="183">
        <v>0.99999999999999989</v>
      </c>
      <c r="AR169" s="183" t="s">
        <v>84</v>
      </c>
      <c r="AS169" s="183" t="s">
        <v>84</v>
      </c>
      <c r="AT169" s="604">
        <v>0.99999999999999989</v>
      </c>
      <c r="AU169" s="183" t="s">
        <v>84</v>
      </c>
      <c r="AV169" s="183" t="s">
        <v>84</v>
      </c>
      <c r="AW169" s="183">
        <v>0</v>
      </c>
      <c r="AX169" s="604">
        <v>0</v>
      </c>
      <c r="AY169" s="189" t="s">
        <v>84</v>
      </c>
      <c r="BA169" s="494">
        <v>0.91024999999999989</v>
      </c>
      <c r="BB169" s="187">
        <v>0.90406249999999988</v>
      </c>
      <c r="BC169" s="187">
        <v>0.99999999999999989</v>
      </c>
      <c r="BD169" s="188">
        <v>0.93810416666666663</v>
      </c>
      <c r="BE169" s="188" t="s">
        <v>84</v>
      </c>
    </row>
    <row r="170" spans="1:57" ht="35.25" customHeight="1" x14ac:dyDescent="0.25">
      <c r="A170" s="144"/>
      <c r="B170" s="144"/>
      <c r="C170" s="144"/>
      <c r="D170" s="144"/>
      <c r="E170" s="144" t="str">
        <f t="shared" si="53"/>
        <v>2021AGOSTOÍNDICES DE ATENCIÓN DEL VENDEDOR</v>
      </c>
      <c r="F170" s="448">
        <v>2021</v>
      </c>
      <c r="G170" s="303" t="s">
        <v>246</v>
      </c>
      <c r="H170" s="452"/>
      <c r="I170" s="657" t="s">
        <v>156</v>
      </c>
      <c r="J170" s="495">
        <v>0.98333333333333328</v>
      </c>
      <c r="K170" s="183">
        <v>0.9570833333333334</v>
      </c>
      <c r="L170" s="183" t="s">
        <v>84</v>
      </c>
      <c r="M170" s="183">
        <v>0.82520833333333332</v>
      </c>
      <c r="N170" s="183" t="s">
        <v>84</v>
      </c>
      <c r="O170" s="183" t="s">
        <v>84</v>
      </c>
      <c r="P170" s="183" t="s">
        <v>84</v>
      </c>
      <c r="Q170" s="183">
        <v>0.81208333333333327</v>
      </c>
      <c r="R170" s="183" t="s">
        <v>84</v>
      </c>
      <c r="S170" s="183">
        <v>0.76708333333333312</v>
      </c>
      <c r="T170" s="183">
        <v>0.65458333333333329</v>
      </c>
      <c r="U170" s="183">
        <v>0.89083333333333325</v>
      </c>
      <c r="V170" s="183">
        <v>0.84437499999999999</v>
      </c>
      <c r="W170" s="183" t="s">
        <v>84</v>
      </c>
      <c r="X170" s="183">
        <v>0.98333333333333328</v>
      </c>
      <c r="Y170" s="183">
        <v>0.92499999999999982</v>
      </c>
      <c r="Z170" s="183" t="s">
        <v>84</v>
      </c>
      <c r="AA170" s="183" t="s">
        <v>84</v>
      </c>
      <c r="AB170" s="183" t="s">
        <v>84</v>
      </c>
      <c r="AC170" s="183"/>
      <c r="AD170" s="183">
        <v>0.98333333333333328</v>
      </c>
      <c r="AE170" s="183">
        <v>0.86333333333333317</v>
      </c>
      <c r="AF170" s="183">
        <v>0.99999999999999989</v>
      </c>
      <c r="AG170" s="183" t="s">
        <v>84</v>
      </c>
      <c r="AH170" s="183" t="s">
        <v>84</v>
      </c>
      <c r="AI170" s="183" t="s">
        <v>84</v>
      </c>
      <c r="AJ170" s="183">
        <v>0.99999999999999989</v>
      </c>
      <c r="AK170" s="183">
        <v>0.91208333333333325</v>
      </c>
      <c r="AL170" s="183">
        <v>0.98333333333333328</v>
      </c>
      <c r="AM170" s="183" t="s">
        <v>84</v>
      </c>
      <c r="AN170" s="189" t="s">
        <v>84</v>
      </c>
      <c r="AO170" s="183">
        <v>0.98333333333333328</v>
      </c>
      <c r="AP170" s="183" t="s">
        <v>84</v>
      </c>
      <c r="AQ170" s="183">
        <v>0.98333333333333328</v>
      </c>
      <c r="AR170" s="183" t="s">
        <v>84</v>
      </c>
      <c r="AS170" s="183" t="s">
        <v>84</v>
      </c>
      <c r="AT170" s="604">
        <v>0.94083333333333341</v>
      </c>
      <c r="AU170" s="183" t="s">
        <v>84</v>
      </c>
      <c r="AV170" s="183" t="s">
        <v>84</v>
      </c>
      <c r="AW170" s="183">
        <v>0</v>
      </c>
      <c r="AX170" s="604">
        <v>0</v>
      </c>
      <c r="AY170" s="189" t="s">
        <v>84</v>
      </c>
      <c r="BA170" s="494">
        <v>0.86429166666666668</v>
      </c>
      <c r="BB170" s="187">
        <v>0.95701388888888872</v>
      </c>
      <c r="BC170" s="187">
        <v>0.96916666666666662</v>
      </c>
      <c r="BD170" s="188">
        <v>0.93015740740740738</v>
      </c>
      <c r="BE170" s="188" t="s">
        <v>84</v>
      </c>
    </row>
    <row r="171" spans="1:57" ht="35.25" customHeight="1" x14ac:dyDescent="0.25">
      <c r="A171" s="144"/>
      <c r="B171" s="144"/>
      <c r="C171" s="144"/>
      <c r="D171" s="144"/>
      <c r="E171" s="144" t="str">
        <f t="shared" si="53"/>
        <v>2021SEPTIEMBREÍNDICES DE ATENCIÓN DEL VENDEDOR</v>
      </c>
      <c r="F171" s="448">
        <v>2021</v>
      </c>
      <c r="G171" s="303" t="s">
        <v>248</v>
      </c>
      <c r="H171" s="452"/>
      <c r="I171" s="657" t="s">
        <v>156</v>
      </c>
      <c r="J171" s="802">
        <v>0.94490196078431388</v>
      </c>
      <c r="K171" s="183">
        <v>0.76470588235294135</v>
      </c>
      <c r="L171" s="183" t="s">
        <v>84</v>
      </c>
      <c r="M171" s="183">
        <v>0.69228070175438594</v>
      </c>
      <c r="N171" s="183" t="s">
        <v>84</v>
      </c>
      <c r="O171" s="183" t="s">
        <v>84</v>
      </c>
      <c r="P171" s="183" t="s">
        <v>84</v>
      </c>
      <c r="Q171" s="183">
        <v>0.93966666666666654</v>
      </c>
      <c r="R171" s="183" t="s">
        <v>84</v>
      </c>
      <c r="S171" s="183">
        <v>0.94881320949432413</v>
      </c>
      <c r="T171" s="183">
        <v>0.82215686274509803</v>
      </c>
      <c r="U171" s="183">
        <v>0.92156862745098056</v>
      </c>
      <c r="V171" s="183">
        <v>0.92156862745098056</v>
      </c>
      <c r="W171" s="183" t="s">
        <v>84</v>
      </c>
      <c r="X171" s="183">
        <v>0.8365841073271415</v>
      </c>
      <c r="Y171" s="183">
        <v>0.92445820433436554</v>
      </c>
      <c r="Z171" s="183" t="s">
        <v>84</v>
      </c>
      <c r="AA171" s="183" t="s">
        <v>84</v>
      </c>
      <c r="AB171" s="183" t="s">
        <v>84</v>
      </c>
      <c r="AC171" s="183"/>
      <c r="AD171" s="183">
        <v>0.85593395252837989</v>
      </c>
      <c r="AE171" s="183">
        <v>0.90402298850574714</v>
      </c>
      <c r="AF171" s="183">
        <v>0.8309803921568627</v>
      </c>
      <c r="AG171" s="183" t="s">
        <v>84</v>
      </c>
      <c r="AH171" s="183" t="s">
        <v>84</v>
      </c>
      <c r="AI171" s="183" t="s">
        <v>84</v>
      </c>
      <c r="AJ171" s="183">
        <v>0.76769488283118126</v>
      </c>
      <c r="AK171" s="183">
        <v>0.79683333333333339</v>
      </c>
      <c r="AL171" s="183">
        <v>0.86325219743069637</v>
      </c>
      <c r="AM171" s="183" t="s">
        <v>84</v>
      </c>
      <c r="AN171" s="183" t="s">
        <v>84</v>
      </c>
      <c r="AO171" s="183">
        <v>0.99999999999999989</v>
      </c>
      <c r="AP171" s="183" t="s">
        <v>84</v>
      </c>
      <c r="AQ171" s="183">
        <v>0.97705882352941187</v>
      </c>
      <c r="AR171" s="183" t="s">
        <v>84</v>
      </c>
      <c r="AS171" s="183" t="s">
        <v>84</v>
      </c>
      <c r="AT171" s="604">
        <v>1</v>
      </c>
      <c r="AU171" s="183" t="s">
        <v>84</v>
      </c>
      <c r="AV171" s="183" t="s">
        <v>84</v>
      </c>
      <c r="AW171" s="183">
        <v>0</v>
      </c>
      <c r="AX171" s="604">
        <v>0</v>
      </c>
      <c r="AY171" s="189" t="s">
        <v>84</v>
      </c>
      <c r="BA171" s="345">
        <v>0.87167048503611988</v>
      </c>
      <c r="BB171" s="187">
        <v>0.83645295779770024</v>
      </c>
      <c r="BC171" s="187">
        <v>0.99235294117647055</v>
      </c>
      <c r="BD171" s="188">
        <v>0.90015879467009696</v>
      </c>
      <c r="BE171" s="188" t="s">
        <v>84</v>
      </c>
    </row>
    <row r="172" spans="1:57" ht="35.25" customHeight="1" x14ac:dyDescent="0.25">
      <c r="A172" s="144"/>
      <c r="B172" s="144"/>
      <c r="C172" s="144"/>
      <c r="D172" s="144"/>
      <c r="E172" s="144" t="str">
        <f t="shared" si="53"/>
        <v>2021OCTUBREÍNDICES DE ATENCIÓN DEL VENDEDOR</v>
      </c>
      <c r="F172" s="448">
        <v>2021</v>
      </c>
      <c r="G172" s="303" t="s">
        <v>257</v>
      </c>
      <c r="H172" s="452"/>
      <c r="I172" s="657" t="s">
        <v>156</v>
      </c>
      <c r="J172" s="802">
        <v>0.8633333333333334</v>
      </c>
      <c r="K172" s="183">
        <v>0.98333333333333339</v>
      </c>
      <c r="L172" s="183" t="s">
        <v>84</v>
      </c>
      <c r="M172" s="183">
        <v>0.85536635706914343</v>
      </c>
      <c r="N172" s="183" t="s">
        <v>84</v>
      </c>
      <c r="O172" s="183" t="s">
        <v>84</v>
      </c>
      <c r="P172" s="183" t="s">
        <v>84</v>
      </c>
      <c r="Q172" s="183">
        <v>0.87450980392156863</v>
      </c>
      <c r="R172" s="183" t="s">
        <v>84</v>
      </c>
      <c r="S172" s="183">
        <v>0.8056759545923633</v>
      </c>
      <c r="T172" s="183">
        <v>0.91686274509803922</v>
      </c>
      <c r="U172" s="183">
        <v>0.98039215686274528</v>
      </c>
      <c r="V172" s="183">
        <v>0.89742002063983495</v>
      </c>
      <c r="W172" s="183" t="s">
        <v>84</v>
      </c>
      <c r="X172" s="183">
        <v>1.0000000000000002</v>
      </c>
      <c r="Y172" s="183">
        <v>0.98039215686274528</v>
      </c>
      <c r="Z172" s="183" t="s">
        <v>84</v>
      </c>
      <c r="AA172" s="183" t="s">
        <v>84</v>
      </c>
      <c r="AB172" s="183" t="s">
        <v>84</v>
      </c>
      <c r="AC172" s="183"/>
      <c r="AD172" s="183">
        <v>0.9458333333333333</v>
      </c>
      <c r="AE172" s="183">
        <v>0.65098039215686276</v>
      </c>
      <c r="AF172" s="183">
        <v>0.70431372549019611</v>
      </c>
      <c r="AG172" s="183" t="s">
        <v>84</v>
      </c>
      <c r="AH172" s="183" t="s">
        <v>84</v>
      </c>
      <c r="AI172" s="183" t="s">
        <v>84</v>
      </c>
      <c r="AJ172" s="183">
        <v>0.91862745098039233</v>
      </c>
      <c r="AK172" s="183">
        <v>0.70177838577291396</v>
      </c>
      <c r="AL172" s="183">
        <v>0.93627450980392157</v>
      </c>
      <c r="AM172" s="183" t="s">
        <v>84</v>
      </c>
      <c r="AN172" s="189" t="s">
        <v>84</v>
      </c>
      <c r="AO172" s="183">
        <v>1.0000000000000002</v>
      </c>
      <c r="AP172" s="183" t="s">
        <v>84</v>
      </c>
      <c r="AQ172" s="183">
        <v>1.0000000000000002</v>
      </c>
      <c r="AR172" s="183" t="s">
        <v>84</v>
      </c>
      <c r="AS172" s="183" t="s">
        <v>84</v>
      </c>
      <c r="AT172" s="604">
        <v>1</v>
      </c>
      <c r="AU172" s="183" t="s">
        <v>84</v>
      </c>
      <c r="AV172" s="183" t="s">
        <v>84</v>
      </c>
      <c r="AW172" s="183">
        <v>0</v>
      </c>
      <c r="AX172" s="604">
        <v>0</v>
      </c>
      <c r="AY172" s="189" t="s">
        <v>84</v>
      </c>
      <c r="BA172" s="345">
        <v>0.91572858617131081</v>
      </c>
      <c r="BB172" s="187">
        <v>0.80963463292293669</v>
      </c>
      <c r="BC172" s="187">
        <v>1.0000000000000002</v>
      </c>
      <c r="BD172" s="188">
        <v>0.90845440636474917</v>
      </c>
      <c r="BE172" s="188" t="s">
        <v>84</v>
      </c>
    </row>
    <row r="173" spans="1:57" ht="35.25" customHeight="1" x14ac:dyDescent="0.25">
      <c r="A173" s="144"/>
      <c r="B173" s="144"/>
      <c r="C173" s="144"/>
      <c r="D173" s="144"/>
      <c r="E173" s="144" t="str">
        <f t="shared" si="53"/>
        <v>2021NOVIEMBREÍNDICES DE ATENCIÓN DEL VENDEDOR</v>
      </c>
      <c r="F173" s="448">
        <v>2021</v>
      </c>
      <c r="G173" s="303" t="s">
        <v>267</v>
      </c>
      <c r="H173" s="452"/>
      <c r="I173" s="657" t="s">
        <v>156</v>
      </c>
      <c r="J173" s="802">
        <v>0.94313725490196076</v>
      </c>
      <c r="K173" s="183">
        <v>0.98039215686274528</v>
      </c>
      <c r="L173" s="183" t="s">
        <v>84</v>
      </c>
      <c r="M173" s="183">
        <v>0.82420554428668036</v>
      </c>
      <c r="N173" s="183" t="s">
        <v>84</v>
      </c>
      <c r="O173" s="183" t="s">
        <v>84</v>
      </c>
      <c r="P173" s="183" t="s">
        <v>84</v>
      </c>
      <c r="Q173" s="183">
        <v>0.83490196078431378</v>
      </c>
      <c r="R173" s="183" t="s">
        <v>84</v>
      </c>
      <c r="S173" s="183">
        <v>0.85156862745098039</v>
      </c>
      <c r="T173" s="183">
        <v>0.93333333333333335</v>
      </c>
      <c r="U173" s="183">
        <v>0.98235294117647065</v>
      </c>
      <c r="V173" s="183">
        <v>0.74715447154471537</v>
      </c>
      <c r="W173" s="183" t="s">
        <v>84</v>
      </c>
      <c r="X173" s="183">
        <v>0.99117647058823533</v>
      </c>
      <c r="Y173" s="183">
        <v>1.0000000000000002</v>
      </c>
      <c r="Z173" s="183">
        <v>0.98039215686274528</v>
      </c>
      <c r="AA173" s="183" t="s">
        <v>84</v>
      </c>
      <c r="AB173" s="183" t="s">
        <v>84</v>
      </c>
      <c r="AC173" s="183"/>
      <c r="AD173" s="183">
        <v>0.98039215686274528</v>
      </c>
      <c r="AE173" s="183">
        <v>0.86666666666666681</v>
      </c>
      <c r="AF173" s="183">
        <v>0.94637373021497762</v>
      </c>
      <c r="AG173" s="183" t="s">
        <v>84</v>
      </c>
      <c r="AH173" s="183" t="s">
        <v>84</v>
      </c>
      <c r="AI173" s="183" t="s">
        <v>84</v>
      </c>
      <c r="AJ173" s="183">
        <v>0.91176470588235303</v>
      </c>
      <c r="AK173" s="183">
        <v>0.88224637681159424</v>
      </c>
      <c r="AL173" s="183">
        <v>0.88640238704177321</v>
      </c>
      <c r="AM173" s="183" t="s">
        <v>84</v>
      </c>
      <c r="AN173" s="183" t="s">
        <v>84</v>
      </c>
      <c r="AO173" s="183">
        <v>0.98799999999999999</v>
      </c>
      <c r="AP173" s="183" t="s">
        <v>84</v>
      </c>
      <c r="AQ173" s="183">
        <v>0.98039215686274528</v>
      </c>
      <c r="AR173" s="183" t="s">
        <v>84</v>
      </c>
      <c r="AS173" s="183" t="s">
        <v>84</v>
      </c>
      <c r="AT173" s="604">
        <v>0.73436532507739949</v>
      </c>
      <c r="AU173" s="183" t="s">
        <v>84</v>
      </c>
      <c r="AV173" s="183" t="s">
        <v>84</v>
      </c>
      <c r="AW173" s="183">
        <v>0</v>
      </c>
      <c r="AX173" s="604">
        <v>0</v>
      </c>
      <c r="AY173" s="189" t="s">
        <v>84</v>
      </c>
      <c r="BA173" s="345">
        <v>0.91532862889019817</v>
      </c>
      <c r="BB173" s="187">
        <v>0.91230767058001838</v>
      </c>
      <c r="BC173" s="187">
        <v>0.90091916064671496</v>
      </c>
      <c r="BD173" s="188">
        <v>0.90951848670564395</v>
      </c>
      <c r="BE173" s="188" t="s">
        <v>84</v>
      </c>
    </row>
    <row r="174" spans="1:57" ht="35.25" customHeight="1" x14ac:dyDescent="0.25">
      <c r="A174" s="144"/>
      <c r="B174" s="144"/>
      <c r="C174" s="144"/>
      <c r="D174" s="144"/>
      <c r="E174" s="144" t="str">
        <f t="shared" si="53"/>
        <v>2021DICIEMBREÍNDICES DE ATENCIÓN DEL VENDEDOR</v>
      </c>
      <c r="F174" s="448">
        <v>2021</v>
      </c>
      <c r="G174" s="303" t="s">
        <v>152</v>
      </c>
      <c r="H174" s="452"/>
      <c r="I174" s="657" t="s">
        <v>156</v>
      </c>
      <c r="J174" s="495">
        <v>0.96274509803921571</v>
      </c>
      <c r="K174" s="183">
        <v>1.0000000000000002</v>
      </c>
      <c r="L174" s="183" t="s">
        <v>84</v>
      </c>
      <c r="M174" s="183">
        <v>0.76980392156862743</v>
      </c>
      <c r="N174" s="183" t="s">
        <v>84</v>
      </c>
      <c r="O174" s="183" t="s">
        <v>84</v>
      </c>
      <c r="P174" s="183" t="s">
        <v>84</v>
      </c>
      <c r="Q174" s="183">
        <v>0.89862745098039221</v>
      </c>
      <c r="R174" s="183" t="s">
        <v>84</v>
      </c>
      <c r="S174" s="183">
        <v>0.73921568627450984</v>
      </c>
      <c r="T174" s="183">
        <v>0.72203302373581013</v>
      </c>
      <c r="U174" s="183">
        <v>0.91912280701754401</v>
      </c>
      <c r="V174" s="183">
        <v>1.0000000000000002</v>
      </c>
      <c r="W174" s="183" t="s">
        <v>84</v>
      </c>
      <c r="X174" s="183">
        <v>0.90894736842105273</v>
      </c>
      <c r="Y174" s="183">
        <v>0.6966976264189888</v>
      </c>
      <c r="Z174" s="183">
        <v>1.0000000000000002</v>
      </c>
      <c r="AA174" s="183" t="s">
        <v>84</v>
      </c>
      <c r="AB174" s="183" t="s">
        <v>84</v>
      </c>
      <c r="AC174" s="183"/>
      <c r="AD174" s="183">
        <v>0.75670794633642935</v>
      </c>
      <c r="AE174" s="183">
        <v>0.90098039215686276</v>
      </c>
      <c r="AF174" s="183">
        <v>0.84215686274509804</v>
      </c>
      <c r="AG174" s="183" t="s">
        <v>84</v>
      </c>
      <c r="AH174" s="183" t="s">
        <v>84</v>
      </c>
      <c r="AI174" s="183" t="s">
        <v>84</v>
      </c>
      <c r="AJ174" s="183">
        <v>0.81933333333333325</v>
      </c>
      <c r="AK174" s="183">
        <v>0.81117647058823539</v>
      </c>
      <c r="AL174" s="183">
        <v>0.98333333333333339</v>
      </c>
      <c r="AM174" s="183" t="s">
        <v>84</v>
      </c>
      <c r="AN174" s="186" t="s">
        <v>84</v>
      </c>
      <c r="AO174" s="183">
        <v>0.91702786377708989</v>
      </c>
      <c r="AP174" s="183" t="s">
        <v>84</v>
      </c>
      <c r="AQ174" s="183">
        <v>0.94529411764705884</v>
      </c>
      <c r="AR174" s="183" t="s">
        <v>84</v>
      </c>
      <c r="AS174" s="183" t="s">
        <v>84</v>
      </c>
      <c r="AT174" s="265">
        <v>0.83394736842105266</v>
      </c>
      <c r="AU174" s="183" t="s">
        <v>84</v>
      </c>
      <c r="AV174" s="183" t="s">
        <v>84</v>
      </c>
      <c r="AW174" s="183">
        <v>0</v>
      </c>
      <c r="AX174" s="265">
        <v>0</v>
      </c>
      <c r="AY174" s="189" t="s">
        <v>84</v>
      </c>
      <c r="BA174" s="494">
        <v>0.87429027113237645</v>
      </c>
      <c r="BB174" s="187">
        <v>0.85228138974888201</v>
      </c>
      <c r="BC174" s="187">
        <v>0.89875644994840043</v>
      </c>
      <c r="BD174" s="188">
        <v>0.875109370276553</v>
      </c>
      <c r="BE174" s="188" t="s">
        <v>84</v>
      </c>
    </row>
    <row r="175" spans="1:57" ht="35.25" customHeight="1" x14ac:dyDescent="0.25">
      <c r="A175" s="144"/>
      <c r="B175" s="144"/>
      <c r="C175" s="144"/>
      <c r="D175" s="144"/>
      <c r="E175" s="144" t="str">
        <f t="shared" si="53"/>
        <v>2022ENEROÍNDICES DE ATENCIÓN DEL VENDEDOR</v>
      </c>
      <c r="F175" s="448">
        <v>2022</v>
      </c>
      <c r="G175" s="303" t="s">
        <v>153</v>
      </c>
      <c r="H175" s="452"/>
      <c r="I175" s="657" t="s">
        <v>156</v>
      </c>
      <c r="J175" s="802">
        <v>0.92499999999999993</v>
      </c>
      <c r="K175" s="183">
        <v>1</v>
      </c>
      <c r="L175" s="183" t="s">
        <v>84</v>
      </c>
      <c r="M175" s="183">
        <v>0.68016666666666659</v>
      </c>
      <c r="N175" s="183" t="s">
        <v>84</v>
      </c>
      <c r="O175" s="183" t="s">
        <v>84</v>
      </c>
      <c r="P175" s="183" t="s">
        <v>84</v>
      </c>
      <c r="Q175" s="183">
        <v>1</v>
      </c>
      <c r="R175" s="183" t="s">
        <v>84</v>
      </c>
      <c r="S175" s="183">
        <v>0.9241176470588236</v>
      </c>
      <c r="T175" s="183">
        <v>1</v>
      </c>
      <c r="U175" s="183">
        <v>1</v>
      </c>
      <c r="V175" s="183">
        <v>0.8580392156862745</v>
      </c>
      <c r="W175" s="183" t="s">
        <v>84</v>
      </c>
      <c r="X175" s="183">
        <v>1</v>
      </c>
      <c r="Y175" s="183">
        <v>1</v>
      </c>
      <c r="Z175" s="183">
        <v>0.92499999999999993</v>
      </c>
      <c r="AA175" s="183" t="s">
        <v>84</v>
      </c>
      <c r="AB175" s="183" t="s">
        <v>84</v>
      </c>
      <c r="AC175" s="183"/>
      <c r="AD175" s="183">
        <v>0.99999999999999989</v>
      </c>
      <c r="AE175" s="183">
        <v>0.87568627450980396</v>
      </c>
      <c r="AF175" s="183">
        <v>0.78980392156862755</v>
      </c>
      <c r="AG175" s="183" t="s">
        <v>84</v>
      </c>
      <c r="AH175" s="183" t="s">
        <v>84</v>
      </c>
      <c r="AI175" s="183" t="s">
        <v>84</v>
      </c>
      <c r="AJ175" s="183">
        <v>0.74030701754385964</v>
      </c>
      <c r="AK175" s="183">
        <v>0.63509803921568631</v>
      </c>
      <c r="AL175" s="183">
        <v>0.95745098039215693</v>
      </c>
      <c r="AM175" s="183">
        <v>0.64137254901960794</v>
      </c>
      <c r="AN175" s="183" t="s">
        <v>84</v>
      </c>
      <c r="AO175" s="183">
        <v>0.93627450980392157</v>
      </c>
      <c r="AP175" s="183" t="s">
        <v>84</v>
      </c>
      <c r="AQ175" s="183">
        <v>0.74450000000000005</v>
      </c>
      <c r="AR175" s="183" t="s">
        <v>84</v>
      </c>
      <c r="AS175" s="183" t="s">
        <v>84</v>
      </c>
      <c r="AT175" s="604">
        <v>0.86333333333333329</v>
      </c>
      <c r="AU175" s="183" t="s">
        <v>84</v>
      </c>
      <c r="AV175" s="183" t="s">
        <v>84</v>
      </c>
      <c r="AW175" s="183">
        <v>0</v>
      </c>
      <c r="AX175" s="604">
        <v>0</v>
      </c>
      <c r="AY175" s="189" t="s">
        <v>84</v>
      </c>
      <c r="BA175" s="272">
        <v>0.93748395721925137</v>
      </c>
      <c r="BB175" s="187">
        <v>0.80567411174996306</v>
      </c>
      <c r="BC175" s="187">
        <v>0.8480359477124183</v>
      </c>
      <c r="BD175" s="188">
        <v>0.86373133889387754</v>
      </c>
      <c r="BE175" s="188" t="s">
        <v>84</v>
      </c>
    </row>
    <row r="176" spans="1:57" ht="35.25" customHeight="1" x14ac:dyDescent="0.25">
      <c r="A176" s="144"/>
      <c r="B176" s="144"/>
      <c r="C176" s="144"/>
      <c r="D176" s="144"/>
      <c r="E176" s="144" t="str">
        <f t="shared" si="53"/>
        <v>2022FEBREROÍNDICES DE ATENCIÓN DEL VENDEDOR</v>
      </c>
      <c r="F176" s="448">
        <v>2022</v>
      </c>
      <c r="G176" s="303" t="s">
        <v>154</v>
      </c>
      <c r="H176" s="452"/>
      <c r="I176" s="657" t="s">
        <v>156</v>
      </c>
      <c r="J176" s="802">
        <v>0.95624355005159967</v>
      </c>
      <c r="K176" s="183">
        <v>0.89215686274509809</v>
      </c>
      <c r="L176" s="183" t="s">
        <v>84</v>
      </c>
      <c r="M176" s="183">
        <v>0.67595459236326116</v>
      </c>
      <c r="N176" s="183" t="s">
        <v>84</v>
      </c>
      <c r="O176" s="183" t="s">
        <v>84</v>
      </c>
      <c r="P176" s="183" t="s">
        <v>84</v>
      </c>
      <c r="Q176" s="183">
        <v>0.81236842105263163</v>
      </c>
      <c r="R176" s="183" t="s">
        <v>84</v>
      </c>
      <c r="S176" s="183">
        <v>0.82745614035087722</v>
      </c>
      <c r="T176" s="183">
        <v>0.9292156862745099</v>
      </c>
      <c r="U176" s="183">
        <v>0.85825593395252853</v>
      </c>
      <c r="V176" s="183">
        <v>0.97027863777089807</v>
      </c>
      <c r="W176" s="183" t="s">
        <v>84</v>
      </c>
      <c r="X176" s="183">
        <v>0.93766769865841082</v>
      </c>
      <c r="Y176" s="183">
        <v>0.81568627450980391</v>
      </c>
      <c r="Z176" s="183">
        <v>0.98039215686274506</v>
      </c>
      <c r="AA176" s="183" t="s">
        <v>84</v>
      </c>
      <c r="AB176" s="183" t="s">
        <v>84</v>
      </c>
      <c r="AC176" s="183"/>
      <c r="AD176" s="183">
        <v>0.84349845201238405</v>
      </c>
      <c r="AE176" s="183">
        <v>0.95333333333333337</v>
      </c>
      <c r="AF176" s="183">
        <v>0.98039215686274528</v>
      </c>
      <c r="AG176" s="183" t="s">
        <v>84</v>
      </c>
      <c r="AH176" s="183" t="s">
        <v>84</v>
      </c>
      <c r="AI176" s="183" t="s">
        <v>84</v>
      </c>
      <c r="AJ176" s="183">
        <v>0.88098039215686275</v>
      </c>
      <c r="AK176" s="183">
        <v>0.95333333333333337</v>
      </c>
      <c r="AL176" s="183">
        <v>1.0000000000000002</v>
      </c>
      <c r="AM176" s="183">
        <v>0.93426212590299296</v>
      </c>
      <c r="AN176" s="189" t="s">
        <v>84</v>
      </c>
      <c r="AO176" s="183">
        <v>0.71073271413828698</v>
      </c>
      <c r="AP176" s="183" t="s">
        <v>84</v>
      </c>
      <c r="AQ176" s="183">
        <v>0.98039215686274506</v>
      </c>
      <c r="AR176" s="183" t="s">
        <v>84</v>
      </c>
      <c r="AS176" s="183" t="s">
        <v>84</v>
      </c>
      <c r="AT176" s="604">
        <v>0.96249999999999991</v>
      </c>
      <c r="AU176" s="183" t="s">
        <v>84</v>
      </c>
      <c r="AV176" s="183" t="s">
        <v>84</v>
      </c>
      <c r="AW176" s="183">
        <v>0</v>
      </c>
      <c r="AX176" s="604">
        <v>0</v>
      </c>
      <c r="AY176" s="189" t="s">
        <v>84</v>
      </c>
      <c r="BA176" s="272">
        <v>0.87778872314476042</v>
      </c>
      <c r="BB176" s="187">
        <v>0.93511425622880739</v>
      </c>
      <c r="BC176" s="187">
        <v>0.88454162366701061</v>
      </c>
      <c r="BD176" s="188">
        <v>0.8991482010135261</v>
      </c>
      <c r="BE176" s="188" t="s">
        <v>84</v>
      </c>
    </row>
    <row r="177" spans="1:57" ht="35.25" customHeight="1" x14ac:dyDescent="0.25">
      <c r="A177" s="144"/>
      <c r="B177" s="144"/>
      <c r="C177" s="144"/>
      <c r="D177" s="144"/>
      <c r="E177" s="144" t="str">
        <f t="shared" si="53"/>
        <v>2022MARZOÍNDICES DE ATENCIÓN DEL VENDEDOR</v>
      </c>
      <c r="F177" s="448">
        <v>2022</v>
      </c>
      <c r="G177" s="303" t="s">
        <v>155</v>
      </c>
      <c r="H177" s="452"/>
      <c r="I177" s="657" t="s">
        <v>156</v>
      </c>
      <c r="J177" s="802">
        <v>0.79622663018695861</v>
      </c>
      <c r="K177" s="183">
        <v>0.93980392156862746</v>
      </c>
      <c r="L177" s="183" t="s">
        <v>84</v>
      </c>
      <c r="M177" s="183">
        <v>0.81568627450980402</v>
      </c>
      <c r="N177" s="183" t="s">
        <v>84</v>
      </c>
      <c r="O177" s="183" t="s">
        <v>84</v>
      </c>
      <c r="P177" s="183" t="s">
        <v>84</v>
      </c>
      <c r="Q177" s="183">
        <v>0.96181630546955643</v>
      </c>
      <c r="R177" s="183" t="s">
        <v>84</v>
      </c>
      <c r="S177" s="183">
        <v>0.86522187822497432</v>
      </c>
      <c r="T177" s="183">
        <v>0.75706140350877194</v>
      </c>
      <c r="U177" s="183">
        <v>0.88998968008255941</v>
      </c>
      <c r="V177" s="183">
        <v>0.87058823529411777</v>
      </c>
      <c r="W177" s="183" t="s">
        <v>84</v>
      </c>
      <c r="X177" s="183">
        <v>0.95624355005159967</v>
      </c>
      <c r="Y177" s="183">
        <v>0.80149122807017548</v>
      </c>
      <c r="Z177" s="183">
        <v>1.0000000000000002</v>
      </c>
      <c r="AA177" s="183" t="s">
        <v>84</v>
      </c>
      <c r="AB177" s="183" t="s">
        <v>84</v>
      </c>
      <c r="AC177" s="183"/>
      <c r="AD177" s="183">
        <v>0.8794736842105263</v>
      </c>
      <c r="AE177" s="183">
        <v>0.98039215686274506</v>
      </c>
      <c r="AF177" s="183">
        <v>0.93980392156862746</v>
      </c>
      <c r="AG177" s="183" t="s">
        <v>84</v>
      </c>
      <c r="AH177" s="183" t="s">
        <v>84</v>
      </c>
      <c r="AI177" s="183" t="s">
        <v>84</v>
      </c>
      <c r="AJ177" s="183">
        <v>0.93333333333333335</v>
      </c>
      <c r="AK177" s="183">
        <v>0.99117647058823533</v>
      </c>
      <c r="AL177" s="183">
        <v>0.98039215686274506</v>
      </c>
      <c r="AM177" s="183">
        <v>0.95745098039215693</v>
      </c>
      <c r="AN177" s="183" t="s">
        <v>84</v>
      </c>
      <c r="AO177" s="183">
        <v>0.97947368421052627</v>
      </c>
      <c r="AP177" s="183" t="s">
        <v>84</v>
      </c>
      <c r="AQ177" s="183">
        <v>1.0000000000000002</v>
      </c>
      <c r="AR177" s="183" t="s">
        <v>84</v>
      </c>
      <c r="AS177" s="183" t="s">
        <v>84</v>
      </c>
      <c r="AT177" s="604">
        <v>1</v>
      </c>
      <c r="AU177" s="183" t="s">
        <v>84</v>
      </c>
      <c r="AV177" s="183" t="s">
        <v>84</v>
      </c>
      <c r="AW177" s="183">
        <v>0</v>
      </c>
      <c r="AX177" s="604">
        <v>0</v>
      </c>
      <c r="AY177" s="189" t="s">
        <v>84</v>
      </c>
      <c r="BA177" s="272">
        <v>0.87764810063337673</v>
      </c>
      <c r="BB177" s="187">
        <v>0.95171752911690988</v>
      </c>
      <c r="BC177" s="187">
        <v>0.99315789473684213</v>
      </c>
      <c r="BD177" s="188">
        <v>0.94084117482904295</v>
      </c>
      <c r="BE177" s="188" t="s">
        <v>84</v>
      </c>
    </row>
    <row r="178" spans="1:57" ht="35.25" customHeight="1" x14ac:dyDescent="0.25">
      <c r="A178" s="144"/>
      <c r="B178" s="144"/>
      <c r="C178" s="144"/>
      <c r="D178" s="144"/>
      <c r="E178" s="144" t="str">
        <f t="shared" si="53"/>
        <v>2022ABRILÍNDICES DE ATENCIÓN DEL VENDEDOR</v>
      </c>
      <c r="F178" s="448">
        <v>2022</v>
      </c>
      <c r="G178" s="303" t="s">
        <v>303</v>
      </c>
      <c r="H178" s="452"/>
      <c r="I178" s="657" t="s">
        <v>156</v>
      </c>
      <c r="J178" s="802">
        <v>1</v>
      </c>
      <c r="K178" s="183">
        <v>0.98333333333333328</v>
      </c>
      <c r="L178" s="183" t="s">
        <v>84</v>
      </c>
      <c r="M178" s="183">
        <v>0.79400000000000004</v>
      </c>
      <c r="N178" s="183" t="s">
        <v>84</v>
      </c>
      <c r="O178" s="183" t="s">
        <v>84</v>
      </c>
      <c r="P178" s="183" t="s">
        <v>84</v>
      </c>
      <c r="Q178" s="183">
        <v>0.88219814241486083</v>
      </c>
      <c r="R178" s="183" t="s">
        <v>84</v>
      </c>
      <c r="S178" s="183">
        <v>0.9258823529411766</v>
      </c>
      <c r="T178" s="183">
        <v>0.96274509803921571</v>
      </c>
      <c r="U178" s="183">
        <v>0.96274509803921571</v>
      </c>
      <c r="V178" s="183">
        <v>0.98039215686274528</v>
      </c>
      <c r="W178" s="183" t="s">
        <v>84</v>
      </c>
      <c r="X178" s="183">
        <v>1.0000000000000002</v>
      </c>
      <c r="Y178" s="183">
        <v>0.97058823529411775</v>
      </c>
      <c r="Z178" s="183">
        <v>0.98039215686274506</v>
      </c>
      <c r="AA178" s="183" t="s">
        <v>84</v>
      </c>
      <c r="AB178" s="183" t="s">
        <v>84</v>
      </c>
      <c r="AC178" s="183"/>
      <c r="AD178" s="183">
        <v>0.8970588235294118</v>
      </c>
      <c r="AE178" s="183">
        <v>0.87649122807017554</v>
      </c>
      <c r="AF178" s="183">
        <v>1.0000000000000002</v>
      </c>
      <c r="AG178" s="183" t="s">
        <v>84</v>
      </c>
      <c r="AH178" s="183" t="s">
        <v>84</v>
      </c>
      <c r="AI178" s="183" t="s">
        <v>84</v>
      </c>
      <c r="AJ178" s="183">
        <v>0.9647058823529413</v>
      </c>
      <c r="AK178" s="183">
        <v>1</v>
      </c>
      <c r="AL178" s="183">
        <v>1.0000000000000002</v>
      </c>
      <c r="AM178" s="183">
        <v>0.66398348813209507</v>
      </c>
      <c r="AN178" s="189" t="s">
        <v>84</v>
      </c>
      <c r="AO178" s="183">
        <v>0.83880288957688354</v>
      </c>
      <c r="AP178" s="183" t="s">
        <v>84</v>
      </c>
      <c r="AQ178" s="183">
        <v>1.0000000000000002</v>
      </c>
      <c r="AR178" s="183" t="s">
        <v>84</v>
      </c>
      <c r="AS178" s="183" t="s">
        <v>84</v>
      </c>
      <c r="AT178" s="604">
        <v>1.0000000000000002</v>
      </c>
      <c r="AU178" s="183" t="s">
        <v>84</v>
      </c>
      <c r="AV178" s="183" t="s">
        <v>84</v>
      </c>
      <c r="AW178" s="183">
        <v>0</v>
      </c>
      <c r="AX178" s="604">
        <v>0</v>
      </c>
      <c r="AY178" s="189" t="s">
        <v>84</v>
      </c>
      <c r="BA178" s="272">
        <v>0.94929787034431001</v>
      </c>
      <c r="BB178" s="187">
        <v>0.91460563172637488</v>
      </c>
      <c r="BC178" s="187">
        <v>0.94626762985896129</v>
      </c>
      <c r="BD178" s="188">
        <v>0.93672371064321547</v>
      </c>
      <c r="BE178" s="188" t="s">
        <v>84</v>
      </c>
    </row>
    <row r="179" spans="1:57" ht="35.25" customHeight="1" x14ac:dyDescent="0.25">
      <c r="A179" s="144"/>
      <c r="B179" s="144"/>
      <c r="C179" s="144"/>
      <c r="D179" s="144"/>
      <c r="E179" s="144" t="str">
        <f t="shared" si="53"/>
        <v>2022MAYOÍNDICES DE ATENCIÓN DEL VENDEDOR</v>
      </c>
      <c r="F179" s="448">
        <v>2022</v>
      </c>
      <c r="G179" s="303" t="s">
        <v>167</v>
      </c>
      <c r="H179" s="452"/>
      <c r="I179" s="657" t="s">
        <v>156</v>
      </c>
      <c r="J179" s="802">
        <v>1.0000000000000002</v>
      </c>
      <c r="K179" s="183">
        <v>0.86921568627450985</v>
      </c>
      <c r="L179" s="183" t="s">
        <v>84</v>
      </c>
      <c r="M179" s="183">
        <v>0.75901960784313727</v>
      </c>
      <c r="N179" s="183" t="s">
        <v>84</v>
      </c>
      <c r="O179" s="183" t="s">
        <v>84</v>
      </c>
      <c r="P179" s="183" t="s">
        <v>84</v>
      </c>
      <c r="Q179" s="183">
        <v>1.0000000000000002</v>
      </c>
      <c r="R179" s="183" t="s">
        <v>84</v>
      </c>
      <c r="S179" s="183">
        <v>1</v>
      </c>
      <c r="T179" s="183">
        <v>0.86940144478844184</v>
      </c>
      <c r="U179" s="183">
        <v>0.79228070175438614</v>
      </c>
      <c r="V179" s="183">
        <v>0.83271413828689378</v>
      </c>
      <c r="W179" s="183" t="s">
        <v>84</v>
      </c>
      <c r="X179" s="183">
        <v>0.98333333333333339</v>
      </c>
      <c r="Y179" s="183">
        <v>0.71506707946336445</v>
      </c>
      <c r="Z179" s="183">
        <v>0.93209494324045428</v>
      </c>
      <c r="AA179" s="183" t="s">
        <v>84</v>
      </c>
      <c r="AB179" s="183" t="s">
        <v>84</v>
      </c>
      <c r="AC179" s="183"/>
      <c r="AD179" s="183">
        <v>0.89705882352941191</v>
      </c>
      <c r="AE179" s="183">
        <v>0.73627450980392151</v>
      </c>
      <c r="AF179" s="183">
        <v>0.98039215686274528</v>
      </c>
      <c r="AG179" s="183" t="s">
        <v>84</v>
      </c>
      <c r="AH179" s="183" t="s">
        <v>84</v>
      </c>
      <c r="AI179" s="183" t="s">
        <v>84</v>
      </c>
      <c r="AJ179" s="183">
        <v>0.85061403508771927</v>
      </c>
      <c r="AK179" s="183">
        <v>0.9508771929824561</v>
      </c>
      <c r="AL179" s="183">
        <v>0.93294117647058827</v>
      </c>
      <c r="AM179" s="183">
        <v>0.98039215686274528</v>
      </c>
      <c r="AN179" s="183" t="s">
        <v>84</v>
      </c>
      <c r="AO179" s="183">
        <v>0.99999999999999989</v>
      </c>
      <c r="AP179" s="183" t="s">
        <v>84</v>
      </c>
      <c r="AQ179" s="183">
        <v>1</v>
      </c>
      <c r="AR179" s="183" t="s">
        <v>84</v>
      </c>
      <c r="AS179" s="183" t="s">
        <v>84</v>
      </c>
      <c r="AT179" s="604">
        <v>1.0000000000000002</v>
      </c>
      <c r="AU179" s="183" t="s">
        <v>84</v>
      </c>
      <c r="AV179" s="183" t="s">
        <v>84</v>
      </c>
      <c r="AW179" s="183">
        <v>0</v>
      </c>
      <c r="AX179" s="604">
        <v>0</v>
      </c>
      <c r="AY179" s="189" t="s">
        <v>84</v>
      </c>
      <c r="BA179" s="494">
        <v>0.88664790318041109</v>
      </c>
      <c r="BB179" s="187">
        <v>0.90407857879994091</v>
      </c>
      <c r="BC179" s="187">
        <v>1</v>
      </c>
      <c r="BD179" s="188">
        <v>0.93024216066011733</v>
      </c>
      <c r="BE179" s="188" t="s">
        <v>84</v>
      </c>
    </row>
    <row r="180" spans="1:57" ht="35.25" customHeight="1" x14ac:dyDescent="0.25">
      <c r="A180" s="144"/>
      <c r="B180" s="144"/>
      <c r="C180" s="144"/>
      <c r="D180" s="144"/>
      <c r="E180" s="144" t="str">
        <f t="shared" si="53"/>
        <v>2022JUNIOÍNDICES DE ATENCIÓN DEL VENDEDOR</v>
      </c>
      <c r="F180" s="448">
        <v>2022</v>
      </c>
      <c r="G180" s="303" t="s">
        <v>168</v>
      </c>
      <c r="H180" s="452"/>
      <c r="I180" s="657" t="s">
        <v>156</v>
      </c>
      <c r="J180" s="802">
        <v>0.90033333333333343</v>
      </c>
      <c r="K180" s="183">
        <v>0.91909184726522197</v>
      </c>
      <c r="L180" s="183" t="s">
        <v>84</v>
      </c>
      <c r="M180" s="183">
        <v>0.92156862745098056</v>
      </c>
      <c r="N180" s="183" t="s">
        <v>84</v>
      </c>
      <c r="O180" s="183" t="s">
        <v>84</v>
      </c>
      <c r="P180" s="183" t="s">
        <v>84</v>
      </c>
      <c r="Q180" s="183">
        <v>0.98039215686274506</v>
      </c>
      <c r="R180" s="183" t="s">
        <v>84</v>
      </c>
      <c r="S180" s="183">
        <v>0.96367389060887532</v>
      </c>
      <c r="T180" s="183">
        <v>0.89274509803921565</v>
      </c>
      <c r="U180" s="183">
        <v>0.98411764705882365</v>
      </c>
      <c r="V180" s="183">
        <v>0.98333333333333339</v>
      </c>
      <c r="W180" s="183" t="s">
        <v>84</v>
      </c>
      <c r="X180" s="183">
        <v>1</v>
      </c>
      <c r="Y180" s="183">
        <v>0.98039215686274506</v>
      </c>
      <c r="Z180" s="183">
        <v>0.72019607843137257</v>
      </c>
      <c r="AA180" s="183" t="s">
        <v>84</v>
      </c>
      <c r="AB180" s="183" t="s">
        <v>84</v>
      </c>
      <c r="AC180" s="183"/>
      <c r="AD180" s="183">
        <v>0.72149122807017552</v>
      </c>
      <c r="AE180" s="183">
        <v>0.90833333333333333</v>
      </c>
      <c r="AF180" s="183">
        <v>0.7544257703081233</v>
      </c>
      <c r="AG180" s="183" t="s">
        <v>84</v>
      </c>
      <c r="AH180" s="183" t="s">
        <v>84</v>
      </c>
      <c r="AI180" s="183" t="s">
        <v>84</v>
      </c>
      <c r="AJ180" s="183">
        <v>0.70078431372549033</v>
      </c>
      <c r="AK180" s="183">
        <v>0.83980392156862749</v>
      </c>
      <c r="AL180" s="183">
        <v>0.98039215686274528</v>
      </c>
      <c r="AM180" s="183">
        <v>0.95745098039215693</v>
      </c>
      <c r="AN180" s="186" t="s">
        <v>84</v>
      </c>
      <c r="AO180" s="183">
        <v>0.81842105263157905</v>
      </c>
      <c r="AP180" s="183" t="s">
        <v>84</v>
      </c>
      <c r="AQ180" s="183">
        <v>0.96383333333333332</v>
      </c>
      <c r="AR180" s="183" t="s">
        <v>84</v>
      </c>
      <c r="AS180" s="183" t="s">
        <v>84</v>
      </c>
      <c r="AT180" s="604">
        <v>0.92652218782249751</v>
      </c>
      <c r="AU180" s="183" t="s">
        <v>84</v>
      </c>
      <c r="AV180" s="183" t="s">
        <v>84</v>
      </c>
      <c r="AW180" s="183">
        <v>0</v>
      </c>
      <c r="AX180" s="604">
        <v>0</v>
      </c>
      <c r="AY180" s="189" t="s">
        <v>84</v>
      </c>
      <c r="BA180" s="272">
        <v>0.93144037902242249</v>
      </c>
      <c r="BB180" s="187">
        <v>0.83752595775152172</v>
      </c>
      <c r="BC180" s="187">
        <v>0.90292552459580333</v>
      </c>
      <c r="BD180" s="188">
        <v>0.89063062045658248</v>
      </c>
      <c r="BE180" s="188" t="s">
        <v>84</v>
      </c>
    </row>
    <row r="181" spans="1:57" ht="35.25" customHeight="1" x14ac:dyDescent="0.25">
      <c r="A181" s="144"/>
      <c r="B181" s="144"/>
      <c r="C181" s="144"/>
      <c r="D181" s="144"/>
      <c r="E181" s="144" t="str">
        <f t="shared" si="53"/>
        <v>2022JULIOÍNDICES DE ATENCIÓN DEL VENDEDOR</v>
      </c>
      <c r="F181" s="448">
        <v>2022</v>
      </c>
      <c r="G181" s="303" t="s">
        <v>241</v>
      </c>
      <c r="H181" s="452"/>
      <c r="I181" s="657" t="s">
        <v>156</v>
      </c>
      <c r="J181" s="802">
        <v>0.831372549019608</v>
      </c>
      <c r="K181" s="183">
        <v>0.90670794633642937</v>
      </c>
      <c r="L181" s="183" t="s">
        <v>84</v>
      </c>
      <c r="M181" s="183">
        <v>0.76429308565531484</v>
      </c>
      <c r="N181" s="183" t="s">
        <v>84</v>
      </c>
      <c r="O181" s="183" t="s">
        <v>84</v>
      </c>
      <c r="P181" s="183" t="s">
        <v>84</v>
      </c>
      <c r="Q181" s="183">
        <v>0.79983333333333329</v>
      </c>
      <c r="R181" s="183" t="s">
        <v>84</v>
      </c>
      <c r="S181" s="183">
        <v>0.81096491228070178</v>
      </c>
      <c r="T181" s="183">
        <v>0.84112487100103217</v>
      </c>
      <c r="U181" s="183">
        <v>0.96367389060887532</v>
      </c>
      <c r="V181" s="183">
        <v>0.86212590299277625</v>
      </c>
      <c r="W181" s="183" t="s">
        <v>84</v>
      </c>
      <c r="X181" s="183">
        <v>0.98039215686274528</v>
      </c>
      <c r="Y181" s="183">
        <v>0.88098039215686275</v>
      </c>
      <c r="Z181" s="183">
        <v>0.86584107327141402</v>
      </c>
      <c r="AA181" s="183" t="s">
        <v>84</v>
      </c>
      <c r="AB181" s="183" t="s">
        <v>84</v>
      </c>
      <c r="AC181" s="183"/>
      <c r="AD181" s="183">
        <v>0.98039215686274506</v>
      </c>
      <c r="AE181" s="183">
        <v>1.0000000000000002</v>
      </c>
      <c r="AF181" s="183">
        <v>1</v>
      </c>
      <c r="AG181" s="183" t="s">
        <v>84</v>
      </c>
      <c r="AH181" s="183" t="s">
        <v>84</v>
      </c>
      <c r="AI181" s="183" t="s">
        <v>84</v>
      </c>
      <c r="AJ181" s="183">
        <v>0.86368421052631583</v>
      </c>
      <c r="AK181" s="183">
        <v>0.98333333333333339</v>
      </c>
      <c r="AL181" s="183">
        <v>0.98039215686274506</v>
      </c>
      <c r="AM181" s="183">
        <v>0.87327141382868956</v>
      </c>
      <c r="AN181" s="183" t="s">
        <v>84</v>
      </c>
      <c r="AO181" s="183">
        <v>0.85478070175438603</v>
      </c>
      <c r="AP181" s="183" t="s">
        <v>84</v>
      </c>
      <c r="AQ181" s="183">
        <v>1.0000000000000002</v>
      </c>
      <c r="AR181" s="183" t="s">
        <v>84</v>
      </c>
      <c r="AS181" s="183" t="s">
        <v>84</v>
      </c>
      <c r="AT181" s="604">
        <v>0.89742002063983495</v>
      </c>
      <c r="AU181" s="183" t="s">
        <v>84</v>
      </c>
      <c r="AV181" s="183" t="s">
        <v>84</v>
      </c>
      <c r="AW181" s="183">
        <v>0</v>
      </c>
      <c r="AX181" s="604">
        <v>0</v>
      </c>
      <c r="AY181" s="189" t="s">
        <v>84</v>
      </c>
      <c r="BA181" s="272">
        <v>0.86430091941082665</v>
      </c>
      <c r="BB181" s="187">
        <v>0.95443903877340408</v>
      </c>
      <c r="BC181" s="187">
        <v>0.9174002407980737</v>
      </c>
      <c r="BD181" s="188">
        <v>0.91204673299410144</v>
      </c>
      <c r="BE181" s="188" t="s">
        <v>84</v>
      </c>
    </row>
    <row r="182" spans="1:57" ht="35.25" customHeight="1" x14ac:dyDescent="0.25">
      <c r="A182" s="144"/>
      <c r="B182" s="144"/>
      <c r="C182" s="144"/>
      <c r="D182" s="144"/>
      <c r="E182" s="144" t="str">
        <f t="shared" si="53"/>
        <v>2022AGOSTOÍNDICES DE ATENCIÓN DEL VENDEDOR</v>
      </c>
      <c r="F182" s="448">
        <v>2022</v>
      </c>
      <c r="G182" s="303" t="s">
        <v>246</v>
      </c>
      <c r="H182" s="452"/>
      <c r="I182" s="657" t="s">
        <v>156</v>
      </c>
      <c r="J182" s="802">
        <v>0.87368421052631584</v>
      </c>
      <c r="K182" s="183">
        <v>0.91294117647058837</v>
      </c>
      <c r="L182" s="183" t="s">
        <v>84</v>
      </c>
      <c r="M182" s="183">
        <v>0.89152435167615429</v>
      </c>
      <c r="N182" s="183" t="s">
        <v>84</v>
      </c>
      <c r="O182" s="183" t="s">
        <v>84</v>
      </c>
      <c r="P182" s="183" t="s">
        <v>84</v>
      </c>
      <c r="Q182" s="183">
        <v>0.98117647058823554</v>
      </c>
      <c r="R182" s="183" t="s">
        <v>84</v>
      </c>
      <c r="S182" s="183">
        <v>0.77745098039215699</v>
      </c>
      <c r="T182" s="183">
        <v>0.77640733712839971</v>
      </c>
      <c r="U182" s="183">
        <v>0.90666666666666673</v>
      </c>
      <c r="V182" s="183">
        <v>0.89600000000000002</v>
      </c>
      <c r="W182" s="183" t="s">
        <v>84</v>
      </c>
      <c r="X182" s="183">
        <v>0.67960784313725497</v>
      </c>
      <c r="Y182" s="183">
        <v>0.87137254901960781</v>
      </c>
      <c r="Z182" s="183">
        <v>0.94583333333333341</v>
      </c>
      <c r="AA182" s="183" t="s">
        <v>84</v>
      </c>
      <c r="AB182" s="183" t="s">
        <v>84</v>
      </c>
      <c r="AC182" s="183"/>
      <c r="AD182" s="183">
        <v>0.83333333333333337</v>
      </c>
      <c r="AE182" s="183">
        <v>0.9559649122807018</v>
      </c>
      <c r="AF182" s="183">
        <v>0.89249299719887976</v>
      </c>
      <c r="AG182" s="183" t="s">
        <v>84</v>
      </c>
      <c r="AH182" s="183" t="s">
        <v>84</v>
      </c>
      <c r="AI182" s="183" t="s">
        <v>84</v>
      </c>
      <c r="AJ182" s="183">
        <v>0.89795008912655971</v>
      </c>
      <c r="AK182" s="183">
        <v>0.92039215686274523</v>
      </c>
      <c r="AL182" s="183">
        <v>0.98039215686274517</v>
      </c>
      <c r="AM182" s="183">
        <v>0.90449082858950025</v>
      </c>
      <c r="AN182" s="189" t="s">
        <v>84</v>
      </c>
      <c r="AO182" s="183">
        <v>0.90913312693498449</v>
      </c>
      <c r="AP182" s="183" t="s">
        <v>84</v>
      </c>
      <c r="AQ182" s="183">
        <v>0.93109649122807014</v>
      </c>
      <c r="AR182" s="183" t="s">
        <v>84</v>
      </c>
      <c r="AS182" s="183" t="s">
        <v>84</v>
      </c>
      <c r="AT182" s="604">
        <v>0.98018575851393197</v>
      </c>
      <c r="AU182" s="183" t="s">
        <v>84</v>
      </c>
      <c r="AV182" s="183" t="s">
        <v>84</v>
      </c>
      <c r="AW182" s="183">
        <v>0</v>
      </c>
      <c r="AX182" s="604">
        <v>0</v>
      </c>
      <c r="AY182" s="189" t="s">
        <v>84</v>
      </c>
      <c r="BA182" s="272">
        <v>0.86478771990351955</v>
      </c>
      <c r="BB182" s="187">
        <v>0.91214521060778075</v>
      </c>
      <c r="BC182" s="187">
        <v>0.94013845889232883</v>
      </c>
      <c r="BD182" s="188">
        <v>0.90569046313454304</v>
      </c>
      <c r="BE182" s="188" t="s">
        <v>84</v>
      </c>
    </row>
    <row r="183" spans="1:57" ht="35.25" customHeight="1" x14ac:dyDescent="0.25">
      <c r="A183" s="144"/>
      <c r="B183" s="144"/>
      <c r="C183" s="144"/>
      <c r="D183" s="144"/>
      <c r="E183" s="144" t="s">
        <v>749</v>
      </c>
      <c r="F183" s="448">
        <v>2022</v>
      </c>
      <c r="G183" s="303" t="s">
        <v>248</v>
      </c>
      <c r="H183" s="452"/>
      <c r="I183" s="818" t="s">
        <v>156</v>
      </c>
      <c r="J183" s="802">
        <v>1.0000000000000002</v>
      </c>
      <c r="K183" s="183">
        <v>1</v>
      </c>
      <c r="L183" s="183" t="s">
        <v>84</v>
      </c>
      <c r="M183" s="183">
        <v>0.96392156862745104</v>
      </c>
      <c r="N183" s="183" t="s">
        <v>84</v>
      </c>
      <c r="O183" s="183" t="s">
        <v>84</v>
      </c>
      <c r="P183" s="183" t="s">
        <v>84</v>
      </c>
      <c r="Q183" s="183">
        <v>0.93627450980392168</v>
      </c>
      <c r="R183" s="183" t="s">
        <v>84</v>
      </c>
      <c r="S183" s="183">
        <v>0.98018575851393197</v>
      </c>
      <c r="T183" s="183">
        <v>0.94000000000000006</v>
      </c>
      <c r="U183" s="183">
        <v>0.95588235294117652</v>
      </c>
      <c r="V183" s="183">
        <v>0.63101135190918478</v>
      </c>
      <c r="W183" s="183" t="s">
        <v>84</v>
      </c>
      <c r="X183" s="183">
        <v>0.96532507739938089</v>
      </c>
      <c r="Y183" s="183">
        <v>0.8683333333333334</v>
      </c>
      <c r="Z183" s="183">
        <v>0.73098039215686283</v>
      </c>
      <c r="AA183" s="183" t="s">
        <v>84</v>
      </c>
      <c r="AB183" s="183" t="s">
        <v>84</v>
      </c>
      <c r="AC183" s="183"/>
      <c r="AD183" s="183">
        <v>1</v>
      </c>
      <c r="AE183" s="183">
        <v>0.82627450980392159</v>
      </c>
      <c r="AF183" s="183">
        <v>0.96553147574819409</v>
      </c>
      <c r="AG183" s="183" t="s">
        <v>84</v>
      </c>
      <c r="AH183" s="183" t="s">
        <v>84</v>
      </c>
      <c r="AI183" s="183" t="s">
        <v>84</v>
      </c>
      <c r="AJ183" s="183">
        <v>0.90183333333333338</v>
      </c>
      <c r="AK183" s="183">
        <v>0.97499999999999998</v>
      </c>
      <c r="AL183" s="183">
        <v>0.96627450980392171</v>
      </c>
      <c r="AM183" s="183">
        <v>1.0000000000000002</v>
      </c>
      <c r="AN183" s="183" t="s">
        <v>84</v>
      </c>
      <c r="AO183" s="183">
        <v>0.89359649122807006</v>
      </c>
      <c r="AP183" s="183" t="s">
        <v>84</v>
      </c>
      <c r="AQ183" s="183">
        <v>1.0000000000000002</v>
      </c>
      <c r="AR183" s="183" t="s">
        <v>84</v>
      </c>
      <c r="AS183" s="183" t="s">
        <v>84</v>
      </c>
      <c r="AT183" s="604">
        <v>0.95077399380804961</v>
      </c>
      <c r="AU183" s="183" t="s">
        <v>84</v>
      </c>
      <c r="AV183" s="183" t="s">
        <v>84</v>
      </c>
      <c r="AW183" s="183">
        <v>0</v>
      </c>
      <c r="AX183" s="604">
        <v>0</v>
      </c>
      <c r="AY183" s="189" t="s">
        <v>84</v>
      </c>
      <c r="BA183" s="272">
        <v>0.90653766769865851</v>
      </c>
      <c r="BB183" s="187">
        <v>0.94784483266991004</v>
      </c>
      <c r="BC183" s="187">
        <v>0.94812349501203996</v>
      </c>
      <c r="BD183" s="188">
        <v>0.93416866512686958</v>
      </c>
      <c r="BE183" s="188" t="s">
        <v>84</v>
      </c>
    </row>
    <row r="184" spans="1:57" ht="35.25" customHeight="1" x14ac:dyDescent="0.25">
      <c r="A184" s="144"/>
      <c r="B184" s="144"/>
      <c r="C184" s="144"/>
      <c r="D184" s="144"/>
      <c r="E184" s="144" t="s">
        <v>757</v>
      </c>
      <c r="F184" s="448">
        <v>2022</v>
      </c>
      <c r="G184" s="303" t="s">
        <v>257</v>
      </c>
      <c r="H184" s="452"/>
      <c r="I184" s="818" t="s">
        <v>156</v>
      </c>
      <c r="J184" s="802">
        <v>0.95588235294117663</v>
      </c>
      <c r="K184" s="183">
        <v>1</v>
      </c>
      <c r="L184" s="183" t="s">
        <v>84</v>
      </c>
      <c r="M184" s="183">
        <v>0.8693333333333334</v>
      </c>
      <c r="N184" s="183" t="s">
        <v>84</v>
      </c>
      <c r="O184" s="183" t="s">
        <v>84</v>
      </c>
      <c r="P184" s="183" t="s">
        <v>84</v>
      </c>
      <c r="Q184" s="183">
        <v>0.90803921568627455</v>
      </c>
      <c r="R184" s="183" t="s">
        <v>84</v>
      </c>
      <c r="S184" s="183">
        <v>0.94745098039215703</v>
      </c>
      <c r="T184" s="183">
        <v>0.97647058823529431</v>
      </c>
      <c r="U184" s="183">
        <v>1.0000000000000002</v>
      </c>
      <c r="V184" s="183">
        <v>0.98018575851393197</v>
      </c>
      <c r="W184" s="183" t="s">
        <v>84</v>
      </c>
      <c r="X184" s="183">
        <v>1.0000000000000002</v>
      </c>
      <c r="Y184" s="183">
        <v>1</v>
      </c>
      <c r="Z184" s="183">
        <v>0.93705882352941194</v>
      </c>
      <c r="AA184" s="183" t="s">
        <v>84</v>
      </c>
      <c r="AB184" s="183" t="s">
        <v>84</v>
      </c>
      <c r="AC184" s="183"/>
      <c r="AD184" s="183">
        <v>0.78266666666666662</v>
      </c>
      <c r="AE184" s="183">
        <v>0.95133333333333348</v>
      </c>
      <c r="AF184" s="183">
        <v>1.0000000000000002</v>
      </c>
      <c r="AG184" s="183" t="s">
        <v>84</v>
      </c>
      <c r="AH184" s="183" t="s">
        <v>84</v>
      </c>
      <c r="AI184" s="183" t="s">
        <v>84</v>
      </c>
      <c r="AJ184" s="183">
        <v>0.75056759545923646</v>
      </c>
      <c r="AK184" s="183">
        <v>0.90588235294117658</v>
      </c>
      <c r="AL184" s="183">
        <v>0.98039215686274517</v>
      </c>
      <c r="AM184" s="183">
        <v>0.94980392156862758</v>
      </c>
      <c r="AN184" s="189" t="s">
        <v>84</v>
      </c>
      <c r="AO184" s="183">
        <v>0.95900178253119439</v>
      </c>
      <c r="AP184" s="183" t="s">
        <v>84</v>
      </c>
      <c r="AQ184" s="183">
        <v>1</v>
      </c>
      <c r="AR184" s="183" t="s">
        <v>84</v>
      </c>
      <c r="AS184" s="183" t="s">
        <v>84</v>
      </c>
      <c r="AT184" s="604">
        <v>1</v>
      </c>
      <c r="AU184" s="183" t="s">
        <v>84</v>
      </c>
      <c r="AV184" s="183" t="s">
        <v>84</v>
      </c>
      <c r="AW184" s="183">
        <v>0</v>
      </c>
      <c r="AX184" s="604">
        <v>0</v>
      </c>
      <c r="AY184" s="189" t="s">
        <v>84</v>
      </c>
      <c r="BA184" s="272">
        <v>0.96131100478468912</v>
      </c>
      <c r="BB184" s="187">
        <v>0.90294943240454084</v>
      </c>
      <c r="BC184" s="187">
        <v>0.98633392751039806</v>
      </c>
      <c r="BD184" s="188">
        <v>0.9501981215665426</v>
      </c>
      <c r="BE184" s="188" t="s">
        <v>84</v>
      </c>
    </row>
    <row r="185" spans="1:57" ht="35.25" customHeight="1" x14ac:dyDescent="0.25">
      <c r="A185" s="144"/>
      <c r="B185" s="144"/>
      <c r="C185" s="144"/>
      <c r="D185" s="144"/>
      <c r="E185" s="144" t="s">
        <v>767</v>
      </c>
      <c r="F185" s="448">
        <v>2022</v>
      </c>
      <c r="G185" s="303" t="s">
        <v>267</v>
      </c>
      <c r="H185" s="452"/>
      <c r="I185" s="818" t="s">
        <v>156</v>
      </c>
      <c r="J185" s="802" t="s">
        <v>84</v>
      </c>
      <c r="K185" s="183" t="s">
        <v>84</v>
      </c>
      <c r="L185" s="183" t="s">
        <v>84</v>
      </c>
      <c r="M185" s="183" t="s">
        <v>84</v>
      </c>
      <c r="N185" s="183" t="s">
        <v>84</v>
      </c>
      <c r="O185" s="183" t="s">
        <v>84</v>
      </c>
      <c r="P185" s="183" t="s">
        <v>84</v>
      </c>
      <c r="Q185" s="183" t="s">
        <v>84</v>
      </c>
      <c r="R185" s="183" t="s">
        <v>84</v>
      </c>
      <c r="S185" s="183" t="s">
        <v>84</v>
      </c>
      <c r="T185" s="183" t="s">
        <v>84</v>
      </c>
      <c r="U185" s="183" t="s">
        <v>84</v>
      </c>
      <c r="V185" s="183" t="s">
        <v>84</v>
      </c>
      <c r="W185" s="183" t="s">
        <v>84</v>
      </c>
      <c r="X185" s="183" t="s">
        <v>84</v>
      </c>
      <c r="Y185" s="183" t="s">
        <v>84</v>
      </c>
      <c r="Z185" s="183" t="s">
        <v>84</v>
      </c>
      <c r="AA185" s="183" t="s">
        <v>84</v>
      </c>
      <c r="AB185" s="183" t="s">
        <v>84</v>
      </c>
      <c r="AC185" s="183"/>
      <c r="AD185" s="183">
        <v>0.94196078431372565</v>
      </c>
      <c r="AE185" s="183">
        <v>0.83607843137254911</v>
      </c>
      <c r="AF185" s="183">
        <v>0.61991744066047483</v>
      </c>
      <c r="AG185" s="183" t="s">
        <v>84</v>
      </c>
      <c r="AH185" s="183" t="s">
        <v>84</v>
      </c>
      <c r="AI185" s="183" t="s">
        <v>84</v>
      </c>
      <c r="AJ185" s="183">
        <v>0.90266666666666673</v>
      </c>
      <c r="AK185" s="183">
        <v>0.93049999999999999</v>
      </c>
      <c r="AL185" s="183">
        <v>0.87254901960784315</v>
      </c>
      <c r="AM185" s="183">
        <v>0.94745098039215703</v>
      </c>
      <c r="AN185" s="183" t="s">
        <v>84</v>
      </c>
      <c r="AO185" s="183">
        <v>0.81803921568627458</v>
      </c>
      <c r="AP185" s="183" t="s">
        <v>84</v>
      </c>
      <c r="AQ185" s="183">
        <v>0.80450980392156868</v>
      </c>
      <c r="AR185" s="183">
        <v>0.97500000000000009</v>
      </c>
      <c r="AS185" s="183" t="s">
        <v>84</v>
      </c>
      <c r="AT185" s="604">
        <v>0.94745098039215703</v>
      </c>
      <c r="AU185" s="183" t="s">
        <v>84</v>
      </c>
      <c r="AV185" s="183" t="s">
        <v>84</v>
      </c>
      <c r="AW185" s="183">
        <v>0</v>
      </c>
      <c r="AX185" s="604">
        <v>0</v>
      </c>
      <c r="AY185" s="189" t="s">
        <v>84</v>
      </c>
      <c r="BA185" s="272" t="s">
        <v>84</v>
      </c>
      <c r="BB185" s="187">
        <v>0.8644461890019165</v>
      </c>
      <c r="BC185" s="187">
        <v>0.88625000000000009</v>
      </c>
      <c r="BD185" s="188">
        <v>0.8753480945009583</v>
      </c>
      <c r="BE185" s="188" t="s">
        <v>84</v>
      </c>
    </row>
    <row r="186" spans="1:57" ht="35.25" customHeight="1" x14ac:dyDescent="0.25">
      <c r="A186" s="144"/>
      <c r="B186" s="144"/>
      <c r="C186" s="144"/>
      <c r="D186" s="144"/>
      <c r="E186" s="144" t="s">
        <v>766</v>
      </c>
      <c r="F186" s="448">
        <v>2022</v>
      </c>
      <c r="G186" s="303" t="s">
        <v>152</v>
      </c>
      <c r="H186" s="452"/>
      <c r="I186" s="818" t="s">
        <v>156</v>
      </c>
      <c r="J186" s="802">
        <v>0.90933333333333344</v>
      </c>
      <c r="K186" s="183">
        <v>0.83514851428525683</v>
      </c>
      <c r="L186" s="183" t="s">
        <v>84</v>
      </c>
      <c r="M186" s="183">
        <v>0.85739750445632812</v>
      </c>
      <c r="N186" s="183" t="s">
        <v>84</v>
      </c>
      <c r="O186" s="183" t="s">
        <v>84</v>
      </c>
      <c r="P186" s="183" t="s">
        <v>84</v>
      </c>
      <c r="Q186" s="183">
        <v>0.77450980392156865</v>
      </c>
      <c r="R186" s="183" t="s">
        <v>84</v>
      </c>
      <c r="S186" s="183">
        <v>0.87333333333333341</v>
      </c>
      <c r="T186" s="183">
        <v>0.86568627450980407</v>
      </c>
      <c r="U186" s="183">
        <v>0.55670794633642939</v>
      </c>
      <c r="V186" s="183">
        <v>0.95333333333333348</v>
      </c>
      <c r="W186" s="183" t="s">
        <v>84</v>
      </c>
      <c r="X186" s="183">
        <v>0.89349376114082013</v>
      </c>
      <c r="Y186" s="183">
        <v>0.7822497420020641</v>
      </c>
      <c r="Z186" s="183">
        <v>0.81060606060606066</v>
      </c>
      <c r="AA186" s="183" t="s">
        <v>84</v>
      </c>
      <c r="AB186" s="183" t="s">
        <v>84</v>
      </c>
      <c r="AC186" s="183"/>
      <c r="AD186" s="183">
        <v>0.83266666666666667</v>
      </c>
      <c r="AE186" s="183">
        <v>0.92333333333333345</v>
      </c>
      <c r="AF186" s="183">
        <v>0.85235294117647065</v>
      </c>
      <c r="AG186" s="183" t="s">
        <v>84</v>
      </c>
      <c r="AH186" s="183" t="s">
        <v>84</v>
      </c>
      <c r="AI186" s="183" t="s">
        <v>84</v>
      </c>
      <c r="AJ186" s="183">
        <v>0.79757481940144481</v>
      </c>
      <c r="AK186" s="183">
        <v>0.73156862745098039</v>
      </c>
      <c r="AL186" s="183">
        <v>0.85655314757481948</v>
      </c>
      <c r="AM186" s="183">
        <v>0.81671826625387012</v>
      </c>
      <c r="AN186" s="883">
        <v>0.90980392156862755</v>
      </c>
      <c r="AO186" s="183">
        <v>1.0000000000000002</v>
      </c>
      <c r="AP186" s="183" t="s">
        <v>84</v>
      </c>
      <c r="AQ186" s="183">
        <v>0.89891640866873068</v>
      </c>
      <c r="AR186" s="183">
        <v>0.95588235294117652</v>
      </c>
      <c r="AS186" s="183" t="s">
        <v>84</v>
      </c>
      <c r="AT186" s="604">
        <v>0.97860962566844933</v>
      </c>
      <c r="AU186" s="183" t="s">
        <v>84</v>
      </c>
      <c r="AV186" s="183" t="s">
        <v>84</v>
      </c>
      <c r="AW186" s="183">
        <v>0</v>
      </c>
      <c r="AX186" s="604">
        <v>0</v>
      </c>
      <c r="AY186" s="189" t="s">
        <v>84</v>
      </c>
      <c r="BA186" s="272">
        <v>0.82834541884166657</v>
      </c>
      <c r="BB186" s="187">
        <v>0.84007146542827682</v>
      </c>
      <c r="BC186" s="187">
        <v>0.95835209681958911</v>
      </c>
      <c r="BD186" s="188">
        <v>0.87558966036317754</v>
      </c>
      <c r="BE186" s="188" t="s">
        <v>84</v>
      </c>
    </row>
    <row r="187" spans="1:57" ht="35.25" customHeight="1" x14ac:dyDescent="0.25">
      <c r="A187" s="144"/>
      <c r="B187" s="144"/>
      <c r="C187" s="144"/>
      <c r="D187" s="144"/>
      <c r="E187" s="144" t="str">
        <f t="shared" si="52"/>
        <v>2023ENEROÍNDICES DE ATENCIÓN DEL VENDEDOR</v>
      </c>
      <c r="F187" s="448">
        <v>2023</v>
      </c>
      <c r="G187" s="303" t="s">
        <v>153</v>
      </c>
      <c r="H187" s="452"/>
      <c r="I187" s="818" t="s">
        <v>156</v>
      </c>
      <c r="J187" s="495">
        <v>0.9630546955624355</v>
      </c>
      <c r="K187" s="183">
        <v>0.52985739750445637</v>
      </c>
      <c r="L187" s="183" t="s">
        <v>84</v>
      </c>
      <c r="M187" s="183">
        <v>0.93364293085655314</v>
      </c>
      <c r="N187" s="183" t="s">
        <v>84</v>
      </c>
      <c r="O187" s="183" t="s">
        <v>84</v>
      </c>
      <c r="P187" s="183" t="s">
        <v>84</v>
      </c>
      <c r="Q187" s="183">
        <v>0.88333333333333341</v>
      </c>
      <c r="R187" s="183" t="s">
        <v>84</v>
      </c>
      <c r="S187" s="183">
        <v>0.96859649122807012</v>
      </c>
      <c r="T187" s="183">
        <v>0.78054695562435505</v>
      </c>
      <c r="U187" s="183">
        <v>0.98039215686274528</v>
      </c>
      <c r="V187" s="183">
        <v>0.85419516643866855</v>
      </c>
      <c r="W187" s="183" t="s">
        <v>84</v>
      </c>
      <c r="X187" s="183">
        <v>1</v>
      </c>
      <c r="Y187" s="183">
        <v>1</v>
      </c>
      <c r="Z187" s="183">
        <v>0.98018575851393197</v>
      </c>
      <c r="AA187" s="183" t="s">
        <v>84</v>
      </c>
      <c r="AB187" s="183" t="s">
        <v>84</v>
      </c>
      <c r="AC187" s="183"/>
      <c r="AD187" s="183">
        <v>0.57965686274509809</v>
      </c>
      <c r="AE187" s="183">
        <v>0.64126559714795017</v>
      </c>
      <c r="AF187" s="183">
        <v>0.89803921568627465</v>
      </c>
      <c r="AG187" s="183" t="s">
        <v>84</v>
      </c>
      <c r="AH187" s="183" t="s">
        <v>84</v>
      </c>
      <c r="AI187" s="183" t="s">
        <v>84</v>
      </c>
      <c r="AJ187" s="183">
        <v>0.75048245614035092</v>
      </c>
      <c r="AK187" s="183">
        <v>0.95175438596491235</v>
      </c>
      <c r="AL187" s="183">
        <v>0.82033023735810118</v>
      </c>
      <c r="AM187" s="183">
        <v>0.9615686274509806</v>
      </c>
      <c r="AN187" s="189">
        <v>0.83568627450980415</v>
      </c>
      <c r="AO187" s="183">
        <v>0.98018575851393197</v>
      </c>
      <c r="AP187" s="183" t="s">
        <v>84</v>
      </c>
      <c r="AQ187" s="183">
        <v>0.98736842105263156</v>
      </c>
      <c r="AR187" s="183">
        <v>0.96532507739938089</v>
      </c>
      <c r="AS187" s="183" t="s">
        <v>84</v>
      </c>
      <c r="AT187" s="604">
        <v>0.71167557932263814</v>
      </c>
      <c r="AU187" s="183" t="s">
        <v>84</v>
      </c>
      <c r="AV187" s="183" t="s">
        <v>84</v>
      </c>
      <c r="AW187" s="183">
        <v>0</v>
      </c>
      <c r="AX187" s="604">
        <v>0</v>
      </c>
      <c r="AY187" s="189" t="s">
        <v>84</v>
      </c>
      <c r="BA187" s="494">
        <v>0.89761862599314068</v>
      </c>
      <c r="BB187" s="187">
        <v>0.804847957125434</v>
      </c>
      <c r="BC187" s="187">
        <v>0.91113870907214567</v>
      </c>
      <c r="BD187" s="188">
        <v>0.87120176406357341</v>
      </c>
      <c r="BE187" s="188" t="s">
        <v>84</v>
      </c>
    </row>
    <row r="188" spans="1:57" ht="35.25" customHeight="1" x14ac:dyDescent="0.25">
      <c r="A188" s="144"/>
      <c r="B188" s="144"/>
      <c r="C188" s="144"/>
      <c r="D188" s="144"/>
      <c r="E188" s="144" t="str">
        <f t="shared" si="52"/>
        <v>2023FEBREROÍNDICES DE ATENCIÓN DEL VENDEDOR</v>
      </c>
      <c r="F188" s="448">
        <v>2023</v>
      </c>
      <c r="G188" s="303" t="s">
        <v>154</v>
      </c>
      <c r="H188" s="452"/>
      <c r="I188" s="818" t="s">
        <v>156</v>
      </c>
      <c r="J188" s="495">
        <v>0.75284997720018243</v>
      </c>
      <c r="K188" s="183">
        <v>0.96457938013915223</v>
      </c>
      <c r="L188" s="183" t="s">
        <v>84</v>
      </c>
      <c r="M188" s="183">
        <v>0.86129266521423375</v>
      </c>
      <c r="N188" s="183" t="s">
        <v>84</v>
      </c>
      <c r="O188" s="183" t="s">
        <v>84</v>
      </c>
      <c r="P188" s="183">
        <v>0.5996078431372549</v>
      </c>
      <c r="Q188" s="183">
        <v>0.84937611408199631</v>
      </c>
      <c r="R188" s="183" t="s">
        <v>84</v>
      </c>
      <c r="S188" s="183">
        <v>0.982289690069576</v>
      </c>
      <c r="T188" s="183">
        <v>0.87450980392156874</v>
      </c>
      <c r="U188" s="183">
        <v>0.98409090909090879</v>
      </c>
      <c r="V188" s="183">
        <v>0.98128342245989286</v>
      </c>
      <c r="W188" s="183" t="s">
        <v>84</v>
      </c>
      <c r="X188" s="183">
        <v>0.99999999999999989</v>
      </c>
      <c r="Y188" s="183">
        <v>0.99999999999999978</v>
      </c>
      <c r="Z188" s="183">
        <v>0.99999999999999978</v>
      </c>
      <c r="AA188" s="183" t="s">
        <v>84</v>
      </c>
      <c r="AB188" s="183" t="s">
        <v>84</v>
      </c>
      <c r="AC188" s="183"/>
      <c r="AD188" s="183">
        <v>0.85002649708532052</v>
      </c>
      <c r="AE188" s="183">
        <v>0.78145161290322562</v>
      </c>
      <c r="AF188" s="183">
        <v>0.98039215686274506</v>
      </c>
      <c r="AG188" s="183" t="s">
        <v>84</v>
      </c>
      <c r="AH188" s="183" t="s">
        <v>84</v>
      </c>
      <c r="AI188" s="183" t="s">
        <v>84</v>
      </c>
      <c r="AJ188" s="183">
        <v>0.84325125398996792</v>
      </c>
      <c r="AK188" s="183">
        <v>0.78557874762808333</v>
      </c>
      <c r="AL188" s="183">
        <v>1</v>
      </c>
      <c r="AM188" s="183">
        <v>0.87916666666666654</v>
      </c>
      <c r="AN188" s="189">
        <v>0.7104212055192447</v>
      </c>
      <c r="AO188" s="183">
        <v>0.88132094943240447</v>
      </c>
      <c r="AP188" s="183" t="s">
        <v>84</v>
      </c>
      <c r="AQ188" s="183">
        <v>0.94745098039215703</v>
      </c>
      <c r="AR188" s="183">
        <v>0.90833333333333321</v>
      </c>
      <c r="AS188" s="183" t="s">
        <v>84</v>
      </c>
      <c r="AT188" s="604">
        <v>0.75098039215686263</v>
      </c>
      <c r="AU188" s="183" t="s">
        <v>84</v>
      </c>
      <c r="AV188" s="183" t="s">
        <v>84</v>
      </c>
      <c r="AW188" s="183">
        <v>0</v>
      </c>
      <c r="AX188" s="604">
        <v>0</v>
      </c>
      <c r="AY188" s="189" t="s">
        <v>84</v>
      </c>
      <c r="BA188" s="494">
        <v>0.90415665044289717</v>
      </c>
      <c r="BB188" s="187">
        <v>0.85378601758190664</v>
      </c>
      <c r="BC188" s="187">
        <v>0.87202141382868936</v>
      </c>
      <c r="BD188" s="188">
        <v>0.87665469395116435</v>
      </c>
      <c r="BE188" s="188" t="s">
        <v>84</v>
      </c>
    </row>
    <row r="189" spans="1:57" ht="35.25" customHeight="1" x14ac:dyDescent="0.25">
      <c r="A189" s="144"/>
      <c r="B189" s="144"/>
      <c r="C189" s="144"/>
      <c r="D189" s="144"/>
      <c r="E189" s="144" t="str">
        <f t="shared" si="52"/>
        <v>2023MARZOÍNDICES DE ATENCIÓN DEL VENDEDOR</v>
      </c>
      <c r="F189" s="448">
        <v>2023</v>
      </c>
      <c r="G189" s="1005" t="s">
        <v>155</v>
      </c>
      <c r="H189" s="452"/>
      <c r="I189" s="818" t="s">
        <v>156</v>
      </c>
      <c r="J189" s="495">
        <v>0.88948306595365401</v>
      </c>
      <c r="K189" s="183">
        <v>0.61673506611947093</v>
      </c>
      <c r="L189" s="183" t="s">
        <v>84</v>
      </c>
      <c r="M189" s="183">
        <v>0.93085655314757476</v>
      </c>
      <c r="N189" s="183" t="s">
        <v>84</v>
      </c>
      <c r="O189" s="183" t="s">
        <v>84</v>
      </c>
      <c r="P189" s="183">
        <v>0.96305469556243539</v>
      </c>
      <c r="Q189" s="183">
        <v>0.58377896613190727</v>
      </c>
      <c r="R189" s="183" t="s">
        <v>84</v>
      </c>
      <c r="S189" s="183">
        <v>0.85439360929556984</v>
      </c>
      <c r="T189" s="183">
        <v>0.53099304237824152</v>
      </c>
      <c r="U189" s="183">
        <v>0.93716577540106927</v>
      </c>
      <c r="V189" s="183">
        <v>0.98409090909090879</v>
      </c>
      <c r="W189" s="183" t="s">
        <v>84</v>
      </c>
      <c r="X189" s="183">
        <v>0.85025300442757723</v>
      </c>
      <c r="Y189" s="183">
        <v>0.94745098039215703</v>
      </c>
      <c r="Z189" s="183">
        <v>0.89696969696969686</v>
      </c>
      <c r="AA189" s="183" t="s">
        <v>84</v>
      </c>
      <c r="AB189" s="183" t="s">
        <v>84</v>
      </c>
      <c r="AC189" s="183"/>
      <c r="AD189" s="183">
        <v>0.82970430107526871</v>
      </c>
      <c r="AE189" s="183">
        <v>0.81336429308565528</v>
      </c>
      <c r="AF189" s="183">
        <v>0.82770129328327069</v>
      </c>
      <c r="AG189" s="183" t="s">
        <v>84</v>
      </c>
      <c r="AH189" s="183" t="s">
        <v>84</v>
      </c>
      <c r="AI189" s="183" t="s">
        <v>84</v>
      </c>
      <c r="AJ189" s="183">
        <v>0.94652406417112289</v>
      </c>
      <c r="AK189" s="183">
        <v>0.81766666666666654</v>
      </c>
      <c r="AL189" s="183">
        <v>0.80949557242251724</v>
      </c>
      <c r="AM189" s="183">
        <v>0.95686274509803948</v>
      </c>
      <c r="AN189" s="189">
        <v>0.74955436720142599</v>
      </c>
      <c r="AO189" s="183">
        <v>0.96705882352941197</v>
      </c>
      <c r="AP189" s="183" t="s">
        <v>84</v>
      </c>
      <c r="AQ189" s="183">
        <v>0.81174242424242415</v>
      </c>
      <c r="AR189" s="183">
        <v>0.81562302340290938</v>
      </c>
      <c r="AS189" s="183" t="s">
        <v>84</v>
      </c>
      <c r="AT189" s="604">
        <v>0.82253660958054109</v>
      </c>
      <c r="AU189" s="183" t="s">
        <v>84</v>
      </c>
      <c r="AV189" s="183" t="s">
        <v>84</v>
      </c>
      <c r="AW189" s="183">
        <v>0</v>
      </c>
      <c r="AX189" s="604">
        <v>0</v>
      </c>
      <c r="AY189" s="189" t="s">
        <v>84</v>
      </c>
      <c r="BA189" s="494">
        <v>0.83210211373918852</v>
      </c>
      <c r="BB189" s="187">
        <v>0.84385916287549589</v>
      </c>
      <c r="BC189" s="187">
        <v>0.85424022018882162</v>
      </c>
      <c r="BD189" s="188">
        <v>0.84340049893450209</v>
      </c>
      <c r="BE189" s="188" t="s">
        <v>84</v>
      </c>
    </row>
    <row r="190" spans="1:57" ht="35.25" customHeight="1" x14ac:dyDescent="0.25">
      <c r="A190" s="144"/>
      <c r="B190" s="144"/>
      <c r="C190" s="144"/>
      <c r="D190" s="144"/>
      <c r="E190" s="144" t="str">
        <f t="shared" si="52"/>
        <v>2023ABRILÍNDICES DE ATENCIÓN DEL VENDEDOR</v>
      </c>
      <c r="F190" s="448">
        <v>2023</v>
      </c>
      <c r="G190" s="1008" t="s">
        <v>303</v>
      </c>
      <c r="H190" s="452"/>
      <c r="I190" s="818" t="s">
        <v>156</v>
      </c>
      <c r="J190" s="495">
        <v>0.71033868092691621</v>
      </c>
      <c r="K190" s="183">
        <v>0.99999999999999978</v>
      </c>
      <c r="L190" s="183" t="s">
        <v>84</v>
      </c>
      <c r="M190" s="183">
        <v>0.71893939393939388</v>
      </c>
      <c r="N190" s="183" t="s">
        <v>84</v>
      </c>
      <c r="O190" s="183" t="s">
        <v>84</v>
      </c>
      <c r="P190" s="183">
        <v>0.86274509803921584</v>
      </c>
      <c r="Q190" s="183">
        <v>0.99999999999999978</v>
      </c>
      <c r="R190" s="183" t="s">
        <v>84</v>
      </c>
      <c r="S190" s="183">
        <v>0.72638146167557927</v>
      </c>
      <c r="T190" s="183">
        <v>0.84393939393939377</v>
      </c>
      <c r="U190" s="183">
        <v>0.85895003162555328</v>
      </c>
      <c r="V190" s="183">
        <v>0.8573975044563279</v>
      </c>
      <c r="W190" s="183" t="s">
        <v>84</v>
      </c>
      <c r="X190" s="183">
        <v>0.82352941176470573</v>
      </c>
      <c r="Y190" s="183">
        <v>0.85895003162555328</v>
      </c>
      <c r="Z190" s="183">
        <v>0.68214654282765741</v>
      </c>
      <c r="AA190" s="183">
        <v>0.96521189120809592</v>
      </c>
      <c r="AB190" s="183" t="s">
        <v>84</v>
      </c>
      <c r="AC190" s="183"/>
      <c r="AD190" s="183">
        <v>0.8226381461675577</v>
      </c>
      <c r="AE190" s="183">
        <v>0.73945035460992903</v>
      </c>
      <c r="AF190" s="183">
        <v>0.92837977296181629</v>
      </c>
      <c r="AG190" s="183" t="s">
        <v>84</v>
      </c>
      <c r="AH190" s="183" t="s">
        <v>84</v>
      </c>
      <c r="AI190" s="183" t="s">
        <v>84</v>
      </c>
      <c r="AJ190" s="183">
        <v>0.78912601626016254</v>
      </c>
      <c r="AK190" s="183">
        <v>1</v>
      </c>
      <c r="AL190" s="183">
        <v>0.91087344028520489</v>
      </c>
      <c r="AM190" s="183">
        <v>0.90819964349376103</v>
      </c>
      <c r="AN190" s="189">
        <v>0.84078431372549023</v>
      </c>
      <c r="AO190" s="183">
        <v>0.83175438596491225</v>
      </c>
      <c r="AP190" s="183" t="s">
        <v>84</v>
      </c>
      <c r="AQ190" s="183">
        <v>0.69781783681214415</v>
      </c>
      <c r="AR190" s="183">
        <v>0.96167557932263792</v>
      </c>
      <c r="AS190" s="183" t="s">
        <v>84</v>
      </c>
      <c r="AT190" s="604">
        <v>0.99999999999999978</v>
      </c>
      <c r="AU190" s="183" t="s">
        <v>84</v>
      </c>
      <c r="AV190" s="183" t="s">
        <v>84</v>
      </c>
      <c r="AW190" s="183">
        <v>0</v>
      </c>
      <c r="AX190" s="604">
        <v>0</v>
      </c>
      <c r="AY190" s="189" t="s">
        <v>84</v>
      </c>
      <c r="BA190" s="494">
        <v>0.83911764938679945</v>
      </c>
      <c r="BB190" s="187">
        <v>0.86743146093799028</v>
      </c>
      <c r="BC190" s="187">
        <v>0.87281195052492344</v>
      </c>
      <c r="BD190" s="188">
        <v>0.85978702028323772</v>
      </c>
      <c r="BE190" s="188" t="s">
        <v>84</v>
      </c>
    </row>
    <row r="191" spans="1:57" ht="35.25" customHeight="1" x14ac:dyDescent="0.25">
      <c r="A191" s="144"/>
      <c r="B191" s="144"/>
      <c r="C191" s="144"/>
      <c r="D191" s="144"/>
      <c r="E191" s="144" t="str">
        <f t="shared" si="52"/>
        <v>2023MAYOÍNDICES DE ATENCIÓN DEL VENDEDOR</v>
      </c>
      <c r="F191" s="448">
        <v>2023</v>
      </c>
      <c r="G191" s="1008" t="s">
        <v>167</v>
      </c>
      <c r="H191" s="452"/>
      <c r="I191" s="818" t="s">
        <v>156</v>
      </c>
      <c r="J191" s="495">
        <v>0.90891472868217049</v>
      </c>
      <c r="K191" s="183">
        <v>0.98128342245989286</v>
      </c>
      <c r="L191" s="183" t="s">
        <v>84</v>
      </c>
      <c r="M191" s="183">
        <v>0.82298474945533762</v>
      </c>
      <c r="N191" s="183" t="s">
        <v>84</v>
      </c>
      <c r="O191" s="183" t="s">
        <v>84</v>
      </c>
      <c r="P191" s="183">
        <v>1</v>
      </c>
      <c r="Q191" s="183">
        <v>1.0000000000000002</v>
      </c>
      <c r="R191" s="183" t="s">
        <v>84</v>
      </c>
      <c r="S191" s="183">
        <v>0.96521189120809592</v>
      </c>
      <c r="T191" s="183">
        <v>0.95813460519342863</v>
      </c>
      <c r="U191" s="183">
        <v>0.92567259461924301</v>
      </c>
      <c r="V191" s="183">
        <v>0.90196078431372539</v>
      </c>
      <c r="W191" s="183" t="s">
        <v>84</v>
      </c>
      <c r="X191" s="183">
        <v>1.0000000000000002</v>
      </c>
      <c r="Y191" s="183">
        <v>0.98333333333333328</v>
      </c>
      <c r="Z191" s="183">
        <v>0.9419026870007261</v>
      </c>
      <c r="AA191" s="183">
        <v>0.88333333333333319</v>
      </c>
      <c r="AB191" s="183">
        <v>0.92156862745098023</v>
      </c>
      <c r="AC191" s="183"/>
      <c r="AD191" s="183">
        <v>0.87144212523719145</v>
      </c>
      <c r="AE191" s="183">
        <v>0.84103457172342611</v>
      </c>
      <c r="AF191" s="183">
        <v>0.8637365058382902</v>
      </c>
      <c r="AG191" s="183" t="s">
        <v>84</v>
      </c>
      <c r="AH191" s="183" t="s">
        <v>84</v>
      </c>
      <c r="AI191" s="183" t="s">
        <v>84</v>
      </c>
      <c r="AJ191" s="183">
        <v>0.96305469556243539</v>
      </c>
      <c r="AK191" s="183">
        <v>0.98039215686274506</v>
      </c>
      <c r="AL191" s="183">
        <v>0.91338815789473671</v>
      </c>
      <c r="AM191" s="183">
        <v>0.85902992776057785</v>
      </c>
      <c r="AN191" s="189">
        <v>0.8303508771929824</v>
      </c>
      <c r="AO191" s="183">
        <v>0.982289690069576</v>
      </c>
      <c r="AP191" s="183" t="s">
        <v>84</v>
      </c>
      <c r="AQ191" s="183">
        <v>0.68950263032042081</v>
      </c>
      <c r="AR191" s="183">
        <v>0.982289690069576</v>
      </c>
      <c r="AS191" s="183" t="s">
        <v>84</v>
      </c>
      <c r="AT191" s="604">
        <v>0.99999999999999989</v>
      </c>
      <c r="AU191" s="183" t="s">
        <v>84</v>
      </c>
      <c r="AV191" s="183" t="s">
        <v>84</v>
      </c>
      <c r="AW191" s="183">
        <v>0</v>
      </c>
      <c r="AX191" s="604">
        <v>0</v>
      </c>
      <c r="AY191" s="189" t="s">
        <v>84</v>
      </c>
      <c r="BA191" s="494">
        <v>0.94245005407501903</v>
      </c>
      <c r="BB191" s="187">
        <v>0.8903036272590481</v>
      </c>
      <c r="BC191" s="187">
        <v>0.91352050261489315</v>
      </c>
      <c r="BD191" s="188">
        <v>0.91542472798298691</v>
      </c>
      <c r="BE191" s="188" t="s">
        <v>84</v>
      </c>
    </row>
    <row r="192" spans="1:57" ht="35.25" customHeight="1" x14ac:dyDescent="0.25">
      <c r="A192" s="144"/>
      <c r="B192" s="144"/>
      <c r="C192" s="144"/>
      <c r="D192" s="144"/>
      <c r="E192" s="144" t="str">
        <f t="shared" si="52"/>
        <v>2023JUNIOÍNDICES DE ATENCIÓN DEL VENDEDOR</v>
      </c>
      <c r="F192" s="448">
        <v>2023</v>
      </c>
      <c r="G192" s="1005" t="s">
        <v>168</v>
      </c>
      <c r="H192" s="452"/>
      <c r="I192" s="818" t="s">
        <v>156</v>
      </c>
      <c r="J192" s="495">
        <v>0.84690860215053754</v>
      </c>
      <c r="K192" s="183">
        <v>0.9696969696969695</v>
      </c>
      <c r="L192" s="183" t="s">
        <v>84</v>
      </c>
      <c r="M192" s="183">
        <v>0.93905670376258599</v>
      </c>
      <c r="N192" s="183" t="s">
        <v>84</v>
      </c>
      <c r="O192" s="183" t="s">
        <v>84</v>
      </c>
      <c r="P192" s="183">
        <v>0.84085727314181491</v>
      </c>
      <c r="Q192" s="183">
        <v>0.93485135989879808</v>
      </c>
      <c r="R192" s="183" t="s">
        <v>84</v>
      </c>
      <c r="S192" s="183">
        <v>0.93058191018342795</v>
      </c>
      <c r="T192" s="183">
        <v>0.98039215686274483</v>
      </c>
      <c r="U192" s="183">
        <v>0.91686274509803944</v>
      </c>
      <c r="V192" s="183">
        <v>0.90882352941176459</v>
      </c>
      <c r="W192" s="183" t="s">
        <v>84</v>
      </c>
      <c r="X192" s="183">
        <v>0.90925672594619245</v>
      </c>
      <c r="Y192" s="183">
        <v>1.0000000000000002</v>
      </c>
      <c r="Z192" s="183">
        <v>1.0000000000000002</v>
      </c>
      <c r="AA192" s="183">
        <v>0.87368901048791592</v>
      </c>
      <c r="AB192" s="183">
        <v>1.0000000000000002</v>
      </c>
      <c r="AC192" s="183"/>
      <c r="AD192" s="183">
        <v>0.82876016260162588</v>
      </c>
      <c r="AE192" s="183">
        <v>0.7995766488413546</v>
      </c>
      <c r="AF192" s="183">
        <v>0.8765737874097006</v>
      </c>
      <c r="AG192" s="183" t="s">
        <v>84</v>
      </c>
      <c r="AH192" s="183" t="s">
        <v>84</v>
      </c>
      <c r="AI192" s="183" t="s">
        <v>84</v>
      </c>
      <c r="AJ192" s="183">
        <v>0.9207843137254903</v>
      </c>
      <c r="AK192" s="183">
        <v>0.95000000000000007</v>
      </c>
      <c r="AL192" s="183">
        <v>0.93591331269349842</v>
      </c>
      <c r="AM192" s="183">
        <v>0.83870967741935465</v>
      </c>
      <c r="AN192" s="189">
        <v>0.94352941176470606</v>
      </c>
      <c r="AO192" s="183" t="s">
        <v>84</v>
      </c>
      <c r="AP192" s="183" t="s">
        <v>84</v>
      </c>
      <c r="AQ192" s="183">
        <v>0.96305469556243539</v>
      </c>
      <c r="AR192" s="183">
        <v>0.91026315789473666</v>
      </c>
      <c r="AS192" s="183" t="s">
        <v>84</v>
      </c>
      <c r="AT192" s="604">
        <v>0.93817204301075252</v>
      </c>
      <c r="AU192" s="183" t="s">
        <v>84</v>
      </c>
      <c r="AV192" s="183" t="s">
        <v>84</v>
      </c>
      <c r="AW192" s="183">
        <v>0</v>
      </c>
      <c r="AX192" s="604">
        <v>0</v>
      </c>
      <c r="AY192" s="189" t="s">
        <v>84</v>
      </c>
      <c r="BA192" s="494">
        <v>0.93221264190291364</v>
      </c>
      <c r="BB192" s="187">
        <v>0.88673091430696627</v>
      </c>
      <c r="BC192" s="187">
        <v>0.9371632988226416</v>
      </c>
      <c r="BD192" s="188">
        <v>0.9187022850108405</v>
      </c>
      <c r="BE192" s="188" t="s">
        <v>84</v>
      </c>
    </row>
    <row r="193" spans="1:69" ht="35.25" customHeight="1" x14ac:dyDescent="0.25">
      <c r="A193" s="144"/>
      <c r="B193" s="144"/>
      <c r="C193" s="144"/>
      <c r="D193" s="144"/>
      <c r="E193" s="144" t="str">
        <f t="shared" si="52"/>
        <v>2023JULIOÍNDICES DE ATENCIÓN DEL VENDEDOR</v>
      </c>
      <c r="F193" s="448">
        <v>2023</v>
      </c>
      <c r="G193" s="1008" t="s">
        <v>241</v>
      </c>
      <c r="H193" s="452"/>
      <c r="I193" s="818" t="s">
        <v>156</v>
      </c>
      <c r="J193" s="495">
        <v>0.91938997821350743</v>
      </c>
      <c r="K193" s="183">
        <v>0.82945736434108519</v>
      </c>
      <c r="L193" s="183" t="s">
        <v>84</v>
      </c>
      <c r="M193" s="183">
        <v>0.83111954459203019</v>
      </c>
      <c r="N193" s="183" t="s">
        <v>84</v>
      </c>
      <c r="O193" s="183" t="s">
        <v>84</v>
      </c>
      <c r="P193" s="183">
        <v>0.91938997821350743</v>
      </c>
      <c r="Q193" s="183">
        <v>0.81742424242424239</v>
      </c>
      <c r="R193" s="183" t="s">
        <v>84</v>
      </c>
      <c r="S193" s="183">
        <v>0.78145161290322562</v>
      </c>
      <c r="T193" s="183">
        <v>0.68650250797993606</v>
      </c>
      <c r="U193" s="183">
        <v>0.89633260711692064</v>
      </c>
      <c r="V193" s="183">
        <v>0.93899782135076237</v>
      </c>
      <c r="W193" s="183" t="s">
        <v>84</v>
      </c>
      <c r="X193" s="183">
        <v>0.99999999999999978</v>
      </c>
      <c r="Y193" s="183">
        <v>0.99999999999999978</v>
      </c>
      <c r="Z193" s="183">
        <v>0.73356935366739284</v>
      </c>
      <c r="AA193" s="183">
        <v>0.75311942959001776</v>
      </c>
      <c r="AB193" s="183">
        <v>0.92858617131062937</v>
      </c>
      <c r="AC193" s="183"/>
      <c r="AD193" s="183">
        <v>0.80803289057558492</v>
      </c>
      <c r="AE193" s="183">
        <v>0.87484649122807012</v>
      </c>
      <c r="AF193" s="183">
        <v>0.97774244833068358</v>
      </c>
      <c r="AG193" s="183" t="s">
        <v>84</v>
      </c>
      <c r="AH193" s="183" t="s">
        <v>84</v>
      </c>
      <c r="AI193" s="183" t="s">
        <v>84</v>
      </c>
      <c r="AJ193" s="183">
        <v>0.91859649122807008</v>
      </c>
      <c r="AK193" s="183">
        <v>0.94798761609907123</v>
      </c>
      <c r="AL193" s="183">
        <v>0.98039215686274506</v>
      </c>
      <c r="AM193" s="183">
        <v>0.98039215686274539</v>
      </c>
      <c r="AN193" s="189">
        <v>0.91893704850361191</v>
      </c>
      <c r="AO193" s="183" t="s">
        <v>84</v>
      </c>
      <c r="AP193" s="183" t="s">
        <v>84</v>
      </c>
      <c r="AQ193" s="183">
        <v>0.99999999999999989</v>
      </c>
      <c r="AR193" s="183">
        <v>0.98128342245989286</v>
      </c>
      <c r="AS193" s="183" t="s">
        <v>84</v>
      </c>
      <c r="AT193" s="604">
        <v>0.97774244833068358</v>
      </c>
      <c r="AU193" s="183" t="s">
        <v>84</v>
      </c>
      <c r="AV193" s="183" t="s">
        <v>84</v>
      </c>
      <c r="AW193" s="183">
        <v>0</v>
      </c>
      <c r="AX193" s="604">
        <v>0</v>
      </c>
      <c r="AY193" s="189" t="s">
        <v>84</v>
      </c>
      <c r="BA193" s="494">
        <v>0.85966718655023266</v>
      </c>
      <c r="BB193" s="187">
        <v>0.92586591246132288</v>
      </c>
      <c r="BC193" s="187">
        <v>0.986341956930192</v>
      </c>
      <c r="BD193" s="188">
        <v>0.9239583519805824</v>
      </c>
      <c r="BE193" s="188" t="s">
        <v>84</v>
      </c>
    </row>
    <row r="194" spans="1:69" ht="35.25" customHeight="1" x14ac:dyDescent="0.25">
      <c r="A194" s="144"/>
      <c r="B194" s="144"/>
      <c r="C194" s="144"/>
      <c r="D194" s="144"/>
      <c r="E194" s="144" t="str">
        <f t="shared" ref="E194:E217" si="54">+F194&amp;G194&amp;I194</f>
        <v>2023AGOSTOÍNDICES DE ATENCIÓN DEL VENDEDOR</v>
      </c>
      <c r="F194" s="448">
        <v>2023</v>
      </c>
      <c r="G194" s="1005" t="s">
        <v>246</v>
      </c>
      <c r="H194" s="452"/>
      <c r="I194" s="818" t="s">
        <v>156</v>
      </c>
      <c r="J194" s="495">
        <v>0.98352941176470621</v>
      </c>
      <c r="K194" s="183">
        <v>0.7905525846702316</v>
      </c>
      <c r="L194" s="183" t="s">
        <v>84</v>
      </c>
      <c r="M194" s="183">
        <v>0.93738140417457283</v>
      </c>
      <c r="N194" s="183" t="s">
        <v>84</v>
      </c>
      <c r="O194" s="183" t="s">
        <v>84</v>
      </c>
      <c r="P194" s="183">
        <v>0.94563279857397486</v>
      </c>
      <c r="Q194" s="183">
        <v>0.95793801391524325</v>
      </c>
      <c r="R194" s="183" t="s">
        <v>84</v>
      </c>
      <c r="S194" s="183">
        <v>0.90022137887413012</v>
      </c>
      <c r="T194" s="183">
        <v>0.94563279857397486</v>
      </c>
      <c r="U194" s="183">
        <v>0.96989247311827931</v>
      </c>
      <c r="V194" s="183">
        <v>0.98266253869969034</v>
      </c>
      <c r="W194" s="183" t="s">
        <v>84</v>
      </c>
      <c r="X194" s="183">
        <v>0.92196969696969688</v>
      </c>
      <c r="Y194" s="183">
        <v>1.0000000000000002</v>
      </c>
      <c r="Z194" s="183">
        <v>0.85641998734977842</v>
      </c>
      <c r="AA194" s="183">
        <v>0.81907308377896615</v>
      </c>
      <c r="AB194" s="183">
        <v>0.98039215686274483</v>
      </c>
      <c r="AC194" s="183"/>
      <c r="AD194" s="183">
        <v>0.9624999999999998</v>
      </c>
      <c r="AE194" s="183">
        <v>0.93764705882352961</v>
      </c>
      <c r="AF194" s="183">
        <v>1</v>
      </c>
      <c r="AG194" s="183" t="s">
        <v>84</v>
      </c>
      <c r="AH194" s="183" t="s">
        <v>84</v>
      </c>
      <c r="AI194" s="183" t="s">
        <v>84</v>
      </c>
      <c r="AJ194" s="183">
        <v>0.90647058823529436</v>
      </c>
      <c r="AK194" s="183">
        <v>0.95312499999999967</v>
      </c>
      <c r="AL194" s="183">
        <v>0.98761609907120751</v>
      </c>
      <c r="AM194" s="183">
        <v>0.96532507739938078</v>
      </c>
      <c r="AN194" s="189">
        <v>0.88678051865907637</v>
      </c>
      <c r="AO194" s="183" t="s">
        <v>84</v>
      </c>
      <c r="AP194" s="183" t="s">
        <v>84</v>
      </c>
      <c r="AQ194" s="183">
        <v>0.71679316888045519</v>
      </c>
      <c r="AR194" s="183">
        <v>0.87083333333333324</v>
      </c>
      <c r="AS194" s="183" t="s">
        <v>84</v>
      </c>
      <c r="AT194" s="604">
        <v>0.90909090909090895</v>
      </c>
      <c r="AU194" s="183" t="s">
        <v>84</v>
      </c>
      <c r="AV194" s="183" t="s">
        <v>84</v>
      </c>
      <c r="AW194" s="183">
        <v>0</v>
      </c>
      <c r="AX194" s="604">
        <v>0</v>
      </c>
      <c r="AY194" s="189" t="s">
        <v>84</v>
      </c>
      <c r="BA194" s="494">
        <v>0.92794988052328498</v>
      </c>
      <c r="BB194" s="187">
        <v>0.94993304277356105</v>
      </c>
      <c r="BC194" s="187">
        <v>0.83223913710156572</v>
      </c>
      <c r="BD194" s="188">
        <v>0.90337402013280388</v>
      </c>
      <c r="BE194" s="188" t="s">
        <v>84</v>
      </c>
    </row>
    <row r="195" spans="1:69" ht="35.25" customHeight="1" x14ac:dyDescent="0.25">
      <c r="A195" s="144"/>
      <c r="B195" s="144"/>
      <c r="C195" s="144"/>
      <c r="D195" s="144"/>
      <c r="E195" s="144" t="str">
        <f t="shared" si="54"/>
        <v>2023SEPTIEMBREÍNDICES DE ATENCIÓN DEL VENDEDOR</v>
      </c>
      <c r="F195" s="448">
        <v>2023</v>
      </c>
      <c r="G195" s="303" t="s">
        <v>248</v>
      </c>
      <c r="H195" s="452"/>
      <c r="I195" s="818" t="s">
        <v>156</v>
      </c>
      <c r="J195" s="802">
        <v>0.91176470588235292</v>
      </c>
      <c r="K195" s="183">
        <v>0.6212121212121211</v>
      </c>
      <c r="L195" s="183" t="s">
        <v>84</v>
      </c>
      <c r="M195" s="183">
        <v>0.99999999999999978</v>
      </c>
      <c r="N195" s="183" t="s">
        <v>84</v>
      </c>
      <c r="O195" s="183" t="s">
        <v>84</v>
      </c>
      <c r="P195" s="183">
        <v>0.88162672476397952</v>
      </c>
      <c r="Q195" s="183">
        <v>0.87182280319535199</v>
      </c>
      <c r="R195" s="183" t="s">
        <v>84</v>
      </c>
      <c r="S195" s="183">
        <v>0.85828877005347581</v>
      </c>
      <c r="T195" s="183">
        <v>0.78581154684095855</v>
      </c>
      <c r="U195" s="183">
        <v>0.86140819964349369</v>
      </c>
      <c r="V195" s="183">
        <v>1.0000000000000002</v>
      </c>
      <c r="W195" s="183" t="s">
        <v>84</v>
      </c>
      <c r="X195" s="183">
        <v>0.77395635673624275</v>
      </c>
      <c r="Y195" s="183">
        <v>0.88101604278074852</v>
      </c>
      <c r="Z195" s="183">
        <v>0.89886363636363609</v>
      </c>
      <c r="AA195" s="183">
        <v>1</v>
      </c>
      <c r="AB195" s="183">
        <v>0.98039215686274506</v>
      </c>
      <c r="AC195" s="183"/>
      <c r="AD195" s="183">
        <v>0.89273356401384085</v>
      </c>
      <c r="AE195" s="183">
        <v>0.81372807017543858</v>
      </c>
      <c r="AF195" s="183">
        <v>0.98266253869969034</v>
      </c>
      <c r="AG195" s="183" t="s">
        <v>84</v>
      </c>
      <c r="AH195" s="183" t="s">
        <v>84</v>
      </c>
      <c r="AI195" s="183" t="s">
        <v>84</v>
      </c>
      <c r="AJ195" s="183">
        <v>0.8435606060606059</v>
      </c>
      <c r="AK195" s="183">
        <v>0.98039215686274483</v>
      </c>
      <c r="AL195" s="183">
        <v>0.92215686274509823</v>
      </c>
      <c r="AM195" s="183">
        <v>0.96941176470588264</v>
      </c>
      <c r="AN195" s="189">
        <v>0.89865841073271413</v>
      </c>
      <c r="AO195" s="183" t="s">
        <v>84</v>
      </c>
      <c r="AP195" s="183" t="s">
        <v>84</v>
      </c>
      <c r="AQ195" s="183">
        <v>0.94700000000000006</v>
      </c>
      <c r="AR195" s="183">
        <v>0.70686274509803915</v>
      </c>
      <c r="AS195" s="183" t="s">
        <v>84</v>
      </c>
      <c r="AT195" s="604">
        <v>0.9242424242424242</v>
      </c>
      <c r="AU195" s="183">
        <v>0.91938997821350743</v>
      </c>
      <c r="AV195" s="183">
        <v>0.86867305061559508</v>
      </c>
      <c r="AW195" s="183" t="s">
        <v>84</v>
      </c>
      <c r="AX195" s="604" t="s">
        <v>84</v>
      </c>
      <c r="AY195" s="189">
        <v>0</v>
      </c>
      <c r="AZ195">
        <v>0</v>
      </c>
      <c r="BA195" s="272" t="s">
        <v>84</v>
      </c>
      <c r="BB195" s="187"/>
      <c r="BC195" s="187">
        <v>0.88044021888107893</v>
      </c>
      <c r="BD195" s="188">
        <v>0.91291299674950177</v>
      </c>
      <c r="BE195" s="188">
        <v>0.8593683897801544</v>
      </c>
      <c r="BF195" s="147">
        <v>0.8842405351369117</v>
      </c>
      <c r="BG195" s="147" t="s">
        <v>84</v>
      </c>
    </row>
    <row r="196" spans="1:69" ht="35.25" customHeight="1" x14ac:dyDescent="0.25">
      <c r="A196" s="144"/>
      <c r="B196" s="144"/>
      <c r="C196" s="144"/>
      <c r="D196" s="144"/>
      <c r="E196" s="144" t="str">
        <f t="shared" si="54"/>
        <v>2023OCTUBREÍNDICES DE ATENCIÓN DEL VENDEDOR</v>
      </c>
      <c r="F196" s="448">
        <v>2023</v>
      </c>
      <c r="G196" s="303" t="s">
        <v>257</v>
      </c>
      <c r="H196" s="452"/>
      <c r="I196" s="818" t="s">
        <v>156</v>
      </c>
      <c r="J196" s="495">
        <v>0.79366165070679429</v>
      </c>
      <c r="K196" s="183">
        <v>0.89960784313725495</v>
      </c>
      <c r="L196" s="183" t="s">
        <v>84</v>
      </c>
      <c r="M196" s="183">
        <v>0.95533333333333348</v>
      </c>
      <c r="N196" s="183" t="s">
        <v>84</v>
      </c>
      <c r="O196" s="183" t="s">
        <v>84</v>
      </c>
      <c r="P196" s="183">
        <v>0.99999999999999978</v>
      </c>
      <c r="Q196" s="183">
        <v>0.86685641998734964</v>
      </c>
      <c r="R196" s="183" t="s">
        <v>84</v>
      </c>
      <c r="S196" s="183">
        <v>0.81151170145477525</v>
      </c>
      <c r="T196" s="183">
        <v>0.81197110423116603</v>
      </c>
      <c r="U196" s="183">
        <v>0.82298474945533762</v>
      </c>
      <c r="V196" s="183">
        <v>0.99999999999999978</v>
      </c>
      <c r="W196" s="183" t="s">
        <v>84</v>
      </c>
      <c r="X196" s="183">
        <v>0.98266253869969034</v>
      </c>
      <c r="Y196" s="183">
        <v>0.75300442757748243</v>
      </c>
      <c r="Z196" s="183">
        <v>0.83712839974699538</v>
      </c>
      <c r="AA196" s="183">
        <v>1.0000000000000002</v>
      </c>
      <c r="AB196" s="183">
        <v>0.97204301075268795</v>
      </c>
      <c r="AC196" s="183"/>
      <c r="AD196" s="183">
        <v>0.87479423868312745</v>
      </c>
      <c r="AE196" s="183">
        <v>0.75445632798573969</v>
      </c>
      <c r="AF196" s="183">
        <v>0.82932263814616747</v>
      </c>
      <c r="AG196" s="183" t="s">
        <v>84</v>
      </c>
      <c r="AH196" s="183" t="s">
        <v>84</v>
      </c>
      <c r="AI196" s="183" t="s">
        <v>84</v>
      </c>
      <c r="AJ196" s="183">
        <v>0.87764705882352967</v>
      </c>
      <c r="AK196" s="183">
        <v>0.82045454545454521</v>
      </c>
      <c r="AL196" s="183">
        <v>0.87433155080213898</v>
      </c>
      <c r="AM196" s="183">
        <v>0.9331550802139037</v>
      </c>
      <c r="AN196" s="189">
        <v>0.94571723426212584</v>
      </c>
      <c r="AO196" s="183" t="s">
        <v>84</v>
      </c>
      <c r="AP196" s="183" t="s">
        <v>84</v>
      </c>
      <c r="AQ196" s="183">
        <v>0.72264389626818459</v>
      </c>
      <c r="AR196" s="183">
        <v>0.9833333333333335</v>
      </c>
      <c r="AS196" s="183" t="s">
        <v>84</v>
      </c>
      <c r="AT196" s="604">
        <v>0.91746466028271756</v>
      </c>
      <c r="AU196" s="183" t="s">
        <v>84</v>
      </c>
      <c r="AV196" s="183" t="s">
        <v>84</v>
      </c>
      <c r="AW196" s="183">
        <v>0</v>
      </c>
      <c r="AX196" s="604">
        <v>0</v>
      </c>
      <c r="AY196" s="189" t="s">
        <v>84</v>
      </c>
      <c r="BA196" s="494">
        <v>0.8933403699344904</v>
      </c>
      <c r="BB196" s="187">
        <v>0.86373483429640974</v>
      </c>
      <c r="BC196" s="187">
        <v>0.87448062996141196</v>
      </c>
      <c r="BD196" s="188">
        <v>0.87718527806410407</v>
      </c>
      <c r="BE196" s="188" t="s">
        <v>84</v>
      </c>
    </row>
    <row r="197" spans="1:69" ht="35.25" customHeight="1" x14ac:dyDescent="0.25">
      <c r="A197" s="144"/>
      <c r="B197" s="144"/>
      <c r="C197" s="144"/>
      <c r="D197" s="144"/>
      <c r="E197" s="144" t="str">
        <f t="shared" si="54"/>
        <v>2023NOVIEMBREÍNDICES DE ATENCIÓN DEL VENDEDOR</v>
      </c>
      <c r="F197" s="448">
        <v>2023</v>
      </c>
      <c r="G197" s="303" t="s">
        <v>267</v>
      </c>
      <c r="H197" s="452"/>
      <c r="I197" s="818" t="s">
        <v>156</v>
      </c>
      <c r="J197" s="495">
        <v>0.98333333333333306</v>
      </c>
      <c r="K197" s="183">
        <v>0.86809269162210334</v>
      </c>
      <c r="L197" s="183" t="s">
        <v>84</v>
      </c>
      <c r="M197" s="183">
        <v>0.62792536369386454</v>
      </c>
      <c r="N197" s="183" t="s">
        <v>84</v>
      </c>
      <c r="O197" s="183" t="s">
        <v>84</v>
      </c>
      <c r="P197" s="183">
        <v>0.96434937611408178</v>
      </c>
      <c r="Q197" s="183">
        <v>0.89884135472370741</v>
      </c>
      <c r="R197" s="183" t="s">
        <v>84</v>
      </c>
      <c r="S197" s="183">
        <v>0.77487291212781395</v>
      </c>
      <c r="T197" s="183">
        <v>0.98128342245989286</v>
      </c>
      <c r="U197" s="183">
        <v>0.68226381461675578</v>
      </c>
      <c r="V197" s="183">
        <v>0.85739750445632779</v>
      </c>
      <c r="W197" s="183" t="s">
        <v>84</v>
      </c>
      <c r="X197" s="183">
        <v>0.92424242424242409</v>
      </c>
      <c r="Y197" s="183">
        <v>0.99999999999999967</v>
      </c>
      <c r="Z197" s="183">
        <v>0.85472370766488404</v>
      </c>
      <c r="AA197" s="183">
        <v>0.77777777777777768</v>
      </c>
      <c r="AB197" s="183">
        <v>0.9518716577540105</v>
      </c>
      <c r="AC197" s="183"/>
      <c r="AD197" s="183">
        <v>0.79857397504456318</v>
      </c>
      <c r="AE197" s="183">
        <v>0.7866935483870966</v>
      </c>
      <c r="AF197" s="183">
        <v>0.7928333333333335</v>
      </c>
      <c r="AG197" s="183" t="s">
        <v>84</v>
      </c>
      <c r="AH197" s="183" t="s">
        <v>84</v>
      </c>
      <c r="AI197" s="183" t="s">
        <v>84</v>
      </c>
      <c r="AJ197" s="183">
        <v>0.81136528685548281</v>
      </c>
      <c r="AK197" s="183">
        <v>0.67394220846233233</v>
      </c>
      <c r="AL197" s="183">
        <v>0.82058823529411784</v>
      </c>
      <c r="AM197" s="183">
        <v>0.96078431372549011</v>
      </c>
      <c r="AN197" s="189">
        <v>0.86764705882352922</v>
      </c>
      <c r="AO197" s="183" t="s">
        <v>84</v>
      </c>
      <c r="AP197" s="183" t="s">
        <v>84</v>
      </c>
      <c r="AQ197" s="183">
        <v>0.9671094244149272</v>
      </c>
      <c r="AR197" s="183">
        <v>0.96862745098039238</v>
      </c>
      <c r="AS197" s="183" t="s">
        <v>84</v>
      </c>
      <c r="AT197" s="604">
        <v>0.86733333333333351</v>
      </c>
      <c r="AU197" s="183" t="s">
        <v>84</v>
      </c>
      <c r="AV197" s="183" t="s">
        <v>84</v>
      </c>
      <c r="AW197" s="183">
        <v>0</v>
      </c>
      <c r="AX197" s="604">
        <v>0</v>
      </c>
      <c r="AY197" s="189" t="s">
        <v>84</v>
      </c>
      <c r="BA197" s="494">
        <v>0.86764109575621273</v>
      </c>
      <c r="BB197" s="187">
        <v>0.8140534949907432</v>
      </c>
      <c r="BC197" s="187">
        <v>0.93435673624288429</v>
      </c>
      <c r="BD197" s="188">
        <v>0.87201710899661344</v>
      </c>
      <c r="BE197" s="188" t="s">
        <v>84</v>
      </c>
    </row>
    <row r="198" spans="1:69" ht="35.25" customHeight="1" x14ac:dyDescent="0.25">
      <c r="A198" s="144"/>
      <c r="B198" s="144"/>
      <c r="C198" s="144"/>
      <c r="D198" s="144"/>
      <c r="E198" s="144" t="str">
        <f t="shared" si="54"/>
        <v>2023DICIEMBREÍNDICES DE ATENCIÓN DEL VENDEDOR</v>
      </c>
      <c r="F198" s="448">
        <v>2023</v>
      </c>
      <c r="G198" s="303" t="s">
        <v>152</v>
      </c>
      <c r="H198" s="452"/>
      <c r="I198" s="818" t="s">
        <v>156</v>
      </c>
      <c r="J198" s="495">
        <v>0.81060606060606044</v>
      </c>
      <c r="K198" s="183">
        <v>0.89973262032085544</v>
      </c>
      <c r="L198" s="183" t="s">
        <v>84</v>
      </c>
      <c r="M198" s="183">
        <v>0.86150670794633644</v>
      </c>
      <c r="N198" s="183" t="s">
        <v>84</v>
      </c>
      <c r="O198" s="183" t="s">
        <v>84</v>
      </c>
      <c r="P198" s="183">
        <v>0.89215686274509787</v>
      </c>
      <c r="Q198" s="183">
        <v>0.95098039215686248</v>
      </c>
      <c r="R198" s="183" t="s">
        <v>84</v>
      </c>
      <c r="S198" s="183">
        <v>0.76344086021505353</v>
      </c>
      <c r="T198" s="183">
        <v>0.93636363636363618</v>
      </c>
      <c r="U198" s="183">
        <v>0.91427268581851329</v>
      </c>
      <c r="V198" s="183">
        <v>0.96167557932263792</v>
      </c>
      <c r="W198" s="183" t="s">
        <v>84</v>
      </c>
      <c r="X198" s="183">
        <v>0.98128342245989286</v>
      </c>
      <c r="Y198" s="183">
        <v>0.85902992776057785</v>
      </c>
      <c r="Z198" s="183">
        <v>0.90449082858950003</v>
      </c>
      <c r="AA198" s="183">
        <v>0.9849462365591396</v>
      </c>
      <c r="AB198" s="183">
        <v>0.96532507739938078</v>
      </c>
      <c r="AC198" s="183"/>
      <c r="AD198" s="183">
        <v>0.71758380771663488</v>
      </c>
      <c r="AE198" s="183">
        <v>0.95951929158760263</v>
      </c>
      <c r="AF198" s="183">
        <v>0.92691622103386784</v>
      </c>
      <c r="AG198" s="183" t="s">
        <v>84</v>
      </c>
      <c r="AH198" s="183" t="s">
        <v>84</v>
      </c>
      <c r="AI198" s="183" t="s">
        <v>84</v>
      </c>
      <c r="AJ198" s="183">
        <v>0.8540811673506612</v>
      </c>
      <c r="AK198" s="183">
        <v>0.99999999999999978</v>
      </c>
      <c r="AL198" s="183">
        <v>0.99999999999999967</v>
      </c>
      <c r="AM198" s="183">
        <v>0.91401515151515134</v>
      </c>
      <c r="AN198" s="189">
        <v>0.93516761543326987</v>
      </c>
      <c r="AO198" s="183" t="s">
        <v>84</v>
      </c>
      <c r="AP198" s="183" t="s">
        <v>84</v>
      </c>
      <c r="AQ198" s="183">
        <v>0.86815789473684202</v>
      </c>
      <c r="AR198" s="183">
        <v>0.6080012650221378</v>
      </c>
      <c r="AS198" s="183" t="s">
        <v>84</v>
      </c>
      <c r="AT198" s="604">
        <v>0.8787218591140159</v>
      </c>
      <c r="AU198" s="183" t="s">
        <v>84</v>
      </c>
      <c r="AV198" s="183" t="s">
        <v>84</v>
      </c>
      <c r="AW198" s="183">
        <v>0</v>
      </c>
      <c r="AX198" s="604">
        <v>0</v>
      </c>
      <c r="AY198" s="189" t="s">
        <v>84</v>
      </c>
      <c r="BA198" s="494">
        <v>0.90612934987596749</v>
      </c>
      <c r="BB198" s="187">
        <v>0.91341040682964847</v>
      </c>
      <c r="BC198" s="187">
        <v>0.78496033962433198</v>
      </c>
      <c r="BD198" s="188">
        <v>0.86816669877664931</v>
      </c>
      <c r="BE198" s="188" t="s">
        <v>84</v>
      </c>
    </row>
    <row r="199" spans="1:69" ht="35.25" customHeight="1" x14ac:dyDescent="0.25">
      <c r="A199" s="144"/>
      <c r="B199" s="144"/>
      <c r="C199" s="144"/>
      <c r="D199" s="144"/>
      <c r="E199" s="144" t="str">
        <f t="shared" si="54"/>
        <v>2024ENEROÍNDICES DE ATENCIÓN DEL VENDEDOR</v>
      </c>
      <c r="F199" s="448">
        <v>2024</v>
      </c>
      <c r="G199" s="303" t="s">
        <v>153</v>
      </c>
      <c r="H199" s="452">
        <v>1</v>
      </c>
      <c r="I199" s="818" t="s">
        <v>156</v>
      </c>
      <c r="J199" s="495">
        <v>1</v>
      </c>
      <c r="K199" s="183">
        <v>0.95588235294117641</v>
      </c>
      <c r="L199" s="183" t="s">
        <v>84</v>
      </c>
      <c r="M199" s="183">
        <v>0.99999999999999978</v>
      </c>
      <c r="N199" s="183" t="s">
        <v>84</v>
      </c>
      <c r="O199" s="183" t="s">
        <v>84</v>
      </c>
      <c r="P199" s="183">
        <v>0.96167557932263792</v>
      </c>
      <c r="Q199" s="183">
        <v>1.0000000000000002</v>
      </c>
      <c r="R199" s="183" t="s">
        <v>84</v>
      </c>
      <c r="S199" s="183">
        <v>0.97849462365591366</v>
      </c>
      <c r="T199" s="183" t="s">
        <v>84</v>
      </c>
      <c r="U199" s="183">
        <v>1</v>
      </c>
      <c r="V199" s="183">
        <v>0.98266253869969034</v>
      </c>
      <c r="W199" s="183" t="s">
        <v>84</v>
      </c>
      <c r="X199" s="183">
        <v>1.0000000000000002</v>
      </c>
      <c r="Y199" s="183">
        <v>0.63524251805985554</v>
      </c>
      <c r="Z199" s="183">
        <v>0.98513931888544892</v>
      </c>
      <c r="AA199" s="183">
        <v>0.89690069576217568</v>
      </c>
      <c r="AB199" s="183" t="s">
        <v>84</v>
      </c>
      <c r="AC199" s="183"/>
      <c r="AD199" s="183">
        <v>0.77261227071473737</v>
      </c>
      <c r="AE199" s="183">
        <v>0.69284055727554184</v>
      </c>
      <c r="AF199" s="183">
        <v>0.79206198608475631</v>
      </c>
      <c r="AG199" s="183" t="s">
        <v>84</v>
      </c>
      <c r="AH199" s="183" t="s">
        <v>84</v>
      </c>
      <c r="AI199" s="183" t="s">
        <v>84</v>
      </c>
      <c r="AJ199" s="183">
        <v>0.98333333333333306</v>
      </c>
      <c r="AK199" s="183">
        <v>0.89583333333333304</v>
      </c>
      <c r="AL199" s="183">
        <v>0.99999999999999978</v>
      </c>
      <c r="AM199" s="183">
        <v>0.95098039215686248</v>
      </c>
      <c r="AN199" s="189">
        <v>0.92837977296181629</v>
      </c>
      <c r="AO199" s="183" t="s">
        <v>84</v>
      </c>
      <c r="AP199" s="183" t="s">
        <v>84</v>
      </c>
      <c r="AQ199" s="183">
        <v>0.9276470588235296</v>
      </c>
      <c r="AR199" s="183">
        <v>0.90533333333333343</v>
      </c>
      <c r="AS199" s="183" t="s">
        <v>84</v>
      </c>
      <c r="AT199" s="604">
        <v>0.95588235294117674</v>
      </c>
      <c r="AU199" s="183" t="s">
        <v>84</v>
      </c>
      <c r="AV199" s="183" t="s">
        <v>84</v>
      </c>
      <c r="AW199" s="183">
        <v>0</v>
      </c>
      <c r="AX199" s="604">
        <v>0</v>
      </c>
      <c r="AY199" s="189" t="s">
        <v>84</v>
      </c>
      <c r="BA199" s="494">
        <v>0.94966646894390838</v>
      </c>
      <c r="BB199" s="187">
        <v>0.87700520573254759</v>
      </c>
      <c r="BC199" s="187">
        <v>0.92962091503267985</v>
      </c>
      <c r="BD199" s="188">
        <v>0.91876419656971198</v>
      </c>
      <c r="BE199" s="188" t="s">
        <v>84</v>
      </c>
      <c r="BP199" s="48"/>
      <c r="BQ199" s="48"/>
    </row>
    <row r="200" spans="1:69" ht="35.25" customHeight="1" x14ac:dyDescent="0.25">
      <c r="A200" s="144"/>
      <c r="B200" s="144"/>
      <c r="C200" s="144"/>
      <c r="D200" s="144"/>
      <c r="E200" s="144" t="str">
        <f t="shared" si="54"/>
        <v>2024FEBREROÍNDICES DE ATENCIÓN DEL VENDEDOR</v>
      </c>
      <c r="F200" s="448">
        <v>2024</v>
      </c>
      <c r="G200" s="303" t="s">
        <v>154</v>
      </c>
      <c r="H200" s="452"/>
      <c r="I200" s="818" t="s">
        <v>156</v>
      </c>
      <c r="J200" s="802">
        <v>1</v>
      </c>
      <c r="K200" s="183">
        <v>1</v>
      </c>
      <c r="L200" s="183" t="s">
        <v>84</v>
      </c>
      <c r="M200" s="183">
        <v>0.84912280701754383</v>
      </c>
      <c r="N200" s="183" t="s">
        <v>84</v>
      </c>
      <c r="O200" s="183" t="s">
        <v>84</v>
      </c>
      <c r="P200" s="183">
        <v>0.93312693498452015</v>
      </c>
      <c r="Q200" s="183">
        <v>0.98039215686274539</v>
      </c>
      <c r="R200" s="183" t="s">
        <v>84</v>
      </c>
      <c r="S200" s="183">
        <v>1.0000000000000002</v>
      </c>
      <c r="T200" s="183" t="s">
        <v>84</v>
      </c>
      <c r="U200" s="183">
        <v>0.99999999999999967</v>
      </c>
      <c r="V200" s="183">
        <v>1</v>
      </c>
      <c r="W200" s="183" t="s">
        <v>84</v>
      </c>
      <c r="X200" s="183">
        <v>0.83118279569892461</v>
      </c>
      <c r="Y200" s="183">
        <v>0.97264021887824903</v>
      </c>
      <c r="Z200" s="183">
        <v>1.0000000000000002</v>
      </c>
      <c r="AA200" s="183">
        <v>0.99999999999999978</v>
      </c>
      <c r="AB200" s="183" t="s">
        <v>84</v>
      </c>
      <c r="AC200" s="183"/>
      <c r="AD200" s="183">
        <v>0.89733333333333343</v>
      </c>
      <c r="AE200" s="183">
        <v>0.5939171122994652</v>
      </c>
      <c r="AF200" s="183">
        <v>0.94066666666666676</v>
      </c>
      <c r="AG200" s="183" t="s">
        <v>84</v>
      </c>
      <c r="AH200" s="183" t="s">
        <v>84</v>
      </c>
      <c r="AI200" s="183" t="s">
        <v>84</v>
      </c>
      <c r="AJ200" s="183">
        <v>0.91087344028520478</v>
      </c>
      <c r="AK200" s="183">
        <v>0.77584670231729047</v>
      </c>
      <c r="AL200" s="183">
        <v>0.78525999007197811</v>
      </c>
      <c r="AM200" s="183">
        <v>0.93085655314757476</v>
      </c>
      <c r="AN200" s="189">
        <v>0.90819964349376103</v>
      </c>
      <c r="AO200" s="183" t="s">
        <v>84</v>
      </c>
      <c r="AP200" s="183" t="s">
        <v>84</v>
      </c>
      <c r="AQ200" s="183">
        <v>0.88033333333333341</v>
      </c>
      <c r="AR200" s="183">
        <v>0.7797729618163054</v>
      </c>
      <c r="AS200" s="183" t="s">
        <v>84</v>
      </c>
      <c r="AT200" s="604">
        <v>1.0000000000000002</v>
      </c>
      <c r="AU200" s="183" t="s">
        <v>84</v>
      </c>
      <c r="AV200" s="183" t="s">
        <v>84</v>
      </c>
      <c r="AW200" s="183">
        <v>0</v>
      </c>
      <c r="AX200" s="604">
        <v>0</v>
      </c>
      <c r="AY200" s="189" t="s">
        <v>84</v>
      </c>
      <c r="BA200" s="1074">
        <v>0.96387207612016523</v>
      </c>
      <c r="BB200" s="187">
        <v>0.84286918020190926</v>
      </c>
      <c r="BC200" s="187">
        <v>0.8867020983832129</v>
      </c>
      <c r="BD200" s="188">
        <v>0.89781445156842909</v>
      </c>
      <c r="BE200" s="188" t="s">
        <v>84</v>
      </c>
      <c r="BP200" s="48"/>
      <c r="BQ200" s="48"/>
    </row>
    <row r="201" spans="1:69" ht="35.25" customHeight="1" x14ac:dyDescent="0.25">
      <c r="A201" s="144"/>
      <c r="B201" s="144"/>
      <c r="C201" s="144"/>
      <c r="D201" s="144"/>
      <c r="E201" s="144" t="str">
        <f t="shared" si="54"/>
        <v>2024MARZOÍNDICES DE ATENCIÓN DEL VENDEDOR</v>
      </c>
      <c r="F201" s="448">
        <v>2024</v>
      </c>
      <c r="G201" s="303" t="s">
        <v>155</v>
      </c>
      <c r="H201" s="452"/>
      <c r="I201" s="818" t="s">
        <v>156</v>
      </c>
      <c r="J201" s="495">
        <v>0.82953826691967092</v>
      </c>
      <c r="K201" s="183">
        <v>0.88680926916221026</v>
      </c>
      <c r="L201" s="183" t="s">
        <v>84</v>
      </c>
      <c r="M201" s="183">
        <v>0.94571723426212584</v>
      </c>
      <c r="N201" s="183" t="s">
        <v>84</v>
      </c>
      <c r="O201" s="183" t="s">
        <v>84</v>
      </c>
      <c r="P201" s="183">
        <v>0.84416924664602677</v>
      </c>
      <c r="Q201" s="183">
        <v>0.82643427741466946</v>
      </c>
      <c r="R201" s="183" t="s">
        <v>84</v>
      </c>
      <c r="S201" s="183">
        <v>0.87651515151515136</v>
      </c>
      <c r="T201" s="183" t="s">
        <v>84</v>
      </c>
      <c r="U201" s="183">
        <v>0.942959001782531</v>
      </c>
      <c r="V201" s="183">
        <v>0.77365591397849454</v>
      </c>
      <c r="W201" s="183" t="s">
        <v>84</v>
      </c>
      <c r="X201" s="183">
        <v>0.80704099821746866</v>
      </c>
      <c r="Y201" s="183">
        <v>0.89784946236559116</v>
      </c>
      <c r="Z201" s="183">
        <v>0.93972403776325331</v>
      </c>
      <c r="AA201" s="183">
        <v>0.98039215686274506</v>
      </c>
      <c r="AB201" s="183" t="s">
        <v>84</v>
      </c>
      <c r="AC201" s="183"/>
      <c r="AD201" s="183">
        <v>0.89572192513368964</v>
      </c>
      <c r="AE201" s="183">
        <v>0.73255762411347514</v>
      </c>
      <c r="AF201" s="183">
        <v>0.90294117647058847</v>
      </c>
      <c r="AG201" s="183" t="s">
        <v>84</v>
      </c>
      <c r="AH201" s="183" t="s">
        <v>84</v>
      </c>
      <c r="AI201" s="183" t="s">
        <v>84</v>
      </c>
      <c r="AJ201" s="183">
        <v>0.95933188090050825</v>
      </c>
      <c r="AK201" s="183" t="s">
        <v>84</v>
      </c>
      <c r="AL201" s="183">
        <v>0.86401012017710299</v>
      </c>
      <c r="AM201" s="183">
        <v>0.98039215686274506</v>
      </c>
      <c r="AN201" s="189">
        <v>0.79063596491228061</v>
      </c>
      <c r="AO201" s="183" t="s">
        <v>84</v>
      </c>
      <c r="AP201" s="183" t="s">
        <v>84</v>
      </c>
      <c r="AQ201" s="183">
        <v>0.84670231729055245</v>
      </c>
      <c r="AR201" s="183">
        <v>0.99999999999999967</v>
      </c>
      <c r="AS201" s="183" t="s">
        <v>84</v>
      </c>
      <c r="AT201" s="604">
        <v>0.96780185758513926</v>
      </c>
      <c r="AU201" s="183" t="s">
        <v>84</v>
      </c>
      <c r="AV201" s="183" t="s">
        <v>84</v>
      </c>
      <c r="AW201" s="183">
        <v>0</v>
      </c>
      <c r="AX201" s="604">
        <v>0</v>
      </c>
      <c r="AY201" s="189" t="s">
        <v>84</v>
      </c>
      <c r="BA201" s="494">
        <v>0.87923375140749493</v>
      </c>
      <c r="BB201" s="187">
        <v>0.87508440693862721</v>
      </c>
      <c r="BC201" s="187">
        <v>0.93816805829189709</v>
      </c>
      <c r="BD201" s="188">
        <v>0.89749540554600638</v>
      </c>
      <c r="BE201" s="188" t="s">
        <v>84</v>
      </c>
      <c r="BP201" s="48"/>
      <c r="BQ201" s="48"/>
    </row>
    <row r="202" spans="1:69" ht="35.25" customHeight="1" x14ac:dyDescent="0.25">
      <c r="A202" s="144"/>
      <c r="B202" s="144"/>
      <c r="C202" s="144"/>
      <c r="D202" s="144"/>
      <c r="E202" s="144" t="str">
        <f t="shared" si="54"/>
        <v>2024ABRILÍNDICES DE ATENCIÓN DEL VENDEDOR</v>
      </c>
      <c r="F202" s="448">
        <v>2024</v>
      </c>
      <c r="G202" s="303" t="s">
        <v>303</v>
      </c>
      <c r="H202" s="452"/>
      <c r="I202" s="818" t="s">
        <v>156</v>
      </c>
      <c r="J202" s="495">
        <v>0.98409090909090879</v>
      </c>
      <c r="K202" s="183">
        <v>0.92424242424242409</v>
      </c>
      <c r="L202" s="183" t="s">
        <v>84</v>
      </c>
      <c r="M202" s="183">
        <v>0.88162672476397963</v>
      </c>
      <c r="N202" s="183" t="s">
        <v>84</v>
      </c>
      <c r="O202" s="183" t="s">
        <v>84</v>
      </c>
      <c r="P202" s="183">
        <v>0.92293661650706793</v>
      </c>
      <c r="Q202" s="183">
        <v>0.76024955436720121</v>
      </c>
      <c r="R202" s="183" t="s">
        <v>84</v>
      </c>
      <c r="S202" s="183">
        <v>0.90196078431372528</v>
      </c>
      <c r="T202" s="183" t="s">
        <v>84</v>
      </c>
      <c r="U202" s="183">
        <v>0.96268184693232106</v>
      </c>
      <c r="V202" s="183">
        <v>0.99999999999999978</v>
      </c>
      <c r="W202" s="183" t="s">
        <v>84</v>
      </c>
      <c r="X202" s="183">
        <v>0.99999999999999978</v>
      </c>
      <c r="Y202" s="183">
        <v>1</v>
      </c>
      <c r="Z202" s="183">
        <v>0.99999999999999967</v>
      </c>
      <c r="AA202" s="183">
        <v>0.95271779597915118</v>
      </c>
      <c r="AB202" s="183" t="s">
        <v>84</v>
      </c>
      <c r="AC202" s="183"/>
      <c r="AD202" s="183">
        <v>0.86833105335157312</v>
      </c>
      <c r="AE202" s="183">
        <v>0.97523219814241491</v>
      </c>
      <c r="AF202" s="183">
        <v>0.91733870967741904</v>
      </c>
      <c r="AG202" s="183" t="s">
        <v>84</v>
      </c>
      <c r="AH202" s="183" t="s">
        <v>84</v>
      </c>
      <c r="AI202" s="183" t="s">
        <v>84</v>
      </c>
      <c r="AJ202" s="183">
        <v>0.86856060606060581</v>
      </c>
      <c r="AK202" s="183" t="s">
        <v>84</v>
      </c>
      <c r="AL202" s="183">
        <v>0.76047237076648833</v>
      </c>
      <c r="AM202" s="183">
        <v>0.67602495543672014</v>
      </c>
      <c r="AN202" s="189">
        <v>0.96305469556243539</v>
      </c>
      <c r="AO202" s="183" t="s">
        <v>84</v>
      </c>
      <c r="AP202" s="183" t="s">
        <v>84</v>
      </c>
      <c r="AQ202" s="183">
        <v>0.72175438596491215</v>
      </c>
      <c r="AR202" s="183">
        <v>0.95588235294117641</v>
      </c>
      <c r="AS202" s="183" t="s">
        <v>84</v>
      </c>
      <c r="AT202" s="604">
        <v>0.90151515151515127</v>
      </c>
      <c r="AU202" s="183" t="s">
        <v>84</v>
      </c>
      <c r="AV202" s="183" t="s">
        <v>84</v>
      </c>
      <c r="AW202" s="183">
        <v>0</v>
      </c>
      <c r="AX202" s="604">
        <v>0</v>
      </c>
      <c r="AY202" s="189" t="s">
        <v>84</v>
      </c>
      <c r="BA202" s="494">
        <v>0.94087555468306494</v>
      </c>
      <c r="BB202" s="187">
        <v>0.86128779842823666</v>
      </c>
      <c r="BC202" s="187">
        <v>0.85971729680707998</v>
      </c>
      <c r="BD202" s="188">
        <v>0.88729354997279397</v>
      </c>
      <c r="BE202" s="188" t="s">
        <v>84</v>
      </c>
      <c r="BP202" s="48"/>
      <c r="BQ202" s="48"/>
    </row>
    <row r="203" spans="1:69" ht="35.25" customHeight="1" x14ac:dyDescent="0.25">
      <c r="A203" s="144"/>
      <c r="B203" s="144"/>
      <c r="C203" s="144"/>
      <c r="D203" s="144"/>
      <c r="E203" s="144" t="str">
        <f t="shared" si="54"/>
        <v>2024MAYOÍNDICES DE ATENCIÓN DEL VENDEDOR</v>
      </c>
      <c r="F203" s="448">
        <v>2024</v>
      </c>
      <c r="G203" s="303" t="s">
        <v>167</v>
      </c>
      <c r="H203" s="452"/>
      <c r="I203" s="818" t="s">
        <v>156</v>
      </c>
      <c r="J203" s="495">
        <v>0.97058823529411742</v>
      </c>
      <c r="K203" s="183">
        <v>0.60239651416121998</v>
      </c>
      <c r="L203" s="183" t="s">
        <v>84</v>
      </c>
      <c r="M203" s="183">
        <v>0.83111954459203019</v>
      </c>
      <c r="N203" s="183" t="s">
        <v>84</v>
      </c>
      <c r="O203" s="183" t="s">
        <v>84</v>
      </c>
      <c r="P203" s="183">
        <v>0.82643427741466946</v>
      </c>
      <c r="Q203" s="183">
        <v>0.85109649122807018</v>
      </c>
      <c r="R203" s="183" t="s">
        <v>84</v>
      </c>
      <c r="S203" s="183">
        <v>0.99999999999999978</v>
      </c>
      <c r="T203" s="183" t="s">
        <v>84</v>
      </c>
      <c r="U203" s="183">
        <v>0.99999999999999989</v>
      </c>
      <c r="V203" s="183">
        <v>0.92424242424242409</v>
      </c>
      <c r="W203" s="183" t="s">
        <v>84</v>
      </c>
      <c r="X203" s="183">
        <v>0.9419026870007261</v>
      </c>
      <c r="Y203" s="183">
        <v>0.88368983957219227</v>
      </c>
      <c r="Z203" s="183">
        <v>0.72682709447415306</v>
      </c>
      <c r="AA203" s="183">
        <v>0.94563279857397486</v>
      </c>
      <c r="AB203" s="183" t="s">
        <v>84</v>
      </c>
      <c r="AC203" s="183"/>
      <c r="AD203" s="183">
        <v>0.86233333333333351</v>
      </c>
      <c r="AE203" s="183">
        <v>0.89469696969696944</v>
      </c>
      <c r="AF203" s="183">
        <v>0.82352941176470573</v>
      </c>
      <c r="AG203" s="183" t="s">
        <v>84</v>
      </c>
      <c r="AH203" s="183" t="s">
        <v>84</v>
      </c>
      <c r="AI203" s="183" t="s">
        <v>84</v>
      </c>
      <c r="AJ203" s="183">
        <v>0.82085561497326198</v>
      </c>
      <c r="AK203" s="183" t="s">
        <v>84</v>
      </c>
      <c r="AL203" s="183">
        <v>0.7638146167557931</v>
      </c>
      <c r="AM203" s="183">
        <v>0.82301341589267274</v>
      </c>
      <c r="AN203" s="189">
        <v>0.98266253869969034</v>
      </c>
      <c r="AO203" s="183" t="s">
        <v>84</v>
      </c>
      <c r="AP203" s="183" t="s">
        <v>84</v>
      </c>
      <c r="AQ203" s="183">
        <v>0.87254901960784292</v>
      </c>
      <c r="AR203" s="183">
        <v>0.92438596491228064</v>
      </c>
      <c r="AS203" s="183" t="s">
        <v>84</v>
      </c>
      <c r="AT203" s="604">
        <v>0.98128342245989286</v>
      </c>
      <c r="AU203" s="183" t="s">
        <v>84</v>
      </c>
      <c r="AV203" s="183" t="s">
        <v>84</v>
      </c>
      <c r="AW203" s="183">
        <v>0</v>
      </c>
      <c r="AX203" s="604">
        <v>0</v>
      </c>
      <c r="AY203" s="189" t="s">
        <v>84</v>
      </c>
      <c r="BA203" s="494">
        <v>0.87532749221279804</v>
      </c>
      <c r="BB203" s="187">
        <v>0.85298655730234674</v>
      </c>
      <c r="BC203" s="187">
        <v>0.92607280232667211</v>
      </c>
      <c r="BD203" s="188">
        <v>0.88479561728060563</v>
      </c>
      <c r="BE203" s="188" t="s">
        <v>84</v>
      </c>
      <c r="BP203" s="48"/>
      <c r="BQ203" s="48"/>
    </row>
    <row r="204" spans="1:69" ht="35.25" customHeight="1" x14ac:dyDescent="0.25">
      <c r="A204" s="144"/>
      <c r="B204" s="144"/>
      <c r="C204" s="144"/>
      <c r="D204" s="144"/>
      <c r="E204" s="144" t="str">
        <f t="shared" si="54"/>
        <v>2024JUNIOÍNDICES DE ATENCIÓN DEL VENDEDOR</v>
      </c>
      <c r="F204" s="448">
        <v>2024</v>
      </c>
      <c r="G204" s="303" t="s">
        <v>168</v>
      </c>
      <c r="H204" s="452"/>
      <c r="I204" s="818" t="s">
        <v>156</v>
      </c>
      <c r="J204" s="802">
        <v>0.9120809614168246</v>
      </c>
      <c r="K204" s="183">
        <v>0.78938172043010724</v>
      </c>
      <c r="L204" s="183" t="s">
        <v>84</v>
      </c>
      <c r="M204" s="183">
        <v>0.8573975044563279</v>
      </c>
      <c r="N204" s="183" t="s">
        <v>84</v>
      </c>
      <c r="O204" s="183" t="s">
        <v>84</v>
      </c>
      <c r="P204" s="183">
        <v>0.9550917141049966</v>
      </c>
      <c r="Q204" s="183">
        <v>0.98039215686274483</v>
      </c>
      <c r="R204" s="183" t="s">
        <v>84</v>
      </c>
      <c r="S204" s="183">
        <v>0.98266253869969034</v>
      </c>
      <c r="T204" s="183" t="s">
        <v>84</v>
      </c>
      <c r="U204" s="183">
        <v>0.92392156862745123</v>
      </c>
      <c r="V204" s="183">
        <v>0.93582887700534745</v>
      </c>
      <c r="W204" s="183" t="s">
        <v>84</v>
      </c>
      <c r="X204" s="183">
        <v>0.93787878787878776</v>
      </c>
      <c r="Y204" s="183">
        <v>0.90386996904024763</v>
      </c>
      <c r="Z204" s="183">
        <v>0.89304812834224578</v>
      </c>
      <c r="AA204" s="183">
        <v>0.98588235294117676</v>
      </c>
      <c r="AB204" s="183" t="s">
        <v>84</v>
      </c>
      <c r="AC204" s="183"/>
      <c r="AD204" s="183">
        <v>0.91599587203302368</v>
      </c>
      <c r="AE204" s="183">
        <v>0.85729847494553357</v>
      </c>
      <c r="AF204" s="183">
        <v>0.74799019607843142</v>
      </c>
      <c r="AG204" s="183" t="s">
        <v>84</v>
      </c>
      <c r="AH204" s="183" t="s">
        <v>84</v>
      </c>
      <c r="AI204" s="183" t="s">
        <v>84</v>
      </c>
      <c r="AJ204" s="183">
        <v>0.8234583333333334</v>
      </c>
      <c r="AK204" s="183" t="s">
        <v>84</v>
      </c>
      <c r="AL204" s="183">
        <v>0.88862745098039231</v>
      </c>
      <c r="AM204" s="183">
        <v>0.83745098039215693</v>
      </c>
      <c r="AN204" s="189">
        <v>0.95807017543859641</v>
      </c>
      <c r="AO204" s="183" t="s">
        <v>84</v>
      </c>
      <c r="AP204" s="183" t="s">
        <v>84</v>
      </c>
      <c r="AQ204" s="183">
        <v>0.85856935366739262</v>
      </c>
      <c r="AR204" s="183">
        <v>0.92726122707147351</v>
      </c>
      <c r="AS204" s="183" t="s">
        <v>84</v>
      </c>
      <c r="AT204" s="604">
        <v>0.87364232209737813</v>
      </c>
      <c r="AU204" s="183" t="s">
        <v>84</v>
      </c>
      <c r="AV204" s="183" t="s">
        <v>84</v>
      </c>
      <c r="AW204" s="183">
        <v>0</v>
      </c>
      <c r="AX204" s="604">
        <v>0</v>
      </c>
      <c r="AY204" s="189" t="s">
        <v>84</v>
      </c>
      <c r="BA204" s="1074">
        <v>0.92145302331716239</v>
      </c>
      <c r="BB204" s="187">
        <v>0.86127021188592401</v>
      </c>
      <c r="BC204" s="187">
        <v>0.88649096761208135</v>
      </c>
      <c r="BD204" s="188">
        <v>0.8897380676050558</v>
      </c>
      <c r="BE204" s="188" t="s">
        <v>84</v>
      </c>
      <c r="BP204" s="48"/>
      <c r="BQ204" s="48"/>
    </row>
    <row r="205" spans="1:69" ht="35.25" customHeight="1" x14ac:dyDescent="0.25">
      <c r="A205" s="144"/>
      <c r="B205" s="144"/>
      <c r="C205" s="144"/>
      <c r="D205" s="144"/>
      <c r="E205" s="144" t="str">
        <f t="shared" si="54"/>
        <v>2024JULIOÍNDICES DE ATENCIÓN DEL VENDEDOR</v>
      </c>
      <c r="F205" s="448">
        <v>2024</v>
      </c>
      <c r="G205" s="303" t="s">
        <v>241</v>
      </c>
      <c r="H205" s="452"/>
      <c r="I205" s="818" t="s">
        <v>156</v>
      </c>
      <c r="J205" s="495">
        <v>0.98039215686274483</v>
      </c>
      <c r="K205" s="183">
        <v>1.0000000000000002</v>
      </c>
      <c r="L205" s="183" t="s">
        <v>84</v>
      </c>
      <c r="M205" s="183">
        <v>0.92726122707147363</v>
      </c>
      <c r="N205" s="183" t="s">
        <v>84</v>
      </c>
      <c r="O205" s="183" t="s">
        <v>84</v>
      </c>
      <c r="P205" s="183">
        <v>0.92780748663101587</v>
      </c>
      <c r="Q205" s="183">
        <v>0.98039215686274539</v>
      </c>
      <c r="R205" s="183" t="s">
        <v>84</v>
      </c>
      <c r="S205" s="183">
        <v>0.99999999999999989</v>
      </c>
      <c r="T205" s="183" t="s">
        <v>84</v>
      </c>
      <c r="U205" s="183">
        <v>0.85705249841872222</v>
      </c>
      <c r="V205" s="183">
        <v>0.99999999999999967</v>
      </c>
      <c r="W205" s="183" t="s">
        <v>84</v>
      </c>
      <c r="X205" s="183">
        <v>0.9362745098039218</v>
      </c>
      <c r="Y205" s="183">
        <v>0.8772961816305469</v>
      </c>
      <c r="Z205" s="183">
        <v>0.90876027830487016</v>
      </c>
      <c r="AA205" s="183">
        <v>0.96627450980392182</v>
      </c>
      <c r="AB205" s="183" t="s">
        <v>84</v>
      </c>
      <c r="AC205" s="183"/>
      <c r="AD205" s="183">
        <v>1.0000000000000002</v>
      </c>
      <c r="AE205" s="183">
        <v>0.9559649122807018</v>
      </c>
      <c r="AF205" s="183">
        <v>0.99999999999999978</v>
      </c>
      <c r="AG205" s="183" t="s">
        <v>84</v>
      </c>
      <c r="AH205" s="183" t="s">
        <v>84</v>
      </c>
      <c r="AI205" s="183" t="s">
        <v>84</v>
      </c>
      <c r="AJ205" s="183">
        <v>0.89215686274509776</v>
      </c>
      <c r="AK205" s="183" t="s">
        <v>84</v>
      </c>
      <c r="AL205" s="183">
        <v>1</v>
      </c>
      <c r="AM205" s="183">
        <v>0.86692466460268314</v>
      </c>
      <c r="AN205" s="189">
        <v>0.73813209494324039</v>
      </c>
      <c r="AO205" s="183" t="s">
        <v>84</v>
      </c>
      <c r="AP205" s="183" t="s">
        <v>84</v>
      </c>
      <c r="AQ205" s="183">
        <v>0.81883333333333341</v>
      </c>
      <c r="AR205" s="183">
        <v>0.98039215686274483</v>
      </c>
      <c r="AS205" s="183" t="s">
        <v>84</v>
      </c>
      <c r="AT205" s="604">
        <v>0.84231166150670789</v>
      </c>
      <c r="AU205" s="183" t="s">
        <v>84</v>
      </c>
      <c r="AV205" s="183" t="s">
        <v>84</v>
      </c>
      <c r="AW205" s="183">
        <v>0</v>
      </c>
      <c r="AX205" s="604">
        <v>0</v>
      </c>
      <c r="AY205" s="189" t="s">
        <v>84</v>
      </c>
      <c r="BA205" s="494">
        <v>0.94679258378249687</v>
      </c>
      <c r="BB205" s="187">
        <v>0.9218826477959603</v>
      </c>
      <c r="BC205" s="187">
        <v>0.88051238390092867</v>
      </c>
      <c r="BD205" s="188">
        <v>0.91639587182646187</v>
      </c>
      <c r="BE205" s="188" t="s">
        <v>84</v>
      </c>
      <c r="BP205" s="48"/>
      <c r="BQ205" s="48"/>
    </row>
    <row r="206" spans="1:69" ht="35.25" customHeight="1" x14ac:dyDescent="0.25">
      <c r="A206" s="144"/>
      <c r="B206" s="144"/>
      <c r="C206" s="144"/>
      <c r="D206" s="144"/>
      <c r="E206" s="144" t="str">
        <f t="shared" si="54"/>
        <v>2024AGOSTOÍNDICES DE ATENCIÓN DEL VENDEDOR</v>
      </c>
      <c r="F206" s="448">
        <v>2024</v>
      </c>
      <c r="G206" s="303" t="s">
        <v>246</v>
      </c>
      <c r="H206" s="452"/>
      <c r="I206" s="818" t="s">
        <v>156</v>
      </c>
      <c r="J206" s="495">
        <v>0.94652406417112289</v>
      </c>
      <c r="K206" s="183">
        <v>0.92438596491228064</v>
      </c>
      <c r="L206" s="183" t="s">
        <v>84</v>
      </c>
      <c r="M206" s="183">
        <v>0.84135472370766473</v>
      </c>
      <c r="N206" s="183" t="s">
        <v>84</v>
      </c>
      <c r="O206" s="183" t="s">
        <v>84</v>
      </c>
      <c r="P206" s="183">
        <v>0.94571723426212584</v>
      </c>
      <c r="Q206" s="183">
        <v>0.96305469556243539</v>
      </c>
      <c r="R206" s="183" t="s">
        <v>84</v>
      </c>
      <c r="S206" s="183">
        <v>0.98039215686274506</v>
      </c>
      <c r="T206" s="183" t="s">
        <v>84</v>
      </c>
      <c r="U206" s="183">
        <v>0.98266253869969034</v>
      </c>
      <c r="V206" s="183">
        <v>0.9498039215686277</v>
      </c>
      <c r="W206" s="183" t="s">
        <v>84</v>
      </c>
      <c r="X206" s="183">
        <v>0.98000000000000009</v>
      </c>
      <c r="Y206" s="183">
        <v>0.93085655314757476</v>
      </c>
      <c r="Z206" s="183">
        <v>0.98039215686274506</v>
      </c>
      <c r="AA206" s="183">
        <v>0.98266253869969034</v>
      </c>
      <c r="AB206" s="183" t="s">
        <v>84</v>
      </c>
      <c r="AC206" s="183"/>
      <c r="AD206" s="183">
        <v>0.97333333333333349</v>
      </c>
      <c r="AE206" s="183">
        <v>0.96553147574819398</v>
      </c>
      <c r="AF206" s="183">
        <v>0.88215686274509819</v>
      </c>
      <c r="AG206" s="183" t="s">
        <v>84</v>
      </c>
      <c r="AH206" s="183" t="s">
        <v>84</v>
      </c>
      <c r="AI206" s="183" t="s">
        <v>84</v>
      </c>
      <c r="AJ206" s="183">
        <v>0.86964912280701745</v>
      </c>
      <c r="AK206" s="183" t="s">
        <v>84</v>
      </c>
      <c r="AL206" s="183">
        <v>0.91351909184726521</v>
      </c>
      <c r="AM206" s="183">
        <v>0.93568627450980413</v>
      </c>
      <c r="AN206" s="189">
        <v>0.94745098039215703</v>
      </c>
      <c r="AO206" s="183" t="s">
        <v>84</v>
      </c>
      <c r="AP206" s="183" t="s">
        <v>84</v>
      </c>
      <c r="AQ206" s="183">
        <v>0.72995614035087708</v>
      </c>
      <c r="AR206" s="183">
        <v>0.83980392156862749</v>
      </c>
      <c r="AS206" s="183" t="s">
        <v>84</v>
      </c>
      <c r="AT206" s="604">
        <v>0.94652406417112278</v>
      </c>
      <c r="AU206" s="183" t="s">
        <v>84</v>
      </c>
      <c r="AV206" s="183" t="s">
        <v>84</v>
      </c>
      <c r="AW206" s="183">
        <v>0</v>
      </c>
      <c r="AX206" s="604">
        <v>0</v>
      </c>
      <c r="AY206" s="189" t="s">
        <v>84</v>
      </c>
      <c r="BA206" s="494">
        <v>0.95065054570472529</v>
      </c>
      <c r="BB206" s="187">
        <v>0.92676102019755269</v>
      </c>
      <c r="BC206" s="187">
        <v>0.83876137536354245</v>
      </c>
      <c r="BD206" s="188">
        <v>0.90539098042194011</v>
      </c>
      <c r="BE206" s="188" t="s">
        <v>84</v>
      </c>
      <c r="BP206" s="48"/>
      <c r="BQ206" s="48"/>
    </row>
    <row r="207" spans="1:69" ht="35.25" customHeight="1" x14ac:dyDescent="0.25">
      <c r="A207" s="144"/>
      <c r="B207" s="144"/>
      <c r="C207" s="144"/>
      <c r="D207" s="144"/>
      <c r="E207" s="144" t="str">
        <f t="shared" si="54"/>
        <v>2024SEPTIEMBREÍNDICES DE ATENCIÓN DEL VENDEDOR</v>
      </c>
      <c r="F207" s="1181">
        <v>2024</v>
      </c>
      <c r="G207" s="303" t="s">
        <v>248</v>
      </c>
      <c r="H207" s="452"/>
      <c r="I207" s="818" t="s">
        <v>156</v>
      </c>
      <c r="J207" s="802">
        <v>0.90608875128998967</v>
      </c>
      <c r="K207" s="183">
        <v>1</v>
      </c>
      <c r="L207" s="183" t="s">
        <v>84</v>
      </c>
      <c r="M207" s="183">
        <v>0.93719298245614024</v>
      </c>
      <c r="N207" s="183" t="s">
        <v>84</v>
      </c>
      <c r="O207" s="183" t="s">
        <v>84</v>
      </c>
      <c r="P207" s="183">
        <v>0.81444788441692462</v>
      </c>
      <c r="Q207" s="183">
        <v>0.70809614168247914</v>
      </c>
      <c r="R207" s="183" t="s">
        <v>84</v>
      </c>
      <c r="S207" s="183">
        <v>1</v>
      </c>
      <c r="T207" s="183" t="s">
        <v>84</v>
      </c>
      <c r="U207" s="183">
        <v>0.97647058823529442</v>
      </c>
      <c r="V207" s="183">
        <v>0.9309803921568629</v>
      </c>
      <c r="W207" s="183" t="s">
        <v>84</v>
      </c>
      <c r="X207" s="183">
        <v>0.81623347013223879</v>
      </c>
      <c r="Y207" s="183">
        <v>0.86983333333333335</v>
      </c>
      <c r="Z207" s="183">
        <v>0.9509803921568627</v>
      </c>
      <c r="AA207" s="183">
        <v>0.96392156862745126</v>
      </c>
      <c r="AB207" s="183" t="s">
        <v>84</v>
      </c>
      <c r="AC207" s="183"/>
      <c r="AD207" s="183">
        <v>1.0000000000000002</v>
      </c>
      <c r="AE207" s="183">
        <v>0.98526315789473673</v>
      </c>
      <c r="AF207" s="183">
        <v>0.97469955724225166</v>
      </c>
      <c r="AG207" s="183" t="s">
        <v>84</v>
      </c>
      <c r="AH207" s="183" t="s">
        <v>84</v>
      </c>
      <c r="AI207" s="183" t="s">
        <v>84</v>
      </c>
      <c r="AJ207" s="183">
        <v>0.93133333333333346</v>
      </c>
      <c r="AK207" s="183" t="s">
        <v>84</v>
      </c>
      <c r="AL207" s="183">
        <v>0.87372549019607848</v>
      </c>
      <c r="AM207" s="183">
        <v>0.95686274509803948</v>
      </c>
      <c r="AN207" s="189">
        <v>0.92691622103386795</v>
      </c>
      <c r="AO207" s="183" t="s">
        <v>84</v>
      </c>
      <c r="AP207" s="183" t="s">
        <v>84</v>
      </c>
      <c r="AQ207" s="183">
        <v>0.98039215686274539</v>
      </c>
      <c r="AR207" s="183">
        <v>0.90333333333333343</v>
      </c>
      <c r="AS207" s="183" t="s">
        <v>84</v>
      </c>
      <c r="AT207" s="604">
        <v>0.98588235294117676</v>
      </c>
      <c r="AU207" s="183" t="s">
        <v>84</v>
      </c>
      <c r="AV207" s="183" t="s">
        <v>84</v>
      </c>
      <c r="AW207" s="183">
        <v>0</v>
      </c>
      <c r="AX207" s="604">
        <v>0</v>
      </c>
      <c r="AY207" s="189" t="s">
        <v>84</v>
      </c>
      <c r="BA207" s="494">
        <v>0.90618712537396495</v>
      </c>
      <c r="BB207" s="187">
        <v>0.94982864354261543</v>
      </c>
      <c r="BC207" s="187">
        <v>0.95653594771241857</v>
      </c>
      <c r="BD207" s="188">
        <v>0.93751723887633298</v>
      </c>
      <c r="BE207" s="188" t="s">
        <v>84</v>
      </c>
      <c r="BP207" s="48"/>
      <c r="BQ207" s="48"/>
    </row>
    <row r="208" spans="1:69" ht="35.25" customHeight="1" x14ac:dyDescent="0.25">
      <c r="A208" s="144"/>
      <c r="B208" s="144"/>
      <c r="C208" s="144"/>
      <c r="D208" s="144"/>
      <c r="E208" s="144" t="str">
        <f t="shared" si="54"/>
        <v>2024OCTUBREÍNDICES DE ATENCIÓN DEL VENDEDOR</v>
      </c>
      <c r="F208" s="1192">
        <v>2024</v>
      </c>
      <c r="G208" s="303" t="s">
        <v>257</v>
      </c>
      <c r="H208" s="452"/>
      <c r="I208" s="818" t="s">
        <v>156</v>
      </c>
      <c r="J208" s="802">
        <v>0.88948306595365401</v>
      </c>
      <c r="K208" s="183">
        <v>0.84169246646026818</v>
      </c>
      <c r="L208" s="183" t="s">
        <v>84</v>
      </c>
      <c r="M208" s="183">
        <v>0.94745098039215703</v>
      </c>
      <c r="N208" s="183" t="s">
        <v>84</v>
      </c>
      <c r="O208" s="183" t="s">
        <v>84</v>
      </c>
      <c r="P208" s="183">
        <v>0.85333333333333339</v>
      </c>
      <c r="Q208" s="183">
        <v>0.99999999999999989</v>
      </c>
      <c r="R208" s="183" t="s">
        <v>84</v>
      </c>
      <c r="S208" s="183">
        <v>0.98039215686274483</v>
      </c>
      <c r="T208" s="183" t="s">
        <v>84</v>
      </c>
      <c r="U208" s="183">
        <v>0.92438596491228064</v>
      </c>
      <c r="V208" s="183">
        <v>0.79466230936819149</v>
      </c>
      <c r="W208" s="183" t="s">
        <v>84</v>
      </c>
      <c r="X208" s="183">
        <v>0.96532507739938078</v>
      </c>
      <c r="Y208" s="183">
        <v>0.75254901960784326</v>
      </c>
      <c r="Z208" s="183">
        <v>0.95588235294117641</v>
      </c>
      <c r="AA208" s="183">
        <v>0.98513931888544892</v>
      </c>
      <c r="AB208" s="183" t="s">
        <v>84</v>
      </c>
      <c r="AC208" s="183"/>
      <c r="AD208" s="183">
        <v>0.99999999999999978</v>
      </c>
      <c r="AE208" s="183">
        <v>0.8707664884135472</v>
      </c>
      <c r="AF208" s="183">
        <v>0.91686274509803933</v>
      </c>
      <c r="AG208" s="183" t="s">
        <v>84</v>
      </c>
      <c r="AH208" s="183" t="s">
        <v>84</v>
      </c>
      <c r="AI208" s="183" t="s">
        <v>84</v>
      </c>
      <c r="AJ208" s="183">
        <v>0.89876880984952123</v>
      </c>
      <c r="AK208" s="183" t="s">
        <v>84</v>
      </c>
      <c r="AL208" s="183">
        <v>0.88453159041394314</v>
      </c>
      <c r="AM208" s="183">
        <v>0.97070175438596495</v>
      </c>
      <c r="AN208" s="189">
        <v>0.98333333333333328</v>
      </c>
      <c r="AO208" s="183" t="s">
        <v>84</v>
      </c>
      <c r="AP208" s="183" t="s">
        <v>84</v>
      </c>
      <c r="AQ208" s="183">
        <v>0.99999999999999989</v>
      </c>
      <c r="AR208" s="183">
        <v>0.99999999999999978</v>
      </c>
      <c r="AS208" s="183" t="s">
        <v>84</v>
      </c>
      <c r="AT208" s="604">
        <v>0.942959001782531</v>
      </c>
      <c r="AU208" s="183" t="s">
        <v>84</v>
      </c>
      <c r="AV208" s="183" t="s">
        <v>84</v>
      </c>
      <c r="AW208" s="183">
        <v>0</v>
      </c>
      <c r="AX208" s="604">
        <v>0</v>
      </c>
      <c r="AY208" s="189" t="s">
        <v>84</v>
      </c>
      <c r="BA208" s="1074">
        <v>0.90752467050970653</v>
      </c>
      <c r="BB208" s="187">
        <v>0.93213781735633561</v>
      </c>
      <c r="BC208" s="187">
        <v>0.98098633392751022</v>
      </c>
      <c r="BD208" s="188">
        <v>0.94021627393118423</v>
      </c>
      <c r="BE208" s="188" t="s">
        <v>84</v>
      </c>
      <c r="BP208" s="48"/>
      <c r="BQ208" s="48"/>
    </row>
    <row r="209" spans="1:69" ht="35.25" customHeight="1" x14ac:dyDescent="0.25">
      <c r="A209" s="144"/>
      <c r="B209" s="144"/>
      <c r="C209" s="144"/>
      <c r="D209" s="144"/>
      <c r="E209" s="144" t="str">
        <f t="shared" si="54"/>
        <v>2024NOVIEMBREÍNDICES DE ATENCIÓN DEL VENDEDOR</v>
      </c>
      <c r="F209" s="1194">
        <v>2024</v>
      </c>
      <c r="G209" s="303" t="s">
        <v>267</v>
      </c>
      <c r="H209" s="452"/>
      <c r="I209" s="818" t="s">
        <v>156</v>
      </c>
      <c r="J209" s="1199">
        <v>0.9624999999999998</v>
      </c>
      <c r="K209" s="183">
        <v>0.99999999999999978</v>
      </c>
      <c r="L209" s="183" t="s">
        <v>84</v>
      </c>
      <c r="M209" s="183">
        <v>0.92293661650706793</v>
      </c>
      <c r="N209" s="183" t="s">
        <v>84</v>
      </c>
      <c r="O209" s="183" t="s">
        <v>84</v>
      </c>
      <c r="P209" s="183">
        <v>0.95588235294117618</v>
      </c>
      <c r="Q209" s="183">
        <v>0.96256684491978595</v>
      </c>
      <c r="R209" s="183" t="s">
        <v>84</v>
      </c>
      <c r="S209" s="183">
        <v>0.89304812834224578</v>
      </c>
      <c r="T209" s="183" t="s">
        <v>84</v>
      </c>
      <c r="U209" s="183">
        <v>0.982289690069576</v>
      </c>
      <c r="V209" s="183">
        <v>0.85104364326375692</v>
      </c>
      <c r="W209" s="183" t="s">
        <v>84</v>
      </c>
      <c r="X209" s="183">
        <v>0.98039215686274483</v>
      </c>
      <c r="Y209" s="183">
        <v>0.96392156862745126</v>
      </c>
      <c r="Z209" s="183">
        <v>0.98333333333333306</v>
      </c>
      <c r="AA209" s="183">
        <v>0.99999999999999978</v>
      </c>
      <c r="AB209" s="183" t="s">
        <v>84</v>
      </c>
      <c r="AC209" s="183"/>
      <c r="AD209" s="183">
        <v>0.94242424242424228</v>
      </c>
      <c r="AE209" s="183">
        <v>0.89126559714794995</v>
      </c>
      <c r="AF209" s="183">
        <v>0.96941176470588264</v>
      </c>
      <c r="AG209" s="183" t="s">
        <v>84</v>
      </c>
      <c r="AH209" s="183" t="s">
        <v>84</v>
      </c>
      <c r="AI209" s="183" t="s">
        <v>84</v>
      </c>
      <c r="AJ209" s="183">
        <v>0.97070175438596484</v>
      </c>
      <c r="AK209" s="183" t="s">
        <v>84</v>
      </c>
      <c r="AL209" s="183">
        <v>0.92392156862745101</v>
      </c>
      <c r="AM209" s="183">
        <v>1</v>
      </c>
      <c r="AN209" s="189">
        <v>0.81100217864923729</v>
      </c>
      <c r="AO209" s="183" t="s">
        <v>84</v>
      </c>
      <c r="AP209" s="183" t="s">
        <v>84</v>
      </c>
      <c r="AQ209" s="183">
        <v>0.99999999999999978</v>
      </c>
      <c r="AR209" s="183">
        <v>0.98513931888544892</v>
      </c>
      <c r="AS209" s="183" t="s">
        <v>84</v>
      </c>
      <c r="AT209" s="604">
        <v>0.84772727272727255</v>
      </c>
      <c r="AU209" s="183" t="s">
        <v>84</v>
      </c>
      <c r="AV209" s="183" t="s">
        <v>84</v>
      </c>
      <c r="AW209" s="183">
        <v>0</v>
      </c>
      <c r="AX209" s="604">
        <v>0</v>
      </c>
      <c r="AY209" s="189" t="s">
        <v>84</v>
      </c>
      <c r="BA209" s="1197">
        <v>0.95482619457226148</v>
      </c>
      <c r="BB209" s="187">
        <v>0.92981815799153256</v>
      </c>
      <c r="BC209" s="187">
        <v>0.94428886387090705</v>
      </c>
      <c r="BD209" s="188">
        <v>0.94297773881156699</v>
      </c>
      <c r="BE209" s="188" t="s">
        <v>84</v>
      </c>
      <c r="BP209" s="48"/>
      <c r="BQ209" s="48"/>
    </row>
    <row r="210" spans="1:69" ht="35.25" customHeight="1" x14ac:dyDescent="0.25">
      <c r="A210" s="144"/>
      <c r="B210" s="144"/>
      <c r="C210" s="144"/>
      <c r="D210" s="144"/>
      <c r="E210" s="144" t="str">
        <f t="shared" si="54"/>
        <v>2024DICIEMBREÍNDICES DE ATENCIÓN DEL VENDEDOR</v>
      </c>
      <c r="F210" s="1203">
        <v>2024</v>
      </c>
      <c r="G210" s="303" t="s">
        <v>152</v>
      </c>
      <c r="H210" s="452"/>
      <c r="I210" s="818" t="s">
        <v>156</v>
      </c>
      <c r="J210" s="1199">
        <v>0.93560371517027852</v>
      </c>
      <c r="K210" s="183">
        <v>1</v>
      </c>
      <c r="L210" s="183" t="s">
        <v>84</v>
      </c>
      <c r="M210" s="183">
        <v>0.98128342245989286</v>
      </c>
      <c r="N210" s="183" t="s">
        <v>84</v>
      </c>
      <c r="O210" s="183" t="s">
        <v>84</v>
      </c>
      <c r="P210" s="183">
        <v>0.90552584670231717</v>
      </c>
      <c r="Q210" s="183">
        <v>1.0000000000000002</v>
      </c>
      <c r="R210" s="183" t="s">
        <v>84</v>
      </c>
      <c r="S210" s="183">
        <v>1</v>
      </c>
      <c r="T210" s="183" t="s">
        <v>84</v>
      </c>
      <c r="U210" s="183">
        <v>0.96167557932263792</v>
      </c>
      <c r="V210" s="183">
        <v>0.9299242424242421</v>
      </c>
      <c r="W210" s="183" t="s">
        <v>84</v>
      </c>
      <c r="X210" s="183">
        <v>0.96705882352941197</v>
      </c>
      <c r="Y210" s="183">
        <v>0.94039215686274524</v>
      </c>
      <c r="Z210" s="183">
        <v>0.98734977862112572</v>
      </c>
      <c r="AA210" s="183">
        <v>0.96859649122807012</v>
      </c>
      <c r="AB210" s="183" t="s">
        <v>84</v>
      </c>
      <c r="AC210" s="183"/>
      <c r="AD210" s="183">
        <v>0.96553147574819398</v>
      </c>
      <c r="AE210" s="183">
        <v>1.0000000000000002</v>
      </c>
      <c r="AF210" s="183">
        <v>0.98039215686274506</v>
      </c>
      <c r="AG210" s="183" t="s">
        <v>84</v>
      </c>
      <c r="AH210" s="183" t="s">
        <v>84</v>
      </c>
      <c r="AI210" s="183" t="s">
        <v>84</v>
      </c>
      <c r="AJ210" s="183">
        <v>0.99999999999999989</v>
      </c>
      <c r="AK210" s="183" t="s">
        <v>84</v>
      </c>
      <c r="AL210" s="183">
        <v>1</v>
      </c>
      <c r="AM210" s="183">
        <v>0.98266253869969034</v>
      </c>
      <c r="AN210" s="189">
        <v>0.71558307533539733</v>
      </c>
      <c r="AO210" s="183" t="s">
        <v>84</v>
      </c>
      <c r="AP210" s="183" t="s">
        <v>84</v>
      </c>
      <c r="AQ210" s="183">
        <v>0.91755793226381432</v>
      </c>
      <c r="AR210" s="183">
        <v>0.75293859649122796</v>
      </c>
      <c r="AS210" s="183" t="s">
        <v>84</v>
      </c>
      <c r="AT210" s="604">
        <v>0.81424148606811142</v>
      </c>
      <c r="AU210" s="183" t="s">
        <v>84</v>
      </c>
      <c r="AV210" s="183" t="s">
        <v>84</v>
      </c>
      <c r="AW210" s="183">
        <v>0</v>
      </c>
      <c r="AX210" s="604">
        <v>0</v>
      </c>
      <c r="AY210" s="189" t="s">
        <v>84</v>
      </c>
      <c r="BA210" s="1197">
        <v>0.96478417136006012</v>
      </c>
      <c r="BB210" s="187">
        <v>0.94916703523514667</v>
      </c>
      <c r="BC210" s="187">
        <v>0.82824600494105127</v>
      </c>
      <c r="BD210" s="188">
        <v>0.91406573717875261</v>
      </c>
      <c r="BE210" s="188" t="s">
        <v>84</v>
      </c>
      <c r="BP210" s="48"/>
      <c r="BQ210" s="48"/>
    </row>
    <row r="211" spans="1:69" ht="35.25" customHeight="1" x14ac:dyDescent="0.25">
      <c r="A211" s="144"/>
      <c r="B211" s="144"/>
      <c r="C211" s="144"/>
      <c r="D211" s="144"/>
      <c r="E211" s="144" t="str">
        <f t="shared" si="54"/>
        <v>2025ENEROÍNDICES DE ATENCIÓN DEL VENDEDOR</v>
      </c>
      <c r="F211" s="1215">
        <v>2025</v>
      </c>
      <c r="G211" s="303" t="s">
        <v>153</v>
      </c>
      <c r="H211" s="452"/>
      <c r="I211" s="818" t="s">
        <v>156</v>
      </c>
      <c r="J211" s="802">
        <v>0.96167557932263781</v>
      </c>
      <c r="K211" s="183">
        <v>0.93295454545454526</v>
      </c>
      <c r="L211" s="183" t="s">
        <v>84</v>
      </c>
      <c r="M211" s="183">
        <v>0.90819964349376103</v>
      </c>
      <c r="N211" s="183" t="s">
        <v>84</v>
      </c>
      <c r="O211" s="183" t="s">
        <v>84</v>
      </c>
      <c r="P211" s="183">
        <v>0.86954459203036039</v>
      </c>
      <c r="Q211" s="183">
        <v>0.94745098039215703</v>
      </c>
      <c r="R211" s="183" t="s">
        <v>84</v>
      </c>
      <c r="S211" s="183">
        <v>0.95588235294117641</v>
      </c>
      <c r="T211" s="183" t="s">
        <v>84</v>
      </c>
      <c r="U211" s="183">
        <v>0.84912280701754383</v>
      </c>
      <c r="V211" s="183">
        <v>0.94385026737967903</v>
      </c>
      <c r="W211" s="183" t="s">
        <v>84</v>
      </c>
      <c r="X211" s="183">
        <v>0.98395721925133672</v>
      </c>
      <c r="Y211" s="183">
        <v>0.80706140350877176</v>
      </c>
      <c r="Z211" s="183">
        <v>0.99999999999999978</v>
      </c>
      <c r="AA211" s="183">
        <v>0.98039215686274483</v>
      </c>
      <c r="AB211" s="183" t="s">
        <v>84</v>
      </c>
      <c r="AC211" s="183"/>
      <c r="AD211" s="183">
        <v>0.9833333333333335</v>
      </c>
      <c r="AE211" s="183">
        <v>0.94045025417574424</v>
      </c>
      <c r="AF211" s="183">
        <v>0.70515613652868536</v>
      </c>
      <c r="AG211" s="183" t="s">
        <v>84</v>
      </c>
      <c r="AH211" s="183" t="s">
        <v>84</v>
      </c>
      <c r="AI211" s="183" t="s">
        <v>84</v>
      </c>
      <c r="AJ211" s="183">
        <v>0.70307219662058362</v>
      </c>
      <c r="AK211" s="183" t="s">
        <v>84</v>
      </c>
      <c r="AL211" s="183">
        <v>0.92392156862745101</v>
      </c>
      <c r="AM211" s="183">
        <v>0.40363190730837784</v>
      </c>
      <c r="AN211" s="189">
        <v>0.99999999999999978</v>
      </c>
      <c r="AO211" s="183" t="s">
        <v>84</v>
      </c>
      <c r="AP211" s="183" t="s">
        <v>84</v>
      </c>
      <c r="AQ211" s="183">
        <v>0.91628787878787865</v>
      </c>
      <c r="AR211" s="183">
        <v>0.90641711229946509</v>
      </c>
      <c r="AS211" s="183" t="s">
        <v>84</v>
      </c>
      <c r="AT211" s="604">
        <v>0.87302340290955072</v>
      </c>
      <c r="AU211" s="183" t="s">
        <v>84</v>
      </c>
      <c r="AV211" s="183" t="s">
        <v>84</v>
      </c>
      <c r="AW211" s="183">
        <v>0</v>
      </c>
      <c r="AX211" s="604">
        <v>0</v>
      </c>
      <c r="AY211" s="189" t="s">
        <v>84</v>
      </c>
      <c r="BA211" s="1074">
        <v>0.92834096230455954</v>
      </c>
      <c r="BB211" s="187">
        <v>0.80850934237059646</v>
      </c>
      <c r="BC211" s="187">
        <v>0.89857613133229819</v>
      </c>
      <c r="BD211" s="188">
        <v>0.87847547866915132</v>
      </c>
      <c r="BE211" s="188" t="s">
        <v>84</v>
      </c>
      <c r="BP211" s="48"/>
      <c r="BQ211" s="48"/>
    </row>
    <row r="212" spans="1:69" ht="35.25" customHeight="1" x14ac:dyDescent="0.25">
      <c r="A212" s="144"/>
      <c r="B212" s="144"/>
      <c r="C212" s="144"/>
      <c r="D212" s="144"/>
      <c r="E212" s="144" t="str">
        <f t="shared" si="54"/>
        <v>2025FEBREROÍNDICES DE ATENCIÓN DEL VENDEDOR</v>
      </c>
      <c r="F212" s="1217">
        <v>2025</v>
      </c>
      <c r="G212" s="303" t="s">
        <v>154</v>
      </c>
      <c r="H212" s="452"/>
      <c r="I212" s="818" t="s">
        <v>156</v>
      </c>
      <c r="J212" s="1199">
        <v>0.83868092691622087</v>
      </c>
      <c r="K212" s="183">
        <v>0.98039215686274483</v>
      </c>
      <c r="L212" s="183" t="s">
        <v>84</v>
      </c>
      <c r="M212" s="183">
        <v>0.90925672594619245</v>
      </c>
      <c r="N212" s="183" t="s">
        <v>84</v>
      </c>
      <c r="O212" s="183" t="s">
        <v>84</v>
      </c>
      <c r="P212" s="183">
        <v>0.92837977296181629</v>
      </c>
      <c r="Q212" s="183">
        <v>0.96305469556243539</v>
      </c>
      <c r="R212" s="183" t="s">
        <v>84</v>
      </c>
      <c r="S212" s="183">
        <v>0.95596491228070168</v>
      </c>
      <c r="T212" s="183" t="s">
        <v>84</v>
      </c>
      <c r="U212" s="183">
        <v>0.91764705882352926</v>
      </c>
      <c r="V212" s="183">
        <v>0.96268184693232117</v>
      </c>
      <c r="W212" s="183" t="s">
        <v>84</v>
      </c>
      <c r="X212" s="183">
        <v>0.76401515151515131</v>
      </c>
      <c r="Y212" s="183">
        <v>0.78419416547106646</v>
      </c>
      <c r="Z212" s="183">
        <v>0.95509171410499671</v>
      </c>
      <c r="AA212" s="183">
        <v>0.86745098039215696</v>
      </c>
      <c r="AB212" s="183" t="s">
        <v>84</v>
      </c>
      <c r="AC212" s="183"/>
      <c r="AD212" s="183">
        <v>0.97966594045025401</v>
      </c>
      <c r="AE212" s="183">
        <v>0.982289690069576</v>
      </c>
      <c r="AF212" s="183">
        <v>1.0000000000000002</v>
      </c>
      <c r="AG212" s="183" t="s">
        <v>84</v>
      </c>
      <c r="AH212" s="183" t="s">
        <v>84</v>
      </c>
      <c r="AI212" s="183" t="s">
        <v>84</v>
      </c>
      <c r="AJ212" s="183">
        <v>0.89215686274509776</v>
      </c>
      <c r="AK212" s="183" t="s">
        <v>84</v>
      </c>
      <c r="AL212" s="183">
        <v>1</v>
      </c>
      <c r="AM212" s="183">
        <v>0.94583333333333353</v>
      </c>
      <c r="AN212" s="189">
        <v>0.99999999999999989</v>
      </c>
      <c r="AO212" s="183" t="s">
        <v>84</v>
      </c>
      <c r="AP212" s="183" t="s">
        <v>84</v>
      </c>
      <c r="AQ212" s="183">
        <v>0.96941176470588264</v>
      </c>
      <c r="AR212" s="183">
        <v>0.97052631578947357</v>
      </c>
      <c r="AS212" s="183" t="s">
        <v>84</v>
      </c>
      <c r="AT212" s="604">
        <v>0.79246646026831791</v>
      </c>
      <c r="AU212" s="183" t="s">
        <v>84</v>
      </c>
      <c r="AV212" s="183" t="s">
        <v>84</v>
      </c>
      <c r="AW212" s="183">
        <v>0</v>
      </c>
      <c r="AX212" s="604">
        <v>0</v>
      </c>
      <c r="AY212" s="189" t="s">
        <v>84</v>
      </c>
      <c r="BA212" s="1197">
        <v>0.90223417564744457</v>
      </c>
      <c r="BB212" s="187">
        <v>0.97142083237118027</v>
      </c>
      <c r="BC212" s="187">
        <v>0.91080151358789141</v>
      </c>
      <c r="BD212" s="188">
        <v>0.92815217386883875</v>
      </c>
      <c r="BE212" s="188" t="s">
        <v>84</v>
      </c>
      <c r="BP212" s="48"/>
      <c r="BQ212" s="48"/>
    </row>
    <row r="213" spans="1:69" ht="35.25" customHeight="1" x14ac:dyDescent="0.25">
      <c r="A213" s="144"/>
      <c r="B213" s="144"/>
      <c r="C213" s="144"/>
      <c r="D213" s="144"/>
      <c r="E213" s="144" t="str">
        <f t="shared" si="54"/>
        <v>2025MARZOÍNDICES DE ATENCIÓN DEL VENDEDOR</v>
      </c>
      <c r="F213" s="1238">
        <v>2025</v>
      </c>
      <c r="G213" s="303" t="s">
        <v>155</v>
      </c>
      <c r="H213" s="452"/>
      <c r="I213" s="1219" t="s">
        <v>156</v>
      </c>
      <c r="J213" s="1199">
        <v>0.90641711229946509</v>
      </c>
      <c r="K213" s="183">
        <v>0.98128342245989286</v>
      </c>
      <c r="L213" s="183" t="s">
        <v>84</v>
      </c>
      <c r="M213" s="183">
        <v>0.92691622103386784</v>
      </c>
      <c r="N213" s="183" t="s">
        <v>84</v>
      </c>
      <c r="O213" s="183" t="s">
        <v>84</v>
      </c>
      <c r="P213" s="183">
        <v>0.82531194295900168</v>
      </c>
      <c r="Q213" s="183">
        <v>0.90819964349376103</v>
      </c>
      <c r="R213" s="183" t="s">
        <v>84</v>
      </c>
      <c r="S213" s="183">
        <v>0.96305469556243539</v>
      </c>
      <c r="T213" s="183" t="s">
        <v>84</v>
      </c>
      <c r="U213" s="183">
        <v>0.99999999999999978</v>
      </c>
      <c r="V213" s="183">
        <v>0.94526315789473669</v>
      </c>
      <c r="W213" s="183" t="s">
        <v>84</v>
      </c>
      <c r="X213" s="183">
        <v>0.99999999999999978</v>
      </c>
      <c r="Y213" s="183">
        <v>0.85388994307400368</v>
      </c>
      <c r="Z213" s="183">
        <v>0.96169630642954851</v>
      </c>
      <c r="AA213" s="183">
        <v>0.87177419354838692</v>
      </c>
      <c r="AB213" s="183" t="s">
        <v>84</v>
      </c>
      <c r="AC213" s="183"/>
      <c r="AD213" s="183">
        <v>0.99999999999999978</v>
      </c>
      <c r="AE213" s="183">
        <v>0.98333333333333328</v>
      </c>
      <c r="AF213" s="183">
        <v>0.91331269349845201</v>
      </c>
      <c r="AG213" s="183" t="s">
        <v>84</v>
      </c>
      <c r="AH213" s="183" t="s">
        <v>84</v>
      </c>
      <c r="AI213" s="183" t="s">
        <v>84</v>
      </c>
      <c r="AJ213" s="183">
        <v>0.98333333333333328</v>
      </c>
      <c r="AK213" s="183" t="s">
        <v>84</v>
      </c>
      <c r="AL213" s="183">
        <v>0.92424242424242409</v>
      </c>
      <c r="AM213" s="183">
        <v>0.90196078431372528</v>
      </c>
      <c r="AN213" s="189">
        <v>0.9749687108886107</v>
      </c>
      <c r="AO213" s="183" t="s">
        <v>84</v>
      </c>
      <c r="AP213" s="183" t="s">
        <v>84</v>
      </c>
      <c r="AQ213" s="183">
        <v>0.9833333333333335</v>
      </c>
      <c r="AR213" s="183">
        <v>0.95982783357245327</v>
      </c>
      <c r="AS213" s="183" t="s">
        <v>84</v>
      </c>
      <c r="AT213" s="604">
        <v>0.9419026870007261</v>
      </c>
      <c r="AU213" s="183" t="s">
        <v>84</v>
      </c>
      <c r="AV213" s="183" t="s">
        <v>84</v>
      </c>
      <c r="AW213" s="183">
        <v>0</v>
      </c>
      <c r="AX213" s="604">
        <v>0</v>
      </c>
      <c r="AY213" s="189" t="s">
        <v>84</v>
      </c>
      <c r="BA213" s="1197">
        <v>0.92865055322959156</v>
      </c>
      <c r="BB213" s="187">
        <v>0.95445018280141114</v>
      </c>
      <c r="BC213" s="187">
        <v>0.96168795130217111</v>
      </c>
      <c r="BD213" s="188">
        <v>0.9482628957777246</v>
      </c>
      <c r="BE213" s="188" t="s">
        <v>84</v>
      </c>
      <c r="BP213" s="48"/>
      <c r="BQ213" s="48"/>
    </row>
    <row r="214" spans="1:69" ht="35.25" customHeight="1" x14ac:dyDescent="0.25">
      <c r="A214" s="144"/>
      <c r="B214" s="144"/>
      <c r="C214" s="144"/>
      <c r="D214" s="144"/>
      <c r="E214" s="144" t="str">
        <f t="shared" si="54"/>
        <v>2025ABRILÍNDICES DE ATENCIÓN DEL VENDEDOR</v>
      </c>
      <c r="F214" s="1240">
        <v>2025</v>
      </c>
      <c r="G214" s="303" t="s">
        <v>303</v>
      </c>
      <c r="H214" s="452"/>
      <c r="I214" s="1219" t="s">
        <v>156</v>
      </c>
      <c r="J214" s="1199">
        <v>0.88162672476397963</v>
      </c>
      <c r="K214" s="183">
        <v>0.9295900178253117</v>
      </c>
      <c r="L214" s="183" t="s">
        <v>84</v>
      </c>
      <c r="M214" s="183">
        <v>0.96333333333333349</v>
      </c>
      <c r="N214" s="183" t="s">
        <v>84</v>
      </c>
      <c r="O214" s="183" t="s">
        <v>84</v>
      </c>
      <c r="P214" s="183">
        <v>0.96553147574819398</v>
      </c>
      <c r="Q214" s="183">
        <v>0.9295900178253117</v>
      </c>
      <c r="R214" s="183" t="s">
        <v>84</v>
      </c>
      <c r="S214" s="183">
        <v>0.92120743034055719</v>
      </c>
      <c r="T214" s="183" t="s">
        <v>84</v>
      </c>
      <c r="U214" s="183">
        <v>0.94652406417112278</v>
      </c>
      <c r="V214" s="183">
        <v>0.96305469556243539</v>
      </c>
      <c r="W214" s="183" t="s">
        <v>84</v>
      </c>
      <c r="X214" s="183">
        <v>0.92610939112487101</v>
      </c>
      <c r="Y214" s="183">
        <v>0.782795698924731</v>
      </c>
      <c r="Z214" s="183">
        <v>0.93983957219251313</v>
      </c>
      <c r="AA214" s="183">
        <v>0.94039215686274524</v>
      </c>
      <c r="AB214" s="183" t="s">
        <v>84</v>
      </c>
      <c r="AC214" s="183"/>
      <c r="AD214" s="183">
        <v>0.92499999999999971</v>
      </c>
      <c r="AE214" s="183">
        <v>0.91755793226381432</v>
      </c>
      <c r="AF214" s="183">
        <v>0.93226381461675556</v>
      </c>
      <c r="AG214" s="183" t="s">
        <v>84</v>
      </c>
      <c r="AH214" s="183" t="s">
        <v>84</v>
      </c>
      <c r="AI214" s="183" t="s">
        <v>84</v>
      </c>
      <c r="AJ214" s="183">
        <v>0.9860000000000001</v>
      </c>
      <c r="AK214" s="183" t="s">
        <v>84</v>
      </c>
      <c r="AL214" s="183">
        <v>1.0000000000000002</v>
      </c>
      <c r="AM214" s="183">
        <v>0.93627450980392146</v>
      </c>
      <c r="AN214" s="189">
        <v>1.0000000000000002</v>
      </c>
      <c r="AO214" s="183" t="s">
        <v>84</v>
      </c>
      <c r="AP214" s="183" t="s">
        <v>84</v>
      </c>
      <c r="AQ214" s="183">
        <v>0.65960784313725496</v>
      </c>
      <c r="AR214" s="183">
        <v>0.83500000000000008</v>
      </c>
      <c r="AS214" s="183" t="s">
        <v>84</v>
      </c>
      <c r="AT214" s="604">
        <v>0.89769133459835526</v>
      </c>
      <c r="AU214" s="183" t="s">
        <v>84</v>
      </c>
      <c r="AV214" s="183" t="s">
        <v>84</v>
      </c>
      <c r="AW214" s="183">
        <v>0</v>
      </c>
      <c r="AX214" s="604">
        <v>0</v>
      </c>
      <c r="AY214" s="189" t="s">
        <v>84</v>
      </c>
      <c r="BA214" s="1197">
        <v>0.92413288155625894</v>
      </c>
      <c r="BB214" s="187">
        <v>0.95672803666921313</v>
      </c>
      <c r="BC214" s="187">
        <v>0.79743305924520336</v>
      </c>
      <c r="BD214" s="188">
        <v>0.89276465915689185</v>
      </c>
      <c r="BE214" s="188" t="s">
        <v>84</v>
      </c>
      <c r="BP214" s="48"/>
      <c r="BQ214" s="48"/>
    </row>
    <row r="215" spans="1:69" ht="35.25" customHeight="1" x14ac:dyDescent="0.25">
      <c r="A215" s="144"/>
      <c r="B215" s="144"/>
      <c r="C215" s="144"/>
      <c r="D215" s="144"/>
      <c r="E215" s="144" t="str">
        <f t="shared" si="54"/>
        <v>2025MAYOÍNDICES DE ATENCIÓN DEL VENDEDOR</v>
      </c>
      <c r="F215" s="1258">
        <v>2025</v>
      </c>
      <c r="G215" s="303" t="s">
        <v>167</v>
      </c>
      <c r="H215" s="829"/>
      <c r="I215" s="830" t="s">
        <v>156</v>
      </c>
      <c r="J215" s="1199">
        <v>0.99999999999999978</v>
      </c>
      <c r="K215" s="183">
        <v>1.0000000000000002</v>
      </c>
      <c r="L215" s="183" t="s">
        <v>84</v>
      </c>
      <c r="M215" s="183">
        <v>0.93972403776325331</v>
      </c>
      <c r="N215" s="183" t="s">
        <v>84</v>
      </c>
      <c r="O215" s="183" t="s">
        <v>84</v>
      </c>
      <c r="P215" s="183">
        <v>0.95588235294117629</v>
      </c>
      <c r="Q215" s="183">
        <v>0.94485294117647034</v>
      </c>
      <c r="R215" s="183" t="s">
        <v>84</v>
      </c>
      <c r="S215" s="183">
        <v>1.0000000000000002</v>
      </c>
      <c r="T215" s="183" t="s">
        <v>84</v>
      </c>
      <c r="U215" s="183">
        <v>0.99999999999999978</v>
      </c>
      <c r="V215" s="183">
        <v>1</v>
      </c>
      <c r="W215" s="183" t="s">
        <v>84</v>
      </c>
      <c r="X215" s="183">
        <v>0.94102167182662533</v>
      </c>
      <c r="Y215" s="183">
        <v>0.76059456040480689</v>
      </c>
      <c r="Z215" s="183">
        <v>0.9624999999999998</v>
      </c>
      <c r="AA215" s="183">
        <v>0.99999999999999978</v>
      </c>
      <c r="AB215" s="183" t="s">
        <v>84</v>
      </c>
      <c r="AC215" s="183"/>
      <c r="AD215" s="183">
        <v>0.96305469556243539</v>
      </c>
      <c r="AE215" s="183">
        <v>0.59462365591397848</v>
      </c>
      <c r="AF215" s="183">
        <v>0.92424242424242409</v>
      </c>
      <c r="AG215" s="183" t="s">
        <v>84</v>
      </c>
      <c r="AH215" s="183" t="s">
        <v>84</v>
      </c>
      <c r="AI215" s="183" t="s">
        <v>84</v>
      </c>
      <c r="AJ215" s="183">
        <v>0.90955091714104974</v>
      </c>
      <c r="AK215" s="183" t="s">
        <v>84</v>
      </c>
      <c r="AL215" s="183">
        <v>0.98526315789473673</v>
      </c>
      <c r="AM215" s="183">
        <v>0.98266253869969034</v>
      </c>
      <c r="AN215" s="189">
        <v>0.98039215686274506</v>
      </c>
      <c r="AO215" s="183" t="s">
        <v>84</v>
      </c>
      <c r="AP215" s="183" t="s">
        <v>84</v>
      </c>
      <c r="AQ215" s="183">
        <v>0.8950877192982456</v>
      </c>
      <c r="AR215" s="183">
        <v>0.92726122707147351</v>
      </c>
      <c r="AS215" s="183" t="s">
        <v>84</v>
      </c>
      <c r="AT215" s="604">
        <v>0.88450980392156886</v>
      </c>
      <c r="AU215" s="183" t="s">
        <v>84</v>
      </c>
      <c r="AV215" s="183" t="s">
        <v>84</v>
      </c>
      <c r="AW215" s="183">
        <v>0</v>
      </c>
      <c r="AX215" s="604">
        <v>0</v>
      </c>
      <c r="AY215" s="189" t="s">
        <v>84</v>
      </c>
      <c r="BA215" s="1197">
        <v>0.95871463034269422</v>
      </c>
      <c r="BB215" s="187">
        <v>0.90568422090243728</v>
      </c>
      <c r="BC215" s="187">
        <v>0.90228625009709607</v>
      </c>
      <c r="BD215" s="188">
        <v>0.92222836711407596</v>
      </c>
      <c r="BE215" s="188" t="s">
        <v>84</v>
      </c>
      <c r="BP215" s="48"/>
      <c r="BQ215" s="48"/>
    </row>
    <row r="216" spans="1:69" ht="35.25" customHeight="1" x14ac:dyDescent="0.25">
      <c r="A216" s="144"/>
      <c r="B216" s="144"/>
      <c r="C216" s="144"/>
      <c r="D216" s="144"/>
      <c r="E216" s="144" t="str">
        <f t="shared" si="54"/>
        <v>2025JUNIOÍNDICES DE ATENCIÓN DEL VENDEDOR</v>
      </c>
      <c r="F216" s="1261">
        <v>2025</v>
      </c>
      <c r="G216" s="303" t="s">
        <v>168</v>
      </c>
      <c r="H216" s="829"/>
      <c r="I216" s="830" t="s">
        <v>156</v>
      </c>
      <c r="J216" s="802">
        <v>0.73933369644153946</v>
      </c>
      <c r="K216" s="183">
        <v>0.90909090909090895</v>
      </c>
      <c r="L216" s="183" t="s">
        <v>84</v>
      </c>
      <c r="M216" s="183">
        <v>0.82263814616755782</v>
      </c>
      <c r="N216" s="183" t="s">
        <v>84</v>
      </c>
      <c r="O216" s="183" t="s">
        <v>84</v>
      </c>
      <c r="P216" s="183">
        <v>0.77183600713012468</v>
      </c>
      <c r="Q216" s="183">
        <v>0.95933333333333348</v>
      </c>
      <c r="R216" s="183" t="s">
        <v>84</v>
      </c>
      <c r="S216" s="183">
        <v>1</v>
      </c>
      <c r="T216" s="183" t="s">
        <v>84</v>
      </c>
      <c r="U216" s="183">
        <v>0.76333333333333331</v>
      </c>
      <c r="V216" s="183">
        <v>0.9242424242424242</v>
      </c>
      <c r="W216" s="183" t="s">
        <v>84</v>
      </c>
      <c r="X216" s="183">
        <v>0.99999999999999978</v>
      </c>
      <c r="Y216" s="183">
        <v>0.75067204301075263</v>
      </c>
      <c r="Z216" s="183">
        <v>0.78119429590017819</v>
      </c>
      <c r="AA216" s="183">
        <v>0.98128342245989286</v>
      </c>
      <c r="AB216" s="183" t="s">
        <v>84</v>
      </c>
      <c r="AC216" s="183"/>
      <c r="AD216" s="183">
        <v>0.68966666666666665</v>
      </c>
      <c r="AE216" s="183">
        <v>0.46259029927760575</v>
      </c>
      <c r="AF216" s="183">
        <v>0.69028520499108725</v>
      </c>
      <c r="AG216" s="183" t="s">
        <v>84</v>
      </c>
      <c r="AH216" s="183" t="s">
        <v>84</v>
      </c>
      <c r="AI216" s="183" t="s">
        <v>84</v>
      </c>
      <c r="AJ216" s="183">
        <v>0.85215517241379291</v>
      </c>
      <c r="AK216" s="183" t="s">
        <v>84</v>
      </c>
      <c r="AL216" s="183">
        <v>0.56758096497025767</v>
      </c>
      <c r="AM216" s="183">
        <v>0.51572008113590251</v>
      </c>
      <c r="AN216" s="189">
        <v>0.93783896537338329</v>
      </c>
      <c r="AO216" s="183" t="s">
        <v>84</v>
      </c>
      <c r="AP216" s="183" t="s">
        <v>84</v>
      </c>
      <c r="AQ216" s="183">
        <v>0.81392156862745113</v>
      </c>
      <c r="AR216" s="183">
        <v>0.7249122807017544</v>
      </c>
      <c r="AS216" s="183" t="s">
        <v>84</v>
      </c>
      <c r="AT216" s="604">
        <v>0.91826625386996907</v>
      </c>
      <c r="AU216" s="183" t="s">
        <v>84</v>
      </c>
      <c r="AV216" s="183" t="s">
        <v>84</v>
      </c>
      <c r="AW216" s="183">
        <v>0</v>
      </c>
      <c r="AX216" s="604">
        <v>0</v>
      </c>
      <c r="AY216" s="189" t="s">
        <v>84</v>
      </c>
      <c r="BA216" s="1074">
        <v>0.86691313425917038</v>
      </c>
      <c r="BB216" s="187">
        <v>0.67369105068981372</v>
      </c>
      <c r="BC216" s="187">
        <v>0.81903336773305824</v>
      </c>
      <c r="BD216" s="188">
        <v>0.78654585089401419</v>
      </c>
      <c r="BE216" s="188" t="s">
        <v>84</v>
      </c>
      <c r="BP216" s="48"/>
      <c r="BQ216" s="48"/>
    </row>
    <row r="217" spans="1:69" ht="35.25" customHeight="1" x14ac:dyDescent="0.25">
      <c r="A217" s="144"/>
      <c r="B217" s="144"/>
      <c r="C217" s="144"/>
      <c r="D217" s="144"/>
      <c r="E217" s="144" t="str">
        <f t="shared" si="54"/>
        <v>2025JULIOÍNDICES DE ATENCIÓN DEL VENDEDOR</v>
      </c>
      <c r="F217" s="1278">
        <v>2025</v>
      </c>
      <c r="G217" s="303" t="s">
        <v>241</v>
      </c>
      <c r="H217" s="829"/>
      <c r="I217" s="830" t="s">
        <v>156</v>
      </c>
      <c r="J217" s="1199">
        <v>0.94315789473684208</v>
      </c>
      <c r="K217" s="183">
        <v>0.96705882352941197</v>
      </c>
      <c r="L217" s="183" t="s">
        <v>84</v>
      </c>
      <c r="M217" s="183">
        <v>0.79594163246694016</v>
      </c>
      <c r="N217" s="183" t="s">
        <v>84</v>
      </c>
      <c r="O217" s="183" t="s">
        <v>84</v>
      </c>
      <c r="P217" s="183">
        <v>0.75445632798573958</v>
      </c>
      <c r="Q217" s="183">
        <v>0.91686274509803933</v>
      </c>
      <c r="R217" s="183" t="s">
        <v>84</v>
      </c>
      <c r="S217" s="183">
        <v>0.81818181818181812</v>
      </c>
      <c r="T217" s="183" t="s">
        <v>84</v>
      </c>
      <c r="U217" s="183">
        <v>0.60472370766488415</v>
      </c>
      <c r="V217" s="183">
        <v>0.8533333333333335</v>
      </c>
      <c r="W217" s="183" t="s">
        <v>84</v>
      </c>
      <c r="X217" s="183">
        <v>0.98039215686274483</v>
      </c>
      <c r="Y217" s="183">
        <v>0.65686274509803921</v>
      </c>
      <c r="Z217" s="183">
        <v>0.77292852624920927</v>
      </c>
      <c r="AA217" s="183">
        <v>0.91450980392156878</v>
      </c>
      <c r="AB217" s="183" t="s">
        <v>84</v>
      </c>
      <c r="AC217" s="183"/>
      <c r="AD217" s="183">
        <v>0.94385026737967903</v>
      </c>
      <c r="AE217" s="183">
        <v>0.77862903225806424</v>
      </c>
      <c r="AF217" s="183">
        <v>0.49395516633619735</v>
      </c>
      <c r="AG217" s="183" t="s">
        <v>84</v>
      </c>
      <c r="AH217" s="183" t="s">
        <v>84</v>
      </c>
      <c r="AI217" s="183" t="s">
        <v>84</v>
      </c>
      <c r="AJ217" s="183">
        <v>0.79989680082559333</v>
      </c>
      <c r="AK217" s="183" t="s">
        <v>84</v>
      </c>
      <c r="AL217" s="183">
        <v>0.900063251106894</v>
      </c>
      <c r="AM217" s="183">
        <v>0.75303030303030283</v>
      </c>
      <c r="AN217" s="189">
        <v>0.94823529411764729</v>
      </c>
      <c r="AO217" s="183" t="s">
        <v>84</v>
      </c>
      <c r="AP217" s="183" t="s">
        <v>84</v>
      </c>
      <c r="AQ217" s="183">
        <v>0.81174242424242415</v>
      </c>
      <c r="AR217" s="183">
        <v>0.86259029927760578</v>
      </c>
      <c r="AS217" s="183" t="s">
        <v>84</v>
      </c>
      <c r="AT217" s="604">
        <v>0.56060606060606055</v>
      </c>
      <c r="AU217" s="183" t="s">
        <v>84</v>
      </c>
      <c r="AV217" s="183" t="s">
        <v>84</v>
      </c>
      <c r="AW217" s="183">
        <v>0</v>
      </c>
      <c r="AX217" s="604">
        <v>0</v>
      </c>
      <c r="AY217" s="189" t="s">
        <v>84</v>
      </c>
      <c r="BA217" s="1197">
        <v>0.83153412626071432</v>
      </c>
      <c r="BB217" s="187">
        <v>0.80252287357919694</v>
      </c>
      <c r="BC217" s="187">
        <v>0.74497959470869679</v>
      </c>
      <c r="BD217" s="188">
        <v>0.79301219818286928</v>
      </c>
      <c r="BE217" s="188" t="s">
        <v>84</v>
      </c>
      <c r="BP217" s="48"/>
      <c r="BQ217" s="48"/>
    </row>
    <row r="218" spans="1:69" ht="35.25" customHeight="1" x14ac:dyDescent="0.25">
      <c r="A218" s="144"/>
      <c r="B218" s="144"/>
      <c r="C218" s="144"/>
      <c r="D218" s="144"/>
      <c r="E218" s="144" t="str">
        <f t="shared" ref="E218:E222" si="55">+F218&amp;G218&amp;I218</f>
        <v>2025AGOSTOÍNDICES DE ATENCIÓN DEL VENDEDOR</v>
      </c>
      <c r="F218" s="1280">
        <v>2025</v>
      </c>
      <c r="G218" s="303" t="s">
        <v>246</v>
      </c>
      <c r="H218" s="829"/>
      <c r="I218" s="830" t="s">
        <v>156</v>
      </c>
      <c r="J218" s="1199">
        <v>0.8224400871459695</v>
      </c>
      <c r="K218" s="183">
        <v>0.93854489164086685</v>
      </c>
      <c r="L218" s="183" t="s">
        <v>84</v>
      </c>
      <c r="M218" s="183">
        <v>0.93037634408602132</v>
      </c>
      <c r="N218" s="183" t="s">
        <v>84</v>
      </c>
      <c r="O218" s="183" t="s">
        <v>84</v>
      </c>
      <c r="P218" s="183">
        <v>0.95325077399380809</v>
      </c>
      <c r="Q218" s="183">
        <v>0.92229484386347116</v>
      </c>
      <c r="R218" s="183" t="s">
        <v>84</v>
      </c>
      <c r="S218" s="183">
        <v>0.99999999999999978</v>
      </c>
      <c r="T218" s="183" t="s">
        <v>84</v>
      </c>
      <c r="U218" s="183">
        <v>0.91310160427807463</v>
      </c>
      <c r="V218" s="183">
        <v>0.96124031007751931</v>
      </c>
      <c r="W218" s="183" t="s">
        <v>84</v>
      </c>
      <c r="X218" s="183">
        <v>0.92647058823529393</v>
      </c>
      <c r="Y218" s="183">
        <v>0.94876543209876529</v>
      </c>
      <c r="Z218" s="183">
        <v>0.9362745098039218</v>
      </c>
      <c r="AA218" s="183">
        <v>0.97058823529411742</v>
      </c>
      <c r="AB218" s="183" t="s">
        <v>84</v>
      </c>
      <c r="AC218" s="183"/>
      <c r="AD218" s="183">
        <v>0.96859649122807012</v>
      </c>
      <c r="AE218" s="183">
        <v>0.6073975044563279</v>
      </c>
      <c r="AF218" s="183">
        <v>0.96627450980392182</v>
      </c>
      <c r="AG218" s="183" t="s">
        <v>84</v>
      </c>
      <c r="AH218" s="183" t="s">
        <v>84</v>
      </c>
      <c r="AI218" s="183" t="s">
        <v>84</v>
      </c>
      <c r="AJ218" s="183">
        <v>0.96859649122807012</v>
      </c>
      <c r="AK218" s="183" t="s">
        <v>84</v>
      </c>
      <c r="AL218" s="183">
        <v>0.92610939112487101</v>
      </c>
      <c r="AM218" s="183">
        <v>0.80701754385964908</v>
      </c>
      <c r="AN218" s="189">
        <v>1.0000000000000002</v>
      </c>
      <c r="AO218" s="183" t="s">
        <v>84</v>
      </c>
      <c r="AP218" s="183" t="s">
        <v>84</v>
      </c>
      <c r="AQ218" s="183">
        <v>0.80392156862745068</v>
      </c>
      <c r="AR218" s="183">
        <v>0.89242424242424223</v>
      </c>
      <c r="AS218" s="183" t="s">
        <v>84</v>
      </c>
      <c r="AT218" s="604">
        <v>0.87120743034055725</v>
      </c>
      <c r="AU218" s="183" t="s">
        <v>84</v>
      </c>
      <c r="AV218" s="183" t="s">
        <v>84</v>
      </c>
      <c r="AW218" s="183">
        <v>0</v>
      </c>
      <c r="AX218" s="604">
        <v>0</v>
      </c>
      <c r="AY218" s="189" t="s">
        <v>84</v>
      </c>
      <c r="BA218" s="1197">
        <v>0.93527896837648583</v>
      </c>
      <c r="BB218" s="187">
        <v>0.89199884738584423</v>
      </c>
      <c r="BC218" s="187">
        <v>0.85585108046408342</v>
      </c>
      <c r="BD218" s="188">
        <v>0.89437629874213787</v>
      </c>
      <c r="BE218" s="188" t="s">
        <v>84</v>
      </c>
      <c r="BP218" s="48"/>
      <c r="BQ218" s="48"/>
    </row>
    <row r="219" spans="1:69" ht="35.25" customHeight="1" x14ac:dyDescent="0.25">
      <c r="A219" s="144"/>
      <c r="B219" s="144"/>
      <c r="C219" s="144"/>
      <c r="D219" s="144"/>
      <c r="E219" s="144" t="str">
        <f t="shared" si="55"/>
        <v>2025SEPTIEMBREÍNDICES DE ATENCIÓN DEL VENDEDOR</v>
      </c>
      <c r="F219" s="1280">
        <v>2025</v>
      </c>
      <c r="G219" s="303" t="s">
        <v>248</v>
      </c>
      <c r="H219" s="829"/>
      <c r="I219" s="830" t="s">
        <v>156</v>
      </c>
      <c r="J219" s="1199">
        <v>0.88064516129032244</v>
      </c>
      <c r="K219" s="183">
        <v>0.90552584670231717</v>
      </c>
      <c r="L219" s="183" t="s">
        <v>84</v>
      </c>
      <c r="M219" s="183">
        <v>0.83720330237358098</v>
      </c>
      <c r="N219" s="183" t="s">
        <v>84</v>
      </c>
      <c r="O219" s="183" t="s">
        <v>84</v>
      </c>
      <c r="P219" s="183">
        <v>0.82017543859649111</v>
      </c>
      <c r="Q219" s="183">
        <v>0.81738906088751284</v>
      </c>
      <c r="R219" s="183" t="s">
        <v>84</v>
      </c>
      <c r="S219" s="183">
        <v>0.97469955724225155</v>
      </c>
      <c r="T219" s="183" t="s">
        <v>84</v>
      </c>
      <c r="U219" s="183">
        <v>0.8529411764705882</v>
      </c>
      <c r="V219" s="183">
        <v>0.95303237574099409</v>
      </c>
      <c r="W219" s="183" t="s">
        <v>84</v>
      </c>
      <c r="X219" s="183">
        <v>0.90085388994307369</v>
      </c>
      <c r="Y219" s="183">
        <v>0.93587705352411221</v>
      </c>
      <c r="Z219" s="183">
        <v>0.8570000000000001</v>
      </c>
      <c r="AA219" s="183">
        <v>0.94497153700189729</v>
      </c>
      <c r="AB219" s="183" t="s">
        <v>84</v>
      </c>
      <c r="AC219" s="183"/>
      <c r="AD219" s="183">
        <v>0.91176470588235281</v>
      </c>
      <c r="AE219" s="183">
        <v>0.75179924242424223</v>
      </c>
      <c r="AF219" s="183">
        <v>0.92438596491228064</v>
      </c>
      <c r="AG219" s="183" t="s">
        <v>84</v>
      </c>
      <c r="AH219" s="183" t="s">
        <v>84</v>
      </c>
      <c r="AI219" s="183" t="s">
        <v>84</v>
      </c>
      <c r="AJ219" s="183">
        <v>0.81383564661819785</v>
      </c>
      <c r="AK219" s="183" t="s">
        <v>84</v>
      </c>
      <c r="AL219" s="183">
        <v>0.89304812834224601</v>
      </c>
      <c r="AM219" s="183">
        <v>0.92647058823529438</v>
      </c>
      <c r="AN219" s="189">
        <v>0.88283118125298898</v>
      </c>
      <c r="AO219" s="183" t="s">
        <v>84</v>
      </c>
      <c r="AP219" s="183" t="s">
        <v>84</v>
      </c>
      <c r="AQ219" s="183">
        <v>0.740151515151515</v>
      </c>
      <c r="AR219" s="183">
        <v>0.70043572984749447</v>
      </c>
      <c r="AS219" s="183" t="s">
        <v>84</v>
      </c>
      <c r="AT219" s="604">
        <v>0.69871096586782855</v>
      </c>
      <c r="AU219" s="183" t="s">
        <v>84</v>
      </c>
      <c r="AV219" s="183" t="s">
        <v>84</v>
      </c>
      <c r="AW219" s="183">
        <v>0</v>
      </c>
      <c r="AX219" s="604">
        <v>0</v>
      </c>
      <c r="AY219" s="189" t="s">
        <v>84</v>
      </c>
      <c r="BA219" s="1197">
        <v>0.89002619998109511</v>
      </c>
      <c r="BB219" s="187">
        <v>0.87201935109537188</v>
      </c>
      <c r="BC219" s="187">
        <v>0.7130994036222793</v>
      </c>
      <c r="BD219" s="188">
        <v>0.82504831823291536</v>
      </c>
      <c r="BE219" s="188" t="s">
        <v>84</v>
      </c>
      <c r="BP219" s="48"/>
      <c r="BQ219" s="48"/>
    </row>
    <row r="220" spans="1:69" ht="35.25" customHeight="1" x14ac:dyDescent="0.25">
      <c r="A220" s="144"/>
      <c r="B220" s="144"/>
      <c r="C220" s="144"/>
      <c r="D220" s="144"/>
      <c r="E220" s="144" t="str">
        <f t="shared" si="55"/>
        <v>2025OCTUBREÍNDICES DE ATENCIÓN DEL VENDEDOR</v>
      </c>
      <c r="F220" s="1283">
        <v>2025</v>
      </c>
      <c r="G220" s="303" t="s">
        <v>257</v>
      </c>
      <c r="H220" s="829"/>
      <c r="I220" s="830" t="s">
        <v>156</v>
      </c>
      <c r="J220" s="802">
        <v>0.9295900178253117</v>
      </c>
      <c r="K220" s="183">
        <v>1.0000000000000002</v>
      </c>
      <c r="L220" s="183" t="s">
        <v>84</v>
      </c>
      <c r="M220" s="183">
        <v>0.96524064171122981</v>
      </c>
      <c r="N220" s="183" t="s">
        <v>84</v>
      </c>
      <c r="O220" s="183" t="s">
        <v>84</v>
      </c>
      <c r="P220" s="183">
        <v>0.94262890341321692</v>
      </c>
      <c r="Q220" s="183">
        <v>0.98372093023255802</v>
      </c>
      <c r="R220" s="183" t="s">
        <v>84</v>
      </c>
      <c r="S220" s="183">
        <v>0.86401012017710299</v>
      </c>
      <c r="T220" s="183" t="s">
        <v>84</v>
      </c>
      <c r="U220" s="183">
        <v>0.91846491228070171</v>
      </c>
      <c r="V220" s="183">
        <v>0.89483065953654173</v>
      </c>
      <c r="W220" s="183" t="s">
        <v>84</v>
      </c>
      <c r="X220" s="183">
        <v>0.99999999999999978</v>
      </c>
      <c r="Y220" s="183">
        <v>0.80977229601518008</v>
      </c>
      <c r="Z220" s="183">
        <v>0.94262890341321692</v>
      </c>
      <c r="AA220" s="183">
        <v>0.89690069576217568</v>
      </c>
      <c r="AB220" s="183" t="s">
        <v>84</v>
      </c>
      <c r="AC220" s="183"/>
      <c r="AD220" s="183">
        <v>0.76495614035087711</v>
      </c>
      <c r="AE220" s="183">
        <v>0.99999999999999978</v>
      </c>
      <c r="AF220" s="183">
        <v>0.86408199643493733</v>
      </c>
      <c r="AG220" s="183" t="s">
        <v>84</v>
      </c>
      <c r="AH220" s="183" t="s">
        <v>84</v>
      </c>
      <c r="AI220" s="183" t="s">
        <v>84</v>
      </c>
      <c r="AJ220" s="183">
        <v>0.9860000000000001</v>
      </c>
      <c r="AK220" s="183" t="s">
        <v>84</v>
      </c>
      <c r="AL220" s="183">
        <v>0.98039215686274506</v>
      </c>
      <c r="AM220" s="183">
        <v>0.89845201238390093</v>
      </c>
      <c r="AN220" s="189">
        <v>1</v>
      </c>
      <c r="AO220" s="183" t="s">
        <v>84</v>
      </c>
      <c r="AP220" s="183" t="s">
        <v>84</v>
      </c>
      <c r="AQ220" s="183">
        <v>0.85039941902687</v>
      </c>
      <c r="AR220" s="183">
        <v>0.9726315789473684</v>
      </c>
      <c r="AS220" s="183" t="s">
        <v>84</v>
      </c>
      <c r="AT220" s="604">
        <v>0.82932263814616736</v>
      </c>
      <c r="AU220" s="183" t="s">
        <v>84</v>
      </c>
      <c r="AV220" s="183" t="s">
        <v>84</v>
      </c>
      <c r="AW220" s="183">
        <v>0</v>
      </c>
      <c r="AX220" s="604">
        <v>0</v>
      </c>
      <c r="AY220" s="189" t="s">
        <v>84</v>
      </c>
      <c r="BA220" s="1074">
        <v>0.92898234003060287</v>
      </c>
      <c r="BB220" s="187">
        <v>0.92769747229035138</v>
      </c>
      <c r="BC220" s="187">
        <v>0.88411787870680192</v>
      </c>
      <c r="BD220" s="188">
        <v>0.91359923034258539</v>
      </c>
      <c r="BE220" s="188" t="s">
        <v>84</v>
      </c>
      <c r="BP220" s="48"/>
      <c r="BQ220" s="48"/>
    </row>
    <row r="221" spans="1:69" ht="35.25" customHeight="1" x14ac:dyDescent="0.25">
      <c r="A221" s="144"/>
      <c r="B221" s="144"/>
      <c r="C221" s="144"/>
      <c r="D221" s="144"/>
      <c r="E221" s="144" t="str">
        <f t="shared" si="55"/>
        <v>2025NOVIEMBREÍNDICES DE ATENCIÓN DEL VENDEDOR</v>
      </c>
      <c r="F221" s="1285">
        <v>2025</v>
      </c>
      <c r="G221" s="303" t="s">
        <v>267</v>
      </c>
      <c r="H221" s="829"/>
      <c r="I221" s="830" t="s">
        <v>156</v>
      </c>
      <c r="J221" s="1291">
        <v>0.94652406417112289</v>
      </c>
      <c r="K221" s="183">
        <v>1.0000000000000002</v>
      </c>
      <c r="L221" s="183" t="s">
        <v>84</v>
      </c>
      <c r="M221" s="183">
        <v>0.91165454946023339</v>
      </c>
      <c r="N221" s="183" t="s">
        <v>84</v>
      </c>
      <c r="O221" s="183" t="s">
        <v>84</v>
      </c>
      <c r="P221" s="183">
        <v>0.54127134724857684</v>
      </c>
      <c r="Q221" s="183">
        <v>0.98039215686274506</v>
      </c>
      <c r="R221" s="183" t="s">
        <v>84</v>
      </c>
      <c r="S221" s="183">
        <v>0.81483238456672968</v>
      </c>
      <c r="T221" s="183" t="s">
        <v>84</v>
      </c>
      <c r="U221" s="183">
        <v>0.81087919038583156</v>
      </c>
      <c r="V221" s="183">
        <v>0.92456140350877181</v>
      </c>
      <c r="W221" s="183" t="s">
        <v>84</v>
      </c>
      <c r="X221" s="183">
        <v>0.96434937611408178</v>
      </c>
      <c r="Y221" s="183">
        <v>0.92299177735610349</v>
      </c>
      <c r="Z221" s="183">
        <v>1.0000000000000004</v>
      </c>
      <c r="AA221" s="183">
        <v>0.96305469556243539</v>
      </c>
      <c r="AB221" s="183" t="s">
        <v>84</v>
      </c>
      <c r="AC221" s="183"/>
      <c r="AD221" s="183">
        <v>0.78774509803921566</v>
      </c>
      <c r="AE221" s="183">
        <v>0.68404634581105173</v>
      </c>
      <c r="AF221" s="183">
        <v>0.63132621951219514</v>
      </c>
      <c r="AG221" s="183" t="s">
        <v>84</v>
      </c>
      <c r="AH221" s="183" t="s">
        <v>84</v>
      </c>
      <c r="AI221" s="183" t="s">
        <v>84</v>
      </c>
      <c r="AJ221" s="183">
        <v>0.72202295552367279</v>
      </c>
      <c r="AK221" s="183" t="s">
        <v>84</v>
      </c>
      <c r="AL221" s="183">
        <v>0.99999999999999989</v>
      </c>
      <c r="AM221" s="183">
        <v>0.90955091714104974</v>
      </c>
      <c r="AN221" s="189">
        <v>0.77574819401444783</v>
      </c>
      <c r="AO221" s="183" t="s">
        <v>84</v>
      </c>
      <c r="AP221" s="183" t="s">
        <v>84</v>
      </c>
      <c r="AQ221" s="183">
        <v>0.96933333333333349</v>
      </c>
      <c r="AR221" s="183">
        <v>0.84333333333333349</v>
      </c>
      <c r="AS221" s="183" t="s">
        <v>84</v>
      </c>
      <c r="AT221" s="604">
        <v>0.7931688804554079</v>
      </c>
      <c r="AU221" s="183" t="s">
        <v>84</v>
      </c>
      <c r="AV221" s="183" t="s">
        <v>84</v>
      </c>
      <c r="AW221" s="183">
        <v>0</v>
      </c>
      <c r="AX221" s="604">
        <v>0</v>
      </c>
      <c r="AY221" s="189" t="s">
        <v>84</v>
      </c>
      <c r="BA221" s="1197">
        <v>0.89837591210305268</v>
      </c>
      <c r="BB221" s="187">
        <v>0.78720567572023337</v>
      </c>
      <c r="BC221" s="187">
        <v>0.86861184904069155</v>
      </c>
      <c r="BD221" s="188">
        <v>0.85139781228799249</v>
      </c>
      <c r="BE221" s="188" t="s">
        <v>84</v>
      </c>
      <c r="BP221" s="48"/>
      <c r="BQ221" s="48"/>
    </row>
    <row r="222" spans="1:69" ht="35.25" customHeight="1" x14ac:dyDescent="0.25">
      <c r="A222" s="144"/>
      <c r="B222" s="144"/>
      <c r="C222" s="144"/>
      <c r="D222" s="144"/>
      <c r="E222" s="144" t="str">
        <f t="shared" si="55"/>
        <v>2025DICIEMBREÍNDICES DE ATENCIÓN DEL VENDEDOR</v>
      </c>
      <c r="F222" s="1300">
        <v>2025</v>
      </c>
      <c r="G222" s="303" t="s">
        <v>152</v>
      </c>
      <c r="H222" s="829"/>
      <c r="I222" s="830" t="s">
        <v>156</v>
      </c>
      <c r="J222" s="1379">
        <v>0.82976827094474137</v>
      </c>
      <c r="K222" s="183">
        <v>0.80135918003565054</v>
      </c>
      <c r="L222" s="183" t="s">
        <v>84</v>
      </c>
      <c r="M222" s="183">
        <v>0.85655430711610481</v>
      </c>
      <c r="N222" s="183" t="s">
        <v>84</v>
      </c>
      <c r="O222" s="183" t="s">
        <v>84</v>
      </c>
      <c r="P222" s="183">
        <v>0.95058823529411784</v>
      </c>
      <c r="Q222" s="183">
        <v>0.90196078431372539</v>
      </c>
      <c r="R222" s="183" t="s">
        <v>84</v>
      </c>
      <c r="S222" s="183">
        <v>0.942959001782531</v>
      </c>
      <c r="T222" s="183" t="s">
        <v>84</v>
      </c>
      <c r="U222" s="183">
        <v>0.88235294117647034</v>
      </c>
      <c r="V222" s="183">
        <v>0.98266253869969034</v>
      </c>
      <c r="W222" s="183" t="s">
        <v>84</v>
      </c>
      <c r="X222" s="183">
        <v>0.95588235294117618</v>
      </c>
      <c r="Y222" s="183">
        <v>0.90757575757575748</v>
      </c>
      <c r="Z222" s="183">
        <v>0.83244206773618523</v>
      </c>
      <c r="AA222" s="183">
        <v>0.91878224974200207</v>
      </c>
      <c r="AB222" s="183" t="s">
        <v>84</v>
      </c>
      <c r="AC222" s="183"/>
      <c r="AD222" s="183">
        <v>0.75779857397504446</v>
      </c>
      <c r="AE222" s="183">
        <v>0.96827956989247288</v>
      </c>
      <c r="AF222" s="183">
        <v>0.8530525846702316</v>
      </c>
      <c r="AG222" s="183" t="s">
        <v>84</v>
      </c>
      <c r="AH222" s="183" t="s">
        <v>84</v>
      </c>
      <c r="AI222" s="183" t="s">
        <v>84</v>
      </c>
      <c r="AJ222" s="183">
        <v>0.91333333333333344</v>
      </c>
      <c r="AK222" s="183" t="s">
        <v>84</v>
      </c>
      <c r="AL222" s="183">
        <v>0.98128342245989286</v>
      </c>
      <c r="AM222" s="183">
        <v>0.83715686274509815</v>
      </c>
      <c r="AN222" s="189">
        <v>0.91104231166150662</v>
      </c>
      <c r="AO222" s="183" t="s">
        <v>84</v>
      </c>
      <c r="AP222" s="183" t="s">
        <v>84</v>
      </c>
      <c r="AQ222" s="183">
        <v>0.63680926916221026</v>
      </c>
      <c r="AR222" s="183">
        <v>0.93111455108359131</v>
      </c>
      <c r="AS222" s="183" t="s">
        <v>84</v>
      </c>
      <c r="AT222" s="604">
        <v>0.79180107526881716</v>
      </c>
      <c r="AU222" s="183" t="s">
        <v>84</v>
      </c>
      <c r="AV222" s="183" t="s">
        <v>84</v>
      </c>
      <c r="AW222" s="183">
        <v>0</v>
      </c>
      <c r="AX222" s="604">
        <v>0</v>
      </c>
      <c r="AY222" s="189" t="s">
        <v>84</v>
      </c>
      <c r="BA222" s="1380">
        <v>0.89690730727984602</v>
      </c>
      <c r="BB222" s="187">
        <v>0.88884952267679718</v>
      </c>
      <c r="BC222" s="187">
        <v>0.78657496517153958</v>
      </c>
      <c r="BD222" s="188">
        <v>0.85744393170939415</v>
      </c>
      <c r="BE222" s="188" t="s">
        <v>84</v>
      </c>
      <c r="BP222" s="48"/>
      <c r="BQ222" s="48"/>
    </row>
    <row r="223" spans="1:69" ht="35.25" customHeight="1" x14ac:dyDescent="0.25">
      <c r="A223" s="144"/>
      <c r="B223" s="144"/>
      <c r="C223" s="144"/>
      <c r="D223" s="144"/>
      <c r="E223" s="144" t="str">
        <f t="shared" si="52"/>
        <v>2026FEBREROÍNDICES DE ATENCIÓN DEL VENDEDOR</v>
      </c>
      <c r="F223" s="618">
        <v>2026</v>
      </c>
      <c r="G223" s="828" t="s">
        <v>154</v>
      </c>
      <c r="H223" s="829"/>
      <c r="I223" s="830" t="s">
        <v>156</v>
      </c>
      <c r="J223" s="611">
        <f>+'Datos comparativos'!H223</f>
        <v>0.9532258064516127</v>
      </c>
      <c r="K223" s="608">
        <f>+'Datos comparativos'!I223</f>
        <v>0.81639928698752207</v>
      </c>
      <c r="L223" s="608" t="str">
        <f>+'Datos comparativos'!J223</f>
        <v>n/a</v>
      </c>
      <c r="M223" s="608">
        <f>+'Datos comparativos'!K223</f>
        <v>0.84458968772694254</v>
      </c>
      <c r="N223" s="608" t="str">
        <f>+'Datos comparativos'!L223</f>
        <v>n/a</v>
      </c>
      <c r="O223" s="608" t="str">
        <f>+'Datos comparativos'!M223</f>
        <v>n/a</v>
      </c>
      <c r="P223" s="608">
        <f>+'Datos comparativos'!N223</f>
        <v>0.9443390259329536</v>
      </c>
      <c r="Q223" s="608">
        <f>+'Datos comparativos'!O223</f>
        <v>0.76533839342188481</v>
      </c>
      <c r="R223" s="608" t="str">
        <f>+'Datos comparativos'!P223</f>
        <v>n/a</v>
      </c>
      <c r="S223" s="608">
        <f>+'Datos comparativos'!Q223</f>
        <v>0.98039215686274539</v>
      </c>
      <c r="T223" s="608" t="str">
        <f>+'Datos comparativos'!R223</f>
        <v>n/a</v>
      </c>
      <c r="U223" s="608">
        <f>+'Datos comparativos'!S223</f>
        <v>0.65313725490196073</v>
      </c>
      <c r="V223" s="608">
        <f>+'Datos comparativos'!T223</f>
        <v>0.92691622103386795</v>
      </c>
      <c r="W223" s="607" t="str">
        <f>+'Datos comparativos'!U223</f>
        <v>n/a</v>
      </c>
      <c r="X223" s="607">
        <f>+'Datos comparativos'!V223</f>
        <v>0.96627450980392182</v>
      </c>
      <c r="Y223" s="607">
        <f>+'Datos comparativos'!W223</f>
        <v>0.74254901960784325</v>
      </c>
      <c r="Z223" s="607">
        <f>+'Datos comparativos'!X223</f>
        <v>0.98333333333333306</v>
      </c>
      <c r="AA223" s="607">
        <f>+'Datos comparativos'!Y223</f>
        <v>0.95764705882352963</v>
      </c>
      <c r="AB223" s="607" t="str">
        <f>+'Datos comparativos'!Z223</f>
        <v>n/a</v>
      </c>
      <c r="AC223" s="607">
        <f>+'Datos comparativos'!AA223</f>
        <v>0.98358413132694933</v>
      </c>
      <c r="AD223" s="607">
        <f>+'Datos comparativos'!AB223</f>
        <v>0.67029569892473106</v>
      </c>
      <c r="AE223" s="607">
        <f>+'Datos comparativos'!AC223</f>
        <v>0.70862745098039226</v>
      </c>
      <c r="AF223" s="608">
        <f>+'Datos comparativos'!AD223</f>
        <v>0.80938596491228065</v>
      </c>
      <c r="AG223" s="608" t="str">
        <f>+'Datos comparativos'!AE223</f>
        <v>n/a</v>
      </c>
      <c r="AH223" s="608" t="str">
        <f>+'Datos comparativos'!AF223</f>
        <v>n/a</v>
      </c>
      <c r="AI223" s="607" t="str">
        <f>+'Datos comparativos'!AG223</f>
        <v>n/a</v>
      </c>
      <c r="AJ223" s="607">
        <f>+'Datos comparativos'!AH223</f>
        <v>0.76261994159365876</v>
      </c>
      <c r="AK223" s="619" t="str">
        <f>+'Datos comparativos'!AI223</f>
        <v>n/a</v>
      </c>
      <c r="AL223" s="619">
        <f>+'Datos comparativos'!AJ223</f>
        <v>0.63766769865841078</v>
      </c>
      <c r="AM223" s="619">
        <f>+'Datos comparativos'!AK223</f>
        <v>0.81490196078431376</v>
      </c>
      <c r="AN223" s="619">
        <f>+'Datos comparativos'!AL223</f>
        <v>0.85941176470588254</v>
      </c>
      <c r="AO223" s="620" t="str">
        <f>+'Datos comparativos'!AM223</f>
        <v>n/a</v>
      </c>
      <c r="AP223" s="607" t="str">
        <f>+'Datos comparativos'!AN223</f>
        <v>n/a</v>
      </c>
      <c r="AQ223" s="607">
        <f>+'Datos comparativos'!AO223</f>
        <v>0.8361796331435799</v>
      </c>
      <c r="AR223" s="607">
        <f>+'Datos comparativos'!AP223</f>
        <v>0.88939393939393929</v>
      </c>
      <c r="AS223" s="607" t="str">
        <f>+'Datos comparativos'!AQ223</f>
        <v>n/a</v>
      </c>
      <c r="AT223" s="609">
        <f>+'Datos comparativos'!AR223</f>
        <v>0.85902992776057785</v>
      </c>
      <c r="AU223" s="607" t="str">
        <f>+'Datos comparativos'!AU223</f>
        <v>n/a</v>
      </c>
      <c r="AV223" s="617" t="str">
        <f>+'Datos comparativos'!AV223</f>
        <v>n/a</v>
      </c>
      <c r="AW223" s="607">
        <f>+'Datos comparativos'!AW223</f>
        <v>0</v>
      </c>
      <c r="AX223" s="609">
        <f>+'Datos comparativos'!AX223</f>
        <v>0</v>
      </c>
      <c r="AY223" s="607" t="str">
        <f>+'Datos comparativos'!AY223</f>
        <v>n/a</v>
      </c>
      <c r="AZ223" s="610"/>
      <c r="BA223" s="621">
        <f>+'Datos comparativos'!BA223</f>
        <v>0.88597891432423581</v>
      </c>
      <c r="BB223" s="622">
        <f>+'Datos comparativos'!BB223</f>
        <v>0.7518443543656671</v>
      </c>
      <c r="BC223" s="622">
        <f>+'Datos comparativos'!BC223</f>
        <v>0.86153450009936572</v>
      </c>
      <c r="BD223" s="623">
        <f>+'Datos comparativos'!BD223</f>
        <v>0.83311925626308947</v>
      </c>
      <c r="BE223" s="623" t="str">
        <f>+'Datos comparativos'!BE223</f>
        <v>n/a</v>
      </c>
    </row>
    <row r="224" spans="1:69" s="72" customFormat="1" ht="6" customHeight="1" x14ac:dyDescent="0.25">
      <c r="A224" s="155"/>
      <c r="B224" s="155"/>
      <c r="C224" s="155"/>
      <c r="D224" s="155"/>
      <c r="E224" s="144"/>
      <c r="F224"/>
      <c r="G224"/>
      <c r="H224"/>
      <c r="I224" s="451"/>
      <c r="J224" s="186"/>
      <c r="K224" s="186"/>
      <c r="L224" s="186"/>
      <c r="M224" s="186"/>
      <c r="N224" s="186"/>
      <c r="O224" s="186"/>
      <c r="P224" s="287"/>
      <c r="Q224" s="186"/>
      <c r="R224" s="186"/>
      <c r="S224" s="186"/>
      <c r="T224" s="186"/>
      <c r="U224" s="186"/>
      <c r="V224" s="186"/>
      <c r="W224" s="189"/>
      <c r="X224" s="189"/>
      <c r="Y224" s="189"/>
      <c r="Z224" s="189"/>
      <c r="AA224" s="189"/>
      <c r="AB224" s="189"/>
      <c r="AC224" s="189"/>
      <c r="AD224" s="186"/>
      <c r="AE224" s="186"/>
      <c r="AF224" s="186"/>
      <c r="AG224" s="186"/>
      <c r="AH224" s="186"/>
      <c r="AI224" s="186"/>
      <c r="AJ224" s="186"/>
      <c r="AK224" s="186"/>
      <c r="AL224" s="186"/>
      <c r="AM224" s="186"/>
      <c r="AN224" s="186"/>
      <c r="AO224" s="206"/>
      <c r="AP224" s="186"/>
      <c r="AQ224" s="186"/>
      <c r="AR224" s="186"/>
      <c r="AS224" s="186"/>
      <c r="AT224" s="186"/>
      <c r="AU224" s="186"/>
      <c r="AV224" s="186"/>
      <c r="AW224" s="186"/>
      <c r="AX224" s="186"/>
      <c r="AY224" s="186"/>
      <c r="AZ224"/>
      <c r="BA224" s="186"/>
      <c r="BB224" s="186"/>
      <c r="BC224" s="186"/>
      <c r="BD224" s="186"/>
      <c r="BE224" s="186"/>
    </row>
    <row r="225" spans="1:59" ht="50.15" customHeight="1" x14ac:dyDescent="0.25">
      <c r="A225" s="144"/>
      <c r="B225" s="144"/>
      <c r="C225" s="144"/>
      <c r="D225" s="144"/>
      <c r="E225" s="144" t="str">
        <f t="shared" si="31"/>
        <v>VARIACIÓN ATENCIÓN DEL VENDEDOR
(Febrero - Diciembre)</v>
      </c>
      <c r="F225" s="1599" t="s">
        <v>854</v>
      </c>
      <c r="G225" s="1600"/>
      <c r="H225" s="1600"/>
      <c r="I225" s="1601"/>
      <c r="J225" s="195">
        <v>0</v>
      </c>
      <c r="K225" s="196">
        <v>4.4117647058823595E-2</v>
      </c>
      <c r="L225" s="196" t="s">
        <v>84</v>
      </c>
      <c r="M225" s="196">
        <v>-0.15087719298245594</v>
      </c>
      <c r="N225" s="196" t="s">
        <v>84</v>
      </c>
      <c r="O225" s="196" t="s">
        <v>84</v>
      </c>
      <c r="P225" s="196">
        <v>-2.8548644338117768E-2</v>
      </c>
      <c r="Q225" s="196">
        <v>-1.9607843137254832E-2</v>
      </c>
      <c r="R225" s="196" t="s">
        <v>84</v>
      </c>
      <c r="S225" s="196">
        <v>2.1505376344086558E-2</v>
      </c>
      <c r="T225" s="196" t="s">
        <v>84</v>
      </c>
      <c r="U225" s="196">
        <v>-3.3306690738754696E-16</v>
      </c>
      <c r="V225" s="196">
        <v>1.7337461300309664E-2</v>
      </c>
      <c r="W225" s="196" t="s">
        <v>84</v>
      </c>
      <c r="X225" s="196">
        <v>-0.16881720430107561</v>
      </c>
      <c r="Y225" s="196">
        <v>0.33739770081839349</v>
      </c>
      <c r="Z225" s="196">
        <v>1.48606811145513E-2</v>
      </c>
      <c r="AA225" s="196">
        <v>0.1030993042378241</v>
      </c>
      <c r="AB225" s="196" t="s">
        <v>84</v>
      </c>
      <c r="AC225" s="996"/>
      <c r="AD225" s="196">
        <v>0.12472106261859606</v>
      </c>
      <c r="AE225" s="196">
        <v>-9.8923444976076635E-2</v>
      </c>
      <c r="AF225" s="196">
        <v>0.14860468058191045</v>
      </c>
      <c r="AG225" s="196" t="s">
        <v>84</v>
      </c>
      <c r="AH225" s="196" t="s">
        <v>84</v>
      </c>
      <c r="AI225" s="196" t="s">
        <v>84</v>
      </c>
      <c r="AJ225" s="251">
        <v>-7.2459893048128277E-2</v>
      </c>
      <c r="AK225" s="251">
        <v>-0.11998663101604257</v>
      </c>
      <c r="AL225" s="251">
        <v>-0.21474000992802167</v>
      </c>
      <c r="AM225" s="717">
        <v>-2.0123839009287714E-2</v>
      </c>
      <c r="AN225" s="717">
        <v>-2.0180129468055252E-2</v>
      </c>
      <c r="AO225" s="254" t="s">
        <v>84</v>
      </c>
      <c r="AP225" s="196" t="s">
        <v>84</v>
      </c>
      <c r="AQ225" s="196">
        <v>-4.731372549019619E-2</v>
      </c>
      <c r="AR225" s="196">
        <v>-0.12556037151702804</v>
      </c>
      <c r="AS225" s="456" t="s">
        <v>84</v>
      </c>
      <c r="AT225" s="970">
        <v>4.4117647058823484E-2</v>
      </c>
      <c r="AU225" s="970">
        <v>8.9126559714780562E-4</v>
      </c>
      <c r="AV225" s="980">
        <v>-8.433283644841949E-2</v>
      </c>
      <c r="AW225" s="456" t="s">
        <v>84</v>
      </c>
      <c r="AX225" s="602" t="s">
        <v>84</v>
      </c>
      <c r="AY225" s="456">
        <v>0</v>
      </c>
      <c r="AZ225" s="615">
        <v>0</v>
      </c>
      <c r="BA225" s="606" t="s">
        <v>84</v>
      </c>
      <c r="BB225" s="189">
        <v>0</v>
      </c>
      <c r="BC225" s="195">
        <v>1.4205607176256851E-2</v>
      </c>
      <c r="BD225" s="196">
        <v>-3.4136025530638325E-2</v>
      </c>
      <c r="BE225" s="196">
        <v>-4.2918816649466951E-2</v>
      </c>
      <c r="BF225" s="197">
        <v>-2.0949745001282882E-2</v>
      </c>
      <c r="BG225" s="197" t="s">
        <v>84</v>
      </c>
    </row>
    <row r="226" spans="1:59" s="72" customFormat="1" ht="6" customHeight="1" x14ac:dyDescent="0.25">
      <c r="A226" s="155"/>
      <c r="B226" s="155"/>
      <c r="C226" s="155"/>
      <c r="D226" s="155"/>
      <c r="E226" s="144" t="str">
        <f t="shared" si="31"/>
        <v/>
      </c>
      <c r="F226" s="190"/>
      <c r="G226" s="191"/>
      <c r="H226" s="453"/>
      <c r="I226" s="193"/>
      <c r="J226" s="186"/>
      <c r="K226" s="186"/>
      <c r="L226" s="186"/>
      <c r="M226" s="186"/>
      <c r="N226" s="186"/>
      <c r="O226" s="186"/>
      <c r="P226" s="186"/>
      <c r="Q226" s="186"/>
      <c r="R226" s="186"/>
      <c r="S226" s="186"/>
      <c r="T226" s="186"/>
      <c r="U226" s="186"/>
      <c r="V226" s="186"/>
      <c r="W226" s="186"/>
      <c r="X226" s="186"/>
      <c r="Y226" s="186"/>
      <c r="Z226" s="186"/>
      <c r="AA226" s="186"/>
      <c r="AB226" s="186"/>
      <c r="AC226" s="186"/>
      <c r="AD226" s="186"/>
      <c r="AE226" s="186"/>
      <c r="AF226" s="186"/>
      <c r="AG226" s="186"/>
      <c r="AH226" s="186"/>
      <c r="AI226" s="186"/>
      <c r="AJ226" s="186"/>
      <c r="AK226" s="186"/>
      <c r="AL226" s="186"/>
      <c r="AM226" s="186"/>
      <c r="AN226" s="186"/>
      <c r="AO226" s="206"/>
      <c r="AP226" s="186"/>
      <c r="AQ226" s="186"/>
      <c r="AR226" s="186"/>
      <c r="AS226" s="186"/>
      <c r="AT226" s="186"/>
      <c r="AU226" s="186"/>
      <c r="AV226" s="186"/>
      <c r="AW226" s="186"/>
      <c r="AX226" s="186"/>
      <c r="AY226" s="186"/>
      <c r="AZ226"/>
      <c r="BA226" s="186"/>
      <c r="BB226" s="186"/>
      <c r="BC226" s="186"/>
      <c r="BD226" s="186"/>
      <c r="BE226" s="186"/>
    </row>
    <row r="227" spans="1:59" ht="35.25" customHeight="1" x14ac:dyDescent="0.25">
      <c r="A227" s="147"/>
      <c r="B227" s="147"/>
      <c r="C227" s="147"/>
      <c r="D227" s="147"/>
      <c r="E227" s="144" t="str">
        <f t="shared" si="31"/>
        <v>2016DICIEMBREÍNDICES DE ATENCIÓN EN CAJA</v>
      </c>
      <c r="F227" s="448">
        <v>2016</v>
      </c>
      <c r="G227" s="449" t="s">
        <v>152</v>
      </c>
      <c r="H227" s="452"/>
      <c r="I227" s="450" t="s">
        <v>157</v>
      </c>
      <c r="J227" s="297">
        <v>1</v>
      </c>
      <c r="K227" s="181">
        <v>0.68571428571428572</v>
      </c>
      <c r="L227" s="181">
        <v>0.8</v>
      </c>
      <c r="M227" s="181">
        <v>0.74285714285714288</v>
      </c>
      <c r="N227" s="181">
        <v>1</v>
      </c>
      <c r="O227" s="181">
        <v>0.4285714285714286</v>
      </c>
      <c r="P227" s="181">
        <v>0.33333333333333337</v>
      </c>
      <c r="Q227" s="181" t="s">
        <v>84</v>
      </c>
      <c r="R227" s="181">
        <v>1</v>
      </c>
      <c r="S227" s="181">
        <v>0.73333333333333339</v>
      </c>
      <c r="T227" s="181">
        <v>0.94285714285714284</v>
      </c>
      <c r="U227" s="181">
        <v>0.66666666666666674</v>
      </c>
      <c r="V227" s="181" t="s">
        <v>84</v>
      </c>
      <c r="W227" s="181">
        <v>0.73333333333333339</v>
      </c>
      <c r="X227" s="181" t="s">
        <v>84</v>
      </c>
      <c r="Y227" s="181" t="s">
        <v>84</v>
      </c>
      <c r="Z227" s="716" t="s">
        <v>84</v>
      </c>
      <c r="AA227" s="870" t="s">
        <v>84</v>
      </c>
      <c r="AB227" s="870" t="s">
        <v>84</v>
      </c>
      <c r="AC227" s="870"/>
      <c r="AD227" s="181">
        <v>0.94285714285714284</v>
      </c>
      <c r="AE227" s="181">
        <v>0.74285714285714288</v>
      </c>
      <c r="AF227" s="181">
        <v>1</v>
      </c>
      <c r="AG227" s="181">
        <v>0.53333333333333344</v>
      </c>
      <c r="AH227" s="181">
        <v>0.33333333333333337</v>
      </c>
      <c r="AI227" s="181">
        <v>0.26666666666666666</v>
      </c>
      <c r="AJ227" s="181" t="s">
        <v>84</v>
      </c>
      <c r="AK227" s="181" t="s">
        <v>84</v>
      </c>
      <c r="AL227" s="716" t="s">
        <v>84</v>
      </c>
      <c r="AM227" s="716" t="s">
        <v>84</v>
      </c>
      <c r="AN227" s="870" t="s">
        <v>84</v>
      </c>
      <c r="AO227" s="181">
        <v>0.44</v>
      </c>
      <c r="AP227" s="181">
        <v>0.94285714285714284</v>
      </c>
      <c r="AQ227" s="181" t="s">
        <v>84</v>
      </c>
      <c r="AR227" s="856" t="s">
        <v>84</v>
      </c>
      <c r="AS227" s="181">
        <v>0.2</v>
      </c>
      <c r="AT227" s="298" t="s">
        <v>84</v>
      </c>
      <c r="AU227" s="181" t="s">
        <v>84</v>
      </c>
      <c r="AV227" s="601" t="s">
        <v>84</v>
      </c>
      <c r="AW227" s="181" t="s">
        <v>84</v>
      </c>
      <c r="AX227" s="298" t="s">
        <v>84</v>
      </c>
      <c r="AY227" s="181" t="s">
        <v>84</v>
      </c>
      <c r="BA227" s="223">
        <v>0.75555555555555554</v>
      </c>
      <c r="BB227" s="224">
        <v>0.63650793650793658</v>
      </c>
      <c r="BC227" s="224">
        <v>0.52761904761904754</v>
      </c>
      <c r="BD227" s="225">
        <v>0.63989417989417985</v>
      </c>
      <c r="BE227" s="225" t="s">
        <v>84</v>
      </c>
    </row>
    <row r="228" spans="1:59" ht="35.25" customHeight="1" x14ac:dyDescent="0.25">
      <c r="A228" s="144"/>
      <c r="B228" s="144"/>
      <c r="C228" s="144"/>
      <c r="D228" s="144"/>
      <c r="E228" s="144" t="str">
        <f t="shared" si="31"/>
        <v>2017ENEROÍNDICES DE ATENCIÓN EN CAJA</v>
      </c>
      <c r="F228" s="448">
        <v>2017</v>
      </c>
      <c r="G228" s="449" t="s">
        <v>153</v>
      </c>
      <c r="H228" s="452"/>
      <c r="I228" s="451" t="str">
        <f>+I227</f>
        <v>ÍNDICES DE ATENCIÓN EN CAJA</v>
      </c>
      <c r="J228" s="264">
        <v>1</v>
      </c>
      <c r="K228" s="183">
        <v>1</v>
      </c>
      <c r="L228" s="183">
        <v>0.8</v>
      </c>
      <c r="M228" s="183">
        <v>0.4</v>
      </c>
      <c r="N228" s="183">
        <v>1</v>
      </c>
      <c r="O228" s="183">
        <v>1</v>
      </c>
      <c r="P228" s="183">
        <v>0.8</v>
      </c>
      <c r="Q228" s="183" t="s">
        <v>84</v>
      </c>
      <c r="R228" s="183">
        <v>1</v>
      </c>
      <c r="S228" s="183">
        <v>1</v>
      </c>
      <c r="T228" s="183">
        <v>1</v>
      </c>
      <c r="U228" s="183">
        <v>1</v>
      </c>
      <c r="V228" s="183" t="s">
        <v>84</v>
      </c>
      <c r="W228" s="183">
        <v>1</v>
      </c>
      <c r="X228" s="183" t="s">
        <v>84</v>
      </c>
      <c r="Y228" s="183" t="s">
        <v>84</v>
      </c>
      <c r="Z228" s="183" t="s">
        <v>84</v>
      </c>
      <c r="AA228" s="183" t="s">
        <v>84</v>
      </c>
      <c r="AB228" s="183" t="s">
        <v>84</v>
      </c>
      <c r="AC228" s="183"/>
      <c r="AD228" s="183">
        <v>0</v>
      </c>
      <c r="AE228" s="183">
        <v>0.74285714285714288</v>
      </c>
      <c r="AF228" s="183">
        <v>0.73333333333333339</v>
      </c>
      <c r="AG228" s="183">
        <v>0.33333333333333337</v>
      </c>
      <c r="AH228" s="183">
        <v>0.8</v>
      </c>
      <c r="AI228" s="183">
        <v>0.24</v>
      </c>
      <c r="AJ228" s="183" t="s">
        <v>84</v>
      </c>
      <c r="AK228" s="183" t="s">
        <v>84</v>
      </c>
      <c r="AL228" s="183" t="s">
        <v>84</v>
      </c>
      <c r="AM228" s="183" t="s">
        <v>84</v>
      </c>
      <c r="AN228" s="183" t="s">
        <v>84</v>
      </c>
      <c r="AO228" s="183">
        <v>0.74285714285714288</v>
      </c>
      <c r="AP228" s="183">
        <v>0.11428571428571428</v>
      </c>
      <c r="AQ228" s="183" t="s">
        <v>84</v>
      </c>
      <c r="AR228" s="183" t="s">
        <v>84</v>
      </c>
      <c r="AS228" s="183">
        <v>0.8</v>
      </c>
      <c r="AT228" s="265" t="s">
        <v>84</v>
      </c>
      <c r="AU228" s="183" t="s">
        <v>84</v>
      </c>
      <c r="AV228" s="183" t="s">
        <v>84</v>
      </c>
      <c r="AW228" s="183" t="s">
        <v>84</v>
      </c>
      <c r="AX228" s="265" t="s">
        <v>84</v>
      </c>
      <c r="AY228" s="183" t="s">
        <v>84</v>
      </c>
      <c r="BA228" s="266">
        <v>0.91666666666666663</v>
      </c>
      <c r="BB228" s="187">
        <v>0.47492063492063502</v>
      </c>
      <c r="BC228" s="187">
        <v>0.55238095238095242</v>
      </c>
      <c r="BD228" s="188">
        <v>0.647989417989418</v>
      </c>
      <c r="BE228" s="188" t="s">
        <v>84</v>
      </c>
    </row>
    <row r="229" spans="1:59" ht="35.25" customHeight="1" x14ac:dyDescent="0.25">
      <c r="A229" s="144"/>
      <c r="B229" s="144"/>
      <c r="C229" s="144"/>
      <c r="D229" s="144"/>
      <c r="E229" s="144" t="str">
        <f t="shared" si="31"/>
        <v>2017FEBREROÍNDICES DE ATENCIÓN EN CAJA</v>
      </c>
      <c r="F229" s="448">
        <f>+F228</f>
        <v>2017</v>
      </c>
      <c r="G229" s="449" t="s">
        <v>154</v>
      </c>
      <c r="H229" s="452"/>
      <c r="I229" s="451" t="str">
        <f t="shared" ref="I229:I240" si="56">+I228</f>
        <v>ÍNDICES DE ATENCIÓN EN CAJA</v>
      </c>
      <c r="J229" s="268">
        <v>0.93333333333333335</v>
      </c>
      <c r="K229" s="186">
        <v>0.94285714285714284</v>
      </c>
      <c r="L229" s="186">
        <v>1</v>
      </c>
      <c r="M229" s="186">
        <v>0.94285714285714284</v>
      </c>
      <c r="N229" s="186">
        <v>0.62857142857142856</v>
      </c>
      <c r="O229" s="186">
        <v>0.74285714285714288</v>
      </c>
      <c r="P229" s="186">
        <v>0.64</v>
      </c>
      <c r="Q229" s="186">
        <v>0.46666666666666667</v>
      </c>
      <c r="R229" s="186">
        <v>0.60000000000000009</v>
      </c>
      <c r="S229" s="186">
        <v>0.66666666666666674</v>
      </c>
      <c r="T229" s="186">
        <v>0.8</v>
      </c>
      <c r="U229" s="186">
        <v>0.68571428571428572</v>
      </c>
      <c r="V229" s="186" t="s">
        <v>84</v>
      </c>
      <c r="W229" s="186" t="s">
        <v>84</v>
      </c>
      <c r="X229" s="186" t="s">
        <v>84</v>
      </c>
      <c r="Y229" s="186" t="s">
        <v>84</v>
      </c>
      <c r="Z229" s="186" t="s">
        <v>84</v>
      </c>
      <c r="AA229" s="186" t="s">
        <v>84</v>
      </c>
      <c r="AB229" s="186" t="s">
        <v>84</v>
      </c>
      <c r="AC229" s="186"/>
      <c r="AD229" s="186">
        <v>0.8</v>
      </c>
      <c r="AE229" s="186">
        <v>0.8</v>
      </c>
      <c r="AF229" s="186">
        <v>0.93333333333333335</v>
      </c>
      <c r="AG229" s="186">
        <v>0.94285714285714284</v>
      </c>
      <c r="AH229" s="186">
        <v>1</v>
      </c>
      <c r="AI229" s="186">
        <v>1</v>
      </c>
      <c r="AJ229" s="186" t="s">
        <v>84</v>
      </c>
      <c r="AK229" s="186" t="s">
        <v>84</v>
      </c>
      <c r="AL229" s="186" t="s">
        <v>84</v>
      </c>
      <c r="AM229" s="186" t="s">
        <v>84</v>
      </c>
      <c r="AN229" s="186" t="s">
        <v>84</v>
      </c>
      <c r="AO229" s="186">
        <v>0.8</v>
      </c>
      <c r="AP229" s="186">
        <v>0.4</v>
      </c>
      <c r="AQ229" s="186" t="s">
        <v>84</v>
      </c>
      <c r="AR229" s="186" t="s">
        <v>84</v>
      </c>
      <c r="AS229" s="186">
        <v>0.4</v>
      </c>
      <c r="AT229" s="269" t="s">
        <v>84</v>
      </c>
      <c r="AU229" s="186" t="s">
        <v>84</v>
      </c>
      <c r="AV229" s="186" t="s">
        <v>84</v>
      </c>
      <c r="AW229" s="186" t="s">
        <v>84</v>
      </c>
      <c r="AX229" s="269" t="s">
        <v>84</v>
      </c>
      <c r="AY229" s="186" t="s">
        <v>84</v>
      </c>
      <c r="BA229" s="270">
        <v>0.7541269841269842</v>
      </c>
      <c r="BB229" s="207">
        <v>0.91269841269841268</v>
      </c>
      <c r="BC229" s="207">
        <v>0.53333333333333333</v>
      </c>
      <c r="BD229" s="208">
        <v>0.73338624338624336</v>
      </c>
      <c r="BE229" s="208" t="s">
        <v>84</v>
      </c>
    </row>
    <row r="230" spans="1:59" ht="35.25" customHeight="1" x14ac:dyDescent="0.25">
      <c r="A230" s="144"/>
      <c r="B230" s="144"/>
      <c r="C230" s="144"/>
      <c r="D230" s="144"/>
      <c r="E230" s="144" t="str">
        <f t="shared" si="31"/>
        <v>2017MARZOÍNDICES DE ATENCIÓN EN CAJA</v>
      </c>
      <c r="F230" s="448">
        <f t="shared" ref="F230:F240" si="57">+F229</f>
        <v>2017</v>
      </c>
      <c r="G230" s="449" t="s">
        <v>155</v>
      </c>
      <c r="H230" s="452"/>
      <c r="I230" s="451" t="str">
        <f t="shared" si="56"/>
        <v>ÍNDICES DE ATENCIÓN EN CAJA</v>
      </c>
      <c r="J230" s="264">
        <v>1</v>
      </c>
      <c r="K230" s="183">
        <v>0.60000000000000009</v>
      </c>
      <c r="L230" s="183">
        <v>0.8</v>
      </c>
      <c r="M230" s="183">
        <v>0.8</v>
      </c>
      <c r="N230" s="183">
        <v>0.60000000000000009</v>
      </c>
      <c r="O230" s="183">
        <v>0.73333333333333339</v>
      </c>
      <c r="P230" s="183">
        <v>0.60000000000000009</v>
      </c>
      <c r="Q230" s="183">
        <v>0.53333333333333344</v>
      </c>
      <c r="R230" s="183">
        <v>0.60000000000000009</v>
      </c>
      <c r="S230" s="183">
        <v>0.53333333333333333</v>
      </c>
      <c r="T230" s="183">
        <v>0</v>
      </c>
      <c r="U230" s="183">
        <v>0.46666666666666667</v>
      </c>
      <c r="V230" s="183" t="s">
        <v>84</v>
      </c>
      <c r="W230" s="183" t="s">
        <v>84</v>
      </c>
      <c r="X230" s="183" t="s">
        <v>84</v>
      </c>
      <c r="Y230" s="183" t="s">
        <v>84</v>
      </c>
      <c r="Z230" s="183" t="s">
        <v>84</v>
      </c>
      <c r="AA230" s="183" t="s">
        <v>84</v>
      </c>
      <c r="AB230" s="183" t="s">
        <v>84</v>
      </c>
      <c r="AC230" s="183"/>
      <c r="AD230" s="183">
        <v>0.84000000000000008</v>
      </c>
      <c r="AE230" s="183">
        <v>0.68571428571428572</v>
      </c>
      <c r="AF230" s="183">
        <v>0.74285714285714288</v>
      </c>
      <c r="AG230" s="183">
        <v>0</v>
      </c>
      <c r="AH230" s="183">
        <v>0.48571428571428577</v>
      </c>
      <c r="AI230" s="183">
        <v>0.60000000000000009</v>
      </c>
      <c r="AJ230" s="183" t="s">
        <v>84</v>
      </c>
      <c r="AK230" s="183" t="s">
        <v>84</v>
      </c>
      <c r="AL230" s="183" t="s">
        <v>84</v>
      </c>
      <c r="AM230" s="183" t="s">
        <v>84</v>
      </c>
      <c r="AN230" s="183" t="s">
        <v>84</v>
      </c>
      <c r="AO230" s="183">
        <v>0.8</v>
      </c>
      <c r="AP230" s="183">
        <v>0.66666666666666674</v>
      </c>
      <c r="AQ230" s="183" t="s">
        <v>84</v>
      </c>
      <c r="AR230" s="183" t="s">
        <v>84</v>
      </c>
      <c r="AS230" s="183">
        <v>0.2</v>
      </c>
      <c r="AT230" s="265" t="s">
        <v>84</v>
      </c>
      <c r="AU230" s="183" t="s">
        <v>84</v>
      </c>
      <c r="AV230" s="183" t="s">
        <v>84</v>
      </c>
      <c r="AW230" s="183" t="s">
        <v>84</v>
      </c>
      <c r="AX230" s="265" t="s">
        <v>84</v>
      </c>
      <c r="AY230" s="183" t="s">
        <v>84</v>
      </c>
      <c r="BA230" s="266">
        <v>0.60555555555555551</v>
      </c>
      <c r="BB230" s="187">
        <v>0.55904761904761913</v>
      </c>
      <c r="BC230" s="187">
        <v>0.55555555555555558</v>
      </c>
      <c r="BD230" s="188">
        <v>0.57338624338624344</v>
      </c>
      <c r="BE230" s="188" t="s">
        <v>84</v>
      </c>
    </row>
    <row r="231" spans="1:59" ht="35.25" customHeight="1" x14ac:dyDescent="0.25">
      <c r="A231" s="144"/>
      <c r="B231" s="144"/>
      <c r="C231" s="144"/>
      <c r="D231" s="144"/>
      <c r="E231" s="144" t="str">
        <f t="shared" si="31"/>
        <v>2017MAYOÍNDICES DE ATENCIÓN EN CAJA</v>
      </c>
      <c r="F231" s="448">
        <f t="shared" si="57"/>
        <v>2017</v>
      </c>
      <c r="G231" s="449" t="s">
        <v>167</v>
      </c>
      <c r="H231" s="452"/>
      <c r="I231" s="451" t="str">
        <f t="shared" si="56"/>
        <v>ÍNDICES DE ATENCIÓN EN CAJA</v>
      </c>
      <c r="J231" s="268">
        <v>0.73333333333333339</v>
      </c>
      <c r="K231" s="186">
        <v>0.8</v>
      </c>
      <c r="L231" s="186">
        <v>1</v>
      </c>
      <c r="M231" s="186" t="s">
        <v>84</v>
      </c>
      <c r="N231" s="186">
        <v>0.8</v>
      </c>
      <c r="O231" s="186">
        <v>1</v>
      </c>
      <c r="P231" s="186">
        <v>0.73333333333333339</v>
      </c>
      <c r="Q231" s="186">
        <v>0.60000000000000009</v>
      </c>
      <c r="R231" s="186">
        <v>0.68571428571428572</v>
      </c>
      <c r="S231" s="186">
        <v>0.8</v>
      </c>
      <c r="T231" s="186">
        <v>0.8</v>
      </c>
      <c r="U231" s="186">
        <v>1</v>
      </c>
      <c r="V231" s="186" t="s">
        <v>84</v>
      </c>
      <c r="W231" s="186" t="s">
        <v>84</v>
      </c>
      <c r="X231" s="186" t="s">
        <v>84</v>
      </c>
      <c r="Y231" s="186" t="s">
        <v>84</v>
      </c>
      <c r="Z231" s="186" t="s">
        <v>84</v>
      </c>
      <c r="AA231" s="186" t="s">
        <v>84</v>
      </c>
      <c r="AB231" s="186" t="s">
        <v>84</v>
      </c>
      <c r="AC231" s="186"/>
      <c r="AD231" s="186">
        <v>0.8</v>
      </c>
      <c r="AE231" s="186">
        <v>0.74285714285714288</v>
      </c>
      <c r="AF231" s="186">
        <v>0.8</v>
      </c>
      <c r="AG231" s="186">
        <v>0.8</v>
      </c>
      <c r="AH231" s="186">
        <v>0.8</v>
      </c>
      <c r="AI231" s="186">
        <v>1</v>
      </c>
      <c r="AJ231" s="186">
        <v>0.8</v>
      </c>
      <c r="AK231" s="186" t="s">
        <v>84</v>
      </c>
      <c r="AL231" s="186" t="s">
        <v>84</v>
      </c>
      <c r="AM231" s="186" t="s">
        <v>84</v>
      </c>
      <c r="AN231" s="186" t="s">
        <v>84</v>
      </c>
      <c r="AO231" s="186">
        <v>0.8</v>
      </c>
      <c r="AP231" s="186">
        <v>1</v>
      </c>
      <c r="AQ231" s="186" t="s">
        <v>84</v>
      </c>
      <c r="AR231" s="186" t="s">
        <v>84</v>
      </c>
      <c r="AS231" s="186" t="s">
        <v>84</v>
      </c>
      <c r="AT231" s="269" t="s">
        <v>84</v>
      </c>
      <c r="AU231" s="186" t="s">
        <v>84</v>
      </c>
      <c r="AV231" s="186" t="s">
        <v>84</v>
      </c>
      <c r="AW231" s="186" t="s">
        <v>84</v>
      </c>
      <c r="AX231" s="269" t="s">
        <v>84</v>
      </c>
      <c r="AY231" s="186" t="s">
        <v>84</v>
      </c>
      <c r="BA231" s="270">
        <v>0.81385281385281383</v>
      </c>
      <c r="BB231" s="207">
        <v>0.82380952380952388</v>
      </c>
      <c r="BC231" s="207">
        <v>0.8666666666666667</v>
      </c>
      <c r="BD231" s="208">
        <v>0.83477633477633484</v>
      </c>
      <c r="BE231" s="208" t="s">
        <v>84</v>
      </c>
    </row>
    <row r="232" spans="1:59" ht="35.25" customHeight="1" x14ac:dyDescent="0.25">
      <c r="A232" s="144"/>
      <c r="B232" s="144"/>
      <c r="C232" s="144"/>
      <c r="D232" s="144"/>
      <c r="E232" s="144" t="str">
        <f t="shared" si="31"/>
        <v>2017JUNIOÍNDICES DE ATENCIÓN EN CAJA</v>
      </c>
      <c r="F232" s="448">
        <f t="shared" si="57"/>
        <v>2017</v>
      </c>
      <c r="G232" s="449" t="s">
        <v>168</v>
      </c>
      <c r="H232" s="452"/>
      <c r="I232" s="451" t="str">
        <f t="shared" si="56"/>
        <v>ÍNDICES DE ATENCIÓN EN CAJA</v>
      </c>
      <c r="J232" s="264">
        <v>0.8</v>
      </c>
      <c r="K232" s="183">
        <v>1</v>
      </c>
      <c r="L232" s="183">
        <v>0.60000000000000009</v>
      </c>
      <c r="M232" s="183">
        <v>0.8</v>
      </c>
      <c r="N232" s="183">
        <v>1</v>
      </c>
      <c r="O232" s="183">
        <v>0.8</v>
      </c>
      <c r="P232" s="183">
        <v>0.8</v>
      </c>
      <c r="Q232" s="183">
        <v>0.46666666666666667</v>
      </c>
      <c r="R232" s="183">
        <v>0.34285714285714286</v>
      </c>
      <c r="S232" s="183">
        <v>1</v>
      </c>
      <c r="T232" s="183">
        <v>0.93333333333333335</v>
      </c>
      <c r="U232" s="183">
        <v>0.33333333333333337</v>
      </c>
      <c r="V232" s="183" t="s">
        <v>84</v>
      </c>
      <c r="W232" s="183" t="s">
        <v>84</v>
      </c>
      <c r="X232" s="183" t="s">
        <v>84</v>
      </c>
      <c r="Y232" s="183" t="s">
        <v>84</v>
      </c>
      <c r="Z232" s="183" t="s">
        <v>84</v>
      </c>
      <c r="AA232" s="183" t="s">
        <v>84</v>
      </c>
      <c r="AB232" s="183" t="s">
        <v>84</v>
      </c>
      <c r="AC232" s="183"/>
      <c r="AD232" s="183">
        <v>0.60000000000000009</v>
      </c>
      <c r="AE232" s="183">
        <v>0.8</v>
      </c>
      <c r="AF232" s="183">
        <v>1</v>
      </c>
      <c r="AG232" s="183">
        <v>0.4</v>
      </c>
      <c r="AH232" s="183">
        <v>1</v>
      </c>
      <c r="AI232" s="183">
        <v>1</v>
      </c>
      <c r="AJ232" s="183">
        <v>0</v>
      </c>
      <c r="AK232" s="183" t="s">
        <v>84</v>
      </c>
      <c r="AL232" s="183" t="s">
        <v>84</v>
      </c>
      <c r="AM232" s="183" t="s">
        <v>84</v>
      </c>
      <c r="AN232" s="183" t="s">
        <v>84</v>
      </c>
      <c r="AO232" s="183">
        <v>0.64</v>
      </c>
      <c r="AP232" s="183">
        <v>0.72000000000000008</v>
      </c>
      <c r="AQ232" s="183" t="s">
        <v>84</v>
      </c>
      <c r="AR232" s="183" t="s">
        <v>84</v>
      </c>
      <c r="AS232" s="183" t="s">
        <v>84</v>
      </c>
      <c r="AT232" s="265" t="s">
        <v>84</v>
      </c>
      <c r="AU232" s="183" t="s">
        <v>84</v>
      </c>
      <c r="AV232" s="183" t="s">
        <v>84</v>
      </c>
      <c r="AW232" s="183" t="s">
        <v>84</v>
      </c>
      <c r="AX232" s="265" t="s">
        <v>84</v>
      </c>
      <c r="AY232" s="183" t="s">
        <v>84</v>
      </c>
      <c r="BA232" s="266">
        <v>0.73968253968253972</v>
      </c>
      <c r="BB232" s="187">
        <v>0.80000000000000016</v>
      </c>
      <c r="BC232" s="187">
        <v>0.68</v>
      </c>
      <c r="BD232" s="188">
        <v>0.73989417989418005</v>
      </c>
      <c r="BE232" s="188" t="s">
        <v>84</v>
      </c>
    </row>
    <row r="233" spans="1:59" ht="35.25" customHeight="1" x14ac:dyDescent="0.25">
      <c r="A233" s="144"/>
      <c r="B233" s="144"/>
      <c r="C233" s="144"/>
      <c r="D233" s="144"/>
      <c r="E233" s="144" t="str">
        <f t="shared" si="31"/>
        <v>2017JULIOÍNDICES DE ATENCIÓN EN CAJA</v>
      </c>
      <c r="F233" s="448">
        <f t="shared" si="57"/>
        <v>2017</v>
      </c>
      <c r="G233" s="449" t="s">
        <v>241</v>
      </c>
      <c r="H233" s="452"/>
      <c r="I233" s="451" t="str">
        <f t="shared" si="56"/>
        <v>ÍNDICES DE ATENCIÓN EN CAJA</v>
      </c>
      <c r="J233" s="299">
        <v>1</v>
      </c>
      <c r="K233" s="189">
        <v>1</v>
      </c>
      <c r="L233" s="189">
        <v>1</v>
      </c>
      <c r="M233" s="189">
        <v>0.8</v>
      </c>
      <c r="N233" s="189">
        <v>0.62857142857142856</v>
      </c>
      <c r="O233" s="189">
        <v>1</v>
      </c>
      <c r="P233" s="189">
        <v>0.8</v>
      </c>
      <c r="Q233" s="189">
        <v>0.4285714285714286</v>
      </c>
      <c r="R233" s="189">
        <v>0.8</v>
      </c>
      <c r="S233" s="189">
        <v>0.68571428571428572</v>
      </c>
      <c r="T233" s="189">
        <v>0.68571428571428572</v>
      </c>
      <c r="U233" s="189">
        <v>0.68571428571428572</v>
      </c>
      <c r="V233" s="189" t="s">
        <v>84</v>
      </c>
      <c r="W233" s="189" t="s">
        <v>84</v>
      </c>
      <c r="X233" s="189" t="s">
        <v>84</v>
      </c>
      <c r="Y233" s="189" t="s">
        <v>84</v>
      </c>
      <c r="Z233" s="189" t="s">
        <v>84</v>
      </c>
      <c r="AA233" s="189" t="s">
        <v>84</v>
      </c>
      <c r="AB233" s="189" t="s">
        <v>84</v>
      </c>
      <c r="AC233" s="189"/>
      <c r="AD233" s="189">
        <v>0.74285714285714288</v>
      </c>
      <c r="AE233" s="189">
        <v>1</v>
      </c>
      <c r="AF233" s="189">
        <v>0.60000000000000009</v>
      </c>
      <c r="AG233" s="189">
        <v>0.74285714285714288</v>
      </c>
      <c r="AH233" s="189">
        <v>0.94285714285714284</v>
      </c>
      <c r="AI233" s="189">
        <v>0.88571428571428568</v>
      </c>
      <c r="AJ233" s="189">
        <v>0.74285714285714288</v>
      </c>
      <c r="AK233" s="189" t="s">
        <v>84</v>
      </c>
      <c r="AL233" s="189" t="s">
        <v>84</v>
      </c>
      <c r="AM233" s="189" t="s">
        <v>84</v>
      </c>
      <c r="AN233" s="189" t="s">
        <v>84</v>
      </c>
      <c r="AO233" s="189">
        <v>0.68571428571428572</v>
      </c>
      <c r="AP233" s="189">
        <v>1</v>
      </c>
      <c r="AQ233" s="189" t="s">
        <v>84</v>
      </c>
      <c r="AR233" s="189" t="s">
        <v>84</v>
      </c>
      <c r="AS233" s="189" t="s">
        <v>84</v>
      </c>
      <c r="AT233" s="256" t="s">
        <v>84</v>
      </c>
      <c r="AU233" s="189" t="s">
        <v>84</v>
      </c>
      <c r="AV233" s="189" t="s">
        <v>84</v>
      </c>
      <c r="AW233" s="189" t="s">
        <v>84</v>
      </c>
      <c r="AX233" s="256" t="s">
        <v>84</v>
      </c>
      <c r="AY233" s="189" t="s">
        <v>84</v>
      </c>
      <c r="BA233" s="300">
        <v>0.7928571428571427</v>
      </c>
      <c r="BB233" s="239">
        <v>0.80816326530612248</v>
      </c>
      <c r="BC233" s="239">
        <v>0.84285714285714286</v>
      </c>
      <c r="BD233" s="240">
        <v>0.81462585034013602</v>
      </c>
      <c r="BE233" s="240" t="s">
        <v>84</v>
      </c>
    </row>
    <row r="234" spans="1:59" ht="35.25" customHeight="1" x14ac:dyDescent="0.25">
      <c r="A234" s="144"/>
      <c r="B234" s="144"/>
      <c r="C234" s="144"/>
      <c r="D234" s="144"/>
      <c r="E234" s="144" t="str">
        <f t="shared" si="31"/>
        <v>2017AGOSTOÍNDICES DE ATENCIÓN EN CAJA</v>
      </c>
      <c r="F234" s="448">
        <f t="shared" si="57"/>
        <v>2017</v>
      </c>
      <c r="G234" s="449" t="s">
        <v>246</v>
      </c>
      <c r="H234" s="452"/>
      <c r="I234" s="451" t="str">
        <f t="shared" si="56"/>
        <v>ÍNDICES DE ATENCIÓN EN CAJA</v>
      </c>
      <c r="J234" s="264">
        <v>0.8</v>
      </c>
      <c r="K234" s="183">
        <v>0.8</v>
      </c>
      <c r="L234" s="183">
        <v>0.8</v>
      </c>
      <c r="M234" s="183">
        <v>0.8</v>
      </c>
      <c r="N234" s="183">
        <v>0.94285714285714284</v>
      </c>
      <c r="O234" s="183">
        <v>0.48571428571428577</v>
      </c>
      <c r="P234" s="183">
        <v>0.90000000000000013</v>
      </c>
      <c r="Q234" s="183">
        <v>0.8</v>
      </c>
      <c r="R234" s="183">
        <v>0.60000000000000009</v>
      </c>
      <c r="S234" s="183">
        <v>0.74285714285714288</v>
      </c>
      <c r="T234" s="183">
        <v>0.62857142857142856</v>
      </c>
      <c r="U234" s="183">
        <v>1</v>
      </c>
      <c r="V234" s="183" t="s">
        <v>84</v>
      </c>
      <c r="W234" s="183" t="s">
        <v>84</v>
      </c>
      <c r="X234" s="183" t="s">
        <v>84</v>
      </c>
      <c r="Y234" s="183" t="s">
        <v>84</v>
      </c>
      <c r="Z234" s="183" t="s">
        <v>84</v>
      </c>
      <c r="AA234" s="183" t="s">
        <v>84</v>
      </c>
      <c r="AB234" s="183" t="s">
        <v>84</v>
      </c>
      <c r="AC234" s="183"/>
      <c r="AD234" s="183">
        <v>0.60000000000000009</v>
      </c>
      <c r="AE234" s="183">
        <v>1</v>
      </c>
      <c r="AF234" s="183">
        <v>0.8666666666666667</v>
      </c>
      <c r="AG234" s="183">
        <v>0.8</v>
      </c>
      <c r="AH234" s="183">
        <v>1</v>
      </c>
      <c r="AI234" s="183">
        <v>1</v>
      </c>
      <c r="AJ234" s="183">
        <v>0.60000000000000009</v>
      </c>
      <c r="AK234" s="183" t="s">
        <v>84</v>
      </c>
      <c r="AL234" s="183" t="s">
        <v>84</v>
      </c>
      <c r="AM234" s="183" t="s">
        <v>84</v>
      </c>
      <c r="AN234" s="183" t="s">
        <v>84</v>
      </c>
      <c r="AO234" s="183">
        <v>1</v>
      </c>
      <c r="AP234" s="183">
        <v>0.66666666666666663</v>
      </c>
      <c r="AQ234" s="183" t="s">
        <v>84</v>
      </c>
      <c r="AR234" s="183" t="s">
        <v>84</v>
      </c>
      <c r="AS234" s="183" t="s">
        <v>84</v>
      </c>
      <c r="AT234" s="265" t="s">
        <v>84</v>
      </c>
      <c r="AU234" s="183" t="s">
        <v>84</v>
      </c>
      <c r="AV234" s="183" t="s">
        <v>84</v>
      </c>
      <c r="AW234" s="183" t="s">
        <v>84</v>
      </c>
      <c r="AX234" s="265" t="s">
        <v>84</v>
      </c>
      <c r="AY234" s="183" t="s">
        <v>84</v>
      </c>
      <c r="BA234" s="266">
        <v>0.77500000000000002</v>
      </c>
      <c r="BB234" s="187">
        <v>0.83809523809523812</v>
      </c>
      <c r="BC234" s="187">
        <v>0.83333333333333326</v>
      </c>
      <c r="BD234" s="188">
        <v>0.81547619047619035</v>
      </c>
      <c r="BE234" s="188" t="s">
        <v>84</v>
      </c>
    </row>
    <row r="235" spans="1:59" ht="35.25" customHeight="1" x14ac:dyDescent="0.25">
      <c r="A235" s="144"/>
      <c r="B235" s="144"/>
      <c r="C235" s="144"/>
      <c r="D235" s="144"/>
      <c r="E235" s="144" t="str">
        <f t="shared" si="31"/>
        <v>2017SEPTIEMBREÍNDICES DE ATENCIÓN EN CAJA</v>
      </c>
      <c r="F235" s="448">
        <f t="shared" si="57"/>
        <v>2017</v>
      </c>
      <c r="G235" s="449" t="s">
        <v>248</v>
      </c>
      <c r="H235" s="452"/>
      <c r="I235" s="451" t="str">
        <f t="shared" si="56"/>
        <v>ÍNDICES DE ATENCIÓN EN CAJA</v>
      </c>
      <c r="J235" s="299">
        <v>0.8</v>
      </c>
      <c r="K235" s="189">
        <v>0.8</v>
      </c>
      <c r="L235" s="189">
        <v>0.92000000000000015</v>
      </c>
      <c r="M235" s="189">
        <v>0.8</v>
      </c>
      <c r="N235" s="189">
        <v>1</v>
      </c>
      <c r="O235" s="189">
        <v>0.60000000000000009</v>
      </c>
      <c r="P235" s="189">
        <v>0.8</v>
      </c>
      <c r="Q235" s="189">
        <v>0.53333333333333344</v>
      </c>
      <c r="R235" s="189">
        <v>0.8</v>
      </c>
      <c r="S235" s="189">
        <v>0.8</v>
      </c>
      <c r="T235" s="189">
        <v>0.8</v>
      </c>
      <c r="U235" s="189">
        <v>1</v>
      </c>
      <c r="V235" s="189" t="s">
        <v>84</v>
      </c>
      <c r="W235" s="189" t="s">
        <v>84</v>
      </c>
      <c r="X235" s="189" t="s">
        <v>84</v>
      </c>
      <c r="Y235" s="189" t="s">
        <v>84</v>
      </c>
      <c r="Z235" s="189" t="s">
        <v>84</v>
      </c>
      <c r="AA235" s="189" t="s">
        <v>84</v>
      </c>
      <c r="AB235" s="189" t="s">
        <v>84</v>
      </c>
      <c r="AC235" s="189"/>
      <c r="AD235" s="189">
        <v>0</v>
      </c>
      <c r="AE235" s="189">
        <v>0.8</v>
      </c>
      <c r="AF235" s="189">
        <v>1</v>
      </c>
      <c r="AG235" s="189">
        <v>0.93333333333333335</v>
      </c>
      <c r="AH235" s="189">
        <v>0.8</v>
      </c>
      <c r="AI235" s="189">
        <v>1</v>
      </c>
      <c r="AJ235" s="189">
        <v>0.73333333333333339</v>
      </c>
      <c r="AK235" s="189" t="s">
        <v>84</v>
      </c>
      <c r="AL235" s="189" t="s">
        <v>84</v>
      </c>
      <c r="AM235" s="189" t="s">
        <v>84</v>
      </c>
      <c r="AN235" s="189" t="s">
        <v>84</v>
      </c>
      <c r="AO235" s="189">
        <v>1</v>
      </c>
      <c r="AP235" s="189">
        <v>1</v>
      </c>
      <c r="AQ235" s="189" t="s">
        <v>84</v>
      </c>
      <c r="AR235" s="189" t="s">
        <v>84</v>
      </c>
      <c r="AS235" s="189" t="s">
        <v>84</v>
      </c>
      <c r="AT235" s="256" t="s">
        <v>84</v>
      </c>
      <c r="AU235" s="189" t="s">
        <v>84</v>
      </c>
      <c r="AV235" s="189" t="s">
        <v>84</v>
      </c>
      <c r="AW235" s="189" t="s">
        <v>84</v>
      </c>
      <c r="AX235" s="256" t="s">
        <v>84</v>
      </c>
      <c r="AY235" s="189" t="s">
        <v>84</v>
      </c>
      <c r="BA235" s="300">
        <v>0.80444444444444441</v>
      </c>
      <c r="BB235" s="239">
        <v>0.75238095238095237</v>
      </c>
      <c r="BC235" s="239">
        <v>1</v>
      </c>
      <c r="BD235" s="240">
        <v>0.8522751322751323</v>
      </c>
      <c r="BE235" s="240" t="s">
        <v>84</v>
      </c>
    </row>
    <row r="236" spans="1:59" ht="35.25" customHeight="1" x14ac:dyDescent="0.25">
      <c r="A236" s="144"/>
      <c r="B236" s="144"/>
      <c r="C236" s="144"/>
      <c r="D236" s="144"/>
      <c r="E236" s="144" t="str">
        <f t="shared" si="31"/>
        <v>2017OCTUBREÍNDICES DE ATENCIÓN EN CAJA</v>
      </c>
      <c r="F236" s="448">
        <f t="shared" si="57"/>
        <v>2017</v>
      </c>
      <c r="G236" s="449" t="s">
        <v>257</v>
      </c>
      <c r="H236" s="452"/>
      <c r="I236" s="451" t="str">
        <f t="shared" si="56"/>
        <v>ÍNDICES DE ATENCIÓN EN CAJA</v>
      </c>
      <c r="J236" s="264">
        <v>0.8</v>
      </c>
      <c r="K236" s="183">
        <v>0.72000000000000008</v>
      </c>
      <c r="L236" s="183">
        <v>0.56000000000000005</v>
      </c>
      <c r="M236" s="183">
        <v>0.8</v>
      </c>
      <c r="N236" s="183">
        <v>1</v>
      </c>
      <c r="O236" s="183">
        <v>0.53333333333333333</v>
      </c>
      <c r="P236" s="183">
        <v>0.64</v>
      </c>
      <c r="Q236" s="183">
        <v>0.74285714285714288</v>
      </c>
      <c r="R236" s="183">
        <v>0.94285714285714284</v>
      </c>
      <c r="S236" s="183">
        <v>0.73333333333333339</v>
      </c>
      <c r="T236" s="183">
        <v>0.8</v>
      </c>
      <c r="U236" s="183">
        <v>0.8</v>
      </c>
      <c r="V236" s="183" t="s">
        <v>84</v>
      </c>
      <c r="W236" s="183" t="s">
        <v>84</v>
      </c>
      <c r="X236" s="183" t="s">
        <v>84</v>
      </c>
      <c r="Y236" s="183" t="s">
        <v>84</v>
      </c>
      <c r="Z236" s="183" t="s">
        <v>84</v>
      </c>
      <c r="AA236" s="183" t="s">
        <v>84</v>
      </c>
      <c r="AB236" s="183" t="s">
        <v>84</v>
      </c>
      <c r="AC236" s="183"/>
      <c r="AD236" s="183">
        <v>0.4</v>
      </c>
      <c r="AE236" s="183">
        <v>1</v>
      </c>
      <c r="AF236" s="183">
        <v>1</v>
      </c>
      <c r="AG236" s="183">
        <v>0.84000000000000008</v>
      </c>
      <c r="AH236" s="183">
        <v>1</v>
      </c>
      <c r="AI236" s="183">
        <v>1</v>
      </c>
      <c r="AJ236" s="183">
        <v>0.8</v>
      </c>
      <c r="AK236" s="183" t="s">
        <v>84</v>
      </c>
      <c r="AL236" s="183" t="s">
        <v>84</v>
      </c>
      <c r="AM236" s="183" t="s">
        <v>84</v>
      </c>
      <c r="AN236" s="183" t="s">
        <v>84</v>
      </c>
      <c r="AO236" s="183">
        <v>1</v>
      </c>
      <c r="AP236" s="183">
        <v>0.72000000000000008</v>
      </c>
      <c r="AQ236" s="183" t="s">
        <v>84</v>
      </c>
      <c r="AR236" s="183" t="s">
        <v>84</v>
      </c>
      <c r="AS236" s="183" t="s">
        <v>84</v>
      </c>
      <c r="AT236" s="265" t="s">
        <v>84</v>
      </c>
      <c r="AU236" s="183" t="s">
        <v>84</v>
      </c>
      <c r="AV236" s="183" t="s">
        <v>84</v>
      </c>
      <c r="AW236" s="183" t="s">
        <v>84</v>
      </c>
      <c r="AX236" s="265" t="s">
        <v>84</v>
      </c>
      <c r="AY236" s="183" t="s">
        <v>84</v>
      </c>
      <c r="BA236" s="266">
        <v>0.75603174603174617</v>
      </c>
      <c r="BB236" s="187">
        <v>0.86285714285714288</v>
      </c>
      <c r="BC236" s="187">
        <v>0.8600000000000001</v>
      </c>
      <c r="BD236" s="188">
        <v>0.82629629629629642</v>
      </c>
      <c r="BE236" s="188" t="s">
        <v>84</v>
      </c>
    </row>
    <row r="237" spans="1:59" ht="35.25" customHeight="1" x14ac:dyDescent="0.25">
      <c r="A237" s="144"/>
      <c r="B237" s="144"/>
      <c r="C237" s="144"/>
      <c r="D237" s="144"/>
      <c r="E237" s="144" t="str">
        <f t="shared" si="31"/>
        <v>2017NOVIEMBREÍNDICES DE ATENCIÓN EN CAJA</v>
      </c>
      <c r="F237" s="448">
        <f t="shared" si="57"/>
        <v>2017</v>
      </c>
      <c r="G237" s="449" t="s">
        <v>267</v>
      </c>
      <c r="H237" s="452"/>
      <c r="I237" s="451" t="str">
        <f t="shared" si="56"/>
        <v>ÍNDICES DE ATENCIÓN EN CAJA</v>
      </c>
      <c r="J237" s="268">
        <v>1</v>
      </c>
      <c r="K237" s="186">
        <v>1</v>
      </c>
      <c r="L237" s="186">
        <v>1</v>
      </c>
      <c r="M237" s="186">
        <v>0.48571428571428577</v>
      </c>
      <c r="N237" s="186">
        <v>1</v>
      </c>
      <c r="O237" s="186">
        <v>0.94285714285714284</v>
      </c>
      <c r="P237" s="186">
        <v>1</v>
      </c>
      <c r="Q237" s="186">
        <v>0.74285714285714288</v>
      </c>
      <c r="R237" s="186">
        <v>0.62857142857142856</v>
      </c>
      <c r="S237" s="186">
        <v>0.94285714285714284</v>
      </c>
      <c r="T237" s="186">
        <v>0.68571428571428572</v>
      </c>
      <c r="U237" s="186">
        <v>0.73333333333333339</v>
      </c>
      <c r="V237" s="186">
        <v>1</v>
      </c>
      <c r="W237" s="186" t="s">
        <v>84</v>
      </c>
      <c r="X237" s="186" t="s">
        <v>84</v>
      </c>
      <c r="Y237" s="186" t="s">
        <v>84</v>
      </c>
      <c r="Z237" s="186" t="s">
        <v>84</v>
      </c>
      <c r="AA237" s="186" t="s">
        <v>84</v>
      </c>
      <c r="AB237" s="186" t="s">
        <v>84</v>
      </c>
      <c r="AC237" s="186"/>
      <c r="AD237" s="186" t="s">
        <v>84</v>
      </c>
      <c r="AE237" s="186">
        <v>0.74285714285714288</v>
      </c>
      <c r="AF237" s="186">
        <v>1</v>
      </c>
      <c r="AG237" s="186">
        <v>1</v>
      </c>
      <c r="AH237" s="186">
        <v>1</v>
      </c>
      <c r="AI237" s="186">
        <v>0.8</v>
      </c>
      <c r="AJ237" s="186" t="s">
        <v>84</v>
      </c>
      <c r="AK237" s="186" t="s">
        <v>84</v>
      </c>
      <c r="AL237" s="186" t="s">
        <v>84</v>
      </c>
      <c r="AM237" s="186" t="s">
        <v>84</v>
      </c>
      <c r="AN237" s="186" t="s">
        <v>84</v>
      </c>
      <c r="AO237" s="186">
        <v>0.8</v>
      </c>
      <c r="AP237" s="186">
        <v>1</v>
      </c>
      <c r="AQ237" s="186" t="s">
        <v>84</v>
      </c>
      <c r="AR237" s="186" t="s">
        <v>84</v>
      </c>
      <c r="AS237" s="186" t="s">
        <v>84</v>
      </c>
      <c r="AT237" s="269" t="s">
        <v>84</v>
      </c>
      <c r="AU237" s="186" t="s">
        <v>84</v>
      </c>
      <c r="AV237" s="186" t="s">
        <v>84</v>
      </c>
      <c r="AW237" s="186" t="s">
        <v>84</v>
      </c>
      <c r="AX237" s="269" t="s">
        <v>84</v>
      </c>
      <c r="AY237" s="186" t="s">
        <v>84</v>
      </c>
      <c r="BA237" s="270">
        <v>0.85860805860805856</v>
      </c>
      <c r="BB237" s="207">
        <v>0.90857142857142859</v>
      </c>
      <c r="BC237" s="207">
        <v>0.9</v>
      </c>
      <c r="BD237" s="208">
        <v>0.88905982905982894</v>
      </c>
      <c r="BE237" s="208" t="s">
        <v>84</v>
      </c>
    </row>
    <row r="238" spans="1:59" ht="35.25" customHeight="1" x14ac:dyDescent="0.25">
      <c r="A238" s="144"/>
      <c r="B238" s="144"/>
      <c r="C238" s="144"/>
      <c r="D238" s="144"/>
      <c r="E238" s="144" t="str">
        <f t="shared" si="31"/>
        <v>2017DICIEMBREÍNDICES DE ATENCIÓN EN CAJA</v>
      </c>
      <c r="F238" s="448">
        <f t="shared" si="57"/>
        <v>2017</v>
      </c>
      <c r="G238" s="449" t="s">
        <v>152</v>
      </c>
      <c r="H238" s="452"/>
      <c r="I238" s="451" t="str">
        <f t="shared" si="56"/>
        <v>ÍNDICES DE ATENCIÓN EN CAJA</v>
      </c>
      <c r="J238" s="264">
        <v>0.74285714285714288</v>
      </c>
      <c r="K238" s="183">
        <v>0.60000000000000009</v>
      </c>
      <c r="L238" s="183">
        <v>0.73333333333333339</v>
      </c>
      <c r="M238" s="183">
        <v>0.4</v>
      </c>
      <c r="N238" s="183">
        <v>1</v>
      </c>
      <c r="O238" s="183">
        <v>0.8</v>
      </c>
      <c r="P238" s="183">
        <v>0.8</v>
      </c>
      <c r="Q238" s="183">
        <v>0.37142857142857144</v>
      </c>
      <c r="R238" s="183">
        <v>1</v>
      </c>
      <c r="S238" s="183">
        <v>0.48571428571428577</v>
      </c>
      <c r="T238" s="183">
        <v>0.60000000000000009</v>
      </c>
      <c r="U238" s="183">
        <v>0.60000000000000009</v>
      </c>
      <c r="V238" s="183">
        <v>0.74285714285714288</v>
      </c>
      <c r="W238" s="183" t="s">
        <v>84</v>
      </c>
      <c r="X238" s="183" t="s">
        <v>84</v>
      </c>
      <c r="Y238" s="183" t="s">
        <v>84</v>
      </c>
      <c r="Z238" s="183" t="s">
        <v>84</v>
      </c>
      <c r="AA238" s="183" t="s">
        <v>84</v>
      </c>
      <c r="AB238" s="183" t="s">
        <v>84</v>
      </c>
      <c r="AC238" s="183"/>
      <c r="AD238" s="183">
        <v>0.60000000000000009</v>
      </c>
      <c r="AE238" s="183">
        <v>1</v>
      </c>
      <c r="AF238" s="183">
        <v>0.73333333333333339</v>
      </c>
      <c r="AG238" s="183">
        <v>1</v>
      </c>
      <c r="AH238" s="183">
        <v>1</v>
      </c>
      <c r="AI238" s="183">
        <v>1</v>
      </c>
      <c r="AJ238" s="183">
        <v>0.8</v>
      </c>
      <c r="AK238" s="183" t="s">
        <v>84</v>
      </c>
      <c r="AL238" s="183" t="s">
        <v>84</v>
      </c>
      <c r="AM238" s="183" t="s">
        <v>84</v>
      </c>
      <c r="AN238" s="183" t="s">
        <v>84</v>
      </c>
      <c r="AO238" s="183">
        <v>0.73333333333333339</v>
      </c>
      <c r="AP238" s="183">
        <v>0.94285714285714284</v>
      </c>
      <c r="AQ238" s="183" t="s">
        <v>84</v>
      </c>
      <c r="AR238" s="183" t="s">
        <v>84</v>
      </c>
      <c r="AS238" s="183" t="s">
        <v>84</v>
      </c>
      <c r="AT238" s="265" t="s">
        <v>84</v>
      </c>
      <c r="AU238" s="183" t="s">
        <v>84</v>
      </c>
      <c r="AV238" s="183" t="s">
        <v>84</v>
      </c>
      <c r="AW238" s="183" t="s">
        <v>84</v>
      </c>
      <c r="AX238" s="265" t="s">
        <v>84</v>
      </c>
      <c r="AY238" s="183" t="s">
        <v>84</v>
      </c>
      <c r="BA238" s="266">
        <v>0.6827838827838828</v>
      </c>
      <c r="BB238" s="187">
        <v>0.8761904761904763</v>
      </c>
      <c r="BC238" s="187">
        <v>0.83809523809523812</v>
      </c>
      <c r="BD238" s="188">
        <v>0.79902319902319918</v>
      </c>
      <c r="BE238" s="188" t="s">
        <v>84</v>
      </c>
    </row>
    <row r="239" spans="1:59" ht="35.25" customHeight="1" x14ac:dyDescent="0.25">
      <c r="A239" s="144"/>
      <c r="B239" s="144"/>
      <c r="C239" s="144"/>
      <c r="D239" s="144"/>
      <c r="E239" s="144" t="str">
        <f t="shared" si="31"/>
        <v>2018ENEROÍNDICES DE ATENCIÓN EN CAJA</v>
      </c>
      <c r="F239" s="448">
        <v>2018</v>
      </c>
      <c r="G239" s="449" t="s">
        <v>153</v>
      </c>
      <c r="H239" s="452"/>
      <c r="I239" s="451" t="str">
        <f t="shared" si="56"/>
        <v>ÍNDICES DE ATENCIÓN EN CAJA</v>
      </c>
      <c r="J239" s="299">
        <v>0.54285714285714293</v>
      </c>
      <c r="K239" s="189">
        <v>0.60000000000000009</v>
      </c>
      <c r="L239" s="189">
        <v>0.73333333333333339</v>
      </c>
      <c r="M239" s="189">
        <v>0</v>
      </c>
      <c r="N239" s="189">
        <v>1</v>
      </c>
      <c r="O239" s="189">
        <v>0.74285714285714288</v>
      </c>
      <c r="P239" s="189">
        <v>0.60000000000000009</v>
      </c>
      <c r="Q239" s="189">
        <v>0.54285714285714293</v>
      </c>
      <c r="R239" s="189">
        <v>0.8</v>
      </c>
      <c r="S239" s="189">
        <v>1</v>
      </c>
      <c r="T239" s="189">
        <v>1</v>
      </c>
      <c r="U239" s="189">
        <v>1</v>
      </c>
      <c r="V239" s="189">
        <v>1</v>
      </c>
      <c r="W239" s="189" t="s">
        <v>84</v>
      </c>
      <c r="X239" s="189" t="s">
        <v>84</v>
      </c>
      <c r="Y239" s="189" t="s">
        <v>84</v>
      </c>
      <c r="Z239" s="189" t="s">
        <v>84</v>
      </c>
      <c r="AA239" s="189" t="s">
        <v>84</v>
      </c>
      <c r="AB239" s="189" t="s">
        <v>84</v>
      </c>
      <c r="AC239" s="189"/>
      <c r="AD239" s="189">
        <v>0.73333333333333339</v>
      </c>
      <c r="AE239" s="189">
        <v>1</v>
      </c>
      <c r="AF239" s="189">
        <v>0.8</v>
      </c>
      <c r="AG239" s="189">
        <v>0.8</v>
      </c>
      <c r="AH239" s="189">
        <v>0.52</v>
      </c>
      <c r="AI239" s="189">
        <v>0.8</v>
      </c>
      <c r="AJ239" s="189">
        <v>0.8</v>
      </c>
      <c r="AK239" s="189" t="s">
        <v>84</v>
      </c>
      <c r="AL239" s="189" t="s">
        <v>84</v>
      </c>
      <c r="AM239" s="189" t="s">
        <v>84</v>
      </c>
      <c r="AN239" s="186" t="s">
        <v>84</v>
      </c>
      <c r="AO239" s="189">
        <v>0.8</v>
      </c>
      <c r="AP239" s="189">
        <v>0.94285714285714284</v>
      </c>
      <c r="AQ239" s="189" t="s">
        <v>84</v>
      </c>
      <c r="AR239" s="189" t="s">
        <v>84</v>
      </c>
      <c r="AS239" s="189" t="s">
        <v>84</v>
      </c>
      <c r="AT239" s="256" t="s">
        <v>84</v>
      </c>
      <c r="AU239" s="189" t="s">
        <v>84</v>
      </c>
      <c r="AV239" s="189" t="s">
        <v>84</v>
      </c>
      <c r="AW239" s="189" t="s">
        <v>84</v>
      </c>
      <c r="AX239" s="256" t="s">
        <v>84</v>
      </c>
      <c r="AY239" s="189" t="s">
        <v>84</v>
      </c>
      <c r="BA239" s="300">
        <v>0.73553113553113569</v>
      </c>
      <c r="BB239" s="239">
        <v>0.77904761904761899</v>
      </c>
      <c r="BC239" s="239">
        <v>0.87142857142857144</v>
      </c>
      <c r="BD239" s="240">
        <v>0.79533577533577537</v>
      </c>
      <c r="BE239" s="240" t="s">
        <v>84</v>
      </c>
    </row>
    <row r="240" spans="1:59" ht="35.25" customHeight="1" x14ac:dyDescent="0.25">
      <c r="A240" s="144"/>
      <c r="B240" s="144"/>
      <c r="C240" s="144"/>
      <c r="D240" s="144"/>
      <c r="E240" s="144" t="str">
        <f t="shared" si="31"/>
        <v>2018FEBREROÍNDICES DE ATENCIÓN EN CAJA</v>
      </c>
      <c r="F240" s="448">
        <f t="shared" si="57"/>
        <v>2018</v>
      </c>
      <c r="G240" s="449" t="s">
        <v>154</v>
      </c>
      <c r="H240" s="452"/>
      <c r="I240" s="451" t="str">
        <f t="shared" si="56"/>
        <v>ÍNDICES DE ATENCIÓN EN CAJA</v>
      </c>
      <c r="J240" s="264">
        <v>0.74285714285714288</v>
      </c>
      <c r="K240" s="183">
        <v>0.54285714285714293</v>
      </c>
      <c r="L240" s="183">
        <v>0.8</v>
      </c>
      <c r="M240" s="183">
        <v>1</v>
      </c>
      <c r="N240" s="183">
        <v>1</v>
      </c>
      <c r="O240" s="183">
        <v>0.73333333333333339</v>
      </c>
      <c r="P240" s="183">
        <v>1</v>
      </c>
      <c r="Q240" s="183">
        <v>1</v>
      </c>
      <c r="R240" s="183">
        <v>0.8</v>
      </c>
      <c r="S240" s="183">
        <v>0.8</v>
      </c>
      <c r="T240" s="183">
        <v>0.60000000000000009</v>
      </c>
      <c r="U240" s="183">
        <v>0.54285714285714293</v>
      </c>
      <c r="V240" s="183">
        <v>1</v>
      </c>
      <c r="W240" s="183" t="s">
        <v>84</v>
      </c>
      <c r="X240" s="183" t="s">
        <v>84</v>
      </c>
      <c r="Y240" s="183" t="s">
        <v>84</v>
      </c>
      <c r="Z240" s="183" t="s">
        <v>84</v>
      </c>
      <c r="AA240" s="183" t="s">
        <v>84</v>
      </c>
      <c r="AB240" s="183" t="s">
        <v>84</v>
      </c>
      <c r="AC240" s="183"/>
      <c r="AD240" s="183">
        <v>0.68571428571428572</v>
      </c>
      <c r="AE240" s="183">
        <v>0.68571428571428572</v>
      </c>
      <c r="AF240" s="183">
        <v>1</v>
      </c>
      <c r="AG240" s="183">
        <v>0.70000000000000007</v>
      </c>
      <c r="AH240" s="183">
        <v>1</v>
      </c>
      <c r="AI240" s="183">
        <v>1</v>
      </c>
      <c r="AJ240" s="183">
        <v>0.84000000000000008</v>
      </c>
      <c r="AK240" s="183" t="s">
        <v>84</v>
      </c>
      <c r="AL240" s="183" t="s">
        <v>84</v>
      </c>
      <c r="AM240" s="183" t="s">
        <v>84</v>
      </c>
      <c r="AN240" s="183" t="s">
        <v>84</v>
      </c>
      <c r="AO240" s="183">
        <v>0.8</v>
      </c>
      <c r="AP240" s="183">
        <v>0.93333333333333335</v>
      </c>
      <c r="AQ240" s="183" t="s">
        <v>84</v>
      </c>
      <c r="AR240" s="183" t="s">
        <v>84</v>
      </c>
      <c r="AS240" s="183" t="s">
        <v>84</v>
      </c>
      <c r="AT240" s="265" t="s">
        <v>84</v>
      </c>
      <c r="AU240" s="183" t="s">
        <v>84</v>
      </c>
      <c r="AV240" s="183" t="s">
        <v>84</v>
      </c>
      <c r="AW240" s="183" t="s">
        <v>84</v>
      </c>
      <c r="AX240" s="265" t="s">
        <v>84</v>
      </c>
      <c r="AY240" s="183" t="s">
        <v>84</v>
      </c>
      <c r="BA240" s="266">
        <v>0.81245421245421245</v>
      </c>
      <c r="BB240" s="187">
        <v>0.84448979591836726</v>
      </c>
      <c r="BC240" s="187">
        <v>0.8666666666666667</v>
      </c>
      <c r="BD240" s="188">
        <v>0.84120355834641547</v>
      </c>
      <c r="BE240" s="188" t="s">
        <v>84</v>
      </c>
    </row>
    <row r="241" spans="1:57" ht="35.25" customHeight="1" x14ac:dyDescent="0.25">
      <c r="A241" s="144"/>
      <c r="B241" s="144"/>
      <c r="C241" s="144"/>
      <c r="D241" s="144"/>
      <c r="E241" s="144" t="str">
        <f t="shared" si="31"/>
        <v>2018MARZOÍNDICES DE ATENCIÓN EN CAJA</v>
      </c>
      <c r="F241" s="448">
        <f t="shared" ref="F241:F250" si="58">+F240</f>
        <v>2018</v>
      </c>
      <c r="G241" s="449" t="s">
        <v>155</v>
      </c>
      <c r="H241" s="452"/>
      <c r="I241" s="451" t="str">
        <f t="shared" ref="I241:I250" si="59">+I240</f>
        <v>ÍNDICES DE ATENCIÓN EN CAJA</v>
      </c>
      <c r="J241" s="299">
        <v>0.48571428571428577</v>
      </c>
      <c r="K241" s="189">
        <v>0.74285714285714288</v>
      </c>
      <c r="L241" s="189">
        <v>1</v>
      </c>
      <c r="M241" s="189">
        <v>0.73333333333333339</v>
      </c>
      <c r="N241" s="189">
        <v>1</v>
      </c>
      <c r="O241" s="189">
        <v>0.8</v>
      </c>
      <c r="P241" s="189">
        <v>0.8</v>
      </c>
      <c r="Q241" s="189">
        <v>0.8</v>
      </c>
      <c r="R241" s="189">
        <v>1</v>
      </c>
      <c r="S241" s="189">
        <v>0.8</v>
      </c>
      <c r="T241" s="189">
        <v>0.8</v>
      </c>
      <c r="U241" s="189">
        <v>0.8</v>
      </c>
      <c r="V241" s="189">
        <v>0.8</v>
      </c>
      <c r="W241" s="189" t="s">
        <v>84</v>
      </c>
      <c r="X241" s="189" t="s">
        <v>84</v>
      </c>
      <c r="Y241" s="189" t="s">
        <v>84</v>
      </c>
      <c r="Z241" s="189" t="s">
        <v>84</v>
      </c>
      <c r="AA241" s="189" t="s">
        <v>84</v>
      </c>
      <c r="AB241" s="189" t="s">
        <v>84</v>
      </c>
      <c r="AC241" s="189"/>
      <c r="AD241" s="189">
        <v>1</v>
      </c>
      <c r="AE241" s="189">
        <v>0.72000000000000008</v>
      </c>
      <c r="AF241" s="189">
        <v>1</v>
      </c>
      <c r="AG241" s="189">
        <v>1</v>
      </c>
      <c r="AH241" s="189">
        <v>1</v>
      </c>
      <c r="AI241" s="189">
        <v>0.8</v>
      </c>
      <c r="AJ241" s="189">
        <v>0.92000000000000015</v>
      </c>
      <c r="AK241" s="189" t="s">
        <v>84</v>
      </c>
      <c r="AL241" s="189" t="s">
        <v>84</v>
      </c>
      <c r="AM241" s="189" t="s">
        <v>84</v>
      </c>
      <c r="AN241" s="186" t="s">
        <v>84</v>
      </c>
      <c r="AO241" s="189">
        <v>1</v>
      </c>
      <c r="AP241" s="189">
        <v>0.74285714285714288</v>
      </c>
      <c r="AQ241" s="189" t="s">
        <v>84</v>
      </c>
      <c r="AR241" s="189" t="s">
        <v>84</v>
      </c>
      <c r="AS241" s="189" t="s">
        <v>84</v>
      </c>
      <c r="AT241" s="256" t="s">
        <v>84</v>
      </c>
      <c r="AU241" s="189" t="s">
        <v>84</v>
      </c>
      <c r="AV241" s="189" t="s">
        <v>84</v>
      </c>
      <c r="AW241" s="189" t="s">
        <v>84</v>
      </c>
      <c r="AX241" s="256" t="s">
        <v>84</v>
      </c>
      <c r="AY241" s="189" t="s">
        <v>84</v>
      </c>
      <c r="BA241" s="300">
        <v>0.81245421245421257</v>
      </c>
      <c r="BB241" s="239">
        <v>0.92</v>
      </c>
      <c r="BC241" s="239">
        <v>0.87142857142857144</v>
      </c>
      <c r="BD241" s="240">
        <v>0.86796092796092805</v>
      </c>
      <c r="BE241" s="240" t="s">
        <v>84</v>
      </c>
    </row>
    <row r="242" spans="1:57" ht="35.25" customHeight="1" x14ac:dyDescent="0.25">
      <c r="A242" s="144"/>
      <c r="B242" s="144"/>
      <c r="C242" s="144"/>
      <c r="D242" s="144"/>
      <c r="E242" s="144" t="str">
        <f t="shared" si="31"/>
        <v>2018ABRILÍNDICES DE ATENCIÓN EN CAJA</v>
      </c>
      <c r="F242" s="448">
        <f t="shared" si="58"/>
        <v>2018</v>
      </c>
      <c r="G242" s="449" t="s">
        <v>303</v>
      </c>
      <c r="H242" s="452"/>
      <c r="I242" s="451" t="str">
        <f t="shared" si="59"/>
        <v>ÍNDICES DE ATENCIÓN EN CAJA</v>
      </c>
      <c r="J242" s="264">
        <v>1</v>
      </c>
      <c r="K242" s="183">
        <v>0.48571428571428577</v>
      </c>
      <c r="L242" s="183">
        <v>0.52</v>
      </c>
      <c r="M242" s="183">
        <v>0.8</v>
      </c>
      <c r="N242" s="183">
        <v>1</v>
      </c>
      <c r="O242" s="183">
        <v>1</v>
      </c>
      <c r="P242" s="183">
        <v>1</v>
      </c>
      <c r="Q242" s="183">
        <v>0.8</v>
      </c>
      <c r="R242" s="183">
        <v>0.74285714285714288</v>
      </c>
      <c r="S242" s="183">
        <v>0.8</v>
      </c>
      <c r="T242" s="183">
        <v>0.68571428571428572</v>
      </c>
      <c r="U242" s="183">
        <v>0.8</v>
      </c>
      <c r="V242" s="183">
        <v>1</v>
      </c>
      <c r="W242" s="183" t="s">
        <v>84</v>
      </c>
      <c r="X242" s="183" t="s">
        <v>84</v>
      </c>
      <c r="Y242" s="183" t="s">
        <v>84</v>
      </c>
      <c r="Z242" s="183" t="s">
        <v>84</v>
      </c>
      <c r="AA242" s="183" t="s">
        <v>84</v>
      </c>
      <c r="AB242" s="183" t="s">
        <v>84</v>
      </c>
      <c r="AC242" s="183"/>
      <c r="AD242" s="183">
        <v>0.8</v>
      </c>
      <c r="AE242" s="183">
        <v>0.8</v>
      </c>
      <c r="AF242" s="183" t="s">
        <v>84</v>
      </c>
      <c r="AG242" s="183">
        <v>1</v>
      </c>
      <c r="AH242" s="183">
        <v>0.93333333333333335</v>
      </c>
      <c r="AI242" s="183">
        <v>1</v>
      </c>
      <c r="AJ242" s="183">
        <v>0.8</v>
      </c>
      <c r="AK242" s="183" t="s">
        <v>84</v>
      </c>
      <c r="AL242" s="183" t="s">
        <v>84</v>
      </c>
      <c r="AM242" s="183" t="s">
        <v>84</v>
      </c>
      <c r="AN242" s="183" t="s">
        <v>84</v>
      </c>
      <c r="AO242" s="183">
        <v>0.4</v>
      </c>
      <c r="AP242" s="183">
        <v>0.73333333333333339</v>
      </c>
      <c r="AQ242" s="183" t="s">
        <v>84</v>
      </c>
      <c r="AR242" s="183" t="s">
        <v>84</v>
      </c>
      <c r="AS242" s="183" t="s">
        <v>84</v>
      </c>
      <c r="AT242" s="265" t="s">
        <v>84</v>
      </c>
      <c r="AU242" s="183" t="s">
        <v>84</v>
      </c>
      <c r="AV242" s="183" t="s">
        <v>84</v>
      </c>
      <c r="AW242" s="183" t="s">
        <v>84</v>
      </c>
      <c r="AX242" s="265" t="s">
        <v>84</v>
      </c>
      <c r="AY242" s="183" t="s">
        <v>84</v>
      </c>
      <c r="BA242" s="266">
        <v>0.81802197802197807</v>
      </c>
      <c r="BB242" s="187">
        <v>0.88888888888888884</v>
      </c>
      <c r="BC242" s="187">
        <v>0.56666666666666665</v>
      </c>
      <c r="BD242" s="188">
        <v>0.75785917785917789</v>
      </c>
      <c r="BE242" s="188" t="s">
        <v>84</v>
      </c>
    </row>
    <row r="243" spans="1:57" ht="35.25" customHeight="1" x14ac:dyDescent="0.25">
      <c r="A243" s="144"/>
      <c r="B243" s="144"/>
      <c r="C243" s="144"/>
      <c r="D243" s="144"/>
      <c r="E243" s="144" t="str">
        <f t="shared" si="31"/>
        <v>2018MAYOÍNDICES DE ATENCIÓN EN CAJA</v>
      </c>
      <c r="F243" s="448">
        <f t="shared" si="58"/>
        <v>2018</v>
      </c>
      <c r="G243" s="449" t="s">
        <v>167</v>
      </c>
      <c r="H243" s="452"/>
      <c r="I243" s="451" t="str">
        <f t="shared" si="59"/>
        <v>ÍNDICES DE ATENCIÓN EN CAJA</v>
      </c>
      <c r="J243" s="299">
        <v>1</v>
      </c>
      <c r="K243" s="189">
        <v>1</v>
      </c>
      <c r="L243" s="189">
        <v>1</v>
      </c>
      <c r="M243" s="189">
        <v>1</v>
      </c>
      <c r="N243" s="189">
        <v>1</v>
      </c>
      <c r="O243" s="189">
        <v>1</v>
      </c>
      <c r="P243" s="189">
        <v>1</v>
      </c>
      <c r="Q243" s="189">
        <v>1</v>
      </c>
      <c r="R243" s="189">
        <v>0.60000000000000009</v>
      </c>
      <c r="S243" s="189">
        <v>1</v>
      </c>
      <c r="T243" s="189">
        <v>0.48571428571428577</v>
      </c>
      <c r="U243" s="189">
        <v>1</v>
      </c>
      <c r="V243" s="189">
        <v>1</v>
      </c>
      <c r="W243" s="189" t="s">
        <v>84</v>
      </c>
      <c r="X243" s="189" t="s">
        <v>84</v>
      </c>
      <c r="Y243" s="189" t="s">
        <v>84</v>
      </c>
      <c r="Z243" s="189" t="s">
        <v>84</v>
      </c>
      <c r="AA243" s="189" t="s">
        <v>84</v>
      </c>
      <c r="AB243" s="189" t="s">
        <v>84</v>
      </c>
      <c r="AC243" s="189"/>
      <c r="AD243" s="189">
        <v>0.60000000000000009</v>
      </c>
      <c r="AE243" s="189">
        <v>1</v>
      </c>
      <c r="AF243" s="189">
        <v>1</v>
      </c>
      <c r="AG243" s="189">
        <v>1</v>
      </c>
      <c r="AH243" s="189">
        <v>1</v>
      </c>
      <c r="AI243" s="189">
        <v>1</v>
      </c>
      <c r="AJ243" s="189">
        <v>0.74285714285714288</v>
      </c>
      <c r="AK243" s="189" t="s">
        <v>84</v>
      </c>
      <c r="AL243" s="189" t="s">
        <v>84</v>
      </c>
      <c r="AM243" s="189" t="s">
        <v>84</v>
      </c>
      <c r="AN243" s="189" t="s">
        <v>84</v>
      </c>
      <c r="AO243" s="189">
        <v>1</v>
      </c>
      <c r="AP243" s="189">
        <v>0.64</v>
      </c>
      <c r="AQ243" s="189" t="s">
        <v>84</v>
      </c>
      <c r="AR243" s="189" t="s">
        <v>84</v>
      </c>
      <c r="AS243" s="189" t="s">
        <v>84</v>
      </c>
      <c r="AT243" s="256" t="s">
        <v>84</v>
      </c>
      <c r="AU243" s="189" t="s">
        <v>84</v>
      </c>
      <c r="AV243" s="189" t="s">
        <v>84</v>
      </c>
      <c r="AW243" s="189" t="s">
        <v>84</v>
      </c>
      <c r="AX243" s="256" t="s">
        <v>84</v>
      </c>
      <c r="AY243" s="189" t="s">
        <v>84</v>
      </c>
      <c r="BA243" s="300">
        <v>0.9296703296703297</v>
      </c>
      <c r="BB243" s="239">
        <v>0.90612244897959182</v>
      </c>
      <c r="BC243" s="239">
        <v>0.82000000000000006</v>
      </c>
      <c r="BD243" s="240">
        <v>0.88526425954997379</v>
      </c>
      <c r="BE243" s="240" t="s">
        <v>84</v>
      </c>
    </row>
    <row r="244" spans="1:57" ht="35.25" customHeight="1" x14ac:dyDescent="0.25">
      <c r="A244" s="144"/>
      <c r="B244" s="144"/>
      <c r="C244" s="144"/>
      <c r="D244" s="144"/>
      <c r="E244" s="144" t="str">
        <f t="shared" si="31"/>
        <v>2018JUNIOÍNDICES DE ATENCIÓN EN CAJA</v>
      </c>
      <c r="F244" s="448">
        <f t="shared" si="58"/>
        <v>2018</v>
      </c>
      <c r="G244" s="449" t="s">
        <v>168</v>
      </c>
      <c r="H244" s="452"/>
      <c r="I244" s="451" t="str">
        <f t="shared" si="59"/>
        <v>ÍNDICES DE ATENCIÓN EN CAJA</v>
      </c>
      <c r="J244" s="264">
        <v>0.8</v>
      </c>
      <c r="K244" s="183">
        <v>0.8</v>
      </c>
      <c r="L244" s="183">
        <v>0.8</v>
      </c>
      <c r="M244" s="183">
        <v>1</v>
      </c>
      <c r="N244" s="183">
        <v>0.7</v>
      </c>
      <c r="O244" s="183">
        <v>0.60000000000000009</v>
      </c>
      <c r="P244" s="183">
        <v>0.72000000000000008</v>
      </c>
      <c r="Q244" s="183">
        <v>0.8</v>
      </c>
      <c r="R244" s="183">
        <v>0.8</v>
      </c>
      <c r="S244" s="183">
        <v>0.8</v>
      </c>
      <c r="T244" s="183">
        <v>0.8</v>
      </c>
      <c r="U244" s="183">
        <v>1</v>
      </c>
      <c r="V244" s="183">
        <v>0.74285714285714288</v>
      </c>
      <c r="W244" s="183" t="s">
        <v>84</v>
      </c>
      <c r="X244" s="183">
        <v>1</v>
      </c>
      <c r="Y244" s="183" t="s">
        <v>84</v>
      </c>
      <c r="Z244" s="183" t="s">
        <v>84</v>
      </c>
      <c r="AA244" s="183" t="s">
        <v>84</v>
      </c>
      <c r="AB244" s="183" t="s">
        <v>84</v>
      </c>
      <c r="AC244" s="183"/>
      <c r="AD244" s="183">
        <v>0.8</v>
      </c>
      <c r="AE244" s="183">
        <v>1</v>
      </c>
      <c r="AF244" s="183">
        <v>0.73333333333333339</v>
      </c>
      <c r="AG244" s="183">
        <v>1</v>
      </c>
      <c r="AH244" s="183">
        <v>1</v>
      </c>
      <c r="AI244" s="183">
        <v>0.8</v>
      </c>
      <c r="AJ244" s="183">
        <v>1</v>
      </c>
      <c r="AK244" s="183" t="s">
        <v>84</v>
      </c>
      <c r="AL244" s="183" t="s">
        <v>84</v>
      </c>
      <c r="AM244" s="183" t="s">
        <v>84</v>
      </c>
      <c r="AN244" s="183" t="s">
        <v>84</v>
      </c>
      <c r="AO244" s="183">
        <v>0.48571428571428577</v>
      </c>
      <c r="AP244" s="183">
        <v>0.8</v>
      </c>
      <c r="AQ244" s="183" t="s">
        <v>84</v>
      </c>
      <c r="AR244" s="183" t="s">
        <v>84</v>
      </c>
      <c r="AS244" s="183" t="s">
        <v>84</v>
      </c>
      <c r="AT244" s="265" t="s">
        <v>84</v>
      </c>
      <c r="AU244" s="183" t="s">
        <v>84</v>
      </c>
      <c r="AV244" s="183" t="s">
        <v>84</v>
      </c>
      <c r="AW244" s="183" t="s">
        <v>84</v>
      </c>
      <c r="AX244" s="265" t="s">
        <v>84</v>
      </c>
      <c r="AY244" s="183" t="s">
        <v>84</v>
      </c>
      <c r="BA244" s="266">
        <v>0.81163265306122467</v>
      </c>
      <c r="BB244" s="187">
        <v>0.90476190476190477</v>
      </c>
      <c r="BC244" s="187">
        <v>0.6428571428571429</v>
      </c>
      <c r="BD244" s="188">
        <v>0.78641723356009086</v>
      </c>
      <c r="BE244" s="188" t="s">
        <v>84</v>
      </c>
    </row>
    <row r="245" spans="1:57" ht="35.25" customHeight="1" x14ac:dyDescent="0.25">
      <c r="A245" s="144"/>
      <c r="B245" s="144"/>
      <c r="C245" s="144"/>
      <c r="D245" s="144"/>
      <c r="E245" s="144" t="str">
        <f t="shared" si="31"/>
        <v>2018JULIOÍNDICES DE ATENCIÓN EN CAJA</v>
      </c>
      <c r="F245" s="448">
        <f t="shared" si="58"/>
        <v>2018</v>
      </c>
      <c r="G245" s="449" t="s">
        <v>241</v>
      </c>
      <c r="H245" s="452"/>
      <c r="I245" s="451" t="str">
        <f t="shared" si="59"/>
        <v>ÍNDICES DE ATENCIÓN EN CAJA</v>
      </c>
      <c r="J245" s="299">
        <v>0.60000000000000009</v>
      </c>
      <c r="K245" s="189">
        <v>1</v>
      </c>
      <c r="L245" s="189">
        <v>0.8</v>
      </c>
      <c r="M245" s="189">
        <v>1</v>
      </c>
      <c r="N245" s="189">
        <v>1</v>
      </c>
      <c r="O245" s="189">
        <v>0.8</v>
      </c>
      <c r="P245" s="189">
        <v>1</v>
      </c>
      <c r="Q245" s="189">
        <v>0.68571428571428572</v>
      </c>
      <c r="R245" s="189">
        <v>1</v>
      </c>
      <c r="S245" s="189">
        <v>0.68571428571428572</v>
      </c>
      <c r="T245" s="189">
        <v>0.68571428571428572</v>
      </c>
      <c r="U245" s="189">
        <v>1</v>
      </c>
      <c r="V245" s="189">
        <v>1</v>
      </c>
      <c r="W245" s="189" t="s">
        <v>84</v>
      </c>
      <c r="X245" s="189">
        <v>1</v>
      </c>
      <c r="Y245" s="189" t="s">
        <v>84</v>
      </c>
      <c r="Z245" s="189" t="s">
        <v>84</v>
      </c>
      <c r="AA245" s="189" t="s">
        <v>84</v>
      </c>
      <c r="AB245" s="189" t="s">
        <v>84</v>
      </c>
      <c r="AC245" s="189"/>
      <c r="AD245" s="189">
        <v>1</v>
      </c>
      <c r="AE245" s="189">
        <v>0.8</v>
      </c>
      <c r="AF245" s="189">
        <v>0.72000000000000008</v>
      </c>
      <c r="AG245" s="189">
        <v>0.72000000000000008</v>
      </c>
      <c r="AH245" s="189">
        <v>0.4</v>
      </c>
      <c r="AI245" s="189">
        <v>0.8</v>
      </c>
      <c r="AJ245" s="189">
        <v>0.8</v>
      </c>
      <c r="AK245" s="189" t="s">
        <v>84</v>
      </c>
      <c r="AL245" s="189" t="s">
        <v>84</v>
      </c>
      <c r="AM245" s="189" t="s">
        <v>84</v>
      </c>
      <c r="AN245" s="186" t="s">
        <v>84</v>
      </c>
      <c r="AO245" s="189">
        <v>0.48571428571428577</v>
      </c>
      <c r="AP245" s="189">
        <v>0.8</v>
      </c>
      <c r="AQ245" s="189" t="s">
        <v>84</v>
      </c>
      <c r="AR245" s="189" t="s">
        <v>84</v>
      </c>
      <c r="AS245" s="189" t="s">
        <v>84</v>
      </c>
      <c r="AT245" s="256" t="s">
        <v>84</v>
      </c>
      <c r="AU245" s="189" t="s">
        <v>84</v>
      </c>
      <c r="AV245" s="189" t="s">
        <v>84</v>
      </c>
      <c r="AW245" s="189" t="s">
        <v>84</v>
      </c>
      <c r="AX245" s="256" t="s">
        <v>84</v>
      </c>
      <c r="AY245" s="189" t="s">
        <v>84</v>
      </c>
      <c r="BA245" s="300">
        <v>0.8755102040816326</v>
      </c>
      <c r="BB245" s="239">
        <v>0.74857142857142855</v>
      </c>
      <c r="BC245" s="239">
        <v>0.6428571428571429</v>
      </c>
      <c r="BD245" s="240">
        <v>0.75564625850340139</v>
      </c>
      <c r="BE245" s="240" t="s">
        <v>84</v>
      </c>
    </row>
    <row r="246" spans="1:57" ht="35.25" customHeight="1" x14ac:dyDescent="0.25">
      <c r="A246" s="144"/>
      <c r="B246" s="144"/>
      <c r="C246" s="144"/>
      <c r="D246" s="144"/>
      <c r="E246" s="144" t="str">
        <f t="shared" ref="E246:E255" si="60">+F246&amp;G246&amp;I246</f>
        <v>2018AGOSTOÍNDICES DE ATENCIÓN EN CAJA</v>
      </c>
      <c r="F246" s="448">
        <f t="shared" si="58"/>
        <v>2018</v>
      </c>
      <c r="G246" s="449" t="s">
        <v>246</v>
      </c>
      <c r="H246" s="452"/>
      <c r="I246" s="451" t="str">
        <f t="shared" si="59"/>
        <v>ÍNDICES DE ATENCIÓN EN CAJA</v>
      </c>
      <c r="J246" s="271">
        <v>0.68571428571428572</v>
      </c>
      <c r="K246" s="183">
        <v>0.60000000000000009</v>
      </c>
      <c r="L246" s="183">
        <v>0.8</v>
      </c>
      <c r="M246" s="183">
        <v>1</v>
      </c>
      <c r="N246" s="183">
        <v>1</v>
      </c>
      <c r="O246" s="183">
        <v>1</v>
      </c>
      <c r="P246" s="183">
        <v>1</v>
      </c>
      <c r="Q246" s="183">
        <v>0.54285714285714293</v>
      </c>
      <c r="R246" s="183">
        <v>1</v>
      </c>
      <c r="S246" s="183">
        <v>1</v>
      </c>
      <c r="T246" s="183">
        <v>0.8</v>
      </c>
      <c r="U246" s="183">
        <v>0.8</v>
      </c>
      <c r="V246" s="183">
        <v>0.5714285714285714</v>
      </c>
      <c r="W246" s="183" t="s">
        <v>84</v>
      </c>
      <c r="X246" s="183">
        <v>1</v>
      </c>
      <c r="Y246" s="183" t="s">
        <v>84</v>
      </c>
      <c r="Z246" s="183" t="s">
        <v>84</v>
      </c>
      <c r="AA246" s="183" t="s">
        <v>84</v>
      </c>
      <c r="AB246" s="183" t="s">
        <v>84</v>
      </c>
      <c r="AC246" s="183"/>
      <c r="AD246" s="183">
        <v>0.8</v>
      </c>
      <c r="AE246" s="183">
        <v>1</v>
      </c>
      <c r="AF246" s="183">
        <v>0.68571428571428572</v>
      </c>
      <c r="AG246" s="183">
        <v>0.8</v>
      </c>
      <c r="AH246" s="183">
        <v>0.70000000000000007</v>
      </c>
      <c r="AI246" s="183">
        <v>0.84000000000000008</v>
      </c>
      <c r="AJ246" s="183">
        <v>0.8</v>
      </c>
      <c r="AK246" s="183" t="s">
        <v>84</v>
      </c>
      <c r="AL246" s="183" t="s">
        <v>84</v>
      </c>
      <c r="AM246" s="183" t="s">
        <v>84</v>
      </c>
      <c r="AN246" s="183" t="s">
        <v>84</v>
      </c>
      <c r="AO246" s="183">
        <v>0.53333333333333344</v>
      </c>
      <c r="AP246" s="183">
        <v>1</v>
      </c>
      <c r="AQ246" s="183">
        <v>0.4285714285714286</v>
      </c>
      <c r="AR246" s="183" t="s">
        <v>84</v>
      </c>
      <c r="AS246" s="183" t="s">
        <v>84</v>
      </c>
      <c r="AT246" s="265" t="s">
        <v>84</v>
      </c>
      <c r="AU246" s="183" t="s">
        <v>84</v>
      </c>
      <c r="AV246" s="183" t="s">
        <v>84</v>
      </c>
      <c r="AW246" s="183" t="s">
        <v>84</v>
      </c>
      <c r="AX246" s="265" t="s">
        <v>84</v>
      </c>
      <c r="AY246" s="183" t="s">
        <v>84</v>
      </c>
      <c r="BA246" s="272">
        <v>0.84285714285714286</v>
      </c>
      <c r="BB246" s="187">
        <v>0.80367346938775508</v>
      </c>
      <c r="BC246" s="187">
        <v>0.65396825396825398</v>
      </c>
      <c r="BD246" s="188">
        <v>0.76683295540438401</v>
      </c>
      <c r="BE246" s="188" t="s">
        <v>84</v>
      </c>
    </row>
    <row r="247" spans="1:57" ht="35.25" customHeight="1" x14ac:dyDescent="0.25">
      <c r="A247" s="144"/>
      <c r="B247" s="144"/>
      <c r="C247" s="144"/>
      <c r="D247" s="144"/>
      <c r="E247" s="144" t="str">
        <f t="shared" si="60"/>
        <v>2018SEPTIEMBREÍNDICES DE ATENCIÓN EN CAJA</v>
      </c>
      <c r="F247" s="448">
        <f t="shared" si="58"/>
        <v>2018</v>
      </c>
      <c r="G247" s="449" t="s">
        <v>248</v>
      </c>
      <c r="H247" s="452"/>
      <c r="I247" s="451" t="str">
        <f t="shared" si="59"/>
        <v>ÍNDICES DE ATENCIÓN EN CAJA</v>
      </c>
      <c r="J247" s="342">
        <v>1</v>
      </c>
      <c r="K247" s="189">
        <v>1</v>
      </c>
      <c r="L247" s="189">
        <v>1</v>
      </c>
      <c r="M247" s="189">
        <v>0.8</v>
      </c>
      <c r="N247" s="189" t="s">
        <v>84</v>
      </c>
      <c r="O247" s="189">
        <v>1</v>
      </c>
      <c r="P247" s="189">
        <v>1</v>
      </c>
      <c r="Q247" s="189">
        <v>1</v>
      </c>
      <c r="R247" s="189">
        <v>0.8</v>
      </c>
      <c r="S247" s="189">
        <v>0.74285714285714288</v>
      </c>
      <c r="T247" s="189">
        <v>1</v>
      </c>
      <c r="U247" s="189">
        <v>1</v>
      </c>
      <c r="V247" s="189">
        <v>1</v>
      </c>
      <c r="W247" s="189" t="s">
        <v>84</v>
      </c>
      <c r="X247" s="189">
        <v>1</v>
      </c>
      <c r="Y247" s="189" t="s">
        <v>84</v>
      </c>
      <c r="Z247" s="189" t="s">
        <v>84</v>
      </c>
      <c r="AA247" s="189" t="s">
        <v>84</v>
      </c>
      <c r="AB247" s="189" t="s">
        <v>84</v>
      </c>
      <c r="AC247" s="189"/>
      <c r="AD247" s="189">
        <v>0.66666666666666674</v>
      </c>
      <c r="AE247" s="189">
        <v>0.8</v>
      </c>
      <c r="AF247" s="189">
        <v>0.70000000000000007</v>
      </c>
      <c r="AG247" s="189" t="s">
        <v>84</v>
      </c>
      <c r="AH247" s="189">
        <v>0</v>
      </c>
      <c r="AI247" s="189" t="s">
        <v>84</v>
      </c>
      <c r="AJ247" s="189">
        <v>0.8</v>
      </c>
      <c r="AK247" s="189" t="s">
        <v>84</v>
      </c>
      <c r="AL247" s="189" t="s">
        <v>84</v>
      </c>
      <c r="AM247" s="189" t="s">
        <v>84</v>
      </c>
      <c r="AN247" s="189" t="s">
        <v>84</v>
      </c>
      <c r="AO247" s="189">
        <v>0.74285714285714288</v>
      </c>
      <c r="AP247" s="189">
        <v>0.93333333333333335</v>
      </c>
      <c r="AQ247" s="189">
        <v>0.66666666666666674</v>
      </c>
      <c r="AR247" s="189" t="s">
        <v>84</v>
      </c>
      <c r="AS247" s="189" t="s">
        <v>84</v>
      </c>
      <c r="AT247" s="256" t="s">
        <v>84</v>
      </c>
      <c r="AU247" s="189" t="s">
        <v>84</v>
      </c>
      <c r="AV247" s="189" t="s">
        <v>84</v>
      </c>
      <c r="AW247" s="189" t="s">
        <v>84</v>
      </c>
      <c r="AX247" s="256" t="s">
        <v>84</v>
      </c>
      <c r="AY247" s="189" t="s">
        <v>84</v>
      </c>
      <c r="BA247" s="343">
        <v>0.94945054945054941</v>
      </c>
      <c r="BB247" s="239">
        <v>0.59333333333333338</v>
      </c>
      <c r="BC247" s="239">
        <v>0.78095238095238095</v>
      </c>
      <c r="BD247" s="240">
        <v>0.77457875457875458</v>
      </c>
      <c r="BE247" s="240" t="s">
        <v>84</v>
      </c>
    </row>
    <row r="248" spans="1:57" ht="35.25" customHeight="1" x14ac:dyDescent="0.25">
      <c r="A248" s="144"/>
      <c r="B248" s="144"/>
      <c r="C248" s="144"/>
      <c r="D248" s="144"/>
      <c r="E248" s="144" t="str">
        <f t="shared" si="60"/>
        <v>2018OCTUBREÍNDICES DE ATENCIÓN EN CAJA</v>
      </c>
      <c r="F248" s="448">
        <f t="shared" si="58"/>
        <v>2018</v>
      </c>
      <c r="G248" s="449" t="s">
        <v>257</v>
      </c>
      <c r="H248" s="452"/>
      <c r="I248" s="451" t="str">
        <f t="shared" si="59"/>
        <v>ÍNDICES DE ATENCIÓN EN CAJA</v>
      </c>
      <c r="J248" s="344">
        <v>0.88571428571428568</v>
      </c>
      <c r="K248" s="183">
        <v>0.8</v>
      </c>
      <c r="L248" s="183">
        <v>0.8</v>
      </c>
      <c r="M248" s="183">
        <v>1</v>
      </c>
      <c r="N248" s="183" t="s">
        <v>84</v>
      </c>
      <c r="O248" s="183">
        <v>1</v>
      </c>
      <c r="P248" s="183">
        <v>0.8</v>
      </c>
      <c r="Q248" s="183">
        <v>1</v>
      </c>
      <c r="R248" s="183">
        <v>1</v>
      </c>
      <c r="S248" s="183">
        <v>0.8</v>
      </c>
      <c r="T248" s="183">
        <v>0.8</v>
      </c>
      <c r="U248" s="183">
        <v>0.8</v>
      </c>
      <c r="V248" s="183">
        <v>1</v>
      </c>
      <c r="W248" s="183" t="s">
        <v>84</v>
      </c>
      <c r="X248" s="183">
        <v>0.92000000000000015</v>
      </c>
      <c r="Y248" s="183" t="s">
        <v>84</v>
      </c>
      <c r="Z248" s="183" t="s">
        <v>84</v>
      </c>
      <c r="AA248" s="183" t="s">
        <v>84</v>
      </c>
      <c r="AB248" s="183" t="s">
        <v>84</v>
      </c>
      <c r="AC248" s="183"/>
      <c r="AD248" s="183">
        <v>1</v>
      </c>
      <c r="AE248" s="183">
        <v>1</v>
      </c>
      <c r="AF248" s="183">
        <v>0.8</v>
      </c>
      <c r="AG248" s="183" t="s">
        <v>84</v>
      </c>
      <c r="AH248" s="183" t="s">
        <v>84</v>
      </c>
      <c r="AI248" s="183" t="s">
        <v>84</v>
      </c>
      <c r="AJ248" s="183">
        <v>0.94285714285714284</v>
      </c>
      <c r="AK248" s="183" t="s">
        <v>84</v>
      </c>
      <c r="AL248" s="183" t="s">
        <v>84</v>
      </c>
      <c r="AM248" s="183" t="s">
        <v>84</v>
      </c>
      <c r="AN248" s="183" t="s">
        <v>84</v>
      </c>
      <c r="AO248" s="183">
        <v>0.68571428571428572</v>
      </c>
      <c r="AP248" s="183">
        <v>0.8</v>
      </c>
      <c r="AQ248" s="183">
        <v>1</v>
      </c>
      <c r="AR248" s="183" t="s">
        <v>84</v>
      </c>
      <c r="AS248" s="183" t="s">
        <v>84</v>
      </c>
      <c r="AT248" s="265" t="s">
        <v>84</v>
      </c>
      <c r="AU248" s="183" t="s">
        <v>84</v>
      </c>
      <c r="AV248" s="183" t="s">
        <v>84</v>
      </c>
      <c r="AW248" s="183" t="s">
        <v>84</v>
      </c>
      <c r="AX248" s="265" t="s">
        <v>84</v>
      </c>
      <c r="AY248" s="183" t="s">
        <v>84</v>
      </c>
      <c r="BA248" s="345">
        <v>0.89274725274725286</v>
      </c>
      <c r="BB248" s="187">
        <v>0.93571428571428572</v>
      </c>
      <c r="BC248" s="187">
        <v>0.82857142857142863</v>
      </c>
      <c r="BD248" s="188">
        <v>0.88567765567765566</v>
      </c>
      <c r="BE248" s="188" t="s">
        <v>84</v>
      </c>
    </row>
    <row r="249" spans="1:57" ht="35.25" customHeight="1" x14ac:dyDescent="0.25">
      <c r="A249" s="144"/>
      <c r="B249" s="144"/>
      <c r="C249" s="144"/>
      <c r="D249" s="144"/>
      <c r="E249" s="144" t="str">
        <f t="shared" si="60"/>
        <v>2018NOVIEMBREÍNDICES DE ATENCIÓN EN CAJA</v>
      </c>
      <c r="F249" s="448">
        <f t="shared" si="58"/>
        <v>2018</v>
      </c>
      <c r="G249" s="449" t="s">
        <v>267</v>
      </c>
      <c r="H249" s="452"/>
      <c r="I249" s="451" t="str">
        <f t="shared" si="59"/>
        <v>ÍNDICES DE ATENCIÓN EN CAJA</v>
      </c>
      <c r="J249" s="342">
        <v>0.8</v>
      </c>
      <c r="K249" s="189">
        <v>0.8</v>
      </c>
      <c r="L249" s="189">
        <v>1</v>
      </c>
      <c r="M249" s="189">
        <v>1</v>
      </c>
      <c r="N249" s="189" t="s">
        <v>84</v>
      </c>
      <c r="O249" s="189">
        <v>0.8</v>
      </c>
      <c r="P249" s="189">
        <v>1</v>
      </c>
      <c r="Q249" s="189">
        <v>0.74285714285714288</v>
      </c>
      <c r="R249" s="189">
        <v>0.8</v>
      </c>
      <c r="S249" s="189">
        <v>1</v>
      </c>
      <c r="T249" s="189">
        <v>1</v>
      </c>
      <c r="U249" s="189">
        <v>1</v>
      </c>
      <c r="V249" s="189">
        <v>1</v>
      </c>
      <c r="W249" s="189" t="s">
        <v>84</v>
      </c>
      <c r="X249" s="189">
        <v>1</v>
      </c>
      <c r="Y249" s="189" t="s">
        <v>84</v>
      </c>
      <c r="Z249" s="189" t="s">
        <v>84</v>
      </c>
      <c r="AA249" s="189" t="s">
        <v>84</v>
      </c>
      <c r="AB249" s="189" t="s">
        <v>84</v>
      </c>
      <c r="AC249" s="189"/>
      <c r="AD249" s="189">
        <v>1</v>
      </c>
      <c r="AE249" s="189">
        <v>0.8</v>
      </c>
      <c r="AF249" s="189">
        <v>1</v>
      </c>
      <c r="AG249" s="189" t="s">
        <v>84</v>
      </c>
      <c r="AH249" s="189" t="s">
        <v>84</v>
      </c>
      <c r="AI249" s="189" t="s">
        <v>84</v>
      </c>
      <c r="AJ249" s="189">
        <v>0.74285714285714288</v>
      </c>
      <c r="AK249" s="189" t="s">
        <v>84</v>
      </c>
      <c r="AL249" s="189" t="s">
        <v>84</v>
      </c>
      <c r="AM249" s="189" t="s">
        <v>84</v>
      </c>
      <c r="AN249" s="186" t="s">
        <v>84</v>
      </c>
      <c r="AO249" s="189">
        <v>0.8666666666666667</v>
      </c>
      <c r="AP249" s="189">
        <v>0.93333333333333335</v>
      </c>
      <c r="AQ249" s="189">
        <v>1</v>
      </c>
      <c r="AR249" s="189" t="s">
        <v>84</v>
      </c>
      <c r="AS249" s="189" t="s">
        <v>84</v>
      </c>
      <c r="AT249" s="256" t="s">
        <v>84</v>
      </c>
      <c r="AU249" s="189" t="s">
        <v>84</v>
      </c>
      <c r="AV249" s="189" t="s">
        <v>84</v>
      </c>
      <c r="AW249" s="189" t="s">
        <v>84</v>
      </c>
      <c r="AX249" s="256" t="s">
        <v>84</v>
      </c>
      <c r="AY249" s="189" t="s">
        <v>84</v>
      </c>
      <c r="BA249" s="343">
        <v>0.91868131868131875</v>
      </c>
      <c r="BB249" s="239">
        <v>0.88571428571428568</v>
      </c>
      <c r="BC249" s="239">
        <v>0.93333333333333324</v>
      </c>
      <c r="BD249" s="240">
        <v>0.91257631257631255</v>
      </c>
      <c r="BE249" s="240" t="s">
        <v>84</v>
      </c>
    </row>
    <row r="250" spans="1:57" ht="35.25" customHeight="1" x14ac:dyDescent="0.25">
      <c r="A250" s="144"/>
      <c r="B250" s="144"/>
      <c r="C250" s="144"/>
      <c r="D250" s="144"/>
      <c r="E250" s="144" t="str">
        <f t="shared" si="60"/>
        <v>2018DICIEMBREÍNDICES DE ATENCIÓN EN CAJA</v>
      </c>
      <c r="F250" s="448">
        <f t="shared" si="58"/>
        <v>2018</v>
      </c>
      <c r="G250" s="449" t="s">
        <v>152</v>
      </c>
      <c r="H250" s="452"/>
      <c r="I250" s="451" t="str">
        <f t="shared" si="59"/>
        <v>ÍNDICES DE ATENCIÓN EN CAJA</v>
      </c>
      <c r="J250" s="344">
        <v>0.94285714285714284</v>
      </c>
      <c r="K250" s="183">
        <v>0.94285714285714284</v>
      </c>
      <c r="L250" s="183">
        <v>1</v>
      </c>
      <c r="M250" s="183">
        <v>0.8</v>
      </c>
      <c r="N250" s="183" t="s">
        <v>84</v>
      </c>
      <c r="O250" s="183">
        <v>0.8</v>
      </c>
      <c r="P250" s="183">
        <v>1</v>
      </c>
      <c r="Q250" s="183">
        <v>0.74285714285714288</v>
      </c>
      <c r="R250" s="183" t="s">
        <v>84</v>
      </c>
      <c r="S250" s="183">
        <v>0.88571428571428568</v>
      </c>
      <c r="T250" s="183">
        <v>1</v>
      </c>
      <c r="U250" s="183">
        <v>0.74285714285714288</v>
      </c>
      <c r="V250" s="183">
        <v>1</v>
      </c>
      <c r="W250" s="183" t="s">
        <v>84</v>
      </c>
      <c r="X250" s="183">
        <v>0.8</v>
      </c>
      <c r="Y250" s="183" t="s">
        <v>84</v>
      </c>
      <c r="Z250" s="183" t="s">
        <v>84</v>
      </c>
      <c r="AA250" s="183" t="s">
        <v>84</v>
      </c>
      <c r="AB250" s="183" t="s">
        <v>84</v>
      </c>
      <c r="AC250" s="183"/>
      <c r="AD250" s="183">
        <v>0.54285714285714293</v>
      </c>
      <c r="AE250" s="183">
        <v>1</v>
      </c>
      <c r="AF250" s="183">
        <v>0.72000000000000008</v>
      </c>
      <c r="AG250" s="183" t="s">
        <v>84</v>
      </c>
      <c r="AH250" s="183" t="s">
        <v>84</v>
      </c>
      <c r="AI250" s="183" t="s">
        <v>84</v>
      </c>
      <c r="AJ250" s="183">
        <v>1</v>
      </c>
      <c r="AK250" s="183" t="s">
        <v>84</v>
      </c>
      <c r="AL250" s="183" t="s">
        <v>84</v>
      </c>
      <c r="AM250" s="183" t="s">
        <v>84</v>
      </c>
      <c r="AN250" s="183" t="s">
        <v>84</v>
      </c>
      <c r="AO250" s="183">
        <v>0.68571428571428572</v>
      </c>
      <c r="AP250" s="183">
        <v>0.94285714285714284</v>
      </c>
      <c r="AQ250" s="183">
        <v>0.8</v>
      </c>
      <c r="AR250" s="183" t="s">
        <v>84</v>
      </c>
      <c r="AS250" s="183" t="s">
        <v>84</v>
      </c>
      <c r="AT250" s="265" t="s">
        <v>84</v>
      </c>
      <c r="AU250" s="183" t="s">
        <v>84</v>
      </c>
      <c r="AV250" s="183" t="s">
        <v>84</v>
      </c>
      <c r="AW250" s="183" t="s">
        <v>84</v>
      </c>
      <c r="AX250" s="265" t="s">
        <v>84</v>
      </c>
      <c r="AY250" s="183" t="s">
        <v>84</v>
      </c>
      <c r="BA250" s="345">
        <v>0.88809523809523816</v>
      </c>
      <c r="BB250" s="187">
        <v>0.81571428571428573</v>
      </c>
      <c r="BC250" s="187">
        <v>0.80952380952380965</v>
      </c>
      <c r="BD250" s="188">
        <v>0.83777777777777784</v>
      </c>
      <c r="BE250" s="188" t="s">
        <v>84</v>
      </c>
    </row>
    <row r="251" spans="1:57" ht="35.25" customHeight="1" x14ac:dyDescent="0.25">
      <c r="A251" s="144"/>
      <c r="B251" s="144"/>
      <c r="C251" s="144"/>
      <c r="D251" s="144"/>
      <c r="E251" s="144" t="str">
        <f t="shared" si="60"/>
        <v>2019ENEROÍNDICES DE ATENCIÓN EN CAJA</v>
      </c>
      <c r="F251" s="448">
        <v>2019</v>
      </c>
      <c r="G251" s="449" t="s">
        <v>153</v>
      </c>
      <c r="H251" s="452"/>
      <c r="I251" s="451" t="s">
        <v>157</v>
      </c>
      <c r="J251" s="342">
        <v>0.8</v>
      </c>
      <c r="K251" s="189">
        <v>1</v>
      </c>
      <c r="L251" s="189">
        <v>0.8</v>
      </c>
      <c r="M251" s="189">
        <v>0.74285714285714288</v>
      </c>
      <c r="N251" s="189" t="s">
        <v>84</v>
      </c>
      <c r="O251" s="189">
        <v>0.66666666666666674</v>
      </c>
      <c r="P251" s="189">
        <v>1</v>
      </c>
      <c r="Q251" s="189">
        <v>1</v>
      </c>
      <c r="R251" s="189">
        <v>0.94285714285714284</v>
      </c>
      <c r="S251" s="189">
        <v>0.68571428571428572</v>
      </c>
      <c r="T251" s="189">
        <v>0.60000000000000009</v>
      </c>
      <c r="U251" s="189">
        <v>0.8</v>
      </c>
      <c r="V251" s="189">
        <v>0.8</v>
      </c>
      <c r="W251" s="189" t="s">
        <v>84</v>
      </c>
      <c r="X251" s="189">
        <v>0.8</v>
      </c>
      <c r="Y251" s="189">
        <v>0.8</v>
      </c>
      <c r="Z251" s="189" t="s">
        <v>84</v>
      </c>
      <c r="AA251" s="189" t="s">
        <v>84</v>
      </c>
      <c r="AB251" s="189" t="s">
        <v>84</v>
      </c>
      <c r="AC251" s="189"/>
      <c r="AD251" s="189">
        <v>1</v>
      </c>
      <c r="AE251" s="189">
        <v>0.93333333333333335</v>
      </c>
      <c r="AF251" s="189">
        <v>0.8</v>
      </c>
      <c r="AG251" s="189" t="s">
        <v>84</v>
      </c>
      <c r="AH251" s="189" t="s">
        <v>84</v>
      </c>
      <c r="AI251" s="189" t="s">
        <v>84</v>
      </c>
      <c r="AJ251" s="189">
        <v>0.74285714285714288</v>
      </c>
      <c r="AK251" s="189">
        <v>0.92000000000000015</v>
      </c>
      <c r="AL251" s="189" t="s">
        <v>84</v>
      </c>
      <c r="AM251" s="189" t="s">
        <v>84</v>
      </c>
      <c r="AN251" s="186" t="s">
        <v>84</v>
      </c>
      <c r="AO251" s="189">
        <v>0.8</v>
      </c>
      <c r="AP251" s="189">
        <v>0.73333333333333339</v>
      </c>
      <c r="AQ251" s="189">
        <v>0.73333333333333339</v>
      </c>
      <c r="AR251" s="189" t="s">
        <v>84</v>
      </c>
      <c r="AS251" s="189" t="s">
        <v>84</v>
      </c>
      <c r="AT251" s="256" t="s">
        <v>84</v>
      </c>
      <c r="AU251" s="189" t="s">
        <v>84</v>
      </c>
      <c r="AV251" s="189" t="s">
        <v>84</v>
      </c>
      <c r="AW251" s="189" t="s">
        <v>84</v>
      </c>
      <c r="AX251" s="256" t="s">
        <v>84</v>
      </c>
      <c r="AY251" s="189" t="s">
        <v>84</v>
      </c>
      <c r="BA251" s="343">
        <v>0.81700680272108872</v>
      </c>
      <c r="BB251" s="239">
        <v>0.87923809523809526</v>
      </c>
      <c r="BC251" s="239">
        <v>0.75555555555555554</v>
      </c>
      <c r="BD251" s="240">
        <v>0.81726681783824651</v>
      </c>
      <c r="BE251" s="240" t="s">
        <v>84</v>
      </c>
    </row>
    <row r="252" spans="1:57" ht="35.25" customHeight="1" x14ac:dyDescent="0.25">
      <c r="A252" s="144"/>
      <c r="B252" s="144"/>
      <c r="C252" s="144"/>
      <c r="D252" s="144"/>
      <c r="E252" s="144" t="str">
        <f t="shared" si="60"/>
        <v>2019FEBREROÍNDICES DE ATENCIÓN EN CAJA</v>
      </c>
      <c r="F252" s="448">
        <v>2019</v>
      </c>
      <c r="G252" s="449" t="s">
        <v>154</v>
      </c>
      <c r="H252" s="452"/>
      <c r="I252" s="451" t="s">
        <v>157</v>
      </c>
      <c r="J252" s="344">
        <v>0.94285714285714284</v>
      </c>
      <c r="K252" s="183">
        <v>0.68571428571428572</v>
      </c>
      <c r="L252" s="183">
        <v>1</v>
      </c>
      <c r="M252" s="183">
        <v>1</v>
      </c>
      <c r="N252" s="183" t="s">
        <v>84</v>
      </c>
      <c r="O252" s="183">
        <v>1</v>
      </c>
      <c r="P252" s="183">
        <v>1</v>
      </c>
      <c r="Q252" s="183">
        <v>0.8</v>
      </c>
      <c r="R252" s="183">
        <v>1</v>
      </c>
      <c r="S252" s="183">
        <v>0.8</v>
      </c>
      <c r="T252" s="183">
        <v>0.74285714285714288</v>
      </c>
      <c r="U252" s="183">
        <v>1</v>
      </c>
      <c r="V252" s="183">
        <v>0.73333333333333339</v>
      </c>
      <c r="W252" s="183" t="s">
        <v>84</v>
      </c>
      <c r="X252" s="183">
        <v>1</v>
      </c>
      <c r="Y252" s="183">
        <v>0.8</v>
      </c>
      <c r="Z252" s="183" t="s">
        <v>84</v>
      </c>
      <c r="AA252" s="183" t="s">
        <v>84</v>
      </c>
      <c r="AB252" s="183" t="s">
        <v>84</v>
      </c>
      <c r="AC252" s="183"/>
      <c r="AD252" s="183">
        <v>0.8</v>
      </c>
      <c r="AE252" s="183">
        <v>0.8</v>
      </c>
      <c r="AF252" s="183" t="s">
        <v>84</v>
      </c>
      <c r="AG252" s="183" t="s">
        <v>84</v>
      </c>
      <c r="AH252" s="183" t="s">
        <v>84</v>
      </c>
      <c r="AI252" s="183" t="s">
        <v>84</v>
      </c>
      <c r="AJ252" s="183">
        <v>0.90000000000000013</v>
      </c>
      <c r="AK252" s="183">
        <v>0.8</v>
      </c>
      <c r="AL252" s="183" t="s">
        <v>84</v>
      </c>
      <c r="AM252" s="183" t="s">
        <v>84</v>
      </c>
      <c r="AN252" s="183" t="s">
        <v>84</v>
      </c>
      <c r="AO252" s="183">
        <v>0.54285714285714293</v>
      </c>
      <c r="AP252" s="183">
        <v>1</v>
      </c>
      <c r="AQ252" s="183">
        <v>0.8</v>
      </c>
      <c r="AR252" s="183" t="s">
        <v>84</v>
      </c>
      <c r="AS252" s="183" t="s">
        <v>84</v>
      </c>
      <c r="AT252" s="265" t="s">
        <v>84</v>
      </c>
      <c r="AU252" s="183" t="s">
        <v>84</v>
      </c>
      <c r="AV252" s="183" t="s">
        <v>84</v>
      </c>
      <c r="AW252" s="183" t="s">
        <v>84</v>
      </c>
      <c r="AX252" s="265" t="s">
        <v>84</v>
      </c>
      <c r="AY252" s="183" t="s">
        <v>84</v>
      </c>
      <c r="BA252" s="345">
        <v>0.89319727891156475</v>
      </c>
      <c r="BB252" s="187">
        <v>0.82499999999999996</v>
      </c>
      <c r="BC252" s="187">
        <v>0.78095238095238095</v>
      </c>
      <c r="BD252" s="188">
        <v>0.83304988662131529</v>
      </c>
      <c r="BE252" s="188" t="s">
        <v>84</v>
      </c>
    </row>
    <row r="253" spans="1:57" ht="35.25" customHeight="1" x14ac:dyDescent="0.25">
      <c r="A253" s="144"/>
      <c r="B253" s="144"/>
      <c r="C253" s="144"/>
      <c r="D253" s="144"/>
      <c r="E253" s="144" t="str">
        <f t="shared" si="60"/>
        <v>2019MARZOÍNDICES DE ATENCIÓN EN CAJA</v>
      </c>
      <c r="F253" s="448">
        <v>2019</v>
      </c>
      <c r="G253" s="449" t="s">
        <v>155</v>
      </c>
      <c r="H253" s="452"/>
      <c r="I253" s="451" t="s">
        <v>157</v>
      </c>
      <c r="J253" s="342">
        <v>1</v>
      </c>
      <c r="K253" s="189">
        <v>1</v>
      </c>
      <c r="L253" s="189">
        <v>1</v>
      </c>
      <c r="M253" s="189">
        <v>1</v>
      </c>
      <c r="N253" s="189" t="s">
        <v>84</v>
      </c>
      <c r="O253" s="189">
        <v>0.53333333333333344</v>
      </c>
      <c r="P253" s="189">
        <v>0.53333333333333344</v>
      </c>
      <c r="Q253" s="189">
        <v>1</v>
      </c>
      <c r="R253" s="189">
        <v>0.60000000000000009</v>
      </c>
      <c r="S253" s="189">
        <v>0.54285714285714293</v>
      </c>
      <c r="T253" s="189">
        <v>1</v>
      </c>
      <c r="U253" s="189">
        <v>0.9</v>
      </c>
      <c r="V253" s="189">
        <v>0.93333333333333346</v>
      </c>
      <c r="W253" s="189" t="s">
        <v>84</v>
      </c>
      <c r="X253" s="189">
        <v>0.94285714285714295</v>
      </c>
      <c r="Y253" s="189">
        <v>0.88571428571428579</v>
      </c>
      <c r="Z253" s="189" t="s">
        <v>84</v>
      </c>
      <c r="AA253" s="189" t="s">
        <v>84</v>
      </c>
      <c r="AB253" s="189" t="s">
        <v>84</v>
      </c>
      <c r="AC253" s="189"/>
      <c r="AD253" s="189">
        <v>0.9</v>
      </c>
      <c r="AE253" s="189">
        <v>0.46666666666666667</v>
      </c>
      <c r="AF253" s="189">
        <v>0.46666666666666667</v>
      </c>
      <c r="AG253" s="189" t="s">
        <v>84</v>
      </c>
      <c r="AH253" s="189" t="s">
        <v>84</v>
      </c>
      <c r="AI253" s="189" t="s">
        <v>84</v>
      </c>
      <c r="AJ253" s="189" t="s">
        <v>84</v>
      </c>
      <c r="AK253" s="189">
        <v>1</v>
      </c>
      <c r="AL253" s="189" t="s">
        <v>84</v>
      </c>
      <c r="AM253" s="189" t="s">
        <v>84</v>
      </c>
      <c r="AN253" s="189" t="s">
        <v>84</v>
      </c>
      <c r="AO253" s="189">
        <v>0.43333333333333335</v>
      </c>
      <c r="AP253" s="189">
        <v>1</v>
      </c>
      <c r="AQ253" s="189">
        <v>0.60000000000000009</v>
      </c>
      <c r="AR253" s="189" t="s">
        <v>84</v>
      </c>
      <c r="AS253" s="189" t="s">
        <v>84</v>
      </c>
      <c r="AT253" s="256" t="s">
        <v>84</v>
      </c>
      <c r="AU253" s="189" t="s">
        <v>84</v>
      </c>
      <c r="AV253" s="189" t="s">
        <v>84</v>
      </c>
      <c r="AW253" s="189" t="s">
        <v>84</v>
      </c>
      <c r="AX253" s="256" t="s">
        <v>84</v>
      </c>
      <c r="AY253" s="189" t="s">
        <v>84</v>
      </c>
      <c r="BA253" s="343">
        <v>0.84795918367346945</v>
      </c>
      <c r="BB253" s="239">
        <v>0.70833333333333337</v>
      </c>
      <c r="BC253" s="239">
        <v>0.6777777777777777</v>
      </c>
      <c r="BD253" s="240">
        <v>0.74469009826152677</v>
      </c>
      <c r="BE253" s="240" t="s">
        <v>84</v>
      </c>
    </row>
    <row r="254" spans="1:57" ht="35.25" customHeight="1" x14ac:dyDescent="0.25">
      <c r="A254" s="144"/>
      <c r="B254" s="144"/>
      <c r="C254" s="144"/>
      <c r="D254" s="144"/>
      <c r="E254" s="144" t="str">
        <f t="shared" si="60"/>
        <v>2019ABRILÍNDICES DE ATENCIÓN EN CAJA</v>
      </c>
      <c r="F254" s="448">
        <v>2019</v>
      </c>
      <c r="G254" s="449" t="s">
        <v>303</v>
      </c>
      <c r="H254" s="452"/>
      <c r="I254" s="451" t="s">
        <v>157</v>
      </c>
      <c r="J254" s="344">
        <v>0.60000000000000009</v>
      </c>
      <c r="K254" s="183">
        <v>1</v>
      </c>
      <c r="L254" s="183">
        <v>0.60000000000000009</v>
      </c>
      <c r="M254" s="183">
        <v>0.60000000000000009</v>
      </c>
      <c r="N254" s="183" t="s">
        <v>84</v>
      </c>
      <c r="O254" s="183">
        <v>1</v>
      </c>
      <c r="P254" s="183">
        <v>0.88571428571428579</v>
      </c>
      <c r="Q254" s="183">
        <v>1</v>
      </c>
      <c r="R254" s="183">
        <v>1</v>
      </c>
      <c r="S254" s="183">
        <v>0.4</v>
      </c>
      <c r="T254" s="183">
        <v>0.60000000000000009</v>
      </c>
      <c r="U254" s="183">
        <v>1</v>
      </c>
      <c r="V254" s="183">
        <v>1</v>
      </c>
      <c r="W254" s="183" t="s">
        <v>84</v>
      </c>
      <c r="X254" s="183">
        <v>0.60000000000000009</v>
      </c>
      <c r="Y254" s="183">
        <v>0.60000000000000009</v>
      </c>
      <c r="Z254" s="183" t="s">
        <v>84</v>
      </c>
      <c r="AA254" s="183" t="s">
        <v>84</v>
      </c>
      <c r="AB254" s="183" t="s">
        <v>84</v>
      </c>
      <c r="AC254" s="183"/>
      <c r="AD254" s="183">
        <v>0.9</v>
      </c>
      <c r="AE254" s="183">
        <v>0.60000000000000009</v>
      </c>
      <c r="AF254" s="183">
        <v>0.60000000000000009</v>
      </c>
      <c r="AG254" s="183" t="s">
        <v>84</v>
      </c>
      <c r="AH254" s="183" t="s">
        <v>84</v>
      </c>
      <c r="AI254" s="183" t="s">
        <v>84</v>
      </c>
      <c r="AJ254" s="183">
        <v>0.4</v>
      </c>
      <c r="AK254" s="183">
        <v>0.60000000000000009</v>
      </c>
      <c r="AL254" s="183" t="s">
        <v>84</v>
      </c>
      <c r="AM254" s="183" t="s">
        <v>84</v>
      </c>
      <c r="AN254" s="183" t="s">
        <v>84</v>
      </c>
      <c r="AO254" s="183">
        <v>0.32857142857142857</v>
      </c>
      <c r="AP254" s="183">
        <v>0.92</v>
      </c>
      <c r="AQ254" s="183">
        <v>0.60000000000000009</v>
      </c>
      <c r="AR254" s="183" t="s">
        <v>84</v>
      </c>
      <c r="AS254" s="183" t="s">
        <v>84</v>
      </c>
      <c r="AT254" s="265" t="s">
        <v>84</v>
      </c>
      <c r="AU254" s="183" t="s">
        <v>84</v>
      </c>
      <c r="AV254" s="183" t="s">
        <v>84</v>
      </c>
      <c r="AW254" s="183" t="s">
        <v>84</v>
      </c>
      <c r="AX254" s="265" t="s">
        <v>84</v>
      </c>
      <c r="AY254" s="183" t="s">
        <v>84</v>
      </c>
      <c r="BA254" s="345">
        <v>0.77755102040816326</v>
      </c>
      <c r="BB254" s="187">
        <v>0.62</v>
      </c>
      <c r="BC254" s="187">
        <v>0.61619047619047629</v>
      </c>
      <c r="BD254" s="188">
        <v>0.67124716553287989</v>
      </c>
      <c r="BE254" s="188" t="s">
        <v>84</v>
      </c>
    </row>
    <row r="255" spans="1:57" ht="35.25" customHeight="1" x14ac:dyDescent="0.25">
      <c r="A255" s="144"/>
      <c r="B255" s="144"/>
      <c r="C255" s="144"/>
      <c r="D255" s="144"/>
      <c r="E255" s="144" t="str">
        <f t="shared" si="60"/>
        <v>2019MAYOÍNDICES DE ATENCIÓN EN CAJA</v>
      </c>
      <c r="F255" s="448">
        <v>2019</v>
      </c>
      <c r="G255" s="449" t="s">
        <v>167</v>
      </c>
      <c r="H255" s="452"/>
      <c r="I255" s="451" t="s">
        <v>157</v>
      </c>
      <c r="J255" s="342">
        <f>'Datos comparativos'!H255</f>
        <v>0.48571428571428577</v>
      </c>
      <c r="K255" s="189">
        <f>'Datos comparativos'!I255</f>
        <v>1</v>
      </c>
      <c r="L255" s="189">
        <f>'Datos comparativos'!J255</f>
        <v>0.60000000000000009</v>
      </c>
      <c r="M255" s="189">
        <f>'Datos comparativos'!K255</f>
        <v>0.60000000000000009</v>
      </c>
      <c r="N255" s="189" t="str">
        <f>'Datos comparativos'!L255</f>
        <v>n/a</v>
      </c>
      <c r="O255" s="189">
        <f>'Datos comparativos'!M255</f>
        <v>1</v>
      </c>
      <c r="P255" s="189">
        <f>'Datos comparativos'!N255</f>
        <v>0.60000000000000009</v>
      </c>
      <c r="Q255" s="189">
        <f>'Datos comparativos'!O255</f>
        <v>0.94285714285714295</v>
      </c>
      <c r="R255" s="189">
        <f>'Datos comparativos'!P255</f>
        <v>1</v>
      </c>
      <c r="S255" s="189">
        <f>'Datos comparativos'!Q255</f>
        <v>0.60000000000000009</v>
      </c>
      <c r="T255" s="189">
        <f>'Datos comparativos'!R255</f>
        <v>0.94285714285714295</v>
      </c>
      <c r="U255" s="189">
        <f>'Datos comparativos'!S255</f>
        <v>0.5</v>
      </c>
      <c r="V255" s="189">
        <f>'Datos comparativos'!T255</f>
        <v>0.60000000000000009</v>
      </c>
      <c r="W255" s="189" t="str">
        <f>'Datos comparativos'!U255</f>
        <v>n/a</v>
      </c>
      <c r="X255" s="236">
        <f>'Datos comparativos'!V255</f>
        <v>0.94285714285714295</v>
      </c>
      <c r="Y255" s="189">
        <f>'Datos comparativos'!W255</f>
        <v>0.94285714285714295</v>
      </c>
      <c r="Z255" s="189" t="s">
        <v>84</v>
      </c>
      <c r="AA255" s="189" t="s">
        <v>84</v>
      </c>
      <c r="AB255" s="189" t="s">
        <v>84</v>
      </c>
      <c r="AC255" s="189"/>
      <c r="AD255" s="189">
        <f>'Datos comparativos'!AB255</f>
        <v>0.83333333333333337</v>
      </c>
      <c r="AE255" s="189">
        <f>'Datos comparativos'!AC255</f>
        <v>0.46666666666666667</v>
      </c>
      <c r="AF255" s="189">
        <f>'Datos comparativos'!AD255</f>
        <v>0.93333333333333346</v>
      </c>
      <c r="AG255" s="189" t="str">
        <f>'Datos comparativos'!AE255</f>
        <v>n/a</v>
      </c>
      <c r="AH255" s="189" t="str">
        <f>'Datos comparativos'!AF255</f>
        <v>n/a</v>
      </c>
      <c r="AI255" s="189" t="str">
        <f>'Datos comparativos'!AG255</f>
        <v>n/a</v>
      </c>
      <c r="AJ255" s="189">
        <f>'Datos comparativos'!AH255</f>
        <v>0.60000000000000009</v>
      </c>
      <c r="AK255" s="189">
        <f>'Datos comparativos'!AI255</f>
        <v>0.32857142857142857</v>
      </c>
      <c r="AL255" s="189" t="s">
        <v>84</v>
      </c>
      <c r="AM255" s="189" t="s">
        <v>84</v>
      </c>
      <c r="AN255" s="189" t="s">
        <v>84</v>
      </c>
      <c r="AO255" s="189">
        <f>'Datos comparativos'!AM255</f>
        <v>0.53333333333333344</v>
      </c>
      <c r="AP255" s="189">
        <f>'Datos comparativos'!AN255</f>
        <v>0.93333333333333346</v>
      </c>
      <c r="AQ255" s="189">
        <f>'Datos comparativos'!AO255</f>
        <v>1</v>
      </c>
      <c r="AR255" s="189" t="s">
        <v>84</v>
      </c>
      <c r="AS255" s="189" t="str">
        <f>'Datos comparativos'!AQ255</f>
        <v>n/a</v>
      </c>
      <c r="AT255" s="256" t="str">
        <f>'Datos comparativos'!AR255</f>
        <v>n/a</v>
      </c>
      <c r="AU255" s="189" t="s">
        <v>84</v>
      </c>
      <c r="AV255" s="189" t="s">
        <v>84</v>
      </c>
      <c r="AW255" s="189" t="s">
        <v>84</v>
      </c>
      <c r="AX255" s="256" t="s">
        <v>84</v>
      </c>
      <c r="AY255" s="189" t="s">
        <v>84</v>
      </c>
      <c r="BA255" s="343">
        <f>'Datos comparativos'!BA255</f>
        <v>0.76836734693877562</v>
      </c>
      <c r="BB255" s="239">
        <f>'Datos comparativos'!BB255</f>
        <v>0.63238095238095249</v>
      </c>
      <c r="BC255" s="239">
        <f>'Datos comparativos'!BC255</f>
        <v>0.8222222222222223</v>
      </c>
      <c r="BD255" s="240">
        <f>'Datos comparativos'!BD255</f>
        <v>0.74099017384731691</v>
      </c>
      <c r="BE255" s="240" t="s">
        <v>84</v>
      </c>
    </row>
    <row r="256" spans="1:57" ht="35.25" customHeight="1" x14ac:dyDescent="0.25">
      <c r="A256" s="144"/>
      <c r="B256" s="144"/>
      <c r="C256" s="144"/>
      <c r="D256" s="144"/>
      <c r="E256" s="144" t="str">
        <f>+F256&amp;G256&amp;I256</f>
        <v>2019JUNIOÍNDICES DE ATENCIÓN EN CAJA</v>
      </c>
      <c r="F256" s="448">
        <v>2019</v>
      </c>
      <c r="G256" s="449" t="s">
        <v>168</v>
      </c>
      <c r="H256" s="452"/>
      <c r="I256" s="451" t="s">
        <v>157</v>
      </c>
      <c r="J256" s="344">
        <v>0.48571428571428577</v>
      </c>
      <c r="K256" s="183">
        <v>1</v>
      </c>
      <c r="L256" s="183">
        <v>0.93333333333333346</v>
      </c>
      <c r="M256" s="183">
        <v>1</v>
      </c>
      <c r="N256" s="183" t="s">
        <v>84</v>
      </c>
      <c r="O256" s="183">
        <v>1</v>
      </c>
      <c r="P256" s="183">
        <v>0.54285714285714293</v>
      </c>
      <c r="Q256" s="183">
        <v>0.94285714285714295</v>
      </c>
      <c r="R256" s="183">
        <v>1</v>
      </c>
      <c r="S256" s="183">
        <v>0.88571428571428579</v>
      </c>
      <c r="T256" s="183">
        <v>0.48571428571428577</v>
      </c>
      <c r="U256" s="183">
        <v>0.60000000000000009</v>
      </c>
      <c r="V256" s="183">
        <v>0.54285714285714293</v>
      </c>
      <c r="W256" s="183" t="s">
        <v>84</v>
      </c>
      <c r="X256" s="183">
        <v>1</v>
      </c>
      <c r="Y256" s="183">
        <v>0.54285714285714293</v>
      </c>
      <c r="Z256" s="183" t="s">
        <v>84</v>
      </c>
      <c r="AA256" s="183" t="s">
        <v>84</v>
      </c>
      <c r="AB256" s="183" t="s">
        <v>84</v>
      </c>
      <c r="AC256" s="183"/>
      <c r="AD256" s="183">
        <v>0.74</v>
      </c>
      <c r="AE256" s="183">
        <v>0.60000000000000009</v>
      </c>
      <c r="AF256" s="183">
        <v>0.92</v>
      </c>
      <c r="AG256" s="183" t="s">
        <v>84</v>
      </c>
      <c r="AH256" s="183" t="s">
        <v>84</v>
      </c>
      <c r="AI256" s="183" t="s">
        <v>84</v>
      </c>
      <c r="AJ256" s="183">
        <v>0.48571428571428577</v>
      </c>
      <c r="AK256" s="183">
        <v>0.94285714285714295</v>
      </c>
      <c r="AL256" s="183" t="s">
        <v>84</v>
      </c>
      <c r="AM256" s="183" t="s">
        <v>84</v>
      </c>
      <c r="AN256" s="183" t="s">
        <v>84</v>
      </c>
      <c r="AO256" s="183">
        <v>0.52</v>
      </c>
      <c r="AP256" s="183">
        <v>0.93333333333333346</v>
      </c>
      <c r="AQ256" s="183">
        <v>0.94285714285714295</v>
      </c>
      <c r="AR256" s="183" t="s">
        <v>84</v>
      </c>
      <c r="AS256" s="183" t="s">
        <v>84</v>
      </c>
      <c r="AT256" s="265" t="s">
        <v>84</v>
      </c>
      <c r="AU256" s="183" t="s">
        <v>84</v>
      </c>
      <c r="AV256" s="183" t="s">
        <v>84</v>
      </c>
      <c r="AW256" s="183" t="s">
        <v>84</v>
      </c>
      <c r="AX256" s="265" t="s">
        <v>84</v>
      </c>
      <c r="AY256" s="183" t="s">
        <v>84</v>
      </c>
      <c r="BA256" s="345">
        <v>0.78299319727891159</v>
      </c>
      <c r="BB256" s="187">
        <v>0.73771428571428577</v>
      </c>
      <c r="BC256" s="187">
        <v>0.79873015873015885</v>
      </c>
      <c r="BD256" s="188">
        <v>0.77314588057445199</v>
      </c>
      <c r="BE256" s="188" t="s">
        <v>84</v>
      </c>
    </row>
    <row r="257" spans="1:57" ht="35.25" customHeight="1" x14ac:dyDescent="0.25">
      <c r="A257" s="144"/>
      <c r="B257" s="144"/>
      <c r="C257" s="144"/>
      <c r="D257" s="144"/>
      <c r="E257" s="144" t="str">
        <f>+F257&amp;G257&amp;I257</f>
        <v>2019JULIOÍNDICES DE ATENCIÓN EN CAJA</v>
      </c>
      <c r="F257" s="448">
        <v>2019</v>
      </c>
      <c r="G257" s="449" t="s">
        <v>241</v>
      </c>
      <c r="H257" s="452"/>
      <c r="I257" s="451" t="s">
        <v>157</v>
      </c>
      <c r="J257" s="342">
        <v>1</v>
      </c>
      <c r="K257" s="189">
        <v>1</v>
      </c>
      <c r="L257" s="189">
        <v>0.60000000000000009</v>
      </c>
      <c r="M257" s="189">
        <v>1</v>
      </c>
      <c r="N257" s="189" t="s">
        <v>84</v>
      </c>
      <c r="O257" s="189">
        <v>0.54285714285714293</v>
      </c>
      <c r="P257" s="189">
        <v>1</v>
      </c>
      <c r="Q257" s="189">
        <v>0.60000000000000009</v>
      </c>
      <c r="R257" s="189">
        <v>1</v>
      </c>
      <c r="S257" s="189">
        <v>0.4</v>
      </c>
      <c r="T257" s="189">
        <v>0.94285714285714295</v>
      </c>
      <c r="U257" s="189">
        <v>1</v>
      </c>
      <c r="V257" s="189">
        <v>0.48571428571428577</v>
      </c>
      <c r="W257" s="189" t="s">
        <v>84</v>
      </c>
      <c r="X257" s="189">
        <v>1</v>
      </c>
      <c r="Y257" s="189">
        <v>1</v>
      </c>
      <c r="Z257" s="189" t="s">
        <v>84</v>
      </c>
      <c r="AA257" s="189" t="s">
        <v>84</v>
      </c>
      <c r="AB257" s="189" t="s">
        <v>84</v>
      </c>
      <c r="AC257" s="189"/>
      <c r="AD257" s="189">
        <v>1</v>
      </c>
      <c r="AE257" s="189">
        <v>0.43333333333333335</v>
      </c>
      <c r="AF257" s="189">
        <v>0.60000000000000009</v>
      </c>
      <c r="AG257" s="189" t="s">
        <v>84</v>
      </c>
      <c r="AH257" s="189" t="s">
        <v>84</v>
      </c>
      <c r="AI257" s="189" t="s">
        <v>84</v>
      </c>
      <c r="AJ257" s="189">
        <v>0.54285714285714293</v>
      </c>
      <c r="AK257" s="189">
        <v>0.52</v>
      </c>
      <c r="AL257" s="189" t="s">
        <v>84</v>
      </c>
      <c r="AM257" s="189" t="s">
        <v>84</v>
      </c>
      <c r="AN257" s="189" t="s">
        <v>84</v>
      </c>
      <c r="AO257" s="189">
        <v>0.71428571428571419</v>
      </c>
      <c r="AP257" s="189">
        <v>0.60000000000000009</v>
      </c>
      <c r="AQ257" s="189">
        <v>0.54285714285714293</v>
      </c>
      <c r="AR257" s="189" t="s">
        <v>84</v>
      </c>
      <c r="AS257" s="189" t="s">
        <v>84</v>
      </c>
      <c r="AT257" s="256" t="s">
        <v>84</v>
      </c>
      <c r="AU257" s="189" t="s">
        <v>84</v>
      </c>
      <c r="AV257" s="189" t="s">
        <v>84</v>
      </c>
      <c r="AW257" s="189" t="s">
        <v>84</v>
      </c>
      <c r="AX257" s="256" t="s">
        <v>84</v>
      </c>
      <c r="AY257" s="189" t="s">
        <v>84</v>
      </c>
      <c r="BA257" s="343">
        <v>0.8265306122448981</v>
      </c>
      <c r="BB257" s="239">
        <v>0.61923809523809514</v>
      </c>
      <c r="BC257" s="239">
        <v>0.61904761904761907</v>
      </c>
      <c r="BD257" s="240">
        <v>0.6882721088435374</v>
      </c>
      <c r="BE257" s="240" t="s">
        <v>84</v>
      </c>
    </row>
    <row r="258" spans="1:57" ht="35.25" customHeight="1" x14ac:dyDescent="0.25">
      <c r="A258" s="144"/>
      <c r="B258" s="144"/>
      <c r="C258" s="144"/>
      <c r="D258" s="144"/>
      <c r="E258" s="144" t="str">
        <f t="shared" ref="E258:E259" si="61">+F258&amp;G258&amp;I258</f>
        <v>2019AGOSTOÍNDICES DE ATENCIÓN EN CAJA</v>
      </c>
      <c r="F258" s="448">
        <v>2019</v>
      </c>
      <c r="G258" s="449" t="s">
        <v>246</v>
      </c>
      <c r="H258" s="452"/>
      <c r="I258" s="451" t="s">
        <v>157</v>
      </c>
      <c r="J258" s="344">
        <v>1</v>
      </c>
      <c r="K258" s="183">
        <v>1</v>
      </c>
      <c r="L258" s="183">
        <v>1</v>
      </c>
      <c r="M258" s="183">
        <v>1</v>
      </c>
      <c r="N258" s="183" t="s">
        <v>84</v>
      </c>
      <c r="O258" s="183">
        <v>1</v>
      </c>
      <c r="P258" s="183">
        <v>1</v>
      </c>
      <c r="Q258" s="183">
        <v>1</v>
      </c>
      <c r="R258" s="183">
        <v>1</v>
      </c>
      <c r="S258" s="183">
        <v>0.60000000000000009</v>
      </c>
      <c r="T258" s="183">
        <v>0.48571428571428577</v>
      </c>
      <c r="U258" s="183">
        <v>0.94285714285714295</v>
      </c>
      <c r="V258" s="183">
        <v>0.53333333333333344</v>
      </c>
      <c r="W258" s="183" t="s">
        <v>84</v>
      </c>
      <c r="X258" s="183">
        <v>1</v>
      </c>
      <c r="Y258" s="183">
        <v>1</v>
      </c>
      <c r="Z258" s="183" t="s">
        <v>84</v>
      </c>
      <c r="AA258" s="183" t="s">
        <v>84</v>
      </c>
      <c r="AB258" s="183" t="s">
        <v>84</v>
      </c>
      <c r="AC258" s="183"/>
      <c r="AD258" s="183">
        <v>0.48571428571428577</v>
      </c>
      <c r="AE258" s="183">
        <v>0.60000000000000009</v>
      </c>
      <c r="AF258" s="183">
        <v>0.60000000000000009</v>
      </c>
      <c r="AG258" s="183" t="s">
        <v>84</v>
      </c>
      <c r="AH258" s="183" t="s">
        <v>84</v>
      </c>
      <c r="AI258" s="183" t="s">
        <v>84</v>
      </c>
      <c r="AJ258" s="183">
        <v>0.60000000000000009</v>
      </c>
      <c r="AK258" s="183">
        <v>0.60000000000000009</v>
      </c>
      <c r="AL258" s="183" t="s">
        <v>84</v>
      </c>
      <c r="AM258" s="183" t="s">
        <v>84</v>
      </c>
      <c r="AN258" s="183" t="s">
        <v>84</v>
      </c>
      <c r="AO258" s="183">
        <v>1</v>
      </c>
      <c r="AP258" s="183">
        <v>0.5</v>
      </c>
      <c r="AQ258" s="183">
        <v>1</v>
      </c>
      <c r="AR258" s="183" t="s">
        <v>84</v>
      </c>
      <c r="AS258" s="183" t="s">
        <v>84</v>
      </c>
      <c r="AT258" s="265">
        <v>0.48571428571428577</v>
      </c>
      <c r="AU258" s="183" t="s">
        <v>84</v>
      </c>
      <c r="AV258" s="183" t="s">
        <v>84</v>
      </c>
      <c r="AW258" s="183" t="s">
        <v>84</v>
      </c>
      <c r="AX258" s="265" t="s">
        <v>84</v>
      </c>
      <c r="AY258" s="183" t="s">
        <v>84</v>
      </c>
      <c r="BA258" s="345">
        <v>0.8972789115646258</v>
      </c>
      <c r="BB258" s="187">
        <v>0.57714285714285718</v>
      </c>
      <c r="BC258" s="187">
        <v>0.74642857142857144</v>
      </c>
      <c r="BD258" s="188">
        <v>0.74028344671201818</v>
      </c>
      <c r="BE258" s="188" t="s">
        <v>84</v>
      </c>
    </row>
    <row r="259" spans="1:57" ht="35.25" customHeight="1" x14ac:dyDescent="0.25">
      <c r="A259" s="144"/>
      <c r="B259" s="144"/>
      <c r="C259" s="144"/>
      <c r="D259" s="144"/>
      <c r="E259" s="144" t="str">
        <f t="shared" si="61"/>
        <v>2019SEPTIEMBREÍNDICES DE ATENCIÓN EN CAJA</v>
      </c>
      <c r="F259" s="448">
        <v>2019</v>
      </c>
      <c r="G259" s="449" t="s">
        <v>248</v>
      </c>
      <c r="H259" s="452"/>
      <c r="I259" s="451" t="s">
        <v>157</v>
      </c>
      <c r="J259" s="342">
        <v>1</v>
      </c>
      <c r="K259" s="189">
        <v>0.48571428571428577</v>
      </c>
      <c r="L259" s="189">
        <v>1</v>
      </c>
      <c r="M259" s="189">
        <v>1</v>
      </c>
      <c r="N259" s="189" t="s">
        <v>84</v>
      </c>
      <c r="O259" s="189">
        <v>1</v>
      </c>
      <c r="P259" s="189">
        <v>1</v>
      </c>
      <c r="Q259" s="189">
        <v>0.60000000000000009</v>
      </c>
      <c r="R259" s="189">
        <v>1</v>
      </c>
      <c r="S259" s="189">
        <v>0.60000000000000009</v>
      </c>
      <c r="T259" s="189">
        <v>1</v>
      </c>
      <c r="U259" s="189">
        <v>0.94285714285714295</v>
      </c>
      <c r="V259" s="189">
        <v>1</v>
      </c>
      <c r="W259" s="189" t="s">
        <v>84</v>
      </c>
      <c r="X259" s="189">
        <v>0.60000000000000009</v>
      </c>
      <c r="Y259" s="189">
        <v>0.93333333333333346</v>
      </c>
      <c r="Z259" s="189" t="s">
        <v>84</v>
      </c>
      <c r="AA259" s="189" t="s">
        <v>84</v>
      </c>
      <c r="AB259" s="189" t="s">
        <v>84</v>
      </c>
      <c r="AC259" s="189"/>
      <c r="AD259" s="189">
        <v>0.60000000000000009</v>
      </c>
      <c r="AE259" s="189">
        <v>0.60000000000000009</v>
      </c>
      <c r="AF259" s="189">
        <v>1</v>
      </c>
      <c r="AG259" s="189" t="s">
        <v>84</v>
      </c>
      <c r="AH259" s="189" t="s">
        <v>84</v>
      </c>
      <c r="AI259" s="189" t="s">
        <v>84</v>
      </c>
      <c r="AJ259" s="189">
        <v>0.60000000000000009</v>
      </c>
      <c r="AK259" s="189">
        <v>0.60000000000000009</v>
      </c>
      <c r="AL259" s="189" t="s">
        <v>84</v>
      </c>
      <c r="AM259" s="189" t="s">
        <v>84</v>
      </c>
      <c r="AN259" s="189" t="s">
        <v>84</v>
      </c>
      <c r="AO259" s="189">
        <v>0.54285714285714293</v>
      </c>
      <c r="AP259" s="189">
        <v>1</v>
      </c>
      <c r="AQ259" s="189">
        <v>0.54285714285714293</v>
      </c>
      <c r="AR259" s="189" t="s">
        <v>84</v>
      </c>
      <c r="AS259" s="189" t="s">
        <v>84</v>
      </c>
      <c r="AT259" s="256">
        <v>0.4285714285714286</v>
      </c>
      <c r="AU259" s="189" t="s">
        <v>84</v>
      </c>
      <c r="AV259" s="189" t="s">
        <v>84</v>
      </c>
      <c r="AW259" s="189" t="s">
        <v>84</v>
      </c>
      <c r="AX259" s="256" t="s">
        <v>84</v>
      </c>
      <c r="AY259" s="189" t="s">
        <v>84</v>
      </c>
      <c r="BA259" s="343">
        <v>0.86870748299319722</v>
      </c>
      <c r="BB259" s="239">
        <v>0.68</v>
      </c>
      <c r="BC259" s="239">
        <v>0.62857142857142856</v>
      </c>
      <c r="BD259" s="240">
        <v>0.72575963718820857</v>
      </c>
      <c r="BE259" s="240" t="s">
        <v>84</v>
      </c>
    </row>
    <row r="260" spans="1:57" ht="35.25" customHeight="1" x14ac:dyDescent="0.25">
      <c r="A260" s="144"/>
      <c r="B260" s="144"/>
      <c r="C260" s="144"/>
      <c r="D260" s="144"/>
      <c r="E260" s="144" t="str">
        <f>+F260&amp;G260&amp;I260</f>
        <v>2019OCTUBREÍNDICES DE ATENCIÓN EN CAJA</v>
      </c>
      <c r="F260" s="448">
        <v>2019</v>
      </c>
      <c r="G260" s="449" t="s">
        <v>257</v>
      </c>
      <c r="H260" s="452"/>
      <c r="I260" s="451" t="s">
        <v>157</v>
      </c>
      <c r="J260" s="344">
        <v>1</v>
      </c>
      <c r="K260" s="183">
        <v>1</v>
      </c>
      <c r="L260" s="183">
        <v>0.60000000000000009</v>
      </c>
      <c r="M260" s="183">
        <v>1</v>
      </c>
      <c r="N260" s="183" t="s">
        <v>84</v>
      </c>
      <c r="O260" s="183">
        <v>1</v>
      </c>
      <c r="P260" s="183">
        <v>1</v>
      </c>
      <c r="Q260" s="183">
        <v>1</v>
      </c>
      <c r="R260" s="183">
        <v>1</v>
      </c>
      <c r="S260" s="183">
        <v>1</v>
      </c>
      <c r="T260" s="183">
        <v>0.8</v>
      </c>
      <c r="U260" s="183">
        <v>1</v>
      </c>
      <c r="V260" s="183">
        <v>1</v>
      </c>
      <c r="W260" s="183" t="s">
        <v>84</v>
      </c>
      <c r="X260" s="183">
        <v>1</v>
      </c>
      <c r="Y260" s="183">
        <v>1</v>
      </c>
      <c r="Z260" s="183" t="s">
        <v>84</v>
      </c>
      <c r="AA260" s="183" t="s">
        <v>84</v>
      </c>
      <c r="AB260" s="183" t="s">
        <v>84</v>
      </c>
      <c r="AC260" s="183"/>
      <c r="AD260" s="183">
        <v>1</v>
      </c>
      <c r="AE260" s="183">
        <v>0.53333333333333344</v>
      </c>
      <c r="AF260" s="183">
        <v>0.93333333333333346</v>
      </c>
      <c r="AG260" s="183" t="s">
        <v>84</v>
      </c>
      <c r="AH260" s="183" t="s">
        <v>84</v>
      </c>
      <c r="AI260" s="183" t="s">
        <v>84</v>
      </c>
      <c r="AJ260" s="183">
        <v>0.38571428571428579</v>
      </c>
      <c r="AK260" s="183">
        <v>1</v>
      </c>
      <c r="AL260" s="183" t="s">
        <v>84</v>
      </c>
      <c r="AM260" s="183" t="s">
        <v>84</v>
      </c>
      <c r="AN260" s="183" t="s">
        <v>84</v>
      </c>
      <c r="AO260" s="183">
        <v>0.4285714285714286</v>
      </c>
      <c r="AP260" s="183">
        <v>0.84285714285714286</v>
      </c>
      <c r="AQ260" s="183">
        <v>0.83333333333333337</v>
      </c>
      <c r="AR260" s="183" t="s">
        <v>84</v>
      </c>
      <c r="AS260" s="183" t="s">
        <v>84</v>
      </c>
      <c r="AT260" s="265">
        <v>0.92</v>
      </c>
      <c r="AU260" s="183" t="s">
        <v>84</v>
      </c>
      <c r="AV260" s="183" t="s">
        <v>84</v>
      </c>
      <c r="AW260" s="183" t="s">
        <v>84</v>
      </c>
      <c r="AX260" s="265" t="s">
        <v>84</v>
      </c>
      <c r="AY260" s="183" t="s">
        <v>84</v>
      </c>
      <c r="BA260" s="345">
        <v>0.95714285714285718</v>
      </c>
      <c r="BB260" s="187">
        <v>0.77047619047619054</v>
      </c>
      <c r="BC260" s="187">
        <v>0.75619047619047619</v>
      </c>
      <c r="BD260" s="188">
        <v>0.82793650793650786</v>
      </c>
      <c r="BE260" s="188" t="s">
        <v>84</v>
      </c>
    </row>
    <row r="261" spans="1:57" ht="35.25" customHeight="1" x14ac:dyDescent="0.25">
      <c r="A261" s="144"/>
      <c r="B261" s="144"/>
      <c r="C261" s="144"/>
      <c r="D261" s="144"/>
      <c r="E261" s="144" t="str">
        <f t="shared" ref="E261" si="62">+F261&amp;G261&amp;I261</f>
        <v>2019NOVIEMBREÍNDICES DE ATENCIÓN EN CAJA</v>
      </c>
      <c r="F261" s="448">
        <v>2019</v>
      </c>
      <c r="G261" s="449" t="s">
        <v>267</v>
      </c>
      <c r="H261" s="452"/>
      <c r="I261" s="451" t="s">
        <v>157</v>
      </c>
      <c r="J261" s="492">
        <v>1</v>
      </c>
      <c r="K261" s="189">
        <v>1</v>
      </c>
      <c r="L261" s="189">
        <v>1</v>
      </c>
      <c r="M261" s="189">
        <v>1</v>
      </c>
      <c r="N261" s="189" t="s">
        <v>84</v>
      </c>
      <c r="O261" s="189">
        <v>0.93333333333333346</v>
      </c>
      <c r="P261" s="189">
        <v>1</v>
      </c>
      <c r="Q261" s="189">
        <v>1</v>
      </c>
      <c r="R261" s="189">
        <v>0.84285714285714286</v>
      </c>
      <c r="S261" s="189">
        <v>1</v>
      </c>
      <c r="T261" s="189">
        <v>0.60000000000000009</v>
      </c>
      <c r="U261" s="189">
        <v>1</v>
      </c>
      <c r="V261" s="189">
        <v>0.60000000000000009</v>
      </c>
      <c r="W261" s="189" t="s">
        <v>84</v>
      </c>
      <c r="X261" s="189">
        <v>0.60000000000000009</v>
      </c>
      <c r="Y261" s="189">
        <v>1</v>
      </c>
      <c r="Z261" s="189" t="s">
        <v>84</v>
      </c>
      <c r="AA261" s="189" t="s">
        <v>84</v>
      </c>
      <c r="AB261" s="189" t="s">
        <v>84</v>
      </c>
      <c r="AC261" s="189"/>
      <c r="AD261" s="189">
        <v>0.60000000000000009</v>
      </c>
      <c r="AE261" s="189">
        <v>0.60000000000000009</v>
      </c>
      <c r="AF261" s="189">
        <v>0.60000000000000009</v>
      </c>
      <c r="AG261" s="189" t="s">
        <v>84</v>
      </c>
      <c r="AH261" s="189" t="s">
        <v>84</v>
      </c>
      <c r="AI261" s="189" t="s">
        <v>84</v>
      </c>
      <c r="AJ261" s="189">
        <v>0.60000000000000009</v>
      </c>
      <c r="AK261" s="189">
        <v>1</v>
      </c>
      <c r="AL261" s="189" t="s">
        <v>84</v>
      </c>
      <c r="AM261" s="189" t="s">
        <v>84</v>
      </c>
      <c r="AN261" s="189" t="s">
        <v>84</v>
      </c>
      <c r="AO261" s="189">
        <v>0.94285714285714295</v>
      </c>
      <c r="AP261" s="189">
        <v>1</v>
      </c>
      <c r="AQ261" s="189">
        <v>1</v>
      </c>
      <c r="AR261" s="189" t="s">
        <v>84</v>
      </c>
      <c r="AS261" s="189" t="s">
        <v>84</v>
      </c>
      <c r="AT261" s="256">
        <v>1</v>
      </c>
      <c r="AU261" s="189" t="s">
        <v>84</v>
      </c>
      <c r="AV261" s="189" t="s">
        <v>84</v>
      </c>
      <c r="AW261" s="189" t="s">
        <v>84</v>
      </c>
      <c r="AX261" s="256" t="s">
        <v>84</v>
      </c>
      <c r="AY261" s="189" t="s">
        <v>84</v>
      </c>
      <c r="BA261" s="493">
        <v>0.89829931972789101</v>
      </c>
      <c r="BB261" s="239">
        <v>0.68</v>
      </c>
      <c r="BC261" s="239">
        <v>0.98571428571428577</v>
      </c>
      <c r="BD261" s="240">
        <v>0.85467120181405898</v>
      </c>
      <c r="BE261" s="240" t="s">
        <v>84</v>
      </c>
    </row>
    <row r="262" spans="1:57" ht="35.25" customHeight="1" x14ac:dyDescent="0.25">
      <c r="A262" s="144"/>
      <c r="B262" s="144"/>
      <c r="C262" s="144"/>
      <c r="D262" s="144"/>
      <c r="E262" s="144" t="str">
        <f>+F262&amp;G262&amp;I262</f>
        <v>2019DICIEMBREÍNDICES DE ATENCIÓN EN CAJA</v>
      </c>
      <c r="F262" s="448">
        <v>2019</v>
      </c>
      <c r="G262" s="449" t="s">
        <v>152</v>
      </c>
      <c r="H262" s="452"/>
      <c r="I262" s="451" t="s">
        <v>157</v>
      </c>
      <c r="J262" s="495">
        <v>0.60000000000000009</v>
      </c>
      <c r="K262" s="183">
        <v>1</v>
      </c>
      <c r="L262" s="183">
        <v>0.60000000000000009</v>
      </c>
      <c r="M262" s="183">
        <v>0.60000000000000009</v>
      </c>
      <c r="N262" s="183" t="s">
        <v>84</v>
      </c>
      <c r="O262" s="183">
        <v>1</v>
      </c>
      <c r="P262" s="183">
        <v>1</v>
      </c>
      <c r="Q262" s="183">
        <v>0.94285714285714295</v>
      </c>
      <c r="R262" s="183">
        <v>1</v>
      </c>
      <c r="S262" s="183">
        <v>0.60000000000000009</v>
      </c>
      <c r="T262" s="183">
        <v>0.48571428571428577</v>
      </c>
      <c r="U262" s="183">
        <v>0.48571428571428577</v>
      </c>
      <c r="V262" s="183">
        <v>0.94285714285714295</v>
      </c>
      <c r="W262" s="183" t="s">
        <v>84</v>
      </c>
      <c r="X262" s="183">
        <v>1</v>
      </c>
      <c r="Y262" s="183">
        <v>1</v>
      </c>
      <c r="Z262" s="183" t="s">
        <v>84</v>
      </c>
      <c r="AA262" s="183" t="s">
        <v>84</v>
      </c>
      <c r="AB262" s="183" t="s">
        <v>84</v>
      </c>
      <c r="AC262" s="183"/>
      <c r="AD262" s="183">
        <v>0.53333333333333344</v>
      </c>
      <c r="AE262" s="183">
        <v>0.60000000000000009</v>
      </c>
      <c r="AF262" s="183">
        <v>1</v>
      </c>
      <c r="AG262" s="183" t="s">
        <v>84</v>
      </c>
      <c r="AH262" s="183" t="s">
        <v>84</v>
      </c>
      <c r="AI262" s="183" t="s">
        <v>84</v>
      </c>
      <c r="AJ262" s="183">
        <v>0.48571428571428577</v>
      </c>
      <c r="AK262" s="183">
        <v>1</v>
      </c>
      <c r="AL262" s="183" t="s">
        <v>84</v>
      </c>
      <c r="AM262" s="183" t="s">
        <v>84</v>
      </c>
      <c r="AN262" s="183" t="s">
        <v>84</v>
      </c>
      <c r="AO262" s="183">
        <v>0.94285714285714295</v>
      </c>
      <c r="AP262" s="183">
        <v>0.93333333333333346</v>
      </c>
      <c r="AQ262" s="183">
        <v>1</v>
      </c>
      <c r="AR262" s="183" t="s">
        <v>84</v>
      </c>
      <c r="AS262" s="183" t="s">
        <v>84</v>
      </c>
      <c r="AT262" s="265">
        <v>0.94285714285714295</v>
      </c>
      <c r="AU262" s="183" t="s">
        <v>84</v>
      </c>
      <c r="AV262" s="183" t="s">
        <v>84</v>
      </c>
      <c r="AW262" s="183" t="s">
        <v>84</v>
      </c>
      <c r="AX262" s="265" t="s">
        <v>84</v>
      </c>
      <c r="AY262" s="183" t="s">
        <v>84</v>
      </c>
      <c r="BA262" s="494">
        <v>0.80408163265306132</v>
      </c>
      <c r="BB262" s="187">
        <v>0.7238095238095239</v>
      </c>
      <c r="BC262" s="187">
        <v>0.95476190476190492</v>
      </c>
      <c r="BD262" s="188">
        <v>0.82755102040816342</v>
      </c>
      <c r="BE262" s="188" t="s">
        <v>84</v>
      </c>
    </row>
    <row r="263" spans="1:57" ht="35.25" customHeight="1" x14ac:dyDescent="0.25">
      <c r="A263" s="144"/>
      <c r="B263" s="144"/>
      <c r="C263" s="144"/>
      <c r="D263" s="144"/>
      <c r="E263" s="144" t="str">
        <f t="shared" ref="E263:E291" si="63">+F263&amp;G263&amp;I263</f>
        <v>2020ENEROÍNDICES DE ATENCIÓN EN CAJA</v>
      </c>
      <c r="F263" s="448">
        <v>2020</v>
      </c>
      <c r="G263" s="449" t="s">
        <v>153</v>
      </c>
      <c r="H263" s="452"/>
      <c r="I263" s="451" t="s">
        <v>157</v>
      </c>
      <c r="J263" s="492">
        <v>0.88571428571428579</v>
      </c>
      <c r="K263" s="189">
        <v>0.38571428571428579</v>
      </c>
      <c r="L263" s="189" t="s">
        <v>84</v>
      </c>
      <c r="M263" s="189">
        <v>1</v>
      </c>
      <c r="N263" s="189" t="s">
        <v>84</v>
      </c>
      <c r="O263" s="189">
        <v>1</v>
      </c>
      <c r="P263" s="189">
        <v>1</v>
      </c>
      <c r="Q263" s="189">
        <v>1</v>
      </c>
      <c r="R263" s="189" t="s">
        <v>84</v>
      </c>
      <c r="S263" s="189">
        <v>1</v>
      </c>
      <c r="T263" s="189">
        <v>0.60000000000000009</v>
      </c>
      <c r="U263" s="189">
        <v>0.48571428571428577</v>
      </c>
      <c r="V263" s="189">
        <v>1</v>
      </c>
      <c r="W263" s="189" t="s">
        <v>84</v>
      </c>
      <c r="X263" s="189">
        <v>0.37142857142857144</v>
      </c>
      <c r="Y263" s="189">
        <v>0.4285714285714286</v>
      </c>
      <c r="Z263" s="189" t="s">
        <v>84</v>
      </c>
      <c r="AA263" s="189" t="s">
        <v>84</v>
      </c>
      <c r="AB263" s="189" t="s">
        <v>84</v>
      </c>
      <c r="AC263" s="189"/>
      <c r="AD263" s="189">
        <v>0.23333333333333334</v>
      </c>
      <c r="AE263" s="189">
        <v>1</v>
      </c>
      <c r="AF263" s="189">
        <v>0.5</v>
      </c>
      <c r="AG263" s="189" t="s">
        <v>84</v>
      </c>
      <c r="AH263" s="189" t="s">
        <v>84</v>
      </c>
      <c r="AI263" s="189" t="s">
        <v>84</v>
      </c>
      <c r="AJ263" s="189">
        <v>0.54285714285714293</v>
      </c>
      <c r="AK263" s="189">
        <v>1</v>
      </c>
      <c r="AL263" s="189" t="s">
        <v>84</v>
      </c>
      <c r="AM263" s="189" t="s">
        <v>84</v>
      </c>
      <c r="AN263" s="189" t="s">
        <v>84</v>
      </c>
      <c r="AO263" s="189">
        <v>0.8666666666666667</v>
      </c>
      <c r="AP263" s="189">
        <v>1</v>
      </c>
      <c r="AQ263" s="189">
        <v>1</v>
      </c>
      <c r="AR263" s="189" t="s">
        <v>84</v>
      </c>
      <c r="AS263" s="189" t="s">
        <v>84</v>
      </c>
      <c r="AT263" s="506">
        <v>1</v>
      </c>
      <c r="AU263" s="189" t="s">
        <v>84</v>
      </c>
      <c r="AV263" s="189" t="s">
        <v>84</v>
      </c>
      <c r="AW263" s="189" t="s">
        <v>84</v>
      </c>
      <c r="AX263" s="506" t="s">
        <v>84</v>
      </c>
      <c r="AY263" s="189" t="s">
        <v>84</v>
      </c>
      <c r="BA263" s="493">
        <v>0.76309523809523816</v>
      </c>
      <c r="BB263" s="239">
        <v>0.65523809523809518</v>
      </c>
      <c r="BC263" s="239">
        <v>0.96666666666666667</v>
      </c>
      <c r="BD263" s="240">
        <v>0.79500000000000004</v>
      </c>
      <c r="BE263" s="240" t="s">
        <v>84</v>
      </c>
    </row>
    <row r="264" spans="1:57" ht="35.25" customHeight="1" x14ac:dyDescent="0.25">
      <c r="A264" s="144"/>
      <c r="B264" s="144"/>
      <c r="C264" s="144"/>
      <c r="D264" s="144"/>
      <c r="E264" s="144" t="str">
        <f>+F264&amp;G264&amp;I264</f>
        <v>2020FEBREROÍNDICES DE ATENCIÓN EN CAJA</v>
      </c>
      <c r="F264" s="448">
        <v>2020</v>
      </c>
      <c r="G264" s="449" t="s">
        <v>154</v>
      </c>
      <c r="H264" s="452"/>
      <c r="I264" s="451" t="s">
        <v>157</v>
      </c>
      <c r="J264" s="495">
        <v>1</v>
      </c>
      <c r="K264" s="183">
        <v>0.94285714285714295</v>
      </c>
      <c r="L264" s="183" t="s">
        <v>84</v>
      </c>
      <c r="M264" s="183">
        <v>1</v>
      </c>
      <c r="N264" s="183" t="s">
        <v>84</v>
      </c>
      <c r="O264" s="183">
        <v>1</v>
      </c>
      <c r="P264" s="183">
        <v>1</v>
      </c>
      <c r="Q264" s="183">
        <v>1</v>
      </c>
      <c r="R264" s="183" t="s">
        <v>84</v>
      </c>
      <c r="S264" s="183">
        <v>1</v>
      </c>
      <c r="T264" s="183">
        <v>1</v>
      </c>
      <c r="U264" s="183">
        <v>1</v>
      </c>
      <c r="V264" s="183">
        <v>0.8</v>
      </c>
      <c r="W264" s="183" t="s">
        <v>84</v>
      </c>
      <c r="X264" s="183">
        <v>1</v>
      </c>
      <c r="Y264" s="183">
        <v>0.94285714285714295</v>
      </c>
      <c r="Z264" s="183" t="s">
        <v>84</v>
      </c>
      <c r="AA264" s="183" t="s">
        <v>84</v>
      </c>
      <c r="AB264" s="183" t="s">
        <v>84</v>
      </c>
      <c r="AC264" s="183"/>
      <c r="AD264" s="183">
        <v>0.60000000000000009</v>
      </c>
      <c r="AE264" s="183">
        <v>0.53333333333333344</v>
      </c>
      <c r="AF264" s="183">
        <v>0.94285714285714295</v>
      </c>
      <c r="AG264" s="183" t="s">
        <v>84</v>
      </c>
      <c r="AH264" s="183" t="s">
        <v>84</v>
      </c>
      <c r="AI264" s="183" t="s">
        <v>84</v>
      </c>
      <c r="AJ264" s="183">
        <v>0.4285714285714286</v>
      </c>
      <c r="AK264" s="183">
        <v>0.60000000000000009</v>
      </c>
      <c r="AL264" s="183" t="s">
        <v>84</v>
      </c>
      <c r="AM264" s="183" t="s">
        <v>84</v>
      </c>
      <c r="AN264" s="183" t="s">
        <v>84</v>
      </c>
      <c r="AO264" s="183">
        <v>0.9</v>
      </c>
      <c r="AP264" s="183">
        <v>1</v>
      </c>
      <c r="AQ264" s="183">
        <v>0.93333333333333346</v>
      </c>
      <c r="AR264" s="183" t="s">
        <v>84</v>
      </c>
      <c r="AS264" s="183" t="s">
        <v>84</v>
      </c>
      <c r="AT264" s="604">
        <v>1</v>
      </c>
      <c r="AU264" s="183" t="s">
        <v>84</v>
      </c>
      <c r="AV264" s="183" t="s">
        <v>84</v>
      </c>
      <c r="AW264" s="183" t="s">
        <v>84</v>
      </c>
      <c r="AX264" s="604" t="s">
        <v>84</v>
      </c>
      <c r="AY264" s="183">
        <v>0.62095238095238092</v>
      </c>
      <c r="AZ264" s="63"/>
      <c r="BA264" s="494">
        <v>0.9738095238095239</v>
      </c>
      <c r="BB264" s="187">
        <v>0.62095238095238092</v>
      </c>
      <c r="BC264" s="187">
        <v>0.95833333333333337</v>
      </c>
      <c r="BD264" s="188">
        <v>0.85103174603174603</v>
      </c>
      <c r="BE264" s="188" t="s">
        <v>84</v>
      </c>
    </row>
    <row r="265" spans="1:57" ht="35.25" customHeight="1" x14ac:dyDescent="0.25">
      <c r="A265" s="144"/>
      <c r="B265" s="144"/>
      <c r="C265" s="144"/>
      <c r="D265" s="144"/>
      <c r="E265" s="144" t="str">
        <f t="shared" si="63"/>
        <v>2020MARZOÍNDICES DE ATENCIÓN EN CAJA</v>
      </c>
      <c r="F265" s="448">
        <v>2020</v>
      </c>
      <c r="G265" s="449" t="s">
        <v>155</v>
      </c>
      <c r="H265" s="452"/>
      <c r="I265" s="657" t="s">
        <v>157</v>
      </c>
      <c r="J265" s="638">
        <v>0.54285714285714293</v>
      </c>
      <c r="K265" s="186">
        <v>0.48571428571428577</v>
      </c>
      <c r="L265" s="186" t="s">
        <v>84</v>
      </c>
      <c r="M265" s="186">
        <v>1</v>
      </c>
      <c r="N265" s="186" t="s">
        <v>84</v>
      </c>
      <c r="O265" s="186" t="s">
        <v>84</v>
      </c>
      <c r="P265" s="186" t="s">
        <v>84</v>
      </c>
      <c r="Q265" s="186">
        <v>0.94285714285714295</v>
      </c>
      <c r="R265" s="186" t="s">
        <v>84</v>
      </c>
      <c r="S265" s="186">
        <v>1</v>
      </c>
      <c r="T265" s="186">
        <v>0.94285714285714295</v>
      </c>
      <c r="U265" s="186">
        <v>0.60000000000000009</v>
      </c>
      <c r="V265" s="186">
        <v>0.54285714285714293</v>
      </c>
      <c r="W265" s="186" t="s">
        <v>84</v>
      </c>
      <c r="X265" s="186">
        <v>0.94285714285714295</v>
      </c>
      <c r="Y265" s="186">
        <v>1</v>
      </c>
      <c r="Z265" s="186" t="s">
        <v>84</v>
      </c>
      <c r="AA265" s="186" t="s">
        <v>84</v>
      </c>
      <c r="AB265" s="186" t="s">
        <v>84</v>
      </c>
      <c r="AC265" s="186"/>
      <c r="AD265" s="186">
        <v>0.44285714285714284</v>
      </c>
      <c r="AE265" s="186">
        <v>0.54285714285714293</v>
      </c>
      <c r="AF265" s="186">
        <v>1</v>
      </c>
      <c r="AG265" s="186" t="s">
        <v>84</v>
      </c>
      <c r="AH265" s="186" t="s">
        <v>84</v>
      </c>
      <c r="AI265" s="186" t="s">
        <v>84</v>
      </c>
      <c r="AJ265" s="186">
        <v>1</v>
      </c>
      <c r="AK265" s="186">
        <v>1</v>
      </c>
      <c r="AL265" s="186" t="s">
        <v>84</v>
      </c>
      <c r="AM265" s="186" t="s">
        <v>84</v>
      </c>
      <c r="AN265" s="186" t="s">
        <v>84</v>
      </c>
      <c r="AO265" s="186">
        <v>1</v>
      </c>
      <c r="AP265" s="186" t="s">
        <v>84</v>
      </c>
      <c r="AQ265" s="186">
        <v>1</v>
      </c>
      <c r="AR265" s="186" t="s">
        <v>84</v>
      </c>
      <c r="AS265" s="186" t="s">
        <v>84</v>
      </c>
      <c r="AT265" s="605">
        <v>0.94285714285714295</v>
      </c>
      <c r="AU265" s="186" t="s">
        <v>84</v>
      </c>
      <c r="AV265" s="186" t="s">
        <v>84</v>
      </c>
      <c r="AW265" s="186" t="s">
        <v>84</v>
      </c>
      <c r="AX265" s="605" t="s">
        <v>84</v>
      </c>
      <c r="AY265" s="186" t="s">
        <v>84</v>
      </c>
      <c r="AZ265" s="63"/>
      <c r="BA265" s="639">
        <v>0.8</v>
      </c>
      <c r="BB265" s="207">
        <v>0.79714285714285715</v>
      </c>
      <c r="BC265" s="207">
        <v>0.98095238095238102</v>
      </c>
      <c r="BD265" s="208">
        <v>0.85936507936507933</v>
      </c>
      <c r="BE265" s="208" t="s">
        <v>84</v>
      </c>
    </row>
    <row r="266" spans="1:57" ht="35.25" customHeight="1" x14ac:dyDescent="0.25">
      <c r="A266" s="144"/>
      <c r="B266" s="144"/>
      <c r="C266" s="144"/>
      <c r="D266" s="144"/>
      <c r="E266" s="144" t="str">
        <f t="shared" si="63"/>
        <v>2020JULIOÍNDICES DE ATENCIÓN EN CAJA</v>
      </c>
      <c r="F266" s="448">
        <v>2020</v>
      </c>
      <c r="G266" s="449" t="s">
        <v>241</v>
      </c>
      <c r="H266" s="452"/>
      <c r="I266" s="657" t="s">
        <v>157</v>
      </c>
      <c r="J266" s="638">
        <v>1</v>
      </c>
      <c r="K266" s="186">
        <v>1</v>
      </c>
      <c r="L266" s="186" t="s">
        <v>84</v>
      </c>
      <c r="M266" s="186">
        <v>1</v>
      </c>
      <c r="N266" s="186" t="s">
        <v>84</v>
      </c>
      <c r="O266" s="186" t="s">
        <v>84</v>
      </c>
      <c r="P266" s="186" t="s">
        <v>84</v>
      </c>
      <c r="Q266" s="186">
        <v>1</v>
      </c>
      <c r="R266" s="186" t="s">
        <v>84</v>
      </c>
      <c r="S266" s="186">
        <v>1</v>
      </c>
      <c r="T266" s="186">
        <v>1</v>
      </c>
      <c r="U266" s="186">
        <v>0.94285714285714295</v>
      </c>
      <c r="V266" s="186">
        <v>1</v>
      </c>
      <c r="W266" s="186" t="s">
        <v>84</v>
      </c>
      <c r="X266" s="186">
        <v>0.54285714285714293</v>
      </c>
      <c r="Y266" s="186">
        <v>1</v>
      </c>
      <c r="Z266" s="186" t="s">
        <v>84</v>
      </c>
      <c r="AA266" s="186" t="s">
        <v>84</v>
      </c>
      <c r="AB266" s="186" t="s">
        <v>84</v>
      </c>
      <c r="AC266" s="186"/>
      <c r="AD266" s="186">
        <v>0.60000000000000009</v>
      </c>
      <c r="AE266" s="186">
        <v>0.54285714285714293</v>
      </c>
      <c r="AF266" s="186">
        <v>0.60000000000000009</v>
      </c>
      <c r="AG266" s="186" t="s">
        <v>84</v>
      </c>
      <c r="AH266" s="186" t="s">
        <v>84</v>
      </c>
      <c r="AI266" s="186" t="s">
        <v>84</v>
      </c>
      <c r="AJ266" s="186">
        <v>0.60000000000000009</v>
      </c>
      <c r="AK266" s="186">
        <v>0.60000000000000009</v>
      </c>
      <c r="AL266" s="186" t="s">
        <v>84</v>
      </c>
      <c r="AM266" s="186" t="s">
        <v>84</v>
      </c>
      <c r="AN266" s="183" t="s">
        <v>84</v>
      </c>
      <c r="AO266" s="186">
        <v>1</v>
      </c>
      <c r="AP266" s="186" t="s">
        <v>84</v>
      </c>
      <c r="AQ266" s="186">
        <v>0.54285714285714293</v>
      </c>
      <c r="AR266" s="186" t="s">
        <v>84</v>
      </c>
      <c r="AS266" s="186" t="s">
        <v>84</v>
      </c>
      <c r="AT266" s="605">
        <v>0.84285714285714286</v>
      </c>
      <c r="AU266" s="186" t="s">
        <v>84</v>
      </c>
      <c r="AV266" s="186" t="s">
        <v>84</v>
      </c>
      <c r="AW266" s="186" t="s">
        <v>84</v>
      </c>
      <c r="AX266" s="605" t="s">
        <v>84</v>
      </c>
      <c r="AY266" s="186" t="s">
        <v>84</v>
      </c>
      <c r="AZ266" s="63"/>
      <c r="BA266" s="639">
        <v>0.94857142857142862</v>
      </c>
      <c r="BB266" s="207">
        <v>0.58857142857142875</v>
      </c>
      <c r="BC266" s="207">
        <v>0.79523809523809519</v>
      </c>
      <c r="BD266" s="208">
        <v>0.77746031746031752</v>
      </c>
      <c r="BE266" s="208" t="s">
        <v>84</v>
      </c>
    </row>
    <row r="267" spans="1:57" ht="35.25" customHeight="1" x14ac:dyDescent="0.25">
      <c r="A267" s="144"/>
      <c r="B267" s="144"/>
      <c r="C267" s="144"/>
      <c r="D267" s="144"/>
      <c r="E267" s="144" t="str">
        <f t="shared" si="63"/>
        <v>2020AGOSTOÍNDICES DE ATENCIÓN EN CAJA</v>
      </c>
      <c r="F267" s="448">
        <v>2020</v>
      </c>
      <c r="G267" s="449" t="s">
        <v>246</v>
      </c>
      <c r="H267" s="452"/>
      <c r="I267" s="657" t="s">
        <v>157</v>
      </c>
      <c r="J267" s="638">
        <v>0.5</v>
      </c>
      <c r="K267" s="186">
        <v>1</v>
      </c>
      <c r="L267" s="186" t="s">
        <v>84</v>
      </c>
      <c r="M267" s="186">
        <v>0.54285714285714293</v>
      </c>
      <c r="N267" s="186" t="s">
        <v>84</v>
      </c>
      <c r="O267" s="186" t="s">
        <v>84</v>
      </c>
      <c r="P267" s="186" t="s">
        <v>84</v>
      </c>
      <c r="Q267" s="186">
        <v>1</v>
      </c>
      <c r="R267" s="186" t="s">
        <v>84</v>
      </c>
      <c r="S267" s="186">
        <v>0.94285714285714295</v>
      </c>
      <c r="T267" s="186">
        <v>0.94285714285714295</v>
      </c>
      <c r="U267" s="186">
        <v>0.60000000000000009</v>
      </c>
      <c r="V267" s="186">
        <v>1</v>
      </c>
      <c r="W267" s="186" t="s">
        <v>84</v>
      </c>
      <c r="X267" s="186">
        <v>1</v>
      </c>
      <c r="Y267" s="186">
        <v>0.54285714285714293</v>
      </c>
      <c r="Z267" s="186" t="s">
        <v>84</v>
      </c>
      <c r="AA267" s="186" t="s">
        <v>84</v>
      </c>
      <c r="AB267" s="186" t="s">
        <v>84</v>
      </c>
      <c r="AC267" s="186"/>
      <c r="AD267" s="186">
        <v>0.54285714285714293</v>
      </c>
      <c r="AE267" s="186">
        <v>1</v>
      </c>
      <c r="AF267" s="186">
        <v>0.92</v>
      </c>
      <c r="AG267" s="186" t="s">
        <v>84</v>
      </c>
      <c r="AH267" s="186" t="s">
        <v>84</v>
      </c>
      <c r="AI267" s="186" t="s">
        <v>84</v>
      </c>
      <c r="AJ267" s="186">
        <v>1</v>
      </c>
      <c r="AK267" s="186">
        <v>0.60000000000000009</v>
      </c>
      <c r="AL267" s="186" t="s">
        <v>84</v>
      </c>
      <c r="AM267" s="186" t="s">
        <v>84</v>
      </c>
      <c r="AN267" s="186" t="s">
        <v>84</v>
      </c>
      <c r="AO267" s="186">
        <v>0.54285714285714293</v>
      </c>
      <c r="AP267" s="186" t="s">
        <v>84</v>
      </c>
      <c r="AQ267" s="186">
        <v>0.94285714285714295</v>
      </c>
      <c r="AR267" s="186" t="s">
        <v>84</v>
      </c>
      <c r="AS267" s="186" t="s">
        <v>84</v>
      </c>
      <c r="AT267" s="605">
        <v>0.60000000000000009</v>
      </c>
      <c r="AU267" s="186" t="s">
        <v>84</v>
      </c>
      <c r="AV267" s="186" t="s">
        <v>84</v>
      </c>
      <c r="AW267" s="186" t="s">
        <v>84</v>
      </c>
      <c r="AX267" s="605" t="s">
        <v>84</v>
      </c>
      <c r="AY267" s="186" t="s">
        <v>84</v>
      </c>
      <c r="AZ267" s="63"/>
      <c r="BA267" s="639">
        <v>0.80714285714285716</v>
      </c>
      <c r="BB267" s="207">
        <v>0.81257142857142861</v>
      </c>
      <c r="BC267" s="207">
        <v>0.69523809523809532</v>
      </c>
      <c r="BD267" s="208">
        <v>0.7716507936507937</v>
      </c>
      <c r="BE267" s="208" t="s">
        <v>84</v>
      </c>
    </row>
    <row r="268" spans="1:57" ht="35.25" customHeight="1" x14ac:dyDescent="0.25">
      <c r="A268" s="144"/>
      <c r="B268" s="144"/>
      <c r="C268" s="144"/>
      <c r="D268" s="144"/>
      <c r="E268" s="144" t="str">
        <f t="shared" si="63"/>
        <v>2020SEPTIEMBREÍNDICES DE ATENCIÓN EN CAJA</v>
      </c>
      <c r="F268" s="448">
        <v>2020</v>
      </c>
      <c r="G268" s="449" t="s">
        <v>248</v>
      </c>
      <c r="H268" s="452"/>
      <c r="I268" s="657" t="s">
        <v>157</v>
      </c>
      <c r="J268" s="638">
        <v>1</v>
      </c>
      <c r="K268" s="186">
        <v>1</v>
      </c>
      <c r="L268" s="186" t="s">
        <v>84</v>
      </c>
      <c r="M268" s="186">
        <v>1</v>
      </c>
      <c r="N268" s="186" t="s">
        <v>84</v>
      </c>
      <c r="O268" s="186" t="s">
        <v>84</v>
      </c>
      <c r="P268" s="186" t="s">
        <v>84</v>
      </c>
      <c r="Q268" s="186">
        <v>1</v>
      </c>
      <c r="R268" s="186" t="s">
        <v>84</v>
      </c>
      <c r="S268" s="186">
        <v>1</v>
      </c>
      <c r="T268" s="186">
        <v>1</v>
      </c>
      <c r="U268" s="186">
        <v>1</v>
      </c>
      <c r="V268" s="186">
        <v>1</v>
      </c>
      <c r="W268" s="186" t="s">
        <v>84</v>
      </c>
      <c r="X268" s="186">
        <v>1</v>
      </c>
      <c r="Y268" s="186">
        <v>1</v>
      </c>
      <c r="Z268" s="186" t="s">
        <v>84</v>
      </c>
      <c r="AA268" s="186" t="s">
        <v>84</v>
      </c>
      <c r="AB268" s="186" t="s">
        <v>84</v>
      </c>
      <c r="AC268" s="186"/>
      <c r="AD268" s="186">
        <v>1</v>
      </c>
      <c r="AE268" s="186">
        <v>1</v>
      </c>
      <c r="AF268" s="186">
        <v>0.60000000000000009</v>
      </c>
      <c r="AG268" s="186" t="s">
        <v>84</v>
      </c>
      <c r="AH268" s="186" t="s">
        <v>84</v>
      </c>
      <c r="AI268" s="186" t="s">
        <v>84</v>
      </c>
      <c r="AJ268" s="186">
        <v>1</v>
      </c>
      <c r="AK268" s="186">
        <v>0.54285714285714293</v>
      </c>
      <c r="AL268" s="186" t="s">
        <v>84</v>
      </c>
      <c r="AM268" s="186" t="s">
        <v>84</v>
      </c>
      <c r="AN268" s="183" t="s">
        <v>84</v>
      </c>
      <c r="AO268" s="186">
        <v>0.60000000000000009</v>
      </c>
      <c r="AP268" s="186" t="s">
        <v>84</v>
      </c>
      <c r="AQ268" s="186">
        <v>1</v>
      </c>
      <c r="AR268" s="186" t="s">
        <v>84</v>
      </c>
      <c r="AS268" s="186" t="s">
        <v>84</v>
      </c>
      <c r="AT268" s="605">
        <v>1</v>
      </c>
      <c r="AU268" s="186" t="s">
        <v>84</v>
      </c>
      <c r="AV268" s="186" t="s">
        <v>84</v>
      </c>
      <c r="AW268" s="186" t="s">
        <v>84</v>
      </c>
      <c r="AX268" s="605" t="s">
        <v>84</v>
      </c>
      <c r="AY268" s="186" t="s">
        <v>84</v>
      </c>
      <c r="AZ268" s="63"/>
      <c r="BA268" s="639">
        <v>1</v>
      </c>
      <c r="BB268" s="207">
        <v>0.82857142857142863</v>
      </c>
      <c r="BC268" s="207">
        <v>0.8666666666666667</v>
      </c>
      <c r="BD268" s="208">
        <v>0.89841269841269844</v>
      </c>
      <c r="BE268" s="208" t="s">
        <v>84</v>
      </c>
    </row>
    <row r="269" spans="1:57" ht="35.25" customHeight="1" x14ac:dyDescent="0.25">
      <c r="A269" s="144"/>
      <c r="B269" s="144"/>
      <c r="C269" s="144"/>
      <c r="D269" s="144"/>
      <c r="E269" s="144" t="str">
        <f t="shared" si="63"/>
        <v>2020OCTUBREÍNDICES DE ATENCIÓN EN CAJA</v>
      </c>
      <c r="F269" s="448">
        <v>2020</v>
      </c>
      <c r="G269" s="449" t="s">
        <v>257</v>
      </c>
      <c r="H269" s="452"/>
      <c r="I269" s="657" t="s">
        <v>157</v>
      </c>
      <c r="J269" s="638">
        <v>0.54285714285714293</v>
      </c>
      <c r="K269" s="186">
        <v>1</v>
      </c>
      <c r="L269" s="186" t="s">
        <v>84</v>
      </c>
      <c r="M269" s="186">
        <v>0.54285714285714293</v>
      </c>
      <c r="N269" s="186" t="s">
        <v>84</v>
      </c>
      <c r="O269" s="186" t="s">
        <v>84</v>
      </c>
      <c r="P269" s="186" t="s">
        <v>84</v>
      </c>
      <c r="Q269" s="186">
        <v>0.94285714285714295</v>
      </c>
      <c r="R269" s="186" t="s">
        <v>84</v>
      </c>
      <c r="S269" s="186">
        <v>1</v>
      </c>
      <c r="T269" s="186">
        <v>1</v>
      </c>
      <c r="U269" s="186">
        <v>1</v>
      </c>
      <c r="V269" s="186">
        <v>0.88571428571428579</v>
      </c>
      <c r="W269" s="186" t="s">
        <v>84</v>
      </c>
      <c r="X269" s="186">
        <v>0.48571428571428577</v>
      </c>
      <c r="Y269" s="186">
        <v>1</v>
      </c>
      <c r="Z269" s="186" t="s">
        <v>84</v>
      </c>
      <c r="AA269" s="186" t="s">
        <v>84</v>
      </c>
      <c r="AB269" s="186" t="s">
        <v>84</v>
      </c>
      <c r="AC269" s="186"/>
      <c r="AD269" s="186">
        <v>1</v>
      </c>
      <c r="AE269" s="186">
        <v>1</v>
      </c>
      <c r="AF269" s="186">
        <v>1</v>
      </c>
      <c r="AG269" s="186" t="s">
        <v>84</v>
      </c>
      <c r="AH269" s="186" t="s">
        <v>84</v>
      </c>
      <c r="AI269" s="186" t="s">
        <v>84</v>
      </c>
      <c r="AJ269" s="186">
        <v>1</v>
      </c>
      <c r="AK269" s="186">
        <v>0.60000000000000009</v>
      </c>
      <c r="AL269" s="186" t="s">
        <v>84</v>
      </c>
      <c r="AM269" s="186" t="s">
        <v>84</v>
      </c>
      <c r="AN269" s="186" t="s">
        <v>84</v>
      </c>
      <c r="AO269" s="186">
        <v>1</v>
      </c>
      <c r="AP269" s="186" t="s">
        <v>84</v>
      </c>
      <c r="AQ269" s="186">
        <v>0.53333333333333344</v>
      </c>
      <c r="AR269" s="186" t="s">
        <v>84</v>
      </c>
      <c r="AS269" s="186" t="s">
        <v>84</v>
      </c>
      <c r="AT269" s="605">
        <v>1</v>
      </c>
      <c r="AU269" s="186" t="s">
        <v>84</v>
      </c>
      <c r="AV269" s="186" t="s">
        <v>84</v>
      </c>
      <c r="AW269" s="186" t="s">
        <v>84</v>
      </c>
      <c r="AX269" s="605" t="s">
        <v>84</v>
      </c>
      <c r="AY269" s="186" t="s">
        <v>84</v>
      </c>
      <c r="AZ269" s="63"/>
      <c r="BA269" s="639">
        <v>0.84000000000000008</v>
      </c>
      <c r="BB269" s="207">
        <v>0.91999999999999993</v>
      </c>
      <c r="BC269" s="207">
        <v>0.84444444444444444</v>
      </c>
      <c r="BD269" s="208">
        <v>0.86814814814814811</v>
      </c>
      <c r="BE269" s="208" t="s">
        <v>84</v>
      </c>
    </row>
    <row r="270" spans="1:57" ht="35.25" customHeight="1" x14ac:dyDescent="0.25">
      <c r="A270" s="144"/>
      <c r="B270" s="144"/>
      <c r="C270" s="144"/>
      <c r="D270" s="144"/>
      <c r="E270" s="144" t="str">
        <f t="shared" si="63"/>
        <v>2020NOVIEMBREÍNDICES DE ATENCIÓN EN CAJA</v>
      </c>
      <c r="F270" s="448">
        <v>2020</v>
      </c>
      <c r="G270" s="449" t="s">
        <v>267</v>
      </c>
      <c r="H270" s="452"/>
      <c r="I270" s="657" t="s">
        <v>157</v>
      </c>
      <c r="J270" s="638">
        <v>1</v>
      </c>
      <c r="K270" s="186">
        <v>0.5</v>
      </c>
      <c r="L270" s="186" t="s">
        <v>84</v>
      </c>
      <c r="M270" s="186">
        <v>1</v>
      </c>
      <c r="N270" s="186" t="s">
        <v>84</v>
      </c>
      <c r="O270" s="186" t="s">
        <v>84</v>
      </c>
      <c r="P270" s="186" t="s">
        <v>84</v>
      </c>
      <c r="Q270" s="186">
        <v>1</v>
      </c>
      <c r="R270" s="186" t="s">
        <v>84</v>
      </c>
      <c r="S270" s="186">
        <v>0.9</v>
      </c>
      <c r="T270" s="186">
        <v>1</v>
      </c>
      <c r="U270" s="186">
        <v>1</v>
      </c>
      <c r="V270" s="186">
        <v>1</v>
      </c>
      <c r="W270" s="186" t="s">
        <v>84</v>
      </c>
      <c r="X270" s="186">
        <v>0.93333333333333346</v>
      </c>
      <c r="Y270" s="186">
        <v>1</v>
      </c>
      <c r="Z270" s="186" t="s">
        <v>84</v>
      </c>
      <c r="AA270" s="186" t="s">
        <v>84</v>
      </c>
      <c r="AB270" s="186" t="s">
        <v>84</v>
      </c>
      <c r="AC270" s="186"/>
      <c r="AD270" s="186">
        <v>0.60000000000000009</v>
      </c>
      <c r="AE270" s="186">
        <v>0.33333333333333337</v>
      </c>
      <c r="AF270" s="186">
        <v>1</v>
      </c>
      <c r="AG270" s="186" t="s">
        <v>84</v>
      </c>
      <c r="AH270" s="186" t="s">
        <v>84</v>
      </c>
      <c r="AI270" s="186" t="s">
        <v>84</v>
      </c>
      <c r="AJ270" s="186">
        <v>0.5</v>
      </c>
      <c r="AK270" s="186">
        <v>1</v>
      </c>
      <c r="AL270" s="186" t="s">
        <v>84</v>
      </c>
      <c r="AM270" s="186" t="s">
        <v>84</v>
      </c>
      <c r="AN270" s="183" t="s">
        <v>84</v>
      </c>
      <c r="AO270" s="186">
        <v>1</v>
      </c>
      <c r="AP270" s="186" t="s">
        <v>84</v>
      </c>
      <c r="AQ270" s="186">
        <v>1</v>
      </c>
      <c r="AR270" s="186" t="s">
        <v>84</v>
      </c>
      <c r="AS270" s="186" t="s">
        <v>84</v>
      </c>
      <c r="AT270" s="605">
        <v>1</v>
      </c>
      <c r="AU270" s="186" t="s">
        <v>84</v>
      </c>
      <c r="AV270" s="186" t="s">
        <v>84</v>
      </c>
      <c r="AW270" s="186" t="s">
        <v>84</v>
      </c>
      <c r="AX270" s="605" t="s">
        <v>84</v>
      </c>
      <c r="AY270" s="186" t="s">
        <v>84</v>
      </c>
      <c r="AZ270" s="63"/>
      <c r="BA270" s="639">
        <v>0.93333333333333335</v>
      </c>
      <c r="BB270" s="207">
        <v>0.68666666666666676</v>
      </c>
      <c r="BC270" s="207">
        <v>1</v>
      </c>
      <c r="BD270" s="208">
        <v>0.87333333333333341</v>
      </c>
      <c r="BE270" s="208" t="s">
        <v>84</v>
      </c>
    </row>
    <row r="271" spans="1:57" ht="35.25" customHeight="1" x14ac:dyDescent="0.25">
      <c r="A271" s="144"/>
      <c r="B271" s="144"/>
      <c r="C271" s="144"/>
      <c r="D271" s="144"/>
      <c r="E271" s="144" t="str">
        <f t="shared" si="63"/>
        <v>2020DICIEMBREÍNDICES DE ATENCIÓN EN CAJA</v>
      </c>
      <c r="F271" s="448">
        <v>2020</v>
      </c>
      <c r="G271" s="449" t="s">
        <v>152</v>
      </c>
      <c r="H271" s="452"/>
      <c r="I271" s="657" t="s">
        <v>157</v>
      </c>
      <c r="J271" s="638">
        <v>1</v>
      </c>
      <c r="K271" s="186">
        <v>0.94285714285714295</v>
      </c>
      <c r="L271" s="186" t="s">
        <v>84</v>
      </c>
      <c r="M271" s="186">
        <v>1</v>
      </c>
      <c r="N271" s="186" t="s">
        <v>84</v>
      </c>
      <c r="O271" s="186" t="s">
        <v>84</v>
      </c>
      <c r="P271" s="186" t="s">
        <v>84</v>
      </c>
      <c r="Q271" s="186">
        <v>0.60000000000000009</v>
      </c>
      <c r="R271" s="186" t="s">
        <v>84</v>
      </c>
      <c r="S271" s="186">
        <v>0.94285714285714295</v>
      </c>
      <c r="T271" s="186">
        <v>0.94285714285714295</v>
      </c>
      <c r="U271" s="186">
        <v>1</v>
      </c>
      <c r="V271" s="186">
        <v>1</v>
      </c>
      <c r="W271" s="186" t="s">
        <v>84</v>
      </c>
      <c r="X271" s="186">
        <v>1</v>
      </c>
      <c r="Y271" s="186">
        <v>1</v>
      </c>
      <c r="Z271" s="186" t="s">
        <v>84</v>
      </c>
      <c r="AA271" s="186" t="s">
        <v>84</v>
      </c>
      <c r="AB271" s="186" t="s">
        <v>84</v>
      </c>
      <c r="AC271" s="186"/>
      <c r="AD271" s="186">
        <v>1</v>
      </c>
      <c r="AE271" s="186">
        <v>1</v>
      </c>
      <c r="AF271" s="186">
        <v>0.60000000000000009</v>
      </c>
      <c r="AG271" s="186" t="s">
        <v>84</v>
      </c>
      <c r="AH271" s="186" t="s">
        <v>84</v>
      </c>
      <c r="AI271" s="186" t="s">
        <v>84</v>
      </c>
      <c r="AJ271" s="186">
        <v>1</v>
      </c>
      <c r="AK271" s="186">
        <v>1</v>
      </c>
      <c r="AL271" s="186" t="s">
        <v>84</v>
      </c>
      <c r="AM271" s="186" t="s">
        <v>84</v>
      </c>
      <c r="AN271" s="186" t="s">
        <v>84</v>
      </c>
      <c r="AO271" s="186">
        <v>1</v>
      </c>
      <c r="AP271" s="186" t="s">
        <v>84</v>
      </c>
      <c r="AQ271" s="186">
        <v>1</v>
      </c>
      <c r="AR271" s="186" t="s">
        <v>84</v>
      </c>
      <c r="AS271" s="186" t="s">
        <v>84</v>
      </c>
      <c r="AT271" s="605">
        <v>1</v>
      </c>
      <c r="AU271" s="186" t="s">
        <v>84</v>
      </c>
      <c r="AV271" s="186" t="s">
        <v>84</v>
      </c>
      <c r="AW271" s="186" t="s">
        <v>84</v>
      </c>
      <c r="AX271" s="605" t="s">
        <v>84</v>
      </c>
      <c r="AY271" s="186" t="s">
        <v>84</v>
      </c>
      <c r="AZ271" s="63"/>
      <c r="BA271" s="639">
        <v>0.94285714285714284</v>
      </c>
      <c r="BB271" s="207">
        <v>0.91999999999999993</v>
      </c>
      <c r="BC271" s="207">
        <v>1</v>
      </c>
      <c r="BD271" s="208">
        <v>0.95428571428571429</v>
      </c>
      <c r="BE271" s="208" t="s">
        <v>84</v>
      </c>
    </row>
    <row r="272" spans="1:57" ht="35.25" customHeight="1" x14ac:dyDescent="0.25">
      <c r="A272" s="144"/>
      <c r="B272" s="144"/>
      <c r="C272" s="144"/>
      <c r="D272" s="144"/>
      <c r="E272" s="144" t="str">
        <f t="shared" si="63"/>
        <v>2021ENEROÍNDICES DE ATENCIÓN EN CAJA</v>
      </c>
      <c r="F272" s="448">
        <v>2021</v>
      </c>
      <c r="G272" s="449" t="s">
        <v>153</v>
      </c>
      <c r="H272" s="452"/>
      <c r="I272" s="657" t="s">
        <v>157</v>
      </c>
      <c r="J272" s="638">
        <v>1</v>
      </c>
      <c r="K272" s="186">
        <v>1</v>
      </c>
      <c r="L272" s="186" t="s">
        <v>84</v>
      </c>
      <c r="M272" s="186">
        <v>1</v>
      </c>
      <c r="N272" s="186" t="s">
        <v>84</v>
      </c>
      <c r="O272" s="186" t="s">
        <v>84</v>
      </c>
      <c r="P272" s="186" t="s">
        <v>84</v>
      </c>
      <c r="Q272" s="186">
        <v>1</v>
      </c>
      <c r="R272" s="186" t="s">
        <v>84</v>
      </c>
      <c r="S272" s="186">
        <v>1</v>
      </c>
      <c r="T272" s="186">
        <v>1</v>
      </c>
      <c r="U272" s="186">
        <v>0.33333333333333337</v>
      </c>
      <c r="V272" s="186">
        <v>1</v>
      </c>
      <c r="W272" s="186" t="s">
        <v>84</v>
      </c>
      <c r="X272" s="186">
        <v>1</v>
      </c>
      <c r="Y272" s="186">
        <v>1</v>
      </c>
      <c r="Z272" s="186" t="s">
        <v>84</v>
      </c>
      <c r="AA272" s="186" t="s">
        <v>84</v>
      </c>
      <c r="AB272" s="186" t="s">
        <v>84</v>
      </c>
      <c r="AC272" s="186"/>
      <c r="AD272" s="186">
        <v>1</v>
      </c>
      <c r="AE272" s="186">
        <v>0.94285714285714295</v>
      </c>
      <c r="AF272" s="186">
        <v>1</v>
      </c>
      <c r="AG272" s="186" t="s">
        <v>84</v>
      </c>
      <c r="AH272" s="186" t="s">
        <v>84</v>
      </c>
      <c r="AI272" s="186" t="s">
        <v>84</v>
      </c>
      <c r="AJ272" s="186">
        <v>1</v>
      </c>
      <c r="AK272" s="186">
        <v>1</v>
      </c>
      <c r="AL272" s="186" t="s">
        <v>84</v>
      </c>
      <c r="AM272" s="186" t="s">
        <v>84</v>
      </c>
      <c r="AN272" s="183" t="s">
        <v>84</v>
      </c>
      <c r="AO272" s="186">
        <v>1</v>
      </c>
      <c r="AP272" s="186" t="s">
        <v>84</v>
      </c>
      <c r="AQ272" s="186">
        <v>1</v>
      </c>
      <c r="AR272" s="186" t="s">
        <v>84</v>
      </c>
      <c r="AS272" s="186" t="s">
        <v>84</v>
      </c>
      <c r="AT272" s="605">
        <v>1</v>
      </c>
      <c r="AU272" s="186" t="s">
        <v>84</v>
      </c>
      <c r="AV272" s="186" t="s">
        <v>84</v>
      </c>
      <c r="AW272" s="186" t="s">
        <v>84</v>
      </c>
      <c r="AX272" s="605" t="s">
        <v>84</v>
      </c>
      <c r="AY272" s="186" t="s">
        <v>84</v>
      </c>
      <c r="AZ272" s="63"/>
      <c r="BA272" s="639">
        <v>0.93333333333333324</v>
      </c>
      <c r="BB272" s="207">
        <v>0.98857142857142866</v>
      </c>
      <c r="BC272" s="207">
        <v>1</v>
      </c>
      <c r="BD272" s="208">
        <v>0.97396825396825404</v>
      </c>
      <c r="BE272" s="208" t="s">
        <v>84</v>
      </c>
    </row>
    <row r="273" spans="1:57" ht="35.25" customHeight="1" x14ac:dyDescent="0.25">
      <c r="A273" s="144"/>
      <c r="B273" s="144"/>
      <c r="C273" s="144"/>
      <c r="D273" s="144"/>
      <c r="E273" s="144" t="str">
        <f t="shared" si="63"/>
        <v>2021FEBREROÍNDICES DE ATENCIÓN EN CAJA</v>
      </c>
      <c r="F273" s="448">
        <v>2021</v>
      </c>
      <c r="G273" s="449" t="s">
        <v>154</v>
      </c>
      <c r="H273" s="452"/>
      <c r="I273" s="657" t="s">
        <v>157</v>
      </c>
      <c r="J273" s="638">
        <v>1</v>
      </c>
      <c r="K273" s="186">
        <v>0.94285714285714295</v>
      </c>
      <c r="L273" s="186" t="s">
        <v>84</v>
      </c>
      <c r="M273" s="186">
        <v>0.60000000000000009</v>
      </c>
      <c r="N273" s="186" t="s">
        <v>84</v>
      </c>
      <c r="O273" s="186" t="s">
        <v>84</v>
      </c>
      <c r="P273" s="186" t="s">
        <v>84</v>
      </c>
      <c r="Q273" s="186">
        <v>1</v>
      </c>
      <c r="R273" s="186" t="s">
        <v>84</v>
      </c>
      <c r="S273" s="186">
        <v>1</v>
      </c>
      <c r="T273" s="186">
        <v>0.60000000000000009</v>
      </c>
      <c r="U273" s="186">
        <v>1</v>
      </c>
      <c r="V273" s="186">
        <v>1</v>
      </c>
      <c r="W273" s="186" t="s">
        <v>84</v>
      </c>
      <c r="X273" s="186">
        <v>1</v>
      </c>
      <c r="Y273" s="186">
        <v>1</v>
      </c>
      <c r="Z273" s="186" t="s">
        <v>84</v>
      </c>
      <c r="AA273" s="186" t="s">
        <v>84</v>
      </c>
      <c r="AB273" s="186" t="s">
        <v>84</v>
      </c>
      <c r="AC273" s="186"/>
      <c r="AD273" s="186">
        <v>0.93333333333333346</v>
      </c>
      <c r="AE273" s="186">
        <v>0.60000000000000009</v>
      </c>
      <c r="AF273" s="186">
        <v>0.60000000000000009</v>
      </c>
      <c r="AG273" s="186" t="s">
        <v>84</v>
      </c>
      <c r="AH273" s="186" t="s">
        <v>84</v>
      </c>
      <c r="AI273" s="186" t="s">
        <v>84</v>
      </c>
      <c r="AJ273" s="186">
        <v>1</v>
      </c>
      <c r="AK273" s="186">
        <v>0.9</v>
      </c>
      <c r="AL273" s="186" t="s">
        <v>84</v>
      </c>
      <c r="AM273" s="186" t="s">
        <v>84</v>
      </c>
      <c r="AN273" s="186" t="s">
        <v>84</v>
      </c>
      <c r="AO273" s="186">
        <v>1</v>
      </c>
      <c r="AP273" s="186" t="s">
        <v>84</v>
      </c>
      <c r="AQ273" s="186">
        <v>1</v>
      </c>
      <c r="AR273" s="186" t="s">
        <v>84</v>
      </c>
      <c r="AS273" s="186" t="s">
        <v>84</v>
      </c>
      <c r="AT273" s="605">
        <v>1</v>
      </c>
      <c r="AU273" s="186" t="s">
        <v>84</v>
      </c>
      <c r="AV273" s="186" t="s">
        <v>84</v>
      </c>
      <c r="AW273" s="186" t="s">
        <v>84</v>
      </c>
      <c r="AX273" s="605" t="s">
        <v>84</v>
      </c>
      <c r="AY273" s="186" t="s">
        <v>84</v>
      </c>
      <c r="AZ273" s="63"/>
      <c r="BA273" s="639">
        <v>0.91428571428571426</v>
      </c>
      <c r="BB273" s="207">
        <v>0.80666666666666687</v>
      </c>
      <c r="BC273" s="207">
        <v>1</v>
      </c>
      <c r="BD273" s="208">
        <v>0.90698412698412711</v>
      </c>
      <c r="BE273" s="208" t="s">
        <v>84</v>
      </c>
    </row>
    <row r="274" spans="1:57" ht="35.25" customHeight="1" x14ac:dyDescent="0.25">
      <c r="A274" s="144"/>
      <c r="B274" s="144"/>
      <c r="C274" s="144"/>
      <c r="D274" s="144"/>
      <c r="E274" s="144" t="str">
        <f t="shared" si="63"/>
        <v>2021MARZOÍNDICES DE ATENCIÓN EN CAJA</v>
      </c>
      <c r="F274" s="448">
        <v>2021</v>
      </c>
      <c r="G274" s="449" t="s">
        <v>155</v>
      </c>
      <c r="H274" s="452"/>
      <c r="I274" s="657" t="s">
        <v>157</v>
      </c>
      <c r="J274" s="638">
        <v>1</v>
      </c>
      <c r="K274" s="186">
        <v>0.54285714285714293</v>
      </c>
      <c r="L274" s="186" t="s">
        <v>84</v>
      </c>
      <c r="M274" s="186">
        <v>1</v>
      </c>
      <c r="N274" s="186" t="s">
        <v>84</v>
      </c>
      <c r="O274" s="186" t="s">
        <v>84</v>
      </c>
      <c r="P274" s="186" t="s">
        <v>84</v>
      </c>
      <c r="Q274" s="186">
        <v>1</v>
      </c>
      <c r="R274" s="186" t="s">
        <v>84</v>
      </c>
      <c r="S274" s="186">
        <v>1</v>
      </c>
      <c r="T274" s="186">
        <v>1</v>
      </c>
      <c r="U274" s="186">
        <v>1</v>
      </c>
      <c r="V274" s="186">
        <v>1</v>
      </c>
      <c r="W274" s="186" t="s">
        <v>84</v>
      </c>
      <c r="X274" s="186">
        <v>1</v>
      </c>
      <c r="Y274" s="186">
        <v>1</v>
      </c>
      <c r="Z274" s="186" t="s">
        <v>84</v>
      </c>
      <c r="AA274" s="186" t="s">
        <v>84</v>
      </c>
      <c r="AB274" s="186" t="s">
        <v>84</v>
      </c>
      <c r="AC274" s="186"/>
      <c r="AD274" s="186">
        <v>1</v>
      </c>
      <c r="AE274" s="186">
        <v>1</v>
      </c>
      <c r="AF274" s="186">
        <v>0.94285714285714295</v>
      </c>
      <c r="AG274" s="186" t="s">
        <v>84</v>
      </c>
      <c r="AH274" s="186" t="s">
        <v>84</v>
      </c>
      <c r="AI274" s="186" t="s">
        <v>84</v>
      </c>
      <c r="AJ274" s="186">
        <v>0.37142857142857144</v>
      </c>
      <c r="AK274" s="186">
        <v>0.9</v>
      </c>
      <c r="AL274" s="186" t="s">
        <v>84</v>
      </c>
      <c r="AM274" s="186" t="s">
        <v>84</v>
      </c>
      <c r="AN274" s="183" t="s">
        <v>84</v>
      </c>
      <c r="AO274" s="186">
        <v>1</v>
      </c>
      <c r="AP274" s="186" t="s">
        <v>84</v>
      </c>
      <c r="AQ274" s="186">
        <v>0.60000000000000009</v>
      </c>
      <c r="AR274" s="186" t="s">
        <v>84</v>
      </c>
      <c r="AS274" s="186" t="s">
        <v>84</v>
      </c>
      <c r="AT274" s="605">
        <v>0.60000000000000009</v>
      </c>
      <c r="AU274" s="186" t="s">
        <v>84</v>
      </c>
      <c r="AV274" s="186" t="s">
        <v>84</v>
      </c>
      <c r="AW274" s="186" t="s">
        <v>84</v>
      </c>
      <c r="AX274" s="605" t="s">
        <v>84</v>
      </c>
      <c r="AY274" s="186" t="s">
        <v>84</v>
      </c>
      <c r="AZ274" s="63"/>
      <c r="BA274" s="639">
        <v>0.95428571428571429</v>
      </c>
      <c r="BB274" s="207">
        <v>0.84285714285714286</v>
      </c>
      <c r="BC274" s="207">
        <v>0.73333333333333339</v>
      </c>
      <c r="BD274" s="208">
        <v>0.84349206349206352</v>
      </c>
      <c r="BE274" s="208" t="s">
        <v>84</v>
      </c>
    </row>
    <row r="275" spans="1:57" ht="35.25" customHeight="1" x14ac:dyDescent="0.25">
      <c r="A275" s="144"/>
      <c r="B275" s="144"/>
      <c r="C275" s="144"/>
      <c r="D275" s="144"/>
      <c r="E275" s="144" t="str">
        <f t="shared" si="63"/>
        <v>2021ABRILÍNDICES DE ATENCIÓN EN CAJA</v>
      </c>
      <c r="F275" s="448">
        <v>2021</v>
      </c>
      <c r="G275" s="449" t="s">
        <v>303</v>
      </c>
      <c r="H275" s="452"/>
      <c r="I275" s="657" t="s">
        <v>157</v>
      </c>
      <c r="J275" s="638">
        <v>1</v>
      </c>
      <c r="K275" s="186">
        <v>1</v>
      </c>
      <c r="L275" s="186" t="s">
        <v>84</v>
      </c>
      <c r="M275" s="186">
        <v>0.94285714285714295</v>
      </c>
      <c r="N275" s="186" t="s">
        <v>84</v>
      </c>
      <c r="O275" s="186" t="s">
        <v>84</v>
      </c>
      <c r="P275" s="186" t="s">
        <v>84</v>
      </c>
      <c r="Q275" s="186">
        <v>0.60000000000000009</v>
      </c>
      <c r="R275" s="186" t="s">
        <v>84</v>
      </c>
      <c r="S275" s="186">
        <v>0.94285714285714295</v>
      </c>
      <c r="T275" s="186">
        <v>1</v>
      </c>
      <c r="U275" s="186">
        <v>1</v>
      </c>
      <c r="V275" s="186">
        <v>1</v>
      </c>
      <c r="W275" s="186" t="s">
        <v>84</v>
      </c>
      <c r="X275" s="186">
        <v>1</v>
      </c>
      <c r="Y275" s="186">
        <v>1</v>
      </c>
      <c r="Z275" s="186" t="s">
        <v>84</v>
      </c>
      <c r="AA275" s="186" t="s">
        <v>84</v>
      </c>
      <c r="AB275" s="186" t="s">
        <v>84</v>
      </c>
      <c r="AC275" s="186"/>
      <c r="AD275" s="186">
        <v>1</v>
      </c>
      <c r="AE275" s="186">
        <v>0.60000000000000009</v>
      </c>
      <c r="AF275" s="186">
        <v>1</v>
      </c>
      <c r="AG275" s="186" t="s">
        <v>84</v>
      </c>
      <c r="AH275" s="186" t="s">
        <v>84</v>
      </c>
      <c r="AI275" s="186" t="s">
        <v>84</v>
      </c>
      <c r="AJ275" s="186">
        <v>1</v>
      </c>
      <c r="AK275" s="186">
        <v>1</v>
      </c>
      <c r="AL275" s="186" t="s">
        <v>84</v>
      </c>
      <c r="AM275" s="186" t="s">
        <v>84</v>
      </c>
      <c r="AN275" s="186" t="s">
        <v>84</v>
      </c>
      <c r="AO275" s="186">
        <v>0.60000000000000009</v>
      </c>
      <c r="AP275" s="186" t="s">
        <v>84</v>
      </c>
      <c r="AQ275" s="186">
        <v>1</v>
      </c>
      <c r="AR275" s="186" t="s">
        <v>84</v>
      </c>
      <c r="AS275" s="186" t="s">
        <v>84</v>
      </c>
      <c r="AT275" s="605">
        <v>1</v>
      </c>
      <c r="AU275" s="186" t="s">
        <v>84</v>
      </c>
      <c r="AV275" s="186" t="s">
        <v>84</v>
      </c>
      <c r="AW275" s="186" t="s">
        <v>84</v>
      </c>
      <c r="AX275" s="605" t="s">
        <v>84</v>
      </c>
      <c r="AY275" s="186" t="s">
        <v>84</v>
      </c>
      <c r="AZ275" s="63"/>
      <c r="BA275" s="639">
        <v>0.94857142857142862</v>
      </c>
      <c r="BB275" s="207">
        <v>0.91999999999999993</v>
      </c>
      <c r="BC275" s="207">
        <v>0.8666666666666667</v>
      </c>
      <c r="BD275" s="208">
        <v>0.91174603174603186</v>
      </c>
      <c r="BE275" s="208" t="s">
        <v>84</v>
      </c>
    </row>
    <row r="276" spans="1:57" ht="35.25" customHeight="1" x14ac:dyDescent="0.25">
      <c r="A276" s="144"/>
      <c r="B276" s="144"/>
      <c r="C276" s="144"/>
      <c r="D276" s="144"/>
      <c r="E276" s="144" t="str">
        <f t="shared" si="63"/>
        <v>2021MAYOÍNDICES DE ATENCIÓN EN CAJA</v>
      </c>
      <c r="F276" s="448">
        <v>2021</v>
      </c>
      <c r="G276" s="449" t="s">
        <v>167</v>
      </c>
      <c r="H276" s="452"/>
      <c r="I276" s="657" t="s">
        <v>157</v>
      </c>
      <c r="J276" s="638">
        <v>1</v>
      </c>
      <c r="K276" s="186">
        <v>1</v>
      </c>
      <c r="L276" s="186" t="s">
        <v>84</v>
      </c>
      <c r="M276" s="186">
        <v>1</v>
      </c>
      <c r="N276" s="186" t="s">
        <v>84</v>
      </c>
      <c r="O276" s="186" t="s">
        <v>84</v>
      </c>
      <c r="P276" s="186" t="s">
        <v>84</v>
      </c>
      <c r="Q276" s="186">
        <v>1</v>
      </c>
      <c r="R276" s="186" t="s">
        <v>84</v>
      </c>
      <c r="S276" s="186">
        <v>0.60000000000000009</v>
      </c>
      <c r="T276" s="186">
        <v>1</v>
      </c>
      <c r="U276" s="186">
        <v>1</v>
      </c>
      <c r="V276" s="186">
        <v>1</v>
      </c>
      <c r="W276" s="186" t="s">
        <v>84</v>
      </c>
      <c r="X276" s="186">
        <v>1</v>
      </c>
      <c r="Y276" s="186">
        <v>1</v>
      </c>
      <c r="Z276" s="186" t="s">
        <v>84</v>
      </c>
      <c r="AA276" s="186" t="s">
        <v>84</v>
      </c>
      <c r="AB276" s="186" t="s">
        <v>84</v>
      </c>
      <c r="AC276" s="186"/>
      <c r="AD276" s="186">
        <v>1</v>
      </c>
      <c r="AE276" s="186">
        <v>0.5</v>
      </c>
      <c r="AF276" s="186">
        <v>1</v>
      </c>
      <c r="AG276" s="186" t="s">
        <v>84</v>
      </c>
      <c r="AH276" s="186" t="s">
        <v>84</v>
      </c>
      <c r="AI276" s="186" t="s">
        <v>84</v>
      </c>
      <c r="AJ276" s="186">
        <v>1</v>
      </c>
      <c r="AK276" s="186">
        <v>1</v>
      </c>
      <c r="AL276" s="186" t="s">
        <v>84</v>
      </c>
      <c r="AM276" s="186" t="s">
        <v>84</v>
      </c>
      <c r="AN276" s="183" t="s">
        <v>84</v>
      </c>
      <c r="AO276" s="186">
        <v>1</v>
      </c>
      <c r="AP276" s="186" t="s">
        <v>84</v>
      </c>
      <c r="AQ276" s="186">
        <v>1</v>
      </c>
      <c r="AR276" s="186" t="s">
        <v>84</v>
      </c>
      <c r="AS276" s="186" t="s">
        <v>84</v>
      </c>
      <c r="AT276" s="605">
        <v>0.94285714285714295</v>
      </c>
      <c r="AU276" s="186" t="s">
        <v>84</v>
      </c>
      <c r="AV276" s="186" t="s">
        <v>84</v>
      </c>
      <c r="AW276" s="186" t="s">
        <v>84</v>
      </c>
      <c r="AX276" s="605" t="s">
        <v>84</v>
      </c>
      <c r="AY276" s="186" t="s">
        <v>84</v>
      </c>
      <c r="AZ276" s="63"/>
      <c r="BA276" s="639">
        <v>0.96</v>
      </c>
      <c r="BB276" s="207">
        <v>0.9</v>
      </c>
      <c r="BC276" s="207">
        <v>0.98095238095238102</v>
      </c>
      <c r="BD276" s="208">
        <v>0.94698412698412693</v>
      </c>
      <c r="BE276" s="208" t="s">
        <v>84</v>
      </c>
    </row>
    <row r="277" spans="1:57" ht="35.25" customHeight="1" x14ac:dyDescent="0.25">
      <c r="A277" s="144"/>
      <c r="B277" s="144"/>
      <c r="C277" s="144"/>
      <c r="D277" s="144"/>
      <c r="E277" s="144" t="str">
        <f t="shared" si="63"/>
        <v>2021JUNIOÍNDICES DE ATENCIÓN EN CAJA</v>
      </c>
      <c r="F277" s="448">
        <v>2021</v>
      </c>
      <c r="G277" s="449" t="s">
        <v>168</v>
      </c>
      <c r="H277" s="452"/>
      <c r="I277" s="657" t="s">
        <v>157</v>
      </c>
      <c r="J277" s="638">
        <v>1</v>
      </c>
      <c r="K277" s="186">
        <v>1</v>
      </c>
      <c r="L277" s="186" t="s">
        <v>84</v>
      </c>
      <c r="M277" s="186">
        <v>1</v>
      </c>
      <c r="N277" s="186" t="s">
        <v>84</v>
      </c>
      <c r="O277" s="186" t="s">
        <v>84</v>
      </c>
      <c r="P277" s="186" t="s">
        <v>84</v>
      </c>
      <c r="Q277" s="186">
        <v>1</v>
      </c>
      <c r="R277" s="186" t="s">
        <v>84</v>
      </c>
      <c r="S277" s="186">
        <v>0.94285714285714295</v>
      </c>
      <c r="T277" s="186">
        <v>1</v>
      </c>
      <c r="U277" s="186">
        <v>1</v>
      </c>
      <c r="V277" s="186">
        <v>0.94285714285714295</v>
      </c>
      <c r="W277" s="186" t="s">
        <v>84</v>
      </c>
      <c r="X277" s="186">
        <v>1</v>
      </c>
      <c r="Y277" s="186">
        <v>1</v>
      </c>
      <c r="Z277" s="186" t="s">
        <v>84</v>
      </c>
      <c r="AA277" s="186" t="s">
        <v>84</v>
      </c>
      <c r="AB277" s="186" t="s">
        <v>84</v>
      </c>
      <c r="AC277" s="186"/>
      <c r="AD277" s="186">
        <v>0.60000000000000009</v>
      </c>
      <c r="AE277" s="186">
        <v>0.52</v>
      </c>
      <c r="AF277" s="186">
        <v>0.94285714285714295</v>
      </c>
      <c r="AG277" s="186" t="s">
        <v>84</v>
      </c>
      <c r="AH277" s="186" t="s">
        <v>84</v>
      </c>
      <c r="AI277" s="186" t="s">
        <v>84</v>
      </c>
      <c r="AJ277" s="186">
        <v>1</v>
      </c>
      <c r="AK277" s="186">
        <v>1</v>
      </c>
      <c r="AL277" s="186">
        <v>0.84285714285714286</v>
      </c>
      <c r="AM277" s="186" t="s">
        <v>84</v>
      </c>
      <c r="AN277" s="186" t="s">
        <v>84</v>
      </c>
      <c r="AO277" s="186">
        <v>1</v>
      </c>
      <c r="AP277" s="186" t="s">
        <v>84</v>
      </c>
      <c r="AQ277" s="186">
        <v>0.54285714285714293</v>
      </c>
      <c r="AR277" s="186" t="s">
        <v>84</v>
      </c>
      <c r="AS277" s="186" t="s">
        <v>84</v>
      </c>
      <c r="AT277" s="605">
        <v>1</v>
      </c>
      <c r="AU277" s="186" t="s">
        <v>84</v>
      </c>
      <c r="AV277" s="186" t="s">
        <v>84</v>
      </c>
      <c r="AW277" s="186" t="s">
        <v>84</v>
      </c>
      <c r="AX277" s="605" t="s">
        <v>84</v>
      </c>
      <c r="AY277" s="186" t="s">
        <v>84</v>
      </c>
      <c r="AZ277" s="63"/>
      <c r="BA277" s="639">
        <v>0.98857142857142866</v>
      </c>
      <c r="BB277" s="207">
        <v>0.81761904761904758</v>
      </c>
      <c r="BC277" s="207">
        <v>0.84761904761904761</v>
      </c>
      <c r="BD277" s="208">
        <v>0.88460317460317472</v>
      </c>
      <c r="BE277" s="208" t="s">
        <v>84</v>
      </c>
    </row>
    <row r="278" spans="1:57" ht="35.25" customHeight="1" x14ac:dyDescent="0.25">
      <c r="A278" s="144"/>
      <c r="B278" s="144"/>
      <c r="C278" s="144"/>
      <c r="D278" s="144"/>
      <c r="E278" s="144" t="str">
        <f t="shared" si="63"/>
        <v>2021JULIOÍNDICES DE ATENCIÓN EN CAJA</v>
      </c>
      <c r="F278" s="448">
        <v>2021</v>
      </c>
      <c r="G278" s="449" t="s">
        <v>241</v>
      </c>
      <c r="H278" s="452"/>
      <c r="I278" s="657" t="s">
        <v>157</v>
      </c>
      <c r="J278" s="638">
        <v>1</v>
      </c>
      <c r="K278" s="186">
        <v>1</v>
      </c>
      <c r="L278" s="186" t="s">
        <v>84</v>
      </c>
      <c r="M278" s="186">
        <v>0.60000000000000009</v>
      </c>
      <c r="N278" s="186" t="s">
        <v>84</v>
      </c>
      <c r="O278" s="186" t="s">
        <v>84</v>
      </c>
      <c r="P278" s="186" t="s">
        <v>84</v>
      </c>
      <c r="Q278" s="186">
        <v>1</v>
      </c>
      <c r="R278" s="186" t="s">
        <v>84</v>
      </c>
      <c r="S278" s="186">
        <v>1</v>
      </c>
      <c r="T278" s="186">
        <v>0.60000000000000009</v>
      </c>
      <c r="U278" s="186">
        <v>1</v>
      </c>
      <c r="V278" s="186">
        <v>0.60000000000000009</v>
      </c>
      <c r="W278" s="186" t="s">
        <v>84</v>
      </c>
      <c r="X278" s="186">
        <v>1</v>
      </c>
      <c r="Y278" s="186">
        <v>0.60000000000000009</v>
      </c>
      <c r="Z278" s="186" t="s">
        <v>84</v>
      </c>
      <c r="AA278" s="186" t="s">
        <v>84</v>
      </c>
      <c r="AB278" s="186" t="s">
        <v>84</v>
      </c>
      <c r="AC278" s="186"/>
      <c r="AD278" s="186">
        <v>1</v>
      </c>
      <c r="AE278" s="186">
        <v>1</v>
      </c>
      <c r="AF278" s="186">
        <v>1</v>
      </c>
      <c r="AG278" s="186" t="s">
        <v>84</v>
      </c>
      <c r="AH278" s="186" t="s">
        <v>84</v>
      </c>
      <c r="AI278" s="186" t="s">
        <v>84</v>
      </c>
      <c r="AJ278" s="186">
        <v>1</v>
      </c>
      <c r="AK278" s="186">
        <v>1</v>
      </c>
      <c r="AL278" s="186">
        <v>0.60000000000000009</v>
      </c>
      <c r="AM278" s="186" t="s">
        <v>84</v>
      </c>
      <c r="AN278" s="183" t="s">
        <v>84</v>
      </c>
      <c r="AO278" s="186">
        <v>0.60000000000000009</v>
      </c>
      <c r="AP278" s="186" t="s">
        <v>84</v>
      </c>
      <c r="AQ278" s="186">
        <v>0.94285714285714295</v>
      </c>
      <c r="AR278" s="186" t="s">
        <v>84</v>
      </c>
      <c r="AS278" s="186" t="s">
        <v>84</v>
      </c>
      <c r="AT278" s="605">
        <v>0.94285714285714295</v>
      </c>
      <c r="AU278" s="186" t="s">
        <v>84</v>
      </c>
      <c r="AV278" s="186" t="s">
        <v>84</v>
      </c>
      <c r="AW278" s="186" t="s">
        <v>84</v>
      </c>
      <c r="AX278" s="605" t="s">
        <v>84</v>
      </c>
      <c r="AY278" s="186" t="s">
        <v>84</v>
      </c>
      <c r="AZ278" s="63"/>
      <c r="BA278" s="639">
        <v>0.83999999999999986</v>
      </c>
      <c r="BB278" s="207">
        <v>0.93333333333333324</v>
      </c>
      <c r="BC278" s="207">
        <v>0.82857142857142874</v>
      </c>
      <c r="BD278" s="208">
        <v>0.86730158730158724</v>
      </c>
      <c r="BE278" s="208" t="s">
        <v>84</v>
      </c>
    </row>
    <row r="279" spans="1:57" ht="35.25" customHeight="1" x14ac:dyDescent="0.25">
      <c r="A279" s="144"/>
      <c r="B279" s="144"/>
      <c r="C279" s="144"/>
      <c r="D279" s="144"/>
      <c r="E279" s="144" t="str">
        <f t="shared" si="63"/>
        <v>2021AGOSTOÍNDICES DE ATENCIÓN EN CAJA</v>
      </c>
      <c r="F279" s="448">
        <v>2021</v>
      </c>
      <c r="G279" s="449" t="s">
        <v>246</v>
      </c>
      <c r="H279" s="452"/>
      <c r="I279" s="657" t="s">
        <v>157</v>
      </c>
      <c r="J279" s="638">
        <v>0.60000000000000009</v>
      </c>
      <c r="K279" s="186">
        <v>1</v>
      </c>
      <c r="L279" s="186" t="s">
        <v>84</v>
      </c>
      <c r="M279" s="186">
        <v>0.60000000000000009</v>
      </c>
      <c r="N279" s="186" t="s">
        <v>84</v>
      </c>
      <c r="O279" s="186" t="s">
        <v>84</v>
      </c>
      <c r="P279" s="186" t="s">
        <v>84</v>
      </c>
      <c r="Q279" s="186">
        <v>1</v>
      </c>
      <c r="R279" s="186" t="s">
        <v>84</v>
      </c>
      <c r="S279" s="186">
        <v>0.60000000000000009</v>
      </c>
      <c r="T279" s="186">
        <v>1</v>
      </c>
      <c r="U279" s="186">
        <v>1</v>
      </c>
      <c r="V279" s="186">
        <v>1</v>
      </c>
      <c r="W279" s="186" t="s">
        <v>84</v>
      </c>
      <c r="X279" s="186">
        <v>1</v>
      </c>
      <c r="Y279" s="186">
        <v>1</v>
      </c>
      <c r="Z279" s="186" t="s">
        <v>84</v>
      </c>
      <c r="AA279" s="186" t="s">
        <v>84</v>
      </c>
      <c r="AB279" s="186" t="s">
        <v>84</v>
      </c>
      <c r="AC279" s="186"/>
      <c r="AD279" s="186">
        <v>0.43333333333333335</v>
      </c>
      <c r="AE279" s="186">
        <v>1</v>
      </c>
      <c r="AF279" s="186">
        <v>1</v>
      </c>
      <c r="AG279" s="186" t="s">
        <v>84</v>
      </c>
      <c r="AH279" s="186" t="s">
        <v>84</v>
      </c>
      <c r="AI279" s="186" t="s">
        <v>84</v>
      </c>
      <c r="AJ279" s="186">
        <v>1</v>
      </c>
      <c r="AK279" s="186">
        <v>1</v>
      </c>
      <c r="AL279" s="186">
        <v>0.94285714285714295</v>
      </c>
      <c r="AM279" s="186" t="s">
        <v>84</v>
      </c>
      <c r="AN279" s="186" t="s">
        <v>84</v>
      </c>
      <c r="AO279" s="186">
        <v>1</v>
      </c>
      <c r="AP279" s="186" t="s">
        <v>84</v>
      </c>
      <c r="AQ279" s="186">
        <v>1</v>
      </c>
      <c r="AR279" s="186" t="s">
        <v>84</v>
      </c>
      <c r="AS279" s="186" t="s">
        <v>84</v>
      </c>
      <c r="AT279" s="605">
        <v>1</v>
      </c>
      <c r="AU279" s="186" t="s">
        <v>84</v>
      </c>
      <c r="AV279" s="186" t="s">
        <v>84</v>
      </c>
      <c r="AW279" s="186" t="s">
        <v>84</v>
      </c>
      <c r="AX279" s="605" t="s">
        <v>84</v>
      </c>
      <c r="AY279" s="186" t="s">
        <v>84</v>
      </c>
      <c r="AZ279" s="63"/>
      <c r="BA279" s="639">
        <v>0.88000000000000012</v>
      </c>
      <c r="BB279" s="207">
        <v>0.89603174603174607</v>
      </c>
      <c r="BC279" s="207">
        <v>1</v>
      </c>
      <c r="BD279" s="208">
        <v>0.92534391534391547</v>
      </c>
      <c r="BE279" s="208" t="s">
        <v>84</v>
      </c>
    </row>
    <row r="280" spans="1:57" ht="35.25" customHeight="1" x14ac:dyDescent="0.25">
      <c r="A280" s="144"/>
      <c r="B280" s="144"/>
      <c r="C280" s="144"/>
      <c r="D280" s="144"/>
      <c r="E280" s="144" t="str">
        <f t="shared" si="63"/>
        <v>2021SEPTIEMBREÍNDICES DE ATENCIÓN EN CAJA</v>
      </c>
      <c r="F280" s="448">
        <v>2021</v>
      </c>
      <c r="G280" s="449" t="s">
        <v>248</v>
      </c>
      <c r="H280" s="452"/>
      <c r="I280" s="657" t="s">
        <v>157</v>
      </c>
      <c r="J280" s="803">
        <v>0.9285714285714286</v>
      </c>
      <c r="K280" s="186">
        <v>0.85714285714285721</v>
      </c>
      <c r="L280" s="186" t="s">
        <v>84</v>
      </c>
      <c r="M280" s="186">
        <v>0.85000000000000009</v>
      </c>
      <c r="N280" s="186" t="s">
        <v>84</v>
      </c>
      <c r="O280" s="186" t="s">
        <v>84</v>
      </c>
      <c r="P280" s="186" t="s">
        <v>84</v>
      </c>
      <c r="Q280" s="186">
        <v>0.85000000000000009</v>
      </c>
      <c r="R280" s="186" t="s">
        <v>84</v>
      </c>
      <c r="S280" s="186">
        <v>0.6785714285714286</v>
      </c>
      <c r="T280" s="186">
        <v>1</v>
      </c>
      <c r="U280" s="186">
        <v>1</v>
      </c>
      <c r="V280" s="186">
        <v>1</v>
      </c>
      <c r="W280" s="186" t="s">
        <v>84</v>
      </c>
      <c r="X280" s="186">
        <v>0.9285714285714286</v>
      </c>
      <c r="Y280" s="186">
        <v>0.9285714285714286</v>
      </c>
      <c r="Z280" s="186" t="s">
        <v>84</v>
      </c>
      <c r="AA280" s="186" t="s">
        <v>84</v>
      </c>
      <c r="AB280" s="186" t="s">
        <v>84</v>
      </c>
      <c r="AC280" s="186"/>
      <c r="AD280" s="186">
        <v>0.85714285714285721</v>
      </c>
      <c r="AE280" s="186">
        <v>0.74285714285714288</v>
      </c>
      <c r="AF280" s="186">
        <v>0.75</v>
      </c>
      <c r="AG280" s="186" t="s">
        <v>84</v>
      </c>
      <c r="AH280" s="186" t="s">
        <v>84</v>
      </c>
      <c r="AI280" s="186" t="s">
        <v>84</v>
      </c>
      <c r="AJ280" s="186">
        <v>0.75</v>
      </c>
      <c r="AK280" s="186">
        <v>0.8</v>
      </c>
      <c r="AL280" s="186">
        <v>0.75</v>
      </c>
      <c r="AM280" s="186" t="s">
        <v>84</v>
      </c>
      <c r="AN280" s="183" t="s">
        <v>84</v>
      </c>
      <c r="AO280" s="186">
        <v>1</v>
      </c>
      <c r="AP280" s="186" t="s">
        <v>84</v>
      </c>
      <c r="AQ280" s="186">
        <v>0.8035714285714286</v>
      </c>
      <c r="AR280" s="186" t="s">
        <v>84</v>
      </c>
      <c r="AS280" s="186" t="s">
        <v>84</v>
      </c>
      <c r="AT280" s="605">
        <v>1</v>
      </c>
      <c r="AU280" s="186" t="s">
        <v>84</v>
      </c>
      <c r="AV280" s="186" t="s">
        <v>84</v>
      </c>
      <c r="AW280" s="186" t="s">
        <v>84</v>
      </c>
      <c r="AX280" s="605" t="s">
        <v>84</v>
      </c>
      <c r="AY280" s="186" t="s">
        <v>84</v>
      </c>
      <c r="AZ280" s="63"/>
      <c r="BA280" s="341">
        <v>0.90214285714285725</v>
      </c>
      <c r="BB280" s="207">
        <v>0.77500000000000002</v>
      </c>
      <c r="BC280" s="207">
        <v>0.93452380952380965</v>
      </c>
      <c r="BD280" s="208">
        <v>0.87055555555555564</v>
      </c>
      <c r="BE280" s="208" t="s">
        <v>84</v>
      </c>
    </row>
    <row r="281" spans="1:57" ht="35.25" customHeight="1" x14ac:dyDescent="0.25">
      <c r="A281" s="144"/>
      <c r="B281" s="144"/>
      <c r="C281" s="144"/>
      <c r="D281" s="144"/>
      <c r="E281" s="144" t="str">
        <f t="shared" si="63"/>
        <v>2021OCTUBREÍNDICES DE ATENCIÓN EN CAJA</v>
      </c>
      <c r="F281" s="448">
        <v>2021</v>
      </c>
      <c r="G281" s="449" t="s">
        <v>257</v>
      </c>
      <c r="H281" s="452"/>
      <c r="I281" s="657" t="s">
        <v>157</v>
      </c>
      <c r="J281" s="803">
        <v>1</v>
      </c>
      <c r="K281" s="186">
        <v>1</v>
      </c>
      <c r="L281" s="186" t="s">
        <v>84</v>
      </c>
      <c r="M281" s="186">
        <v>1</v>
      </c>
      <c r="N281" s="186" t="s">
        <v>84</v>
      </c>
      <c r="O281" s="186" t="s">
        <v>84</v>
      </c>
      <c r="P281" s="186" t="s">
        <v>84</v>
      </c>
      <c r="Q281" s="186">
        <v>1</v>
      </c>
      <c r="R281" s="186" t="s">
        <v>84</v>
      </c>
      <c r="S281" s="186">
        <v>1</v>
      </c>
      <c r="T281" s="186">
        <v>1</v>
      </c>
      <c r="U281" s="186">
        <v>1</v>
      </c>
      <c r="V281" s="186">
        <v>1</v>
      </c>
      <c r="W281" s="186" t="s">
        <v>84</v>
      </c>
      <c r="X281" s="186">
        <v>1</v>
      </c>
      <c r="Y281" s="186">
        <v>1</v>
      </c>
      <c r="Z281" s="186" t="s">
        <v>84</v>
      </c>
      <c r="AA281" s="186" t="s">
        <v>84</v>
      </c>
      <c r="AB281" s="186" t="s">
        <v>84</v>
      </c>
      <c r="AC281" s="186"/>
      <c r="AD281" s="186">
        <v>0.94285714285714284</v>
      </c>
      <c r="AE281" s="186">
        <v>1</v>
      </c>
      <c r="AF281" s="186">
        <v>0.9285714285714286</v>
      </c>
      <c r="AG281" s="186" t="s">
        <v>84</v>
      </c>
      <c r="AH281" s="186" t="s">
        <v>84</v>
      </c>
      <c r="AI281" s="186" t="s">
        <v>84</v>
      </c>
      <c r="AJ281" s="186">
        <v>1</v>
      </c>
      <c r="AK281" s="186">
        <v>0.9285714285714286</v>
      </c>
      <c r="AL281" s="186">
        <v>1</v>
      </c>
      <c r="AM281" s="186" t="s">
        <v>84</v>
      </c>
      <c r="AN281" s="189" t="s">
        <v>84</v>
      </c>
      <c r="AO281" s="186">
        <v>1</v>
      </c>
      <c r="AP281" s="186" t="s">
        <v>84</v>
      </c>
      <c r="AQ281" s="186">
        <v>1</v>
      </c>
      <c r="AR281" s="186" t="s">
        <v>84</v>
      </c>
      <c r="AS281" s="186" t="s">
        <v>84</v>
      </c>
      <c r="AT281" s="605">
        <v>1</v>
      </c>
      <c r="AU281" s="186" t="s">
        <v>84</v>
      </c>
      <c r="AV281" s="186" t="s">
        <v>84</v>
      </c>
      <c r="AW281" s="186" t="s">
        <v>84</v>
      </c>
      <c r="AX281" s="605" t="s">
        <v>84</v>
      </c>
      <c r="AY281" s="186" t="s">
        <v>84</v>
      </c>
      <c r="AZ281" s="63"/>
      <c r="BA281" s="341">
        <v>1</v>
      </c>
      <c r="BB281" s="207">
        <v>0.96666666666666667</v>
      </c>
      <c r="BC281" s="207">
        <v>1</v>
      </c>
      <c r="BD281" s="208">
        <v>0.98888888888888893</v>
      </c>
      <c r="BE281" s="208" t="s">
        <v>84</v>
      </c>
    </row>
    <row r="282" spans="1:57" ht="35.25" customHeight="1" x14ac:dyDescent="0.25">
      <c r="A282" s="144"/>
      <c r="B282" s="144"/>
      <c r="C282" s="144"/>
      <c r="D282" s="144"/>
      <c r="E282" s="144" t="str">
        <f t="shared" si="63"/>
        <v>2021NOVIEMBREÍNDICES DE ATENCIÓN EN CAJA</v>
      </c>
      <c r="F282" s="448">
        <v>2021</v>
      </c>
      <c r="G282" s="449" t="s">
        <v>267</v>
      </c>
      <c r="H282" s="452"/>
      <c r="I282" s="657" t="s">
        <v>157</v>
      </c>
      <c r="J282" s="803">
        <v>1</v>
      </c>
      <c r="K282" s="186">
        <v>1</v>
      </c>
      <c r="L282" s="186" t="s">
        <v>84</v>
      </c>
      <c r="M282" s="186">
        <v>1</v>
      </c>
      <c r="N282" s="186" t="s">
        <v>84</v>
      </c>
      <c r="O282" s="186" t="s">
        <v>84</v>
      </c>
      <c r="P282" s="186" t="s">
        <v>84</v>
      </c>
      <c r="Q282" s="186">
        <v>1</v>
      </c>
      <c r="R282" s="186" t="s">
        <v>84</v>
      </c>
      <c r="S282" s="186">
        <v>1</v>
      </c>
      <c r="T282" s="186">
        <v>1</v>
      </c>
      <c r="U282" s="186">
        <v>1</v>
      </c>
      <c r="V282" s="186">
        <v>0.8</v>
      </c>
      <c r="W282" s="186" t="s">
        <v>84</v>
      </c>
      <c r="X282" s="186">
        <v>1</v>
      </c>
      <c r="Y282" s="186">
        <v>0.75</v>
      </c>
      <c r="Z282" s="186">
        <v>1</v>
      </c>
      <c r="AA282" s="186" t="s">
        <v>84</v>
      </c>
      <c r="AB282" s="186" t="s">
        <v>84</v>
      </c>
      <c r="AC282" s="186"/>
      <c r="AD282" s="186">
        <v>1</v>
      </c>
      <c r="AE282" s="186">
        <v>0.8</v>
      </c>
      <c r="AF282" s="186">
        <v>1</v>
      </c>
      <c r="AG282" s="186" t="s">
        <v>84</v>
      </c>
      <c r="AH282" s="186" t="s">
        <v>84</v>
      </c>
      <c r="AI282" s="186" t="s">
        <v>84</v>
      </c>
      <c r="AJ282" s="186">
        <v>0.85714285714285721</v>
      </c>
      <c r="AK282" s="186">
        <v>0.8</v>
      </c>
      <c r="AL282" s="186">
        <v>1</v>
      </c>
      <c r="AM282" s="186" t="s">
        <v>84</v>
      </c>
      <c r="AN282" s="183" t="s">
        <v>84</v>
      </c>
      <c r="AO282" s="186">
        <v>1</v>
      </c>
      <c r="AP282" s="186" t="s">
        <v>84</v>
      </c>
      <c r="AQ282" s="186">
        <v>1</v>
      </c>
      <c r="AR282" s="186" t="s">
        <v>84</v>
      </c>
      <c r="AS282" s="186" t="s">
        <v>84</v>
      </c>
      <c r="AT282" s="605">
        <v>1</v>
      </c>
      <c r="AU282" s="186" t="s">
        <v>84</v>
      </c>
      <c r="AV282" s="186" t="s">
        <v>84</v>
      </c>
      <c r="AW282" s="186" t="s">
        <v>84</v>
      </c>
      <c r="AX282" s="605" t="s">
        <v>84</v>
      </c>
      <c r="AY282" s="186" t="s">
        <v>84</v>
      </c>
      <c r="AZ282" s="63"/>
      <c r="BA282" s="341">
        <v>0.95909090909090911</v>
      </c>
      <c r="BB282" s="207">
        <v>0.90952380952380951</v>
      </c>
      <c r="BC282" s="207">
        <v>1</v>
      </c>
      <c r="BD282" s="208">
        <v>0.95620490620490628</v>
      </c>
      <c r="BE282" s="208" t="s">
        <v>84</v>
      </c>
    </row>
    <row r="283" spans="1:57" ht="35.25" customHeight="1" x14ac:dyDescent="0.25">
      <c r="A283" s="144"/>
      <c r="B283" s="144"/>
      <c r="C283" s="144"/>
      <c r="D283" s="144"/>
      <c r="E283" s="144" t="str">
        <f t="shared" si="63"/>
        <v>2021DICIEMBREÍNDICES DE ATENCIÓN EN CAJA</v>
      </c>
      <c r="F283" s="448">
        <v>2021</v>
      </c>
      <c r="G283" s="449" t="s">
        <v>152</v>
      </c>
      <c r="H283" s="452"/>
      <c r="I283" s="657" t="s">
        <v>157</v>
      </c>
      <c r="J283" s="638">
        <v>1</v>
      </c>
      <c r="K283" s="186">
        <v>0.91666666666666674</v>
      </c>
      <c r="L283" s="186" t="s">
        <v>84</v>
      </c>
      <c r="M283" s="186">
        <v>1</v>
      </c>
      <c r="N283" s="186" t="s">
        <v>84</v>
      </c>
      <c r="O283" s="186" t="s">
        <v>84</v>
      </c>
      <c r="P283" s="186" t="s">
        <v>84</v>
      </c>
      <c r="Q283" s="186">
        <v>0.85714285714285721</v>
      </c>
      <c r="R283" s="186" t="s">
        <v>84</v>
      </c>
      <c r="S283" s="186">
        <v>0.9285714285714286</v>
      </c>
      <c r="T283" s="186">
        <v>0.85714285714285721</v>
      </c>
      <c r="U283" s="186">
        <v>0.74285714285714288</v>
      </c>
      <c r="V283" s="186">
        <v>1</v>
      </c>
      <c r="W283" s="186" t="s">
        <v>84</v>
      </c>
      <c r="X283" s="186">
        <v>0.8</v>
      </c>
      <c r="Y283" s="186">
        <v>1</v>
      </c>
      <c r="Z283" s="186">
        <v>0.9285714285714286</v>
      </c>
      <c r="AA283" s="186" t="s">
        <v>84</v>
      </c>
      <c r="AB283" s="186" t="s">
        <v>84</v>
      </c>
      <c r="AC283" s="186"/>
      <c r="AD283" s="186">
        <v>1</v>
      </c>
      <c r="AE283" s="186">
        <v>0.75</v>
      </c>
      <c r="AF283" s="186">
        <v>0.58333333333333326</v>
      </c>
      <c r="AG283" s="186" t="s">
        <v>84</v>
      </c>
      <c r="AH283" s="186" t="s">
        <v>84</v>
      </c>
      <c r="AI283" s="186" t="s">
        <v>84</v>
      </c>
      <c r="AJ283" s="186">
        <v>0.89999999999999991</v>
      </c>
      <c r="AK283" s="186">
        <v>0.48214285714285715</v>
      </c>
      <c r="AL283" s="186">
        <v>0.95</v>
      </c>
      <c r="AM283" s="186" t="s">
        <v>84</v>
      </c>
      <c r="AN283" s="186" t="s">
        <v>84</v>
      </c>
      <c r="AO283" s="186">
        <v>0.8</v>
      </c>
      <c r="AP283" s="186" t="s">
        <v>84</v>
      </c>
      <c r="AQ283" s="186">
        <v>0.9285714285714286</v>
      </c>
      <c r="AR283" s="186" t="s">
        <v>84</v>
      </c>
      <c r="AS283" s="186" t="s">
        <v>84</v>
      </c>
      <c r="AT283" s="269">
        <v>1</v>
      </c>
      <c r="AU283" s="186" t="s">
        <v>84</v>
      </c>
      <c r="AV283" s="186" t="s">
        <v>84</v>
      </c>
      <c r="AW283" s="186" t="s">
        <v>84</v>
      </c>
      <c r="AX283" s="269" t="s">
        <v>84</v>
      </c>
      <c r="AY283" s="186" t="s">
        <v>84</v>
      </c>
      <c r="AZ283" s="63"/>
      <c r="BA283" s="639">
        <v>0.911904761904762</v>
      </c>
      <c r="BB283" s="207">
        <v>0.77757936507936509</v>
      </c>
      <c r="BC283" s="207">
        <v>0.90952380952380951</v>
      </c>
      <c r="BD283" s="208">
        <v>0.86633597883597879</v>
      </c>
      <c r="BE283" s="208" t="s">
        <v>84</v>
      </c>
    </row>
    <row r="284" spans="1:57" ht="35.25" customHeight="1" x14ac:dyDescent="0.25">
      <c r="A284" s="144"/>
      <c r="B284" s="144"/>
      <c r="C284" s="144"/>
      <c r="D284" s="144"/>
      <c r="E284" s="144" t="str">
        <f t="shared" si="63"/>
        <v>2022ENEROÍNDICES DE ATENCIÓN EN CAJA</v>
      </c>
      <c r="F284" s="448">
        <v>2022</v>
      </c>
      <c r="G284" s="449" t="s">
        <v>153</v>
      </c>
      <c r="H284" s="452"/>
      <c r="I284" s="657" t="s">
        <v>157</v>
      </c>
      <c r="J284" s="803">
        <v>1</v>
      </c>
      <c r="K284" s="186">
        <v>1</v>
      </c>
      <c r="L284" s="186" t="s">
        <v>84</v>
      </c>
      <c r="M284" s="186">
        <v>1</v>
      </c>
      <c r="N284" s="186" t="s">
        <v>84</v>
      </c>
      <c r="O284" s="186" t="s">
        <v>84</v>
      </c>
      <c r="P284" s="186" t="s">
        <v>84</v>
      </c>
      <c r="Q284" s="186">
        <v>1</v>
      </c>
      <c r="R284" s="186" t="s">
        <v>84</v>
      </c>
      <c r="S284" s="186">
        <v>1</v>
      </c>
      <c r="T284" s="186">
        <v>1</v>
      </c>
      <c r="U284" s="186">
        <v>1</v>
      </c>
      <c r="V284" s="186">
        <v>1</v>
      </c>
      <c r="W284" s="186" t="s">
        <v>84</v>
      </c>
      <c r="X284" s="186">
        <v>1</v>
      </c>
      <c r="Y284" s="186">
        <v>1</v>
      </c>
      <c r="Z284" s="186">
        <v>1</v>
      </c>
      <c r="AA284" s="186" t="s">
        <v>84</v>
      </c>
      <c r="AB284" s="186" t="s">
        <v>84</v>
      </c>
      <c r="AC284" s="186"/>
      <c r="AD284" s="186">
        <v>1</v>
      </c>
      <c r="AE284" s="186">
        <v>1</v>
      </c>
      <c r="AF284" s="186">
        <v>0.875</v>
      </c>
      <c r="AG284" s="186" t="s">
        <v>84</v>
      </c>
      <c r="AH284" s="186" t="s">
        <v>84</v>
      </c>
      <c r="AI284" s="186" t="s">
        <v>84</v>
      </c>
      <c r="AJ284" s="186">
        <v>1</v>
      </c>
      <c r="AK284" s="186">
        <v>0.91666666666666674</v>
      </c>
      <c r="AL284" s="186">
        <v>1</v>
      </c>
      <c r="AM284" s="186">
        <v>0.875</v>
      </c>
      <c r="AN284" s="183" t="s">
        <v>84</v>
      </c>
      <c r="AO284" s="186">
        <v>1</v>
      </c>
      <c r="AP284" s="186" t="s">
        <v>84</v>
      </c>
      <c r="AQ284" s="186">
        <v>0.85000000000000009</v>
      </c>
      <c r="AR284" s="186" t="s">
        <v>84</v>
      </c>
      <c r="AS284" s="186" t="s">
        <v>84</v>
      </c>
      <c r="AT284" s="605">
        <v>1</v>
      </c>
      <c r="AU284" s="186" t="s">
        <v>84</v>
      </c>
      <c r="AV284" s="186" t="s">
        <v>84</v>
      </c>
      <c r="AW284" s="186" t="s">
        <v>84</v>
      </c>
      <c r="AX284" s="605" t="s">
        <v>84</v>
      </c>
      <c r="AY284" s="186" t="s">
        <v>84</v>
      </c>
      <c r="AZ284" s="63"/>
      <c r="BA284" s="817">
        <v>1</v>
      </c>
      <c r="BB284" s="207">
        <v>0.95238095238095244</v>
      </c>
      <c r="BC284" s="207">
        <v>0.95000000000000007</v>
      </c>
      <c r="BD284" s="208">
        <v>0.96746031746031758</v>
      </c>
      <c r="BE284" s="208" t="s">
        <v>84</v>
      </c>
    </row>
    <row r="285" spans="1:57" ht="35.25" customHeight="1" x14ac:dyDescent="0.25">
      <c r="A285" s="144"/>
      <c r="B285" s="144"/>
      <c r="C285" s="144"/>
      <c r="D285" s="144"/>
      <c r="E285" s="144" t="str">
        <f t="shared" si="63"/>
        <v>2022FEBREROÍNDICES DE ATENCIÓN EN CAJA</v>
      </c>
      <c r="F285" s="448">
        <v>2022</v>
      </c>
      <c r="G285" s="449" t="s">
        <v>154</v>
      </c>
      <c r="H285" s="452"/>
      <c r="I285" s="657" t="s">
        <v>157</v>
      </c>
      <c r="J285" s="803">
        <v>0.8</v>
      </c>
      <c r="K285" s="186">
        <v>1</v>
      </c>
      <c r="L285" s="186" t="s">
        <v>84</v>
      </c>
      <c r="M285" s="186">
        <v>1</v>
      </c>
      <c r="N285" s="186" t="s">
        <v>84</v>
      </c>
      <c r="O285" s="186" t="s">
        <v>84</v>
      </c>
      <c r="P285" s="186" t="s">
        <v>84</v>
      </c>
      <c r="Q285" s="186">
        <v>1</v>
      </c>
      <c r="R285" s="186" t="s">
        <v>84</v>
      </c>
      <c r="S285" s="186">
        <v>1</v>
      </c>
      <c r="T285" s="186">
        <v>1</v>
      </c>
      <c r="U285" s="186">
        <v>1</v>
      </c>
      <c r="V285" s="186">
        <v>1</v>
      </c>
      <c r="W285" s="186" t="s">
        <v>84</v>
      </c>
      <c r="X285" s="186">
        <v>0.9285714285714286</v>
      </c>
      <c r="Y285" s="186">
        <v>0.9285714285714286</v>
      </c>
      <c r="Z285" s="186">
        <v>0.8</v>
      </c>
      <c r="AA285" s="186" t="s">
        <v>84</v>
      </c>
      <c r="AB285" s="186" t="s">
        <v>84</v>
      </c>
      <c r="AC285" s="186"/>
      <c r="AD285" s="186">
        <v>0.73333333333333339</v>
      </c>
      <c r="AE285" s="186">
        <v>0.75</v>
      </c>
      <c r="AF285" s="186">
        <v>0.75</v>
      </c>
      <c r="AG285" s="186" t="s">
        <v>84</v>
      </c>
      <c r="AH285" s="186" t="s">
        <v>84</v>
      </c>
      <c r="AI285" s="186" t="s">
        <v>84</v>
      </c>
      <c r="AJ285" s="186">
        <v>0.8</v>
      </c>
      <c r="AK285" s="186">
        <v>1</v>
      </c>
      <c r="AL285" s="186">
        <v>0.75</v>
      </c>
      <c r="AM285" s="186">
        <v>1</v>
      </c>
      <c r="AN285" s="189" t="s">
        <v>84</v>
      </c>
      <c r="AO285" s="186">
        <v>0.60714285714285721</v>
      </c>
      <c r="AP285" s="186" t="s">
        <v>84</v>
      </c>
      <c r="AQ285" s="186">
        <v>0.8</v>
      </c>
      <c r="AR285" s="186" t="s">
        <v>84</v>
      </c>
      <c r="AS285" s="186" t="s">
        <v>84</v>
      </c>
      <c r="AT285" s="605">
        <v>1</v>
      </c>
      <c r="AU285" s="186" t="s">
        <v>84</v>
      </c>
      <c r="AV285" s="186" t="s">
        <v>84</v>
      </c>
      <c r="AW285" s="186" t="s">
        <v>84</v>
      </c>
      <c r="AX285" s="605" t="s">
        <v>84</v>
      </c>
      <c r="AY285" s="186" t="s">
        <v>84</v>
      </c>
      <c r="AZ285" s="63"/>
      <c r="BA285" s="639">
        <v>0.95064935064935063</v>
      </c>
      <c r="BB285" s="207">
        <v>0.82619047619047614</v>
      </c>
      <c r="BC285" s="207">
        <v>0.80238095238095253</v>
      </c>
      <c r="BD285" s="208">
        <v>0.8597402597402598</v>
      </c>
      <c r="BE285" s="208" t="s">
        <v>84</v>
      </c>
    </row>
    <row r="286" spans="1:57" ht="35.25" customHeight="1" x14ac:dyDescent="0.25">
      <c r="A286" s="144"/>
      <c r="B286" s="144"/>
      <c r="C286" s="144"/>
      <c r="D286" s="144"/>
      <c r="E286" s="144" t="str">
        <f t="shared" si="63"/>
        <v>2022MARZOÍNDICES DE ATENCIÓN EN CAJA</v>
      </c>
      <c r="F286" s="448">
        <v>2022</v>
      </c>
      <c r="G286" s="449" t="s">
        <v>155</v>
      </c>
      <c r="H286" s="452"/>
      <c r="I286" s="657" t="s">
        <v>157</v>
      </c>
      <c r="J286" s="803">
        <v>0.60000000000000009</v>
      </c>
      <c r="K286" s="186">
        <v>1</v>
      </c>
      <c r="L286" s="186" t="s">
        <v>84</v>
      </c>
      <c r="M286" s="186">
        <v>1</v>
      </c>
      <c r="N286" s="186" t="s">
        <v>84</v>
      </c>
      <c r="O286" s="186" t="s">
        <v>84</v>
      </c>
      <c r="P286" s="186" t="s">
        <v>84</v>
      </c>
      <c r="Q286" s="186">
        <v>0.6785714285714286</v>
      </c>
      <c r="R286" s="186" t="s">
        <v>84</v>
      </c>
      <c r="S286" s="186">
        <v>0.85714285714285721</v>
      </c>
      <c r="T286" s="186">
        <v>0.875</v>
      </c>
      <c r="U286" s="186">
        <v>1</v>
      </c>
      <c r="V286" s="186">
        <v>1</v>
      </c>
      <c r="W286" s="186" t="s">
        <v>84</v>
      </c>
      <c r="X286" s="186">
        <v>1</v>
      </c>
      <c r="Y286" s="186">
        <v>1</v>
      </c>
      <c r="Z286" s="186">
        <v>0.8</v>
      </c>
      <c r="AA286" s="186" t="s">
        <v>84</v>
      </c>
      <c r="AB286" s="186" t="s">
        <v>84</v>
      </c>
      <c r="AC286" s="186"/>
      <c r="AD286" s="186">
        <v>1</v>
      </c>
      <c r="AE286" s="186">
        <v>1</v>
      </c>
      <c r="AF286" s="186">
        <v>1</v>
      </c>
      <c r="AG286" s="186" t="s">
        <v>84</v>
      </c>
      <c r="AH286" s="186" t="s">
        <v>84</v>
      </c>
      <c r="AI286" s="186" t="s">
        <v>84</v>
      </c>
      <c r="AJ286" s="186">
        <v>0.93333333333333335</v>
      </c>
      <c r="AK286" s="186">
        <v>1</v>
      </c>
      <c r="AL286" s="186">
        <v>1</v>
      </c>
      <c r="AM286" s="186">
        <v>1</v>
      </c>
      <c r="AN286" s="183" t="s">
        <v>84</v>
      </c>
      <c r="AO286" s="186">
        <v>1</v>
      </c>
      <c r="AP286" s="186" t="s">
        <v>84</v>
      </c>
      <c r="AQ286" s="186">
        <v>0.48571428571428577</v>
      </c>
      <c r="AR286" s="186" t="s">
        <v>84</v>
      </c>
      <c r="AS286" s="186" t="s">
        <v>84</v>
      </c>
      <c r="AT286" s="605">
        <v>1</v>
      </c>
      <c r="AU286" s="186" t="s">
        <v>84</v>
      </c>
      <c r="AV286" s="186" t="s">
        <v>84</v>
      </c>
      <c r="AW286" s="186" t="s">
        <v>84</v>
      </c>
      <c r="AX286" s="605" t="s">
        <v>84</v>
      </c>
      <c r="AY286" s="186" t="s">
        <v>84</v>
      </c>
      <c r="AZ286" s="63"/>
      <c r="BA286" s="817">
        <v>0.89188311688311694</v>
      </c>
      <c r="BB286" s="207">
        <v>0.99047619047619051</v>
      </c>
      <c r="BC286" s="207">
        <v>0.82857142857142863</v>
      </c>
      <c r="BD286" s="208">
        <v>0.90364357864357869</v>
      </c>
      <c r="BE286" s="208" t="s">
        <v>84</v>
      </c>
    </row>
    <row r="287" spans="1:57" ht="35.25" customHeight="1" x14ac:dyDescent="0.25">
      <c r="A287" s="144"/>
      <c r="B287" s="144"/>
      <c r="C287" s="144"/>
      <c r="D287" s="144"/>
      <c r="E287" s="144" t="str">
        <f t="shared" si="63"/>
        <v>2022ABRILÍNDICES DE ATENCIÓN EN CAJA</v>
      </c>
      <c r="F287" s="448">
        <v>2022</v>
      </c>
      <c r="G287" s="449" t="s">
        <v>303</v>
      </c>
      <c r="H287" s="452"/>
      <c r="I287" s="657" t="s">
        <v>157</v>
      </c>
      <c r="J287" s="803">
        <v>1</v>
      </c>
      <c r="K287" s="186">
        <v>1</v>
      </c>
      <c r="L287" s="186" t="s">
        <v>84</v>
      </c>
      <c r="M287" s="186">
        <v>0.6333333333333333</v>
      </c>
      <c r="N287" s="186" t="s">
        <v>84</v>
      </c>
      <c r="O287" s="186" t="s">
        <v>84</v>
      </c>
      <c r="P287" s="186" t="s">
        <v>84</v>
      </c>
      <c r="Q287" s="186">
        <v>1</v>
      </c>
      <c r="R287" s="186" t="s">
        <v>84</v>
      </c>
      <c r="S287" s="186">
        <v>1</v>
      </c>
      <c r="T287" s="186">
        <v>1</v>
      </c>
      <c r="U287" s="186">
        <v>0.75</v>
      </c>
      <c r="V287" s="186">
        <v>1</v>
      </c>
      <c r="W287" s="186" t="s">
        <v>84</v>
      </c>
      <c r="X287" s="186">
        <v>1</v>
      </c>
      <c r="Y287" s="186">
        <v>0.9285714285714286</v>
      </c>
      <c r="Z287" s="186">
        <v>1</v>
      </c>
      <c r="AA287" s="186" t="s">
        <v>84</v>
      </c>
      <c r="AB287" s="186" t="s">
        <v>84</v>
      </c>
      <c r="AC287" s="186"/>
      <c r="AD287" s="186">
        <v>1</v>
      </c>
      <c r="AE287" s="186">
        <v>0.95</v>
      </c>
      <c r="AF287" s="186">
        <v>1</v>
      </c>
      <c r="AG287" s="186" t="s">
        <v>84</v>
      </c>
      <c r="AH287" s="186" t="s">
        <v>84</v>
      </c>
      <c r="AI287" s="186" t="s">
        <v>84</v>
      </c>
      <c r="AJ287" s="186">
        <v>0.875</v>
      </c>
      <c r="AK287" s="186">
        <v>0.95</v>
      </c>
      <c r="AL287" s="186">
        <v>1</v>
      </c>
      <c r="AM287" s="186">
        <v>1</v>
      </c>
      <c r="AN287" s="189" t="s">
        <v>84</v>
      </c>
      <c r="AO287" s="186">
        <v>1</v>
      </c>
      <c r="AP287" s="186" t="s">
        <v>84</v>
      </c>
      <c r="AQ287" s="186">
        <v>1</v>
      </c>
      <c r="AR287" s="186" t="s">
        <v>84</v>
      </c>
      <c r="AS287" s="186" t="s">
        <v>84</v>
      </c>
      <c r="AT287" s="605">
        <v>1</v>
      </c>
      <c r="AU287" s="186" t="s">
        <v>84</v>
      </c>
      <c r="AV287" s="186" t="s">
        <v>84</v>
      </c>
      <c r="AW287" s="186" t="s">
        <v>84</v>
      </c>
      <c r="AX287" s="605" t="s">
        <v>84</v>
      </c>
      <c r="AY287" s="186" t="s">
        <v>84</v>
      </c>
      <c r="AZ287" s="63"/>
      <c r="BA287" s="817">
        <v>0.93744588744588742</v>
      </c>
      <c r="BB287" s="207">
        <v>0.96785714285714286</v>
      </c>
      <c r="BC287" s="207">
        <v>1</v>
      </c>
      <c r="BD287" s="208">
        <v>0.96843434343434343</v>
      </c>
      <c r="BE287" s="208" t="s">
        <v>84</v>
      </c>
    </row>
    <row r="288" spans="1:57" ht="35.25" customHeight="1" x14ac:dyDescent="0.25">
      <c r="A288" s="144"/>
      <c r="B288" s="144"/>
      <c r="C288" s="144"/>
      <c r="D288" s="144"/>
      <c r="E288" s="144" t="str">
        <f t="shared" si="63"/>
        <v>2022MAYOÍNDICES DE ATENCIÓN EN CAJA</v>
      </c>
      <c r="F288" s="448">
        <v>2022</v>
      </c>
      <c r="G288" s="449" t="s">
        <v>167</v>
      </c>
      <c r="H288" s="452"/>
      <c r="I288" s="451" t="s">
        <v>157</v>
      </c>
      <c r="J288" s="803">
        <v>1</v>
      </c>
      <c r="K288" s="186">
        <v>1</v>
      </c>
      <c r="L288" s="186" t="s">
        <v>84</v>
      </c>
      <c r="M288" s="186">
        <v>1</v>
      </c>
      <c r="N288" s="186" t="s">
        <v>84</v>
      </c>
      <c r="O288" s="186" t="s">
        <v>84</v>
      </c>
      <c r="P288" s="186" t="s">
        <v>84</v>
      </c>
      <c r="Q288" s="186">
        <v>1</v>
      </c>
      <c r="R288" s="186" t="s">
        <v>84</v>
      </c>
      <c r="S288" s="186">
        <v>1</v>
      </c>
      <c r="T288" s="186">
        <v>1</v>
      </c>
      <c r="U288" s="186">
        <v>0.60000000000000009</v>
      </c>
      <c r="V288" s="186">
        <v>0.75</v>
      </c>
      <c r="W288" s="186" t="s">
        <v>84</v>
      </c>
      <c r="X288" s="186">
        <v>0.95</v>
      </c>
      <c r="Y288" s="186">
        <v>1</v>
      </c>
      <c r="Z288" s="186">
        <v>1</v>
      </c>
      <c r="AA288" s="186" t="s">
        <v>84</v>
      </c>
      <c r="AB288" s="186" t="s">
        <v>84</v>
      </c>
      <c r="AC288" s="186"/>
      <c r="AD288" s="186">
        <v>0.9285714285714286</v>
      </c>
      <c r="AE288" s="186">
        <v>0.4642857142857143</v>
      </c>
      <c r="AF288" s="186">
        <v>1</v>
      </c>
      <c r="AG288" s="186" t="s">
        <v>84</v>
      </c>
      <c r="AH288" s="186" t="s">
        <v>84</v>
      </c>
      <c r="AI288" s="186" t="s">
        <v>84</v>
      </c>
      <c r="AJ288" s="186">
        <v>0.84285714285714275</v>
      </c>
      <c r="AK288" s="186">
        <v>0.8</v>
      </c>
      <c r="AL288" s="186">
        <v>1</v>
      </c>
      <c r="AM288" s="186">
        <v>0.91666666666666674</v>
      </c>
      <c r="AN288" s="183" t="s">
        <v>84</v>
      </c>
      <c r="AO288" s="186">
        <v>0.95</v>
      </c>
      <c r="AP288" s="186" t="s">
        <v>84</v>
      </c>
      <c r="AQ288" s="186">
        <v>1</v>
      </c>
      <c r="AR288" s="186" t="s">
        <v>84</v>
      </c>
      <c r="AS288" s="186" t="s">
        <v>84</v>
      </c>
      <c r="AT288" s="605">
        <v>1</v>
      </c>
      <c r="AU288" s="186" t="s">
        <v>84</v>
      </c>
      <c r="AV288" s="186" t="s">
        <v>84</v>
      </c>
      <c r="AW288" s="186" t="s">
        <v>84</v>
      </c>
      <c r="AX288" s="605" t="s">
        <v>84</v>
      </c>
      <c r="AY288" s="186" t="s">
        <v>84</v>
      </c>
      <c r="AZ288" s="63"/>
      <c r="BA288" s="639">
        <v>0.93636363636363629</v>
      </c>
      <c r="BB288" s="207">
        <v>0.85034013605442182</v>
      </c>
      <c r="BC288" s="207">
        <v>0.98333333333333339</v>
      </c>
      <c r="BD288" s="208">
        <v>0.9233457019171305</v>
      </c>
      <c r="BE288" s="208" t="s">
        <v>84</v>
      </c>
    </row>
    <row r="289" spans="1:59" ht="35.25" customHeight="1" x14ac:dyDescent="0.25">
      <c r="A289" s="144"/>
      <c r="B289" s="144"/>
      <c r="C289" s="144"/>
      <c r="D289" s="144"/>
      <c r="E289" s="144" t="str">
        <f t="shared" si="63"/>
        <v>2022JUNIOÍNDICES DE ATENCIÓN EN CAJA</v>
      </c>
      <c r="F289" s="448">
        <v>2022</v>
      </c>
      <c r="G289" s="449" t="s">
        <v>168</v>
      </c>
      <c r="H289" s="452"/>
      <c r="I289" s="451" t="s">
        <v>157</v>
      </c>
      <c r="J289" s="803">
        <v>0.95</v>
      </c>
      <c r="K289" s="186">
        <v>1</v>
      </c>
      <c r="L289" s="186" t="s">
        <v>84</v>
      </c>
      <c r="M289" s="186">
        <v>1</v>
      </c>
      <c r="N289" s="186" t="s">
        <v>84</v>
      </c>
      <c r="O289" s="186" t="s">
        <v>84</v>
      </c>
      <c r="P289" s="186" t="s">
        <v>84</v>
      </c>
      <c r="Q289" s="186">
        <v>1</v>
      </c>
      <c r="R289" s="186" t="s">
        <v>84</v>
      </c>
      <c r="S289" s="186">
        <v>1</v>
      </c>
      <c r="T289" s="186">
        <v>1</v>
      </c>
      <c r="U289" s="186">
        <v>1</v>
      </c>
      <c r="V289" s="186">
        <v>0.73333333333333339</v>
      </c>
      <c r="W289" s="186" t="s">
        <v>84</v>
      </c>
      <c r="X289" s="186">
        <v>1</v>
      </c>
      <c r="Y289" s="186">
        <v>1</v>
      </c>
      <c r="Z289" s="186">
        <v>1</v>
      </c>
      <c r="AA289" s="186" t="s">
        <v>84</v>
      </c>
      <c r="AB289" s="186" t="s">
        <v>84</v>
      </c>
      <c r="AC289" s="186"/>
      <c r="AD289" s="186">
        <v>0.7</v>
      </c>
      <c r="AE289" s="186">
        <v>0.89999999999999991</v>
      </c>
      <c r="AF289" s="186">
        <v>0.75</v>
      </c>
      <c r="AG289" s="186" t="s">
        <v>84</v>
      </c>
      <c r="AH289" s="186" t="s">
        <v>84</v>
      </c>
      <c r="AI289" s="186" t="s">
        <v>84</v>
      </c>
      <c r="AJ289" s="186">
        <v>0.66666666666666674</v>
      </c>
      <c r="AK289" s="186">
        <v>1</v>
      </c>
      <c r="AL289" s="186">
        <v>1</v>
      </c>
      <c r="AM289" s="186">
        <v>0.7857142857142857</v>
      </c>
      <c r="AN289" s="186" t="s">
        <v>84</v>
      </c>
      <c r="AO289" s="186">
        <v>1</v>
      </c>
      <c r="AP289" s="186" t="s">
        <v>84</v>
      </c>
      <c r="AQ289" s="186">
        <v>0.93333333333333335</v>
      </c>
      <c r="AR289" s="186" t="s">
        <v>84</v>
      </c>
      <c r="AS289" s="186" t="s">
        <v>84</v>
      </c>
      <c r="AT289" s="605">
        <v>0.9285714285714286</v>
      </c>
      <c r="AU289" s="186" t="s">
        <v>84</v>
      </c>
      <c r="AV289" s="186" t="s">
        <v>84</v>
      </c>
      <c r="AW289" s="186" t="s">
        <v>84</v>
      </c>
      <c r="AX289" s="605" t="s">
        <v>84</v>
      </c>
      <c r="AY289" s="186" t="s">
        <v>84</v>
      </c>
      <c r="AZ289" s="63"/>
      <c r="BA289" s="817">
        <v>0.97121212121212119</v>
      </c>
      <c r="BB289" s="207">
        <v>0.82891156462585036</v>
      </c>
      <c r="BC289" s="207">
        <v>0.95396825396825402</v>
      </c>
      <c r="BD289" s="208">
        <v>0.91803064660207523</v>
      </c>
      <c r="BE289" s="208" t="s">
        <v>84</v>
      </c>
    </row>
    <row r="290" spans="1:59" ht="35.25" customHeight="1" x14ac:dyDescent="0.25">
      <c r="A290" s="144"/>
      <c r="B290" s="144"/>
      <c r="C290" s="144"/>
      <c r="D290" s="144"/>
      <c r="E290" s="144" t="str">
        <f t="shared" si="63"/>
        <v>2022JULIOÍNDICES DE ATENCIÓN EN CAJA</v>
      </c>
      <c r="F290" s="448">
        <v>2022</v>
      </c>
      <c r="G290" s="449" t="s">
        <v>241</v>
      </c>
      <c r="H290" s="452"/>
      <c r="I290" s="451" t="s">
        <v>157</v>
      </c>
      <c r="J290" s="803">
        <v>1</v>
      </c>
      <c r="K290" s="186">
        <v>1</v>
      </c>
      <c r="L290" s="186" t="s">
        <v>84</v>
      </c>
      <c r="M290" s="186">
        <v>1</v>
      </c>
      <c r="N290" s="186" t="s">
        <v>84</v>
      </c>
      <c r="O290" s="186" t="s">
        <v>84</v>
      </c>
      <c r="P290" s="186" t="s">
        <v>84</v>
      </c>
      <c r="Q290" s="186">
        <v>1</v>
      </c>
      <c r="R290" s="186" t="s">
        <v>84</v>
      </c>
      <c r="S290" s="186">
        <v>1</v>
      </c>
      <c r="T290" s="186">
        <v>1</v>
      </c>
      <c r="U290" s="186">
        <v>1</v>
      </c>
      <c r="V290" s="186">
        <v>1</v>
      </c>
      <c r="W290" s="186" t="s">
        <v>84</v>
      </c>
      <c r="X290" s="186">
        <v>1</v>
      </c>
      <c r="Y290" s="186">
        <v>1</v>
      </c>
      <c r="Z290" s="186">
        <v>1</v>
      </c>
      <c r="AA290" s="186" t="s">
        <v>84</v>
      </c>
      <c r="AB290" s="186" t="s">
        <v>84</v>
      </c>
      <c r="AC290" s="186"/>
      <c r="AD290" s="186">
        <v>0.91666666666666674</v>
      </c>
      <c r="AE290" s="186">
        <v>0.9285714285714286</v>
      </c>
      <c r="AF290" s="186">
        <v>0.9285714285714286</v>
      </c>
      <c r="AG290" s="186" t="s">
        <v>84</v>
      </c>
      <c r="AH290" s="186" t="s">
        <v>84</v>
      </c>
      <c r="AI290" s="186" t="s">
        <v>84</v>
      </c>
      <c r="AJ290" s="186">
        <v>0.7</v>
      </c>
      <c r="AK290" s="186">
        <v>1</v>
      </c>
      <c r="AL290" s="186">
        <v>0.9</v>
      </c>
      <c r="AM290" s="186">
        <v>0.9285714285714286</v>
      </c>
      <c r="AN290" s="183" t="s">
        <v>84</v>
      </c>
      <c r="AO290" s="186">
        <v>1</v>
      </c>
      <c r="AP290" s="186" t="s">
        <v>84</v>
      </c>
      <c r="AQ290" s="186">
        <v>1</v>
      </c>
      <c r="AR290" s="186" t="s">
        <v>84</v>
      </c>
      <c r="AS290" s="186" t="s">
        <v>84</v>
      </c>
      <c r="AT290" s="605">
        <v>0.875</v>
      </c>
      <c r="AU290" s="186" t="s">
        <v>84</v>
      </c>
      <c r="AV290" s="186" t="s">
        <v>84</v>
      </c>
      <c r="AW290" s="186" t="s">
        <v>84</v>
      </c>
      <c r="AX290" s="605" t="s">
        <v>84</v>
      </c>
      <c r="AY290" s="186" t="s">
        <v>84</v>
      </c>
      <c r="AZ290" s="63"/>
      <c r="BA290" s="817">
        <v>1</v>
      </c>
      <c r="BB290" s="207">
        <v>0.90034013605442187</v>
      </c>
      <c r="BC290" s="207">
        <v>0.95833333333333337</v>
      </c>
      <c r="BD290" s="208">
        <v>0.95289115646258515</v>
      </c>
      <c r="BE290" s="208" t="s">
        <v>84</v>
      </c>
    </row>
    <row r="291" spans="1:59" ht="35.25" customHeight="1" x14ac:dyDescent="0.25">
      <c r="A291" s="144"/>
      <c r="B291" s="144"/>
      <c r="C291" s="144"/>
      <c r="D291" s="144"/>
      <c r="E291" s="144" t="str">
        <f t="shared" si="63"/>
        <v>2022AGOSTOÍNDICES DE ATENCIÓN EN CAJA</v>
      </c>
      <c r="F291" s="448">
        <v>2022</v>
      </c>
      <c r="G291" s="449" t="s">
        <v>246</v>
      </c>
      <c r="H291" s="452"/>
      <c r="I291" s="451" t="s">
        <v>157</v>
      </c>
      <c r="J291" s="803">
        <v>1</v>
      </c>
      <c r="K291" s="186">
        <v>1</v>
      </c>
      <c r="L291" s="186" t="s">
        <v>84</v>
      </c>
      <c r="M291" s="186">
        <v>1</v>
      </c>
      <c r="N291" s="186" t="s">
        <v>84</v>
      </c>
      <c r="O291" s="186" t="s">
        <v>84</v>
      </c>
      <c r="P291" s="186" t="s">
        <v>84</v>
      </c>
      <c r="Q291" s="186">
        <v>1</v>
      </c>
      <c r="R291" s="186" t="s">
        <v>84</v>
      </c>
      <c r="S291" s="186">
        <v>0.9285714285714286</v>
      </c>
      <c r="T291" s="186">
        <v>1</v>
      </c>
      <c r="U291" s="186">
        <v>0.9285714285714286</v>
      </c>
      <c r="V291" s="186">
        <v>1</v>
      </c>
      <c r="W291" s="186" t="s">
        <v>84</v>
      </c>
      <c r="X291" s="186">
        <v>0.9285714285714286</v>
      </c>
      <c r="Y291" s="186">
        <v>0.9285714285714286</v>
      </c>
      <c r="Z291" s="186">
        <v>1</v>
      </c>
      <c r="AA291" s="186" t="s">
        <v>84</v>
      </c>
      <c r="AB291" s="186" t="s">
        <v>84</v>
      </c>
      <c r="AC291" s="186"/>
      <c r="AD291" s="186">
        <v>0.68571428571428572</v>
      </c>
      <c r="AE291" s="186">
        <v>0.89999999999999991</v>
      </c>
      <c r="AF291" s="186">
        <v>0.9285714285714286</v>
      </c>
      <c r="AG291" s="186" t="s">
        <v>84</v>
      </c>
      <c r="AH291" s="186" t="s">
        <v>84</v>
      </c>
      <c r="AI291" s="186" t="s">
        <v>84</v>
      </c>
      <c r="AJ291" s="186">
        <v>1</v>
      </c>
      <c r="AK291" s="186">
        <v>1</v>
      </c>
      <c r="AL291" s="186">
        <v>0.9285714285714286</v>
      </c>
      <c r="AM291" s="186">
        <v>0.91666666666666674</v>
      </c>
      <c r="AN291" s="186" t="s">
        <v>84</v>
      </c>
      <c r="AO291" s="186">
        <v>1</v>
      </c>
      <c r="AP291" s="186" t="s">
        <v>84</v>
      </c>
      <c r="AQ291" s="186">
        <v>1</v>
      </c>
      <c r="AR291" s="186" t="s">
        <v>84</v>
      </c>
      <c r="AS291" s="186" t="s">
        <v>84</v>
      </c>
      <c r="AT291" s="605">
        <v>1</v>
      </c>
      <c r="AU291" s="186" t="s">
        <v>84</v>
      </c>
      <c r="AV291" s="186" t="s">
        <v>84</v>
      </c>
      <c r="AW291" s="186" t="s">
        <v>84</v>
      </c>
      <c r="AX291" s="605" t="s">
        <v>84</v>
      </c>
      <c r="AY291" s="186" t="s">
        <v>84</v>
      </c>
      <c r="AZ291" s="63"/>
      <c r="BA291" s="817">
        <v>0.97402597402597413</v>
      </c>
      <c r="BB291" s="207">
        <v>0.9085034013605443</v>
      </c>
      <c r="BC291" s="207">
        <v>1</v>
      </c>
      <c r="BD291" s="208">
        <v>0.9608431251288394</v>
      </c>
      <c r="BE291" s="208" t="s">
        <v>84</v>
      </c>
    </row>
    <row r="292" spans="1:59" ht="35.25" customHeight="1" x14ac:dyDescent="0.25">
      <c r="A292" s="144"/>
      <c r="B292" s="144"/>
      <c r="C292" s="144"/>
      <c r="D292" s="144"/>
      <c r="E292" s="144" t="s">
        <v>750</v>
      </c>
      <c r="F292" s="448">
        <v>2022</v>
      </c>
      <c r="G292" s="449" t="s">
        <v>248</v>
      </c>
      <c r="H292" s="452"/>
      <c r="I292" s="818" t="s">
        <v>157</v>
      </c>
      <c r="J292" s="803">
        <v>1</v>
      </c>
      <c r="K292" s="186">
        <v>1</v>
      </c>
      <c r="L292" s="186" t="s">
        <v>84</v>
      </c>
      <c r="M292" s="186">
        <v>1</v>
      </c>
      <c r="N292" s="186" t="s">
        <v>84</v>
      </c>
      <c r="O292" s="186" t="s">
        <v>84</v>
      </c>
      <c r="P292" s="186" t="s">
        <v>84</v>
      </c>
      <c r="Q292" s="186">
        <v>1</v>
      </c>
      <c r="R292" s="186" t="s">
        <v>84</v>
      </c>
      <c r="S292" s="186">
        <v>1</v>
      </c>
      <c r="T292" s="186">
        <v>1</v>
      </c>
      <c r="U292" s="186">
        <v>1</v>
      </c>
      <c r="V292" s="186">
        <v>0.75</v>
      </c>
      <c r="W292" s="186" t="s">
        <v>84</v>
      </c>
      <c r="X292" s="186">
        <v>1</v>
      </c>
      <c r="Y292" s="186">
        <v>0.8</v>
      </c>
      <c r="Z292" s="186">
        <v>1</v>
      </c>
      <c r="AA292" s="186" t="s">
        <v>84</v>
      </c>
      <c r="AB292" s="186" t="s">
        <v>84</v>
      </c>
      <c r="AC292" s="186"/>
      <c r="AD292" s="186">
        <v>1</v>
      </c>
      <c r="AE292" s="186">
        <v>1</v>
      </c>
      <c r="AF292" s="186">
        <v>1</v>
      </c>
      <c r="AG292" s="186" t="s">
        <v>84</v>
      </c>
      <c r="AH292" s="186" t="s">
        <v>84</v>
      </c>
      <c r="AI292" s="186" t="s">
        <v>84</v>
      </c>
      <c r="AJ292" s="186">
        <v>0.32857142857142857</v>
      </c>
      <c r="AK292" s="186">
        <v>1</v>
      </c>
      <c r="AL292" s="186">
        <v>1</v>
      </c>
      <c r="AM292" s="186">
        <v>0.75</v>
      </c>
      <c r="AN292" s="183" t="s">
        <v>84</v>
      </c>
      <c r="AO292" s="186">
        <v>1</v>
      </c>
      <c r="AP292" s="186" t="s">
        <v>84</v>
      </c>
      <c r="AQ292" s="186">
        <v>1</v>
      </c>
      <c r="AR292" s="186" t="s">
        <v>84</v>
      </c>
      <c r="AS292" s="186" t="s">
        <v>84</v>
      </c>
      <c r="AT292" s="605">
        <v>0.75</v>
      </c>
      <c r="AU292" s="186" t="s">
        <v>84</v>
      </c>
      <c r="AV292" s="186" t="s">
        <v>84</v>
      </c>
      <c r="AW292" s="186" t="s">
        <v>84</v>
      </c>
      <c r="AX292" s="605" t="s">
        <v>84</v>
      </c>
      <c r="AY292" s="186" t="s">
        <v>84</v>
      </c>
      <c r="AZ292" s="63"/>
      <c r="BA292" s="817">
        <v>0.95909090909090911</v>
      </c>
      <c r="BB292" s="207">
        <v>0.8683673469387756</v>
      </c>
      <c r="BC292" s="207">
        <v>0.91666666666666663</v>
      </c>
      <c r="BD292" s="208">
        <v>0.91470830756545041</v>
      </c>
      <c r="BE292" s="208" t="s">
        <v>84</v>
      </c>
    </row>
    <row r="293" spans="1:59" ht="35.25" customHeight="1" x14ac:dyDescent="0.25">
      <c r="A293" s="144"/>
      <c r="B293" s="144"/>
      <c r="C293" s="144"/>
      <c r="D293" s="144"/>
      <c r="E293" s="144" t="str">
        <f t="shared" ref="E293:E294" si="64">+F293&amp;G293&amp;I293</f>
        <v>2022OCTUBREÍNDICES DE ATENCIÓN EN CAJA</v>
      </c>
      <c r="F293" s="448">
        <v>2022</v>
      </c>
      <c r="G293" s="449" t="s">
        <v>257</v>
      </c>
      <c r="H293" s="452"/>
      <c r="I293" s="818" t="s">
        <v>157</v>
      </c>
      <c r="J293" s="803">
        <v>1</v>
      </c>
      <c r="K293" s="186">
        <v>0.8666666666666667</v>
      </c>
      <c r="L293" s="186" t="s">
        <v>84</v>
      </c>
      <c r="M293" s="186">
        <v>1</v>
      </c>
      <c r="N293" s="186" t="s">
        <v>84</v>
      </c>
      <c r="O293" s="186" t="s">
        <v>84</v>
      </c>
      <c r="P293" s="186" t="s">
        <v>84</v>
      </c>
      <c r="Q293" s="186">
        <v>1</v>
      </c>
      <c r="R293" s="186" t="s">
        <v>84</v>
      </c>
      <c r="S293" s="186">
        <v>1</v>
      </c>
      <c r="T293" s="186">
        <v>1</v>
      </c>
      <c r="U293" s="186">
        <v>1</v>
      </c>
      <c r="V293" s="186">
        <v>1</v>
      </c>
      <c r="W293" s="186" t="s">
        <v>84</v>
      </c>
      <c r="X293" s="186">
        <v>1</v>
      </c>
      <c r="Y293" s="186">
        <v>1</v>
      </c>
      <c r="Z293" s="186">
        <v>1</v>
      </c>
      <c r="AA293" s="186" t="s">
        <v>84</v>
      </c>
      <c r="AB293" s="186" t="s">
        <v>84</v>
      </c>
      <c r="AC293" s="186"/>
      <c r="AD293" s="186">
        <v>0.95</v>
      </c>
      <c r="AE293" s="186">
        <v>0.91999999999999993</v>
      </c>
      <c r="AF293" s="186">
        <v>1</v>
      </c>
      <c r="AG293" s="186" t="s">
        <v>84</v>
      </c>
      <c r="AH293" s="186" t="s">
        <v>84</v>
      </c>
      <c r="AI293" s="186" t="s">
        <v>84</v>
      </c>
      <c r="AJ293" s="186">
        <v>0.60714285714285721</v>
      </c>
      <c r="AK293" s="186">
        <v>1</v>
      </c>
      <c r="AL293" s="186">
        <v>0.91666666666666674</v>
      </c>
      <c r="AM293" s="186">
        <v>1</v>
      </c>
      <c r="AN293" s="189" t="s">
        <v>84</v>
      </c>
      <c r="AO293" s="186">
        <v>1</v>
      </c>
      <c r="AP293" s="186" t="s">
        <v>84</v>
      </c>
      <c r="AQ293" s="186">
        <v>1</v>
      </c>
      <c r="AR293" s="186" t="s">
        <v>84</v>
      </c>
      <c r="AS293" s="186" t="s">
        <v>84</v>
      </c>
      <c r="AT293" s="605">
        <v>1</v>
      </c>
      <c r="AU293" s="186" t="s">
        <v>84</v>
      </c>
      <c r="AV293" s="186" t="s">
        <v>84</v>
      </c>
      <c r="AW293" s="186" t="s">
        <v>84</v>
      </c>
      <c r="AX293" s="605" t="s">
        <v>84</v>
      </c>
      <c r="AY293" s="186" t="s">
        <v>84</v>
      </c>
      <c r="AZ293" s="63"/>
      <c r="BA293" s="817">
        <v>0.98787878787878791</v>
      </c>
      <c r="BB293" s="207">
        <v>0.91340136054421772</v>
      </c>
      <c r="BC293" s="207">
        <v>1</v>
      </c>
      <c r="BD293" s="208">
        <v>0.96709338280766854</v>
      </c>
      <c r="BE293" s="208" t="s">
        <v>84</v>
      </c>
    </row>
    <row r="294" spans="1:59" ht="35.25" customHeight="1" x14ac:dyDescent="0.25">
      <c r="A294" s="144"/>
      <c r="B294" s="144"/>
      <c r="C294" s="144"/>
      <c r="D294" s="144"/>
      <c r="E294" s="144" t="str">
        <f t="shared" si="64"/>
        <v>2022NOVIEMBREÍNDICES DE ATENCIÓN EN CAJA</v>
      </c>
      <c r="F294" s="448">
        <v>2022</v>
      </c>
      <c r="G294" s="449" t="s">
        <v>267</v>
      </c>
      <c r="H294" s="452"/>
      <c r="I294" s="818" t="s">
        <v>157</v>
      </c>
      <c r="J294" s="803" t="s">
        <v>84</v>
      </c>
      <c r="K294" s="186" t="s">
        <v>84</v>
      </c>
      <c r="L294" s="186" t="s">
        <v>84</v>
      </c>
      <c r="M294" s="186" t="s">
        <v>84</v>
      </c>
      <c r="N294" s="186" t="s">
        <v>84</v>
      </c>
      <c r="O294" s="186" t="s">
        <v>84</v>
      </c>
      <c r="P294" s="186" t="s">
        <v>84</v>
      </c>
      <c r="Q294" s="186" t="s">
        <v>84</v>
      </c>
      <c r="R294" s="186" t="s">
        <v>84</v>
      </c>
      <c r="S294" s="186" t="s">
        <v>84</v>
      </c>
      <c r="T294" s="186" t="s">
        <v>84</v>
      </c>
      <c r="U294" s="186" t="s">
        <v>84</v>
      </c>
      <c r="V294" s="186" t="s">
        <v>84</v>
      </c>
      <c r="W294" s="186" t="s">
        <v>84</v>
      </c>
      <c r="X294" s="186" t="s">
        <v>84</v>
      </c>
      <c r="Y294" s="186" t="s">
        <v>84</v>
      </c>
      <c r="Z294" s="186" t="s">
        <v>84</v>
      </c>
      <c r="AA294" s="186" t="s">
        <v>84</v>
      </c>
      <c r="AB294" s="186" t="s">
        <v>84</v>
      </c>
      <c r="AC294" s="186"/>
      <c r="AD294" s="186">
        <v>1</v>
      </c>
      <c r="AE294" s="186">
        <v>1</v>
      </c>
      <c r="AF294" s="186">
        <v>0.9285714285714286</v>
      </c>
      <c r="AG294" s="186" t="s">
        <v>84</v>
      </c>
      <c r="AH294" s="186" t="s">
        <v>84</v>
      </c>
      <c r="AI294" s="186" t="s">
        <v>84</v>
      </c>
      <c r="AJ294" s="186">
        <v>1</v>
      </c>
      <c r="AK294" s="186">
        <v>0.94285714285714284</v>
      </c>
      <c r="AL294" s="186">
        <v>1</v>
      </c>
      <c r="AM294" s="186">
        <v>1</v>
      </c>
      <c r="AN294" s="183" t="s">
        <v>84</v>
      </c>
      <c r="AO294" s="186">
        <v>1</v>
      </c>
      <c r="AP294" s="186" t="s">
        <v>84</v>
      </c>
      <c r="AQ294" s="186">
        <v>1</v>
      </c>
      <c r="AR294" s="186">
        <v>1</v>
      </c>
      <c r="AS294" s="186" t="s">
        <v>84</v>
      </c>
      <c r="AT294" s="605">
        <v>1</v>
      </c>
      <c r="AU294" s="186" t="s">
        <v>84</v>
      </c>
      <c r="AV294" s="186" t="s">
        <v>84</v>
      </c>
      <c r="AW294" s="186" t="s">
        <v>84</v>
      </c>
      <c r="AX294" s="605" t="s">
        <v>84</v>
      </c>
      <c r="AY294" s="186" t="s">
        <v>84</v>
      </c>
      <c r="AZ294" s="63"/>
      <c r="BA294" s="817" t="s">
        <v>84</v>
      </c>
      <c r="BB294" s="207">
        <v>0.9816326530612246</v>
      </c>
      <c r="BC294" s="207">
        <v>1</v>
      </c>
      <c r="BD294" s="208">
        <v>0.99081632653061225</v>
      </c>
      <c r="BE294" s="208" t="s">
        <v>84</v>
      </c>
    </row>
    <row r="295" spans="1:59" ht="35.25" customHeight="1" x14ac:dyDescent="0.25">
      <c r="A295" s="144"/>
      <c r="B295" s="144"/>
      <c r="C295" s="144"/>
      <c r="D295" s="144"/>
      <c r="E295" s="144" t="s">
        <v>768</v>
      </c>
      <c r="F295" s="448">
        <v>2022</v>
      </c>
      <c r="G295" s="449" t="s">
        <v>152</v>
      </c>
      <c r="H295" s="452"/>
      <c r="I295" s="818" t="s">
        <v>157</v>
      </c>
      <c r="J295" s="640">
        <v>1</v>
      </c>
      <c r="K295" s="641">
        <v>1</v>
      </c>
      <c r="L295" s="641" t="s">
        <v>84</v>
      </c>
      <c r="M295" s="641">
        <v>1</v>
      </c>
      <c r="N295" s="641" t="s">
        <v>84</v>
      </c>
      <c r="O295" s="641" t="s">
        <v>84</v>
      </c>
      <c r="P295" s="641" t="s">
        <v>84</v>
      </c>
      <c r="Q295" s="641">
        <v>0.85714285714285721</v>
      </c>
      <c r="R295" s="641" t="s">
        <v>84</v>
      </c>
      <c r="S295" s="641">
        <v>1</v>
      </c>
      <c r="T295" s="641">
        <v>1</v>
      </c>
      <c r="U295" s="641">
        <v>0.75</v>
      </c>
      <c r="V295" s="641">
        <v>0.95</v>
      </c>
      <c r="W295" s="642" t="s">
        <v>84</v>
      </c>
      <c r="X295" s="642">
        <v>1</v>
      </c>
      <c r="Y295" s="642">
        <v>0.6785714285714286</v>
      </c>
      <c r="Z295" s="642">
        <v>1</v>
      </c>
      <c r="AA295" s="813" t="s">
        <v>84</v>
      </c>
      <c r="AB295" s="813" t="s">
        <v>84</v>
      </c>
      <c r="AC295" s="1082"/>
      <c r="AD295" s="642">
        <v>1</v>
      </c>
      <c r="AE295" s="641">
        <v>0.89999999999999991</v>
      </c>
      <c r="AF295" s="641">
        <v>0.9285714285714286</v>
      </c>
      <c r="AG295" s="641" t="s">
        <v>84</v>
      </c>
      <c r="AH295" s="641" t="s">
        <v>84</v>
      </c>
      <c r="AI295" s="641" t="s">
        <v>84</v>
      </c>
      <c r="AJ295" s="642">
        <v>1</v>
      </c>
      <c r="AK295" s="642">
        <v>1</v>
      </c>
      <c r="AL295" s="642">
        <v>0.6785714285714286</v>
      </c>
      <c r="AM295" s="642">
        <v>0.75</v>
      </c>
      <c r="AN295" s="189">
        <v>1</v>
      </c>
      <c r="AO295" s="642">
        <v>1</v>
      </c>
      <c r="AP295" s="641" t="s">
        <v>84</v>
      </c>
      <c r="AQ295" s="641">
        <v>0.9285714285714286</v>
      </c>
      <c r="AR295" s="641">
        <v>1</v>
      </c>
      <c r="AS295" s="642" t="s">
        <v>84</v>
      </c>
      <c r="AT295" s="647">
        <v>1</v>
      </c>
      <c r="AU295" s="642" t="s">
        <v>84</v>
      </c>
      <c r="AV295" s="659" t="s">
        <v>84</v>
      </c>
      <c r="AW295" s="642" t="s">
        <v>84</v>
      </c>
      <c r="AX295" s="660" t="s">
        <v>84</v>
      </c>
      <c r="AY295" s="607" t="s">
        <v>84</v>
      </c>
      <c r="AZ295" s="610"/>
      <c r="BA295" s="645">
        <v>0.93051948051948052</v>
      </c>
      <c r="BB295" s="646">
        <v>0.90714285714285714</v>
      </c>
      <c r="BC295" s="646">
        <v>0.98214285714285721</v>
      </c>
      <c r="BD295" s="644">
        <v>0.93993506493506496</v>
      </c>
      <c r="BE295" s="644" t="s">
        <v>84</v>
      </c>
    </row>
    <row r="296" spans="1:59" ht="35.25" customHeight="1" x14ac:dyDescent="0.25">
      <c r="A296" s="144"/>
      <c r="B296" s="144"/>
      <c r="C296" s="144"/>
      <c r="D296" s="144"/>
      <c r="E296" s="144" t="str">
        <f t="shared" ref="E296:E332" si="65">+F296&amp;G296&amp;I296</f>
        <v>2023ENEROÍNDICES DE ATENCIÓN EN CAJA</v>
      </c>
      <c r="F296" s="448">
        <v>2023</v>
      </c>
      <c r="G296" s="449" t="s">
        <v>153</v>
      </c>
      <c r="H296" s="452"/>
      <c r="I296" s="818" t="s">
        <v>157</v>
      </c>
      <c r="J296" s="872">
        <v>1</v>
      </c>
      <c r="K296" s="813">
        <v>1</v>
      </c>
      <c r="L296" s="813" t="s">
        <v>84</v>
      </c>
      <c r="M296" s="813">
        <v>1</v>
      </c>
      <c r="N296" s="813" t="s">
        <v>84</v>
      </c>
      <c r="O296" s="813" t="s">
        <v>84</v>
      </c>
      <c r="P296" s="813" t="s">
        <v>84</v>
      </c>
      <c r="Q296" s="813">
        <v>1</v>
      </c>
      <c r="R296" s="813" t="s">
        <v>84</v>
      </c>
      <c r="S296" s="813">
        <v>1</v>
      </c>
      <c r="T296" s="813">
        <v>1</v>
      </c>
      <c r="U296" s="813">
        <v>0.75</v>
      </c>
      <c r="V296" s="813">
        <v>0.6785714285714286</v>
      </c>
      <c r="W296" s="813" t="s">
        <v>84</v>
      </c>
      <c r="X296" s="813">
        <v>1</v>
      </c>
      <c r="Y296" s="813">
        <v>1</v>
      </c>
      <c r="Z296" s="813">
        <v>0.75</v>
      </c>
      <c r="AA296" s="813" t="s">
        <v>84</v>
      </c>
      <c r="AB296" s="813" t="s">
        <v>84</v>
      </c>
      <c r="AC296" s="1082"/>
      <c r="AD296" s="813">
        <v>0.75</v>
      </c>
      <c r="AE296" s="813">
        <v>0.75</v>
      </c>
      <c r="AF296" s="813">
        <v>0.75</v>
      </c>
      <c r="AG296" s="813" t="s">
        <v>84</v>
      </c>
      <c r="AH296" s="813" t="s">
        <v>84</v>
      </c>
      <c r="AI296" s="813" t="s">
        <v>84</v>
      </c>
      <c r="AJ296" s="813">
        <v>1</v>
      </c>
      <c r="AK296" s="813">
        <v>1</v>
      </c>
      <c r="AL296" s="813">
        <v>0.75</v>
      </c>
      <c r="AM296" s="813">
        <v>1</v>
      </c>
      <c r="AN296" s="189">
        <v>1</v>
      </c>
      <c r="AO296" s="813">
        <v>1</v>
      </c>
      <c r="AP296" s="813" t="s">
        <v>84</v>
      </c>
      <c r="AQ296" s="813">
        <v>0.95</v>
      </c>
      <c r="AR296" s="813">
        <v>1</v>
      </c>
      <c r="AS296" s="813" t="s">
        <v>84</v>
      </c>
      <c r="AT296" s="871">
        <v>1</v>
      </c>
      <c r="AU296" s="813" t="s">
        <v>84</v>
      </c>
      <c r="AV296" s="813" t="s">
        <v>84</v>
      </c>
      <c r="AW296" s="813" t="s">
        <v>84</v>
      </c>
      <c r="AX296" s="871" t="s">
        <v>84</v>
      </c>
      <c r="AY296" s="905" t="s">
        <v>84</v>
      </c>
      <c r="AZ296" s="610"/>
      <c r="BA296" s="906">
        <v>0.92532467532467533</v>
      </c>
      <c r="BB296" s="907">
        <v>0.875</v>
      </c>
      <c r="BC296" s="907">
        <v>0.98750000000000004</v>
      </c>
      <c r="BD296" s="908">
        <v>0.92927489177489175</v>
      </c>
      <c r="BE296" s="908" t="s">
        <v>84</v>
      </c>
    </row>
    <row r="297" spans="1:59" ht="35.25" customHeight="1" x14ac:dyDescent="0.25">
      <c r="A297" s="144"/>
      <c r="B297" s="144"/>
      <c r="C297" s="144"/>
      <c r="D297" s="144"/>
      <c r="E297" s="144" t="str">
        <f t="shared" si="65"/>
        <v>2023FEBREROÍNDICES DE ATENCIÓN EN CAJA</v>
      </c>
      <c r="F297" s="448">
        <v>2023</v>
      </c>
      <c r="G297" s="449" t="s">
        <v>154</v>
      </c>
      <c r="H297" s="452"/>
      <c r="I297" s="818" t="s">
        <v>157</v>
      </c>
      <c r="J297" s="872">
        <v>1</v>
      </c>
      <c r="K297" s="813">
        <v>1</v>
      </c>
      <c r="L297" s="813" t="s">
        <v>84</v>
      </c>
      <c r="M297" s="813">
        <v>0.9285714285714286</v>
      </c>
      <c r="N297" s="813" t="s">
        <v>84</v>
      </c>
      <c r="O297" s="813" t="s">
        <v>84</v>
      </c>
      <c r="P297" s="813">
        <v>0.75</v>
      </c>
      <c r="Q297" s="813">
        <v>1</v>
      </c>
      <c r="R297" s="813" t="s">
        <v>84</v>
      </c>
      <c r="S297" s="813">
        <v>1</v>
      </c>
      <c r="T297" s="813">
        <v>0.75</v>
      </c>
      <c r="U297" s="813">
        <v>1</v>
      </c>
      <c r="V297" s="813">
        <v>1</v>
      </c>
      <c r="W297" s="813" t="s">
        <v>84</v>
      </c>
      <c r="X297" s="813">
        <v>1</v>
      </c>
      <c r="Y297" s="813">
        <v>1</v>
      </c>
      <c r="Z297" s="813">
        <v>1</v>
      </c>
      <c r="AA297" s="813" t="s">
        <v>84</v>
      </c>
      <c r="AB297" s="813" t="s">
        <v>84</v>
      </c>
      <c r="AC297" s="1082"/>
      <c r="AD297" s="813">
        <v>0.75</v>
      </c>
      <c r="AE297" s="813">
        <v>0.89999999999999991</v>
      </c>
      <c r="AF297" s="813">
        <v>0.75</v>
      </c>
      <c r="AG297" s="813" t="s">
        <v>84</v>
      </c>
      <c r="AH297" s="813" t="s">
        <v>84</v>
      </c>
      <c r="AI297" s="813" t="s">
        <v>84</v>
      </c>
      <c r="AJ297" s="813">
        <v>1</v>
      </c>
      <c r="AK297" s="813">
        <v>1</v>
      </c>
      <c r="AL297" s="813">
        <v>1</v>
      </c>
      <c r="AM297" s="813">
        <v>1</v>
      </c>
      <c r="AN297" s="189">
        <v>0.875</v>
      </c>
      <c r="AO297" s="813">
        <v>1</v>
      </c>
      <c r="AP297" s="813" t="s">
        <v>84</v>
      </c>
      <c r="AQ297" s="813">
        <v>0.9285714285714286</v>
      </c>
      <c r="AR297" s="813">
        <v>1</v>
      </c>
      <c r="AS297" s="813" t="s">
        <v>84</v>
      </c>
      <c r="AT297" s="871">
        <v>0.8035714285714286</v>
      </c>
      <c r="AU297" s="813" t="s">
        <v>84</v>
      </c>
      <c r="AV297" s="813" t="s">
        <v>84</v>
      </c>
      <c r="AW297" s="813" t="s">
        <v>84</v>
      </c>
      <c r="AX297" s="871" t="s">
        <v>84</v>
      </c>
      <c r="AY297" s="905" t="s">
        <v>84</v>
      </c>
      <c r="AZ297" s="610"/>
      <c r="BA297" s="906">
        <v>0.95238095238095244</v>
      </c>
      <c r="BB297" s="987">
        <v>0.90937500000000004</v>
      </c>
      <c r="BC297" s="987">
        <v>0.93303571428571441</v>
      </c>
      <c r="BD297" s="908">
        <v>0.9315972222222223</v>
      </c>
      <c r="BE297" s="908" t="s">
        <v>84</v>
      </c>
    </row>
    <row r="298" spans="1:59" ht="35.25" customHeight="1" x14ac:dyDescent="0.25">
      <c r="A298" s="144"/>
      <c r="B298" s="144"/>
      <c r="C298" s="144"/>
      <c r="D298" s="144"/>
      <c r="E298" s="144" t="str">
        <f t="shared" si="65"/>
        <v>2023MARZOÍNDICES DE ATENCIÓN EN CAJA</v>
      </c>
      <c r="F298" s="448">
        <v>2023</v>
      </c>
      <c r="G298" s="449" t="s">
        <v>155</v>
      </c>
      <c r="H298" s="452"/>
      <c r="I298" s="818" t="s">
        <v>157</v>
      </c>
      <c r="J298" s="872">
        <v>0.75</v>
      </c>
      <c r="K298" s="813">
        <v>1</v>
      </c>
      <c r="L298" s="813" t="s">
        <v>84</v>
      </c>
      <c r="M298" s="813">
        <v>1</v>
      </c>
      <c r="N298" s="813" t="s">
        <v>84</v>
      </c>
      <c r="O298" s="813" t="s">
        <v>84</v>
      </c>
      <c r="P298" s="813">
        <v>0.91666666666666674</v>
      </c>
      <c r="Q298" s="813">
        <v>0.75</v>
      </c>
      <c r="R298" s="813" t="s">
        <v>84</v>
      </c>
      <c r="S298" s="813">
        <v>1</v>
      </c>
      <c r="T298" s="813">
        <v>0.5</v>
      </c>
      <c r="U298" s="813">
        <v>1</v>
      </c>
      <c r="V298" s="813">
        <v>0.93333333333333335</v>
      </c>
      <c r="W298" s="813" t="s">
        <v>84</v>
      </c>
      <c r="X298" s="813">
        <v>1</v>
      </c>
      <c r="Y298" s="813">
        <v>1</v>
      </c>
      <c r="Z298" s="813">
        <v>0.91666666666666674</v>
      </c>
      <c r="AA298" s="813" t="s">
        <v>84</v>
      </c>
      <c r="AB298" s="813" t="s">
        <v>84</v>
      </c>
      <c r="AC298" s="1082"/>
      <c r="AD298" s="813">
        <v>0.95</v>
      </c>
      <c r="AE298" s="813">
        <v>1</v>
      </c>
      <c r="AF298" s="813">
        <v>1</v>
      </c>
      <c r="AG298" s="813" t="s">
        <v>84</v>
      </c>
      <c r="AH298" s="813" t="s">
        <v>84</v>
      </c>
      <c r="AI298" s="813" t="s">
        <v>84</v>
      </c>
      <c r="AJ298" s="813">
        <v>0.8</v>
      </c>
      <c r="AK298" s="813">
        <v>0.66666666666666674</v>
      </c>
      <c r="AL298" s="813">
        <v>0.60714285714285721</v>
      </c>
      <c r="AM298" s="813">
        <v>1</v>
      </c>
      <c r="AN298" s="189">
        <v>0.58333333333333326</v>
      </c>
      <c r="AO298" s="813">
        <v>0.91666666666666674</v>
      </c>
      <c r="AP298" s="813" t="s">
        <v>84</v>
      </c>
      <c r="AQ298" s="813">
        <v>1</v>
      </c>
      <c r="AR298" s="813">
        <v>0.75</v>
      </c>
      <c r="AS298" s="813" t="s">
        <v>84</v>
      </c>
      <c r="AT298" s="871">
        <v>0.75</v>
      </c>
      <c r="AU298" s="813" t="s">
        <v>84</v>
      </c>
      <c r="AV298" s="813" t="s">
        <v>84</v>
      </c>
      <c r="AW298" s="813" t="s">
        <v>84</v>
      </c>
      <c r="AX298" s="871" t="s">
        <v>84</v>
      </c>
      <c r="AY298" s="905" t="s">
        <v>84</v>
      </c>
      <c r="AZ298" s="610"/>
      <c r="BA298" s="906">
        <v>0.89722222222222225</v>
      </c>
      <c r="BB298" s="987">
        <v>0.8258928571428571</v>
      </c>
      <c r="BC298" s="987">
        <v>0.85416666666666674</v>
      </c>
      <c r="BD298" s="908">
        <v>0.85909391534391533</v>
      </c>
      <c r="BE298" s="908" t="s">
        <v>84</v>
      </c>
    </row>
    <row r="299" spans="1:59" ht="35.25" customHeight="1" x14ac:dyDescent="0.25">
      <c r="A299" s="144"/>
      <c r="B299" s="144"/>
      <c r="C299" s="144"/>
      <c r="D299" s="144"/>
      <c r="E299" s="144" t="str">
        <f t="shared" si="65"/>
        <v>2023ABRILÍNDICES DE ATENCIÓN EN CAJA</v>
      </c>
      <c r="F299" s="448">
        <v>2023</v>
      </c>
      <c r="G299" s="449" t="s">
        <v>303</v>
      </c>
      <c r="H299" s="452"/>
      <c r="I299" s="818" t="s">
        <v>157</v>
      </c>
      <c r="J299" s="872">
        <v>0.6785714285714286</v>
      </c>
      <c r="K299" s="813">
        <v>1</v>
      </c>
      <c r="L299" s="813" t="s">
        <v>84</v>
      </c>
      <c r="M299" s="813">
        <v>0.95</v>
      </c>
      <c r="N299" s="813" t="s">
        <v>84</v>
      </c>
      <c r="O299" s="813" t="s">
        <v>84</v>
      </c>
      <c r="P299" s="813">
        <v>1</v>
      </c>
      <c r="Q299" s="813">
        <v>1</v>
      </c>
      <c r="R299" s="813" t="s">
        <v>84</v>
      </c>
      <c r="S299" s="813">
        <v>1</v>
      </c>
      <c r="T299" s="813">
        <v>0.8666666666666667</v>
      </c>
      <c r="U299" s="813">
        <v>1</v>
      </c>
      <c r="V299" s="813">
        <v>1</v>
      </c>
      <c r="W299" s="813" t="s">
        <v>84</v>
      </c>
      <c r="X299" s="813">
        <v>1</v>
      </c>
      <c r="Y299" s="813">
        <v>1</v>
      </c>
      <c r="Z299" s="813">
        <v>0.6785714285714286</v>
      </c>
      <c r="AA299" s="813">
        <v>1</v>
      </c>
      <c r="AB299" s="813" t="s">
        <v>84</v>
      </c>
      <c r="AC299" s="1082"/>
      <c r="AD299" s="813">
        <v>1</v>
      </c>
      <c r="AE299" s="813">
        <v>0.83333333333333326</v>
      </c>
      <c r="AF299" s="813">
        <v>0.83333333333333326</v>
      </c>
      <c r="AG299" s="813" t="s">
        <v>84</v>
      </c>
      <c r="AH299" s="813" t="s">
        <v>84</v>
      </c>
      <c r="AI299" s="813" t="s">
        <v>84</v>
      </c>
      <c r="AJ299" s="813">
        <v>0.58571428571428585</v>
      </c>
      <c r="AK299" s="813">
        <v>0.91666666666666674</v>
      </c>
      <c r="AL299" s="813">
        <v>0.875</v>
      </c>
      <c r="AM299" s="813">
        <v>1</v>
      </c>
      <c r="AN299" s="189">
        <v>0.7857142857142857</v>
      </c>
      <c r="AO299" s="813">
        <v>1</v>
      </c>
      <c r="AP299" s="813" t="s">
        <v>84</v>
      </c>
      <c r="AQ299" s="813">
        <v>1</v>
      </c>
      <c r="AR299" s="813">
        <v>0.9285714285714286</v>
      </c>
      <c r="AS299" s="813" t="s">
        <v>84</v>
      </c>
      <c r="AT299" s="871">
        <v>0.91666666666666674</v>
      </c>
      <c r="AU299" s="813" t="s">
        <v>84</v>
      </c>
      <c r="AV299" s="813" t="s">
        <v>84</v>
      </c>
      <c r="AW299" s="813" t="s">
        <v>84</v>
      </c>
      <c r="AX299" s="871" t="s">
        <v>84</v>
      </c>
      <c r="AY299" s="905" t="s">
        <v>84</v>
      </c>
      <c r="AZ299" s="610"/>
      <c r="BA299" s="906">
        <v>0.93644688644688645</v>
      </c>
      <c r="BB299" s="987">
        <v>0.85372023809523812</v>
      </c>
      <c r="BC299" s="987">
        <v>0.96130952380952395</v>
      </c>
      <c r="BD299" s="908">
        <v>0.91715888278388269</v>
      </c>
      <c r="BE299" s="908" t="s">
        <v>84</v>
      </c>
    </row>
    <row r="300" spans="1:59" ht="35.25" customHeight="1" x14ac:dyDescent="0.25">
      <c r="A300" s="144"/>
      <c r="B300" s="144"/>
      <c r="C300" s="144"/>
      <c r="D300" s="144"/>
      <c r="E300" s="144" t="str">
        <f t="shared" si="65"/>
        <v>2023MAYOÍNDICES DE ATENCIÓN EN CAJA</v>
      </c>
      <c r="F300" s="448">
        <v>2023</v>
      </c>
      <c r="G300" s="449" t="s">
        <v>167</v>
      </c>
      <c r="H300" s="452"/>
      <c r="I300" s="818" t="s">
        <v>157</v>
      </c>
      <c r="J300" s="640">
        <v>1</v>
      </c>
      <c r="K300" s="641">
        <v>1</v>
      </c>
      <c r="L300" s="641" t="s">
        <v>84</v>
      </c>
      <c r="M300" s="641">
        <v>1</v>
      </c>
      <c r="N300" s="641" t="s">
        <v>84</v>
      </c>
      <c r="O300" s="641" t="s">
        <v>84</v>
      </c>
      <c r="P300" s="641">
        <v>1</v>
      </c>
      <c r="Q300" s="641">
        <v>1</v>
      </c>
      <c r="R300" s="641" t="s">
        <v>84</v>
      </c>
      <c r="S300" s="641">
        <v>1</v>
      </c>
      <c r="T300" s="641">
        <v>1</v>
      </c>
      <c r="U300" s="641">
        <v>1</v>
      </c>
      <c r="V300" s="641">
        <v>1</v>
      </c>
      <c r="W300" s="642" t="s">
        <v>84</v>
      </c>
      <c r="X300" s="642">
        <v>1</v>
      </c>
      <c r="Y300" s="642">
        <v>1</v>
      </c>
      <c r="Z300" s="642">
        <v>1</v>
      </c>
      <c r="AA300" s="642">
        <v>1</v>
      </c>
      <c r="AB300" s="642">
        <v>1</v>
      </c>
      <c r="AC300" s="1082"/>
      <c r="AD300" s="642">
        <v>1</v>
      </c>
      <c r="AE300" s="641">
        <v>0.91666666666666674</v>
      </c>
      <c r="AF300" s="641">
        <v>0.58333333333333326</v>
      </c>
      <c r="AG300" s="641" t="s">
        <v>84</v>
      </c>
      <c r="AH300" s="641" t="s">
        <v>84</v>
      </c>
      <c r="AI300" s="641" t="s">
        <v>84</v>
      </c>
      <c r="AJ300" s="642">
        <v>1</v>
      </c>
      <c r="AK300" s="642">
        <v>1</v>
      </c>
      <c r="AL300" s="642">
        <v>0.89999999999999991</v>
      </c>
      <c r="AM300" s="642">
        <v>0.58333333333333326</v>
      </c>
      <c r="AN300" s="642">
        <v>0.93333333333333335</v>
      </c>
      <c r="AO300" s="642">
        <v>0.85714285714285721</v>
      </c>
      <c r="AP300" s="641" t="s">
        <v>84</v>
      </c>
      <c r="AQ300" s="641">
        <v>0.58333333333333326</v>
      </c>
      <c r="AR300" s="641">
        <v>1</v>
      </c>
      <c r="AS300" s="642" t="s">
        <v>84</v>
      </c>
      <c r="AT300" s="647">
        <v>0.95</v>
      </c>
      <c r="AU300" s="642" t="s">
        <v>84</v>
      </c>
      <c r="AV300" s="659" t="s">
        <v>84</v>
      </c>
      <c r="AW300" s="642" t="s">
        <v>84</v>
      </c>
      <c r="AX300" s="660" t="s">
        <v>84</v>
      </c>
      <c r="AY300" s="607" t="s">
        <v>84</v>
      </c>
      <c r="AZ300" s="610"/>
      <c r="BA300" s="645">
        <v>1</v>
      </c>
      <c r="BB300" s="646">
        <v>0.86458333333333337</v>
      </c>
      <c r="BC300" s="646">
        <v>0.84761904761904772</v>
      </c>
      <c r="BD300" s="644">
        <v>0.90406746031746044</v>
      </c>
      <c r="BE300" s="644" t="s">
        <v>84</v>
      </c>
    </row>
    <row r="301" spans="1:59" ht="35.25" customHeight="1" x14ac:dyDescent="0.25">
      <c r="A301" s="144"/>
      <c r="B301" s="144"/>
      <c r="C301" s="144"/>
      <c r="D301" s="144"/>
      <c r="E301" s="144" t="str">
        <f t="shared" si="65"/>
        <v>2023JUNIOÍNDICES DE ATENCIÓN EN CAJA</v>
      </c>
      <c r="F301" s="448">
        <v>2023</v>
      </c>
      <c r="G301" s="449" t="s">
        <v>168</v>
      </c>
      <c r="H301" s="452"/>
      <c r="I301" s="818" t="s">
        <v>157</v>
      </c>
      <c r="J301" s="872">
        <v>1</v>
      </c>
      <c r="K301" s="1011">
        <v>0.8</v>
      </c>
      <c r="L301" s="1011" t="s">
        <v>84</v>
      </c>
      <c r="M301" s="1011">
        <v>1</v>
      </c>
      <c r="N301" s="1011" t="s">
        <v>84</v>
      </c>
      <c r="O301" s="1011" t="s">
        <v>84</v>
      </c>
      <c r="P301" s="1011">
        <v>1</v>
      </c>
      <c r="Q301" s="1011">
        <v>1</v>
      </c>
      <c r="R301" s="1011" t="s">
        <v>84</v>
      </c>
      <c r="S301" s="1011">
        <v>1</v>
      </c>
      <c r="T301" s="1011">
        <v>1</v>
      </c>
      <c r="U301" s="1011">
        <v>0.75</v>
      </c>
      <c r="V301" s="1011">
        <v>1</v>
      </c>
      <c r="W301" s="1011" t="s">
        <v>84</v>
      </c>
      <c r="X301" s="1011">
        <v>1</v>
      </c>
      <c r="Y301" s="1011">
        <v>1</v>
      </c>
      <c r="Z301" s="1011">
        <v>1</v>
      </c>
      <c r="AA301" s="1011">
        <v>1</v>
      </c>
      <c r="AB301" s="1011">
        <v>1</v>
      </c>
      <c r="AC301" s="1082"/>
      <c r="AD301" s="1011">
        <v>0.8833333333333333</v>
      </c>
      <c r="AE301" s="1011">
        <v>1</v>
      </c>
      <c r="AF301" s="1011">
        <v>1</v>
      </c>
      <c r="AG301" s="1011" t="s">
        <v>84</v>
      </c>
      <c r="AH301" s="1011" t="s">
        <v>84</v>
      </c>
      <c r="AI301" s="1011" t="s">
        <v>84</v>
      </c>
      <c r="AJ301" s="1011">
        <v>0.9285714285714286</v>
      </c>
      <c r="AK301" s="1011">
        <v>0.85000000000000009</v>
      </c>
      <c r="AL301" s="1011">
        <v>1</v>
      </c>
      <c r="AM301" s="1011">
        <v>1</v>
      </c>
      <c r="AN301" s="1011">
        <v>0.9</v>
      </c>
      <c r="AO301" s="1011" t="s">
        <v>84</v>
      </c>
      <c r="AP301" s="1011" t="s">
        <v>84</v>
      </c>
      <c r="AQ301" s="1011">
        <v>1</v>
      </c>
      <c r="AR301" s="1011">
        <v>0.8</v>
      </c>
      <c r="AS301" s="1011" t="s">
        <v>84</v>
      </c>
      <c r="AT301" s="1012">
        <v>1</v>
      </c>
      <c r="AU301" s="1011" t="s">
        <v>84</v>
      </c>
      <c r="AV301" s="1011" t="s">
        <v>84</v>
      </c>
      <c r="AW301" s="1011" t="s">
        <v>84</v>
      </c>
      <c r="AX301" s="1012" t="s">
        <v>84</v>
      </c>
      <c r="AY301" s="1013" t="s">
        <v>84</v>
      </c>
      <c r="AZ301" s="610"/>
      <c r="BA301" s="906">
        <v>0.96785714285714286</v>
      </c>
      <c r="BB301" s="987">
        <v>0.94523809523809521</v>
      </c>
      <c r="BC301" s="987">
        <v>0.93333333333333324</v>
      </c>
      <c r="BD301" s="908">
        <v>0.94880952380952366</v>
      </c>
      <c r="BE301" s="908" t="s">
        <v>84</v>
      </c>
    </row>
    <row r="302" spans="1:59" ht="35.25" customHeight="1" x14ac:dyDescent="0.25">
      <c r="A302" s="144"/>
      <c r="B302" s="144"/>
      <c r="C302" s="144"/>
      <c r="D302" s="144"/>
      <c r="E302" s="144" t="str">
        <f t="shared" si="65"/>
        <v>2023JULIOÍNDICES DE ATENCIÓN EN CAJA</v>
      </c>
      <c r="F302" s="448">
        <v>2023</v>
      </c>
      <c r="G302" s="449" t="s">
        <v>241</v>
      </c>
      <c r="H302" s="452"/>
      <c r="I302" s="818" t="s">
        <v>157</v>
      </c>
      <c r="J302" s="872">
        <v>1</v>
      </c>
      <c r="K302" s="1011">
        <v>1</v>
      </c>
      <c r="L302" s="1011" t="s">
        <v>84</v>
      </c>
      <c r="M302" s="1011">
        <v>1</v>
      </c>
      <c r="N302" s="1011" t="s">
        <v>84</v>
      </c>
      <c r="O302" s="1011" t="s">
        <v>84</v>
      </c>
      <c r="P302" s="1011">
        <v>0.6785714285714286</v>
      </c>
      <c r="Q302" s="1011">
        <v>0.48571428571428577</v>
      </c>
      <c r="R302" s="1011" t="s">
        <v>84</v>
      </c>
      <c r="S302" s="1011">
        <v>1</v>
      </c>
      <c r="T302" s="1011">
        <v>1</v>
      </c>
      <c r="U302" s="1011">
        <v>1</v>
      </c>
      <c r="V302" s="1011">
        <v>1</v>
      </c>
      <c r="W302" s="1011" t="s">
        <v>84</v>
      </c>
      <c r="X302" s="1011">
        <v>1</v>
      </c>
      <c r="Y302" s="1011">
        <v>1</v>
      </c>
      <c r="Z302" s="1011">
        <v>1</v>
      </c>
      <c r="AA302" s="1011">
        <v>1</v>
      </c>
      <c r="AB302" s="1011">
        <v>1</v>
      </c>
      <c r="AC302" s="1082"/>
      <c r="AD302" s="1011">
        <v>1</v>
      </c>
      <c r="AE302" s="1011">
        <v>1</v>
      </c>
      <c r="AF302" s="1011">
        <v>1</v>
      </c>
      <c r="AG302" s="1011" t="s">
        <v>84</v>
      </c>
      <c r="AH302" s="1011" t="s">
        <v>84</v>
      </c>
      <c r="AI302" s="1011" t="s">
        <v>84</v>
      </c>
      <c r="AJ302" s="1011">
        <v>0.95</v>
      </c>
      <c r="AK302" s="1011">
        <v>1</v>
      </c>
      <c r="AL302" s="1011">
        <v>0.75</v>
      </c>
      <c r="AM302" s="1011">
        <v>0.875</v>
      </c>
      <c r="AN302" s="1011">
        <v>0.875</v>
      </c>
      <c r="AO302" s="1011" t="s">
        <v>84</v>
      </c>
      <c r="AP302" s="1011" t="s">
        <v>84</v>
      </c>
      <c r="AQ302" s="1011">
        <v>1</v>
      </c>
      <c r="AR302" s="1011">
        <v>1</v>
      </c>
      <c r="AS302" s="1011" t="s">
        <v>84</v>
      </c>
      <c r="AT302" s="1012">
        <v>1</v>
      </c>
      <c r="AU302" s="1011" t="s">
        <v>84</v>
      </c>
      <c r="AV302" s="1011" t="s">
        <v>84</v>
      </c>
      <c r="AW302" s="1011" t="s">
        <v>84</v>
      </c>
      <c r="AX302" s="1012" t="s">
        <v>84</v>
      </c>
      <c r="AY302" s="1013" t="s">
        <v>84</v>
      </c>
      <c r="AZ302" s="610"/>
      <c r="BA302" s="906">
        <v>0.9403061224489796</v>
      </c>
      <c r="BB302" s="987">
        <v>0.93125000000000002</v>
      </c>
      <c r="BC302" s="987">
        <v>1</v>
      </c>
      <c r="BD302" s="908">
        <v>0.95718537414965998</v>
      </c>
      <c r="BE302" s="908" t="s">
        <v>84</v>
      </c>
    </row>
    <row r="303" spans="1:59" ht="35.25" customHeight="1" x14ac:dyDescent="0.25">
      <c r="A303" s="144"/>
      <c r="B303" s="144"/>
      <c r="C303" s="144"/>
      <c r="D303" s="144"/>
      <c r="E303" s="144" t="str">
        <f t="shared" si="65"/>
        <v>2023AGOSTOÍNDICES DE ATENCIÓN EN CAJA</v>
      </c>
      <c r="F303" s="448">
        <v>2023</v>
      </c>
      <c r="G303" s="449" t="s">
        <v>246</v>
      </c>
      <c r="H303" s="452"/>
      <c r="I303" s="818" t="s">
        <v>157</v>
      </c>
      <c r="J303" s="872">
        <v>0.85714285714285721</v>
      </c>
      <c r="K303" s="1011">
        <v>1</v>
      </c>
      <c r="L303" s="1011" t="s">
        <v>84</v>
      </c>
      <c r="M303" s="1011">
        <v>0.9</v>
      </c>
      <c r="N303" s="1011" t="s">
        <v>84</v>
      </c>
      <c r="O303" s="1011" t="s">
        <v>84</v>
      </c>
      <c r="P303" s="1011">
        <v>1</v>
      </c>
      <c r="Q303" s="1011">
        <v>0.9285714285714286</v>
      </c>
      <c r="R303" s="1011" t="s">
        <v>84</v>
      </c>
      <c r="S303" s="1011">
        <v>1</v>
      </c>
      <c r="T303" s="1011">
        <v>1</v>
      </c>
      <c r="U303" s="1011">
        <v>1</v>
      </c>
      <c r="V303" s="1011">
        <v>1</v>
      </c>
      <c r="W303" s="1011" t="s">
        <v>84</v>
      </c>
      <c r="X303" s="1011">
        <v>1</v>
      </c>
      <c r="Y303" s="1011">
        <v>1</v>
      </c>
      <c r="Z303" s="1011">
        <v>1</v>
      </c>
      <c r="AA303" s="1011">
        <v>1</v>
      </c>
      <c r="AB303" s="1011">
        <v>1</v>
      </c>
      <c r="AC303" s="1082"/>
      <c r="AD303" s="1011">
        <v>1</v>
      </c>
      <c r="AE303" s="1011">
        <v>1</v>
      </c>
      <c r="AF303" s="1011">
        <v>1</v>
      </c>
      <c r="AG303" s="1011" t="s">
        <v>84</v>
      </c>
      <c r="AH303" s="1011" t="s">
        <v>84</v>
      </c>
      <c r="AI303" s="1011" t="s">
        <v>84</v>
      </c>
      <c r="AJ303" s="1011">
        <v>1</v>
      </c>
      <c r="AK303" s="1011">
        <v>1</v>
      </c>
      <c r="AL303" s="1011">
        <v>0.9285714285714286</v>
      </c>
      <c r="AM303" s="1011">
        <v>1</v>
      </c>
      <c r="AN303" s="1011">
        <v>0.9285714285714286</v>
      </c>
      <c r="AO303" s="1011" t="s">
        <v>84</v>
      </c>
      <c r="AP303" s="1011" t="s">
        <v>84</v>
      </c>
      <c r="AQ303" s="1011">
        <v>0.75</v>
      </c>
      <c r="AR303" s="1011">
        <v>0.84285714285714275</v>
      </c>
      <c r="AS303" s="1011" t="s">
        <v>84</v>
      </c>
      <c r="AT303" s="1012">
        <v>1</v>
      </c>
      <c r="AU303" s="1011" t="s">
        <v>84</v>
      </c>
      <c r="AV303" s="1011" t="s">
        <v>84</v>
      </c>
      <c r="AW303" s="1011" t="s">
        <v>84</v>
      </c>
      <c r="AX303" s="1012" t="s">
        <v>84</v>
      </c>
      <c r="AY303" s="1013" t="s">
        <v>84</v>
      </c>
      <c r="AZ303" s="610"/>
      <c r="BA303" s="906">
        <v>0.97755102040816333</v>
      </c>
      <c r="BB303" s="987">
        <v>0.98214285714285721</v>
      </c>
      <c r="BC303" s="987">
        <v>0.86428571428571421</v>
      </c>
      <c r="BD303" s="908">
        <v>0.94132653061224492</v>
      </c>
      <c r="BE303" s="908" t="s">
        <v>84</v>
      </c>
    </row>
    <row r="304" spans="1:59" ht="35.25" customHeight="1" x14ac:dyDescent="0.25">
      <c r="A304" s="144"/>
      <c r="B304" s="144"/>
      <c r="C304" s="144"/>
      <c r="D304" s="144"/>
      <c r="E304" s="144" t="str">
        <f t="shared" si="65"/>
        <v>2023SEPTIEMBREÍNDICES DE ATENCIÓN EN CAJA</v>
      </c>
      <c r="F304" s="448">
        <v>2023</v>
      </c>
      <c r="G304" s="449" t="s">
        <v>248</v>
      </c>
      <c r="H304" s="452"/>
      <c r="I304" s="818" t="s">
        <v>157</v>
      </c>
      <c r="J304" s="872">
        <v>1</v>
      </c>
      <c r="K304" s="1011">
        <v>1</v>
      </c>
      <c r="L304" s="1011" t="s">
        <v>84</v>
      </c>
      <c r="M304" s="1011">
        <v>1</v>
      </c>
      <c r="N304" s="1011" t="s">
        <v>84</v>
      </c>
      <c r="O304" s="1011" t="s">
        <v>84</v>
      </c>
      <c r="P304" s="1011">
        <v>1</v>
      </c>
      <c r="Q304" s="1011">
        <v>1</v>
      </c>
      <c r="R304" s="1011" t="s">
        <v>84</v>
      </c>
      <c r="S304" s="1011">
        <v>1</v>
      </c>
      <c r="T304" s="1011">
        <v>0.75</v>
      </c>
      <c r="U304" s="1011">
        <v>1</v>
      </c>
      <c r="V304" s="1011">
        <v>1</v>
      </c>
      <c r="W304" s="1011" t="s">
        <v>84</v>
      </c>
      <c r="X304" s="1011">
        <v>0.9285714285714286</v>
      </c>
      <c r="Y304" s="1011">
        <v>0.9285714285714286</v>
      </c>
      <c r="Z304" s="1011">
        <v>1</v>
      </c>
      <c r="AA304" s="1011">
        <v>1</v>
      </c>
      <c r="AB304" s="1011">
        <v>1</v>
      </c>
      <c r="AC304" s="1082"/>
      <c r="AD304" s="1011">
        <v>0.9285714285714286</v>
      </c>
      <c r="AE304" s="1011">
        <v>1</v>
      </c>
      <c r="AF304" s="1011">
        <v>1</v>
      </c>
      <c r="AG304" s="1011" t="s">
        <v>84</v>
      </c>
      <c r="AH304" s="1011" t="s">
        <v>84</v>
      </c>
      <c r="AI304" s="1011" t="s">
        <v>84</v>
      </c>
      <c r="AJ304" s="1011">
        <v>1</v>
      </c>
      <c r="AK304" s="1011">
        <v>1</v>
      </c>
      <c r="AL304" s="1011">
        <v>1</v>
      </c>
      <c r="AM304" s="1011">
        <v>0.75</v>
      </c>
      <c r="AN304" s="1011">
        <v>0.75</v>
      </c>
      <c r="AO304" s="1011" t="s">
        <v>84</v>
      </c>
      <c r="AP304" s="1011" t="s">
        <v>84</v>
      </c>
      <c r="AQ304" s="1011">
        <v>0.94285714285714284</v>
      </c>
      <c r="AR304" s="1011">
        <v>0.5</v>
      </c>
      <c r="AS304" s="1011" t="s">
        <v>84</v>
      </c>
      <c r="AT304" s="1012">
        <v>1</v>
      </c>
      <c r="AU304" s="1011">
        <v>1</v>
      </c>
      <c r="AV304" s="1011">
        <v>0.9</v>
      </c>
      <c r="AW304" s="1011" t="s">
        <v>84</v>
      </c>
      <c r="AX304" s="1012" t="s">
        <v>84</v>
      </c>
      <c r="AY304" s="1013" t="s">
        <v>84</v>
      </c>
      <c r="AZ304" s="610" t="s">
        <v>84</v>
      </c>
      <c r="BA304" s="906" t="s">
        <v>84</v>
      </c>
      <c r="BB304" s="987"/>
      <c r="BC304" s="987">
        <v>0.97193877551020413</v>
      </c>
      <c r="BD304" s="908">
        <v>0.9285714285714286</v>
      </c>
      <c r="BE304" s="908">
        <v>0.81428571428571439</v>
      </c>
      <c r="BF304" s="147">
        <v>0.90493197278911575</v>
      </c>
      <c r="BG304" s="147" t="s">
        <v>84</v>
      </c>
    </row>
    <row r="305" spans="1:59" ht="35.25" customHeight="1" x14ac:dyDescent="0.25">
      <c r="A305" s="144"/>
      <c r="B305" s="144"/>
      <c r="C305" s="144"/>
      <c r="D305" s="144"/>
      <c r="E305" s="144" t="str">
        <f t="shared" si="65"/>
        <v>2023OCTUBREÍNDICES DE ATENCIÓN EN CAJA</v>
      </c>
      <c r="F305" s="448">
        <v>2023</v>
      </c>
      <c r="G305" s="449" t="s">
        <v>257</v>
      </c>
      <c r="H305" s="452"/>
      <c r="I305" s="818" t="s">
        <v>157</v>
      </c>
      <c r="J305" s="1015">
        <v>1</v>
      </c>
      <c r="K305" s="1011">
        <v>1</v>
      </c>
      <c r="L305" s="1011" t="s">
        <v>84</v>
      </c>
      <c r="M305" s="1011">
        <v>1</v>
      </c>
      <c r="N305" s="1011" t="s">
        <v>84</v>
      </c>
      <c r="O305" s="1011" t="s">
        <v>84</v>
      </c>
      <c r="P305" s="1011">
        <v>1</v>
      </c>
      <c r="Q305" s="1011">
        <v>1</v>
      </c>
      <c r="R305" s="1011" t="s">
        <v>84</v>
      </c>
      <c r="S305" s="1011">
        <v>1</v>
      </c>
      <c r="T305" s="1011">
        <v>1</v>
      </c>
      <c r="U305" s="1011">
        <v>1</v>
      </c>
      <c r="V305" s="1011">
        <v>1</v>
      </c>
      <c r="W305" s="1011" t="s">
        <v>84</v>
      </c>
      <c r="X305" s="1011">
        <v>1</v>
      </c>
      <c r="Y305" s="1011">
        <v>0.6785714285714286</v>
      </c>
      <c r="Z305" s="1011">
        <v>0.60714285714285721</v>
      </c>
      <c r="AA305" s="1011">
        <v>0.875</v>
      </c>
      <c r="AB305" s="1011">
        <v>0.89999999999999991</v>
      </c>
      <c r="AC305" s="1082"/>
      <c r="AD305" s="1011">
        <v>0.96666666666666656</v>
      </c>
      <c r="AE305" s="1011">
        <v>0.60714285714285721</v>
      </c>
      <c r="AF305" s="1011">
        <v>0.6785714285714286</v>
      </c>
      <c r="AG305" s="1011" t="s">
        <v>84</v>
      </c>
      <c r="AH305" s="1011" t="s">
        <v>84</v>
      </c>
      <c r="AI305" s="1011" t="s">
        <v>84</v>
      </c>
      <c r="AJ305" s="1011">
        <v>0.6785714285714286</v>
      </c>
      <c r="AK305" s="1011">
        <v>1</v>
      </c>
      <c r="AL305" s="1011">
        <v>0.6785714285714286</v>
      </c>
      <c r="AM305" s="1011">
        <v>0.75</v>
      </c>
      <c r="AN305" s="1011">
        <v>1</v>
      </c>
      <c r="AO305" s="1011" t="s">
        <v>84</v>
      </c>
      <c r="AP305" s="1011" t="s">
        <v>84</v>
      </c>
      <c r="AQ305" s="1011">
        <v>0.75</v>
      </c>
      <c r="AR305" s="1011">
        <v>1</v>
      </c>
      <c r="AS305" s="1011" t="s">
        <v>84</v>
      </c>
      <c r="AT305" s="1012">
        <v>1</v>
      </c>
      <c r="AU305" s="1011" t="s">
        <v>84</v>
      </c>
      <c r="AV305" s="1011" t="s">
        <v>84</v>
      </c>
      <c r="AW305" s="1011" t="s">
        <v>84</v>
      </c>
      <c r="AX305" s="1012" t="s">
        <v>84</v>
      </c>
      <c r="AY305" s="1013" t="s">
        <v>84</v>
      </c>
      <c r="AZ305" s="610"/>
      <c r="BA305" s="1016">
        <v>0.93290816326530623</v>
      </c>
      <c r="BB305" s="1017">
        <v>0.79494047619047625</v>
      </c>
      <c r="BC305" s="1017">
        <v>0.91666666666666663</v>
      </c>
      <c r="BD305" s="1018">
        <v>0.88150510204081634</v>
      </c>
      <c r="BE305" s="1018" t="s">
        <v>84</v>
      </c>
    </row>
    <row r="306" spans="1:59" ht="35.25" customHeight="1" x14ac:dyDescent="0.25">
      <c r="A306" s="144"/>
      <c r="B306" s="144"/>
      <c r="C306" s="144"/>
      <c r="D306" s="144"/>
      <c r="E306" s="144" t="str">
        <f t="shared" si="65"/>
        <v>2023NOVIEMBREÍNDICES DE ATENCIÓN EN CAJA</v>
      </c>
      <c r="F306" s="448">
        <v>2023</v>
      </c>
      <c r="G306" s="449" t="s">
        <v>267</v>
      </c>
      <c r="H306" s="452"/>
      <c r="I306" s="818" t="s">
        <v>157</v>
      </c>
      <c r="J306" s="1015">
        <v>0.95</v>
      </c>
      <c r="K306" s="1011">
        <v>0.6785714285714286</v>
      </c>
      <c r="L306" s="1011" t="s">
        <v>84</v>
      </c>
      <c r="M306" s="1011">
        <v>1</v>
      </c>
      <c r="N306" s="1011" t="s">
        <v>84</v>
      </c>
      <c r="O306" s="1011" t="s">
        <v>84</v>
      </c>
      <c r="P306" s="1011">
        <v>1</v>
      </c>
      <c r="Q306" s="1011">
        <v>0.9285714285714286</v>
      </c>
      <c r="R306" s="1011" t="s">
        <v>84</v>
      </c>
      <c r="S306" s="1011">
        <v>1</v>
      </c>
      <c r="T306" s="1011">
        <v>1</v>
      </c>
      <c r="U306" s="1011">
        <v>0.9285714285714286</v>
      </c>
      <c r="V306" s="1011">
        <v>0.9285714285714286</v>
      </c>
      <c r="W306" s="1011" t="s">
        <v>84</v>
      </c>
      <c r="X306" s="1011">
        <v>0.9285714285714286</v>
      </c>
      <c r="Y306" s="1011">
        <v>0.87619047619047619</v>
      </c>
      <c r="Z306" s="1011">
        <v>0.6785714285714286</v>
      </c>
      <c r="AA306" s="1011">
        <v>0.9285714285714286</v>
      </c>
      <c r="AB306" s="1011">
        <v>1</v>
      </c>
      <c r="AC306" s="1082"/>
      <c r="AD306" s="1011">
        <v>0.9285714285714286</v>
      </c>
      <c r="AE306" s="1011">
        <v>1</v>
      </c>
      <c r="AF306" s="1011">
        <v>0.66666666666666663</v>
      </c>
      <c r="AG306" s="1011" t="s">
        <v>84</v>
      </c>
      <c r="AH306" s="1011" t="s">
        <v>84</v>
      </c>
      <c r="AI306" s="1011" t="s">
        <v>84</v>
      </c>
      <c r="AJ306" s="1011">
        <v>1</v>
      </c>
      <c r="AK306" s="1011">
        <v>1</v>
      </c>
      <c r="AL306" s="1011">
        <v>0.9</v>
      </c>
      <c r="AM306" s="1011">
        <v>0.79166666666666674</v>
      </c>
      <c r="AN306" s="1011">
        <v>0.73333333333333328</v>
      </c>
      <c r="AO306" s="1011" t="s">
        <v>84</v>
      </c>
      <c r="AP306" s="1011" t="s">
        <v>84</v>
      </c>
      <c r="AQ306" s="1011">
        <v>1</v>
      </c>
      <c r="AR306" s="1011">
        <v>0.75</v>
      </c>
      <c r="AS306" s="1011" t="s">
        <v>84</v>
      </c>
      <c r="AT306" s="1012">
        <v>1</v>
      </c>
      <c r="AU306" s="1011" t="s">
        <v>84</v>
      </c>
      <c r="AV306" s="1011" t="s">
        <v>84</v>
      </c>
      <c r="AW306" s="1011" t="s">
        <v>84</v>
      </c>
      <c r="AX306" s="1012" t="s">
        <v>84</v>
      </c>
      <c r="AY306" s="1013" t="s">
        <v>84</v>
      </c>
      <c r="AZ306" s="610"/>
      <c r="BA306" s="1016">
        <v>0.91615646258503414</v>
      </c>
      <c r="BB306" s="1017">
        <v>0.87752976190476195</v>
      </c>
      <c r="BC306" s="1017">
        <v>0.91666666666666663</v>
      </c>
      <c r="BD306" s="1018">
        <v>0.90345096371882094</v>
      </c>
      <c r="BE306" s="1018" t="s">
        <v>84</v>
      </c>
    </row>
    <row r="307" spans="1:59" ht="35.25" customHeight="1" x14ac:dyDescent="0.25">
      <c r="A307" s="144"/>
      <c r="B307" s="144"/>
      <c r="C307" s="144"/>
      <c r="D307" s="144"/>
      <c r="E307" s="144" t="str">
        <f t="shared" si="65"/>
        <v>2023DICIEMBREÍNDICES DE ATENCIÓN EN CAJA</v>
      </c>
      <c r="F307" s="448">
        <v>2023</v>
      </c>
      <c r="G307" s="449" t="s">
        <v>152</v>
      </c>
      <c r="H307" s="452"/>
      <c r="I307" s="818" t="s">
        <v>157</v>
      </c>
      <c r="J307" s="1015">
        <v>1</v>
      </c>
      <c r="K307" s="1011">
        <v>0.9285714285714286</v>
      </c>
      <c r="L307" s="1011" t="s">
        <v>84</v>
      </c>
      <c r="M307" s="1011">
        <v>0.8</v>
      </c>
      <c r="N307" s="1011" t="s">
        <v>84</v>
      </c>
      <c r="O307" s="1011" t="s">
        <v>84</v>
      </c>
      <c r="P307" s="1011">
        <v>0.60714285714285721</v>
      </c>
      <c r="Q307" s="1011">
        <v>1</v>
      </c>
      <c r="R307" s="1011" t="s">
        <v>84</v>
      </c>
      <c r="S307" s="1011">
        <v>0.9285714285714286</v>
      </c>
      <c r="T307" s="1011">
        <v>0.89999999999999991</v>
      </c>
      <c r="U307" s="1011">
        <v>1</v>
      </c>
      <c r="V307" s="1011">
        <v>1</v>
      </c>
      <c r="W307" s="1011" t="s">
        <v>84</v>
      </c>
      <c r="X307" s="1011">
        <v>1</v>
      </c>
      <c r="Y307" s="1011">
        <v>1</v>
      </c>
      <c r="Z307" s="1011">
        <v>1</v>
      </c>
      <c r="AA307" s="1011">
        <v>1</v>
      </c>
      <c r="AB307" s="1011">
        <v>1</v>
      </c>
      <c r="AC307" s="1082"/>
      <c r="AD307" s="1011">
        <v>0.6785714285714286</v>
      </c>
      <c r="AE307" s="1011">
        <v>0.75</v>
      </c>
      <c r="AF307" s="1011">
        <v>1</v>
      </c>
      <c r="AG307" s="1011" t="s">
        <v>84</v>
      </c>
      <c r="AH307" s="1011" t="s">
        <v>84</v>
      </c>
      <c r="AI307" s="1011" t="s">
        <v>84</v>
      </c>
      <c r="AJ307" s="1011">
        <v>0.6785714285714286</v>
      </c>
      <c r="AK307" s="1011">
        <v>1</v>
      </c>
      <c r="AL307" s="1011">
        <v>0.75</v>
      </c>
      <c r="AM307" s="1011">
        <v>1</v>
      </c>
      <c r="AN307" s="1011">
        <v>1</v>
      </c>
      <c r="AO307" s="1011" t="s">
        <v>84</v>
      </c>
      <c r="AP307" s="1011" t="s">
        <v>84</v>
      </c>
      <c r="AQ307" s="1011">
        <v>0.60000000000000009</v>
      </c>
      <c r="AR307" s="1011">
        <v>0.45</v>
      </c>
      <c r="AS307" s="1011" t="s">
        <v>84</v>
      </c>
      <c r="AT307" s="1012">
        <v>0.83333333333333326</v>
      </c>
      <c r="AU307" s="1011" t="s">
        <v>84</v>
      </c>
      <c r="AV307" s="1011" t="s">
        <v>84</v>
      </c>
      <c r="AW307" s="1011" t="s">
        <v>84</v>
      </c>
      <c r="AX307" s="1012" t="s">
        <v>84</v>
      </c>
      <c r="AY307" s="1013" t="s">
        <v>84</v>
      </c>
      <c r="AZ307" s="610"/>
      <c r="BA307" s="1016">
        <v>0.9403061224489796</v>
      </c>
      <c r="BB307" s="1017">
        <v>0.85714285714285721</v>
      </c>
      <c r="BC307" s="1017">
        <v>0.62777777777777777</v>
      </c>
      <c r="BD307" s="1018">
        <v>0.80840891912320478</v>
      </c>
      <c r="BE307" s="1018" t="s">
        <v>84</v>
      </c>
    </row>
    <row r="308" spans="1:59" ht="35.25" customHeight="1" x14ac:dyDescent="0.25">
      <c r="A308" s="144"/>
      <c r="B308" s="144"/>
      <c r="C308" s="144"/>
      <c r="D308" s="144"/>
      <c r="E308" s="144" t="str">
        <f t="shared" si="65"/>
        <v>2024ENEROÍNDICES DE ATENCIÓN EN CAJA</v>
      </c>
      <c r="F308" s="448">
        <v>2024</v>
      </c>
      <c r="G308" s="449" t="s">
        <v>153</v>
      </c>
      <c r="H308" s="452"/>
      <c r="I308" s="818" t="s">
        <v>157</v>
      </c>
      <c r="J308" s="1081">
        <v>1</v>
      </c>
      <c r="K308" s="1082">
        <v>1</v>
      </c>
      <c r="L308" s="1082" t="s">
        <v>84</v>
      </c>
      <c r="M308" s="1082">
        <v>0.8</v>
      </c>
      <c r="N308" s="1082" t="s">
        <v>84</v>
      </c>
      <c r="O308" s="1082" t="s">
        <v>84</v>
      </c>
      <c r="P308" s="1082">
        <v>1</v>
      </c>
      <c r="Q308" s="1082">
        <v>1</v>
      </c>
      <c r="R308" s="1082" t="s">
        <v>84</v>
      </c>
      <c r="S308" s="1082">
        <v>1</v>
      </c>
      <c r="T308" s="1082" t="s">
        <v>84</v>
      </c>
      <c r="U308" s="1082">
        <v>1</v>
      </c>
      <c r="V308" s="1082">
        <v>1</v>
      </c>
      <c r="W308" s="1082" t="s">
        <v>84</v>
      </c>
      <c r="X308" s="1082">
        <v>1</v>
      </c>
      <c r="Y308" s="1082">
        <v>1</v>
      </c>
      <c r="Z308" s="1082">
        <v>1</v>
      </c>
      <c r="AA308" s="1082">
        <v>0.60000000000000009</v>
      </c>
      <c r="AB308" s="1082" t="s">
        <v>84</v>
      </c>
      <c r="AC308" s="1082"/>
      <c r="AD308" s="1082">
        <v>0.75</v>
      </c>
      <c r="AE308" s="1082">
        <v>1</v>
      </c>
      <c r="AF308" s="1082">
        <v>1</v>
      </c>
      <c r="AG308" s="1082" t="s">
        <v>84</v>
      </c>
      <c r="AH308" s="1082" t="s">
        <v>84</v>
      </c>
      <c r="AI308" s="1082" t="s">
        <v>84</v>
      </c>
      <c r="AJ308" s="1082">
        <v>1</v>
      </c>
      <c r="AK308" s="1082">
        <v>1</v>
      </c>
      <c r="AL308" s="1082">
        <v>0.8</v>
      </c>
      <c r="AM308" s="1082">
        <v>0.3666666666666667</v>
      </c>
      <c r="AN308" s="1082">
        <v>1</v>
      </c>
      <c r="AO308" s="1082" t="s">
        <v>84</v>
      </c>
      <c r="AP308" s="1082" t="s">
        <v>84</v>
      </c>
      <c r="AQ308" s="1082">
        <v>0.8</v>
      </c>
      <c r="AR308" s="1082">
        <v>1</v>
      </c>
      <c r="AS308" s="1082" t="s">
        <v>84</v>
      </c>
      <c r="AT308" s="1083">
        <v>1</v>
      </c>
      <c r="AU308" s="1082" t="s">
        <v>84</v>
      </c>
      <c r="AV308" s="1082" t="s">
        <v>84</v>
      </c>
      <c r="AW308" s="1082" t="s">
        <v>84</v>
      </c>
      <c r="AX308" s="1083" t="s">
        <v>84</v>
      </c>
      <c r="AY308" s="1084" t="s">
        <v>84</v>
      </c>
      <c r="AZ308" s="610"/>
      <c r="BA308" s="1085">
        <v>0.95000000000000007</v>
      </c>
      <c r="BB308" s="1086">
        <v>0.86458333333333326</v>
      </c>
      <c r="BC308" s="1086">
        <v>0.93333333333333324</v>
      </c>
      <c r="BD308" s="1087">
        <v>0.91597222222222208</v>
      </c>
      <c r="BE308" s="1087" t="s">
        <v>84</v>
      </c>
      <c r="BF308" s="147">
        <v>0.91597222222222208</v>
      </c>
      <c r="BG308" s="147" t="s">
        <v>84</v>
      </c>
    </row>
    <row r="309" spans="1:59" ht="35.25" customHeight="1" x14ac:dyDescent="0.25">
      <c r="A309" s="144"/>
      <c r="B309" s="144"/>
      <c r="C309" s="144"/>
      <c r="D309" s="144"/>
      <c r="E309" s="144" t="str">
        <f t="shared" si="65"/>
        <v>2024FEBREROÍNDICES DE ATENCIÓN EN CAJA</v>
      </c>
      <c r="F309" s="448">
        <v>2024</v>
      </c>
      <c r="G309" s="449" t="s">
        <v>154</v>
      </c>
      <c r="H309" s="452"/>
      <c r="I309" s="818" t="s">
        <v>157</v>
      </c>
      <c r="J309" s="1081">
        <v>1</v>
      </c>
      <c r="K309" s="1082">
        <v>0.9285714285714286</v>
      </c>
      <c r="L309" s="1082" t="s">
        <v>84</v>
      </c>
      <c r="M309" s="1082">
        <v>1</v>
      </c>
      <c r="N309" s="1082" t="s">
        <v>84</v>
      </c>
      <c r="O309" s="1082" t="s">
        <v>84</v>
      </c>
      <c r="P309" s="1082">
        <v>1</v>
      </c>
      <c r="Q309" s="1082">
        <v>1</v>
      </c>
      <c r="R309" s="1082" t="s">
        <v>84</v>
      </c>
      <c r="S309" s="1082">
        <v>1</v>
      </c>
      <c r="T309" s="1082" t="s">
        <v>84</v>
      </c>
      <c r="U309" s="1082">
        <v>1</v>
      </c>
      <c r="V309" s="1082">
        <v>1</v>
      </c>
      <c r="W309" s="1082" t="s">
        <v>84</v>
      </c>
      <c r="X309" s="1082">
        <v>1</v>
      </c>
      <c r="Y309" s="1082">
        <v>1</v>
      </c>
      <c r="Z309" s="1082">
        <v>1</v>
      </c>
      <c r="AA309" s="1082">
        <v>1</v>
      </c>
      <c r="AB309" s="1082" t="s">
        <v>84</v>
      </c>
      <c r="AC309" s="1082"/>
      <c r="AD309" s="1082">
        <v>1</v>
      </c>
      <c r="AE309" s="1082">
        <v>0.66666666666666674</v>
      </c>
      <c r="AF309" s="1082">
        <v>0.95</v>
      </c>
      <c r="AG309" s="1082" t="s">
        <v>84</v>
      </c>
      <c r="AH309" s="1082" t="s">
        <v>84</v>
      </c>
      <c r="AI309" s="1082" t="s">
        <v>84</v>
      </c>
      <c r="AJ309" s="1082">
        <v>1</v>
      </c>
      <c r="AK309" s="1082">
        <v>0.58333333333333326</v>
      </c>
      <c r="AL309" s="1082">
        <v>0.5</v>
      </c>
      <c r="AM309" s="1082">
        <v>0.91666666666666674</v>
      </c>
      <c r="AN309" s="1082">
        <v>0.91666666666666674</v>
      </c>
      <c r="AO309" s="1082" t="s">
        <v>84</v>
      </c>
      <c r="AP309" s="1082" t="s">
        <v>84</v>
      </c>
      <c r="AQ309" s="1082">
        <v>0.89999999999999991</v>
      </c>
      <c r="AR309" s="1082">
        <v>0.9285714285714286</v>
      </c>
      <c r="AS309" s="1082" t="s">
        <v>84</v>
      </c>
      <c r="AT309" s="1083">
        <v>0.9285714285714286</v>
      </c>
      <c r="AU309" s="1082" t="s">
        <v>84</v>
      </c>
      <c r="AV309" s="1082" t="s">
        <v>84</v>
      </c>
      <c r="AW309" s="1082" t="s">
        <v>84</v>
      </c>
      <c r="AX309" s="1083" t="s">
        <v>84</v>
      </c>
      <c r="AY309" s="1084" t="s">
        <v>84</v>
      </c>
      <c r="AZ309" s="610"/>
      <c r="BA309" s="1085">
        <v>0.99404761904761907</v>
      </c>
      <c r="BB309" s="1086">
        <v>0.81666666666666676</v>
      </c>
      <c r="BC309" s="1086">
        <v>0.919047619047619</v>
      </c>
      <c r="BD309" s="1087">
        <v>0.90992063492063491</v>
      </c>
      <c r="BE309" s="1087" t="s">
        <v>84</v>
      </c>
    </row>
    <row r="310" spans="1:59" ht="35.25" customHeight="1" x14ac:dyDescent="0.25">
      <c r="A310" s="144"/>
      <c r="B310" s="144"/>
      <c r="C310" s="144"/>
      <c r="D310" s="144"/>
      <c r="E310" s="144" t="str">
        <f t="shared" si="65"/>
        <v>2024MARZOÍNDICES DE ATENCIÓN EN CAJA</v>
      </c>
      <c r="F310" s="448">
        <v>2024</v>
      </c>
      <c r="G310" s="449" t="s">
        <v>155</v>
      </c>
      <c r="H310" s="452"/>
      <c r="I310" s="818" t="s">
        <v>157</v>
      </c>
      <c r="J310" s="1081">
        <v>1</v>
      </c>
      <c r="K310" s="1082">
        <v>1</v>
      </c>
      <c r="L310" s="1082" t="s">
        <v>84</v>
      </c>
      <c r="M310" s="1082">
        <v>1</v>
      </c>
      <c r="N310" s="1082" t="s">
        <v>84</v>
      </c>
      <c r="O310" s="1082" t="s">
        <v>84</v>
      </c>
      <c r="P310" s="1082">
        <v>0.75</v>
      </c>
      <c r="Q310" s="1082">
        <v>0.75</v>
      </c>
      <c r="R310" s="1082" t="s">
        <v>84</v>
      </c>
      <c r="S310" s="1082">
        <v>0.89999999999999991</v>
      </c>
      <c r="T310" s="1082" t="s">
        <v>84</v>
      </c>
      <c r="U310" s="1082">
        <v>1</v>
      </c>
      <c r="V310" s="1082">
        <v>0.89999999999999991</v>
      </c>
      <c r="W310" s="1082" t="s">
        <v>84</v>
      </c>
      <c r="X310" s="1082">
        <v>1</v>
      </c>
      <c r="Y310" s="1082">
        <v>1</v>
      </c>
      <c r="Z310" s="1082">
        <v>1</v>
      </c>
      <c r="AA310" s="1082">
        <v>1</v>
      </c>
      <c r="AB310" s="1082" t="s">
        <v>84</v>
      </c>
      <c r="AC310" s="1082"/>
      <c r="AD310" s="1082">
        <v>0.91666666666666674</v>
      </c>
      <c r="AE310" s="1082">
        <v>0.85000000000000009</v>
      </c>
      <c r="AF310" s="1082">
        <v>0.9</v>
      </c>
      <c r="AG310" s="1082" t="s">
        <v>84</v>
      </c>
      <c r="AH310" s="1082" t="s">
        <v>84</v>
      </c>
      <c r="AI310" s="1082" t="s">
        <v>84</v>
      </c>
      <c r="AJ310" s="1082">
        <v>1</v>
      </c>
      <c r="AK310" s="1082" t="s">
        <v>84</v>
      </c>
      <c r="AL310" s="1082">
        <v>1</v>
      </c>
      <c r="AM310" s="1082">
        <v>1</v>
      </c>
      <c r="AN310" s="1082">
        <v>0.8666666666666667</v>
      </c>
      <c r="AO310" s="1082" t="s">
        <v>84</v>
      </c>
      <c r="AP310" s="1082" t="s">
        <v>84</v>
      </c>
      <c r="AQ310" s="1082">
        <v>0.45833333333333331</v>
      </c>
      <c r="AR310" s="1082">
        <v>1</v>
      </c>
      <c r="AS310" s="1082" t="s">
        <v>84</v>
      </c>
      <c r="AT310" s="1083">
        <v>0.79166666666666674</v>
      </c>
      <c r="AU310" s="1082" t="s">
        <v>84</v>
      </c>
      <c r="AV310" s="1082" t="s">
        <v>84</v>
      </c>
      <c r="AW310" s="1082" t="s">
        <v>84</v>
      </c>
      <c r="AX310" s="1083" t="s">
        <v>84</v>
      </c>
      <c r="AY310" s="1084" t="s">
        <v>84</v>
      </c>
      <c r="AZ310" s="610"/>
      <c r="BA310" s="1085">
        <v>0.94166666666666676</v>
      </c>
      <c r="BB310" s="1086">
        <v>0.93333333333333335</v>
      </c>
      <c r="BC310" s="1086">
        <v>0.75</v>
      </c>
      <c r="BD310" s="1087">
        <v>0.875</v>
      </c>
      <c r="BE310" s="1087" t="s">
        <v>84</v>
      </c>
    </row>
    <row r="311" spans="1:59" ht="35.25" customHeight="1" x14ac:dyDescent="0.25">
      <c r="A311" s="144"/>
      <c r="B311" s="144"/>
      <c r="C311" s="144"/>
      <c r="D311" s="144"/>
      <c r="E311" s="144" t="str">
        <f t="shared" si="65"/>
        <v>2024ABRILÍNDICES DE ATENCIÓN EN CAJA</v>
      </c>
      <c r="F311" s="448">
        <v>2024</v>
      </c>
      <c r="G311" s="449" t="s">
        <v>303</v>
      </c>
      <c r="H311" s="452"/>
      <c r="I311" s="818" t="s">
        <v>157</v>
      </c>
      <c r="J311" s="1081">
        <v>0.89999999999999991</v>
      </c>
      <c r="K311" s="1082">
        <v>0.75</v>
      </c>
      <c r="L311" s="1082" t="s">
        <v>84</v>
      </c>
      <c r="M311" s="1082">
        <v>1</v>
      </c>
      <c r="N311" s="1082" t="s">
        <v>84</v>
      </c>
      <c r="O311" s="1082" t="s">
        <v>84</v>
      </c>
      <c r="P311" s="1082">
        <v>1</v>
      </c>
      <c r="Q311" s="1082">
        <v>0.9285714285714286</v>
      </c>
      <c r="R311" s="1082" t="s">
        <v>84</v>
      </c>
      <c r="S311" s="1082">
        <v>0.75</v>
      </c>
      <c r="T311" s="1082" t="s">
        <v>84</v>
      </c>
      <c r="U311" s="1082">
        <v>1</v>
      </c>
      <c r="V311" s="1082">
        <v>1</v>
      </c>
      <c r="W311" s="1082" t="s">
        <v>84</v>
      </c>
      <c r="X311" s="1082">
        <v>1</v>
      </c>
      <c r="Y311" s="1082">
        <v>1</v>
      </c>
      <c r="Z311" s="1082">
        <v>0.94285714285714284</v>
      </c>
      <c r="AA311" s="1082">
        <v>1</v>
      </c>
      <c r="AB311" s="1082" t="s">
        <v>84</v>
      </c>
      <c r="AC311" s="1082"/>
      <c r="AD311" s="1082">
        <v>0.875</v>
      </c>
      <c r="AE311" s="1082">
        <v>1</v>
      </c>
      <c r="AF311" s="1082">
        <v>1</v>
      </c>
      <c r="AG311" s="1082" t="s">
        <v>84</v>
      </c>
      <c r="AH311" s="1082" t="s">
        <v>84</v>
      </c>
      <c r="AI311" s="1082" t="s">
        <v>84</v>
      </c>
      <c r="AJ311" s="1082">
        <v>0.60000000000000009</v>
      </c>
      <c r="AK311" s="1082" t="s">
        <v>84</v>
      </c>
      <c r="AL311" s="1082">
        <v>0.75</v>
      </c>
      <c r="AM311" s="1082">
        <v>1</v>
      </c>
      <c r="AN311" s="1082">
        <v>1</v>
      </c>
      <c r="AO311" s="1082" t="s">
        <v>84</v>
      </c>
      <c r="AP311" s="1082" t="s">
        <v>84</v>
      </c>
      <c r="AQ311" s="1082">
        <v>0.93333333333333335</v>
      </c>
      <c r="AR311" s="1082">
        <v>1</v>
      </c>
      <c r="AS311" s="1082" t="s">
        <v>84</v>
      </c>
      <c r="AT311" s="1083">
        <v>1</v>
      </c>
      <c r="AU311" s="1082" t="s">
        <v>84</v>
      </c>
      <c r="AV311" s="1082" t="s">
        <v>84</v>
      </c>
      <c r="AW311" s="1082" t="s">
        <v>84</v>
      </c>
      <c r="AX311" s="1083" t="s">
        <v>84</v>
      </c>
      <c r="AY311" s="1084" t="s">
        <v>84</v>
      </c>
      <c r="AZ311" s="610"/>
      <c r="BA311" s="1085">
        <v>0.93928571428571439</v>
      </c>
      <c r="BB311" s="1086">
        <v>0.88928571428571423</v>
      </c>
      <c r="BC311" s="1086">
        <v>0.97777777777777786</v>
      </c>
      <c r="BD311" s="1087">
        <v>0.93544973544973553</v>
      </c>
      <c r="BE311" s="1087" t="s">
        <v>84</v>
      </c>
    </row>
    <row r="312" spans="1:59" ht="35.25" customHeight="1" x14ac:dyDescent="0.25">
      <c r="A312" s="144"/>
      <c r="B312" s="144"/>
      <c r="C312" s="144"/>
      <c r="D312" s="144"/>
      <c r="E312" s="144" t="str">
        <f t="shared" si="65"/>
        <v>2024MAYOÍNDICES DE ATENCIÓN EN CAJA</v>
      </c>
      <c r="F312" s="448">
        <v>2024</v>
      </c>
      <c r="G312" s="449" t="s">
        <v>167</v>
      </c>
      <c r="H312" s="452"/>
      <c r="I312" s="818" t="s">
        <v>157</v>
      </c>
      <c r="J312" s="1081">
        <v>1</v>
      </c>
      <c r="K312" s="1082">
        <v>1</v>
      </c>
      <c r="L312" s="1082" t="s">
        <v>84</v>
      </c>
      <c r="M312" s="1082">
        <v>0.875</v>
      </c>
      <c r="N312" s="1082" t="s">
        <v>84</v>
      </c>
      <c r="O312" s="1082" t="s">
        <v>84</v>
      </c>
      <c r="P312" s="1082">
        <v>1</v>
      </c>
      <c r="Q312" s="1082">
        <v>1</v>
      </c>
      <c r="R312" s="1082" t="s">
        <v>84</v>
      </c>
      <c r="S312" s="1082">
        <v>1</v>
      </c>
      <c r="T312" s="1082" t="s">
        <v>84</v>
      </c>
      <c r="U312" s="1082">
        <v>1</v>
      </c>
      <c r="V312" s="1082">
        <v>1</v>
      </c>
      <c r="W312" s="1082" t="s">
        <v>84</v>
      </c>
      <c r="X312" s="1082">
        <v>1</v>
      </c>
      <c r="Y312" s="1082">
        <v>1</v>
      </c>
      <c r="Z312" s="1082">
        <v>0.9285714285714286</v>
      </c>
      <c r="AA312" s="1082">
        <v>1</v>
      </c>
      <c r="AB312" s="1082" t="s">
        <v>84</v>
      </c>
      <c r="AC312" s="1082"/>
      <c r="AD312" s="1082">
        <v>1</v>
      </c>
      <c r="AE312" s="1082">
        <v>1</v>
      </c>
      <c r="AF312" s="1082">
        <v>0.75</v>
      </c>
      <c r="AG312" s="1082" t="s">
        <v>84</v>
      </c>
      <c r="AH312" s="1082" t="s">
        <v>84</v>
      </c>
      <c r="AI312" s="1082" t="s">
        <v>84</v>
      </c>
      <c r="AJ312" s="1082">
        <v>1</v>
      </c>
      <c r="AK312" s="1082" t="s">
        <v>84</v>
      </c>
      <c r="AL312" s="1082">
        <v>1</v>
      </c>
      <c r="AM312" s="1082">
        <v>1</v>
      </c>
      <c r="AN312" s="1082">
        <v>1</v>
      </c>
      <c r="AO312" s="1082" t="s">
        <v>84</v>
      </c>
      <c r="AP312" s="1082" t="s">
        <v>84</v>
      </c>
      <c r="AQ312" s="1082">
        <v>1</v>
      </c>
      <c r="AR312" s="1082">
        <v>0.89999999999999991</v>
      </c>
      <c r="AS312" s="1082" t="s">
        <v>84</v>
      </c>
      <c r="AT312" s="1083">
        <v>1</v>
      </c>
      <c r="AU312" s="1082" t="s">
        <v>84</v>
      </c>
      <c r="AV312" s="1082" t="s">
        <v>84</v>
      </c>
      <c r="AW312" s="1082" t="s">
        <v>84</v>
      </c>
      <c r="AX312" s="1083" t="s">
        <v>84</v>
      </c>
      <c r="AY312" s="1084" t="s">
        <v>84</v>
      </c>
      <c r="AZ312" s="610"/>
      <c r="BA312" s="1085">
        <v>0.98363095238095244</v>
      </c>
      <c r="BB312" s="1086">
        <v>0.9642857142857143</v>
      </c>
      <c r="BC312" s="1086">
        <v>0.96666666666666667</v>
      </c>
      <c r="BD312" s="1087">
        <v>0.97152777777777777</v>
      </c>
      <c r="BE312" s="1087" t="s">
        <v>84</v>
      </c>
    </row>
    <row r="313" spans="1:59" ht="35.25" customHeight="1" x14ac:dyDescent="0.25">
      <c r="A313" s="144"/>
      <c r="B313" s="144"/>
      <c r="C313" s="144"/>
      <c r="D313" s="144"/>
      <c r="E313" s="144" t="str">
        <f t="shared" si="65"/>
        <v>2024JUNIOÍNDICES DE ATENCIÓN EN CAJA</v>
      </c>
      <c r="F313" s="448">
        <v>2024</v>
      </c>
      <c r="G313" s="449" t="s">
        <v>168</v>
      </c>
      <c r="H313" s="452"/>
      <c r="I313" s="818" t="s">
        <v>157</v>
      </c>
      <c r="J313" s="1081">
        <v>1</v>
      </c>
      <c r="K313" s="1082">
        <v>1</v>
      </c>
      <c r="L313" s="1082" t="s">
        <v>84</v>
      </c>
      <c r="M313" s="1082">
        <v>1</v>
      </c>
      <c r="N313" s="1082" t="s">
        <v>84</v>
      </c>
      <c r="O313" s="1082" t="s">
        <v>84</v>
      </c>
      <c r="P313" s="1082">
        <v>1</v>
      </c>
      <c r="Q313" s="1082">
        <v>1</v>
      </c>
      <c r="R313" s="1082" t="s">
        <v>84</v>
      </c>
      <c r="S313" s="1082">
        <v>1</v>
      </c>
      <c r="T313" s="1082" t="s">
        <v>84</v>
      </c>
      <c r="U313" s="1082">
        <v>1</v>
      </c>
      <c r="V313" s="1082">
        <v>1</v>
      </c>
      <c r="W313" s="1082" t="s">
        <v>84</v>
      </c>
      <c r="X313" s="1082">
        <v>1</v>
      </c>
      <c r="Y313" s="1082">
        <v>1</v>
      </c>
      <c r="Z313" s="1082">
        <v>1</v>
      </c>
      <c r="AA313" s="1082">
        <v>1</v>
      </c>
      <c r="AB313" s="1082" t="s">
        <v>84</v>
      </c>
      <c r="AC313" s="1082"/>
      <c r="AD313" s="1082">
        <v>0.91666666666666674</v>
      </c>
      <c r="AE313" s="1082">
        <v>0.875</v>
      </c>
      <c r="AF313" s="1082">
        <v>0.91666666666666674</v>
      </c>
      <c r="AG313" s="1082" t="s">
        <v>84</v>
      </c>
      <c r="AH313" s="1082" t="s">
        <v>84</v>
      </c>
      <c r="AI313" s="1082" t="s">
        <v>84</v>
      </c>
      <c r="AJ313" s="1082">
        <v>0.89999999999999991</v>
      </c>
      <c r="AK313" s="1082" t="s">
        <v>84</v>
      </c>
      <c r="AL313" s="1082">
        <v>0.9285714285714286</v>
      </c>
      <c r="AM313" s="1082">
        <v>0.83333333333333326</v>
      </c>
      <c r="AN313" s="1082">
        <v>0.83333333333333326</v>
      </c>
      <c r="AO313" s="1082" t="s">
        <v>84</v>
      </c>
      <c r="AP313" s="1082" t="s">
        <v>84</v>
      </c>
      <c r="AQ313" s="1082">
        <v>1</v>
      </c>
      <c r="AR313" s="1082">
        <v>1</v>
      </c>
      <c r="AS313" s="1082" t="s">
        <v>84</v>
      </c>
      <c r="AT313" s="1083">
        <v>0.8666666666666667</v>
      </c>
      <c r="AU313" s="1082" t="s">
        <v>84</v>
      </c>
      <c r="AV313" s="1082" t="s">
        <v>84</v>
      </c>
      <c r="AW313" s="1082" t="s">
        <v>84</v>
      </c>
      <c r="AX313" s="1083" t="s">
        <v>84</v>
      </c>
      <c r="AY313" s="1084" t="s">
        <v>84</v>
      </c>
      <c r="AZ313" s="610"/>
      <c r="BA313" s="1085">
        <v>1</v>
      </c>
      <c r="BB313" s="1086">
        <v>0.88622448979591828</v>
      </c>
      <c r="BC313" s="1086">
        <v>0.9555555555555556</v>
      </c>
      <c r="BD313" s="1087">
        <v>0.94726001511715807</v>
      </c>
      <c r="BE313" s="1087" t="s">
        <v>84</v>
      </c>
    </row>
    <row r="314" spans="1:59" ht="35.25" customHeight="1" x14ac:dyDescent="0.25">
      <c r="A314" s="144"/>
      <c r="B314" s="144"/>
      <c r="C314" s="144"/>
      <c r="D314" s="144"/>
      <c r="E314" s="144" t="str">
        <f t="shared" si="65"/>
        <v>2024JULIOÍNDICES DE ATENCIÓN EN CAJA</v>
      </c>
      <c r="F314" s="448">
        <v>2024</v>
      </c>
      <c r="G314" s="449" t="s">
        <v>241</v>
      </c>
      <c r="H314" s="452"/>
      <c r="I314" s="818" t="s">
        <v>157</v>
      </c>
      <c r="J314" s="1081">
        <v>0.625</v>
      </c>
      <c r="K314" s="1082">
        <v>0.875</v>
      </c>
      <c r="L314" s="1082" t="s">
        <v>84</v>
      </c>
      <c r="M314" s="1082">
        <v>1</v>
      </c>
      <c r="N314" s="1082" t="s">
        <v>84</v>
      </c>
      <c r="O314" s="1082" t="s">
        <v>84</v>
      </c>
      <c r="P314" s="1082">
        <v>0.75</v>
      </c>
      <c r="Q314" s="1082">
        <v>1</v>
      </c>
      <c r="R314" s="1082" t="s">
        <v>84</v>
      </c>
      <c r="S314" s="1082">
        <v>1</v>
      </c>
      <c r="T314" s="1082" t="s">
        <v>84</v>
      </c>
      <c r="U314" s="1082">
        <v>0.75</v>
      </c>
      <c r="V314" s="1082">
        <v>1</v>
      </c>
      <c r="W314" s="1082" t="s">
        <v>84</v>
      </c>
      <c r="X314" s="1082">
        <v>0.75</v>
      </c>
      <c r="Y314" s="1082">
        <v>0.625</v>
      </c>
      <c r="Z314" s="1082">
        <v>1</v>
      </c>
      <c r="AA314" s="1082">
        <v>1</v>
      </c>
      <c r="AB314" s="1082" t="s">
        <v>84</v>
      </c>
      <c r="AC314" s="1082"/>
      <c r="AD314" s="1082">
        <v>1</v>
      </c>
      <c r="AE314" s="1082">
        <v>0.66666666666666674</v>
      </c>
      <c r="AF314" s="1082">
        <v>1</v>
      </c>
      <c r="AG314" s="1082" t="s">
        <v>84</v>
      </c>
      <c r="AH314" s="1082" t="s">
        <v>84</v>
      </c>
      <c r="AI314" s="1082" t="s">
        <v>84</v>
      </c>
      <c r="AJ314" s="1082">
        <v>1</v>
      </c>
      <c r="AK314" s="1082" t="s">
        <v>84</v>
      </c>
      <c r="AL314" s="1082">
        <v>0.55000000000000004</v>
      </c>
      <c r="AM314" s="1082">
        <v>0.75</v>
      </c>
      <c r="AN314" s="1082">
        <v>0.75</v>
      </c>
      <c r="AO314" s="1082" t="s">
        <v>84</v>
      </c>
      <c r="AP314" s="1082" t="s">
        <v>84</v>
      </c>
      <c r="AQ314" s="1082">
        <v>0.73333333333333339</v>
      </c>
      <c r="AR314" s="1082">
        <v>1</v>
      </c>
      <c r="AS314" s="1082" t="s">
        <v>84</v>
      </c>
      <c r="AT314" s="1083">
        <v>0.875</v>
      </c>
      <c r="AU314" s="1082" t="s">
        <v>84</v>
      </c>
      <c r="AV314" s="1082" t="s">
        <v>84</v>
      </c>
      <c r="AW314" s="1082" t="s">
        <v>84</v>
      </c>
      <c r="AX314" s="1083" t="s">
        <v>84</v>
      </c>
      <c r="AY314" s="1084" t="s">
        <v>84</v>
      </c>
      <c r="AZ314" s="610"/>
      <c r="BA314" s="1085">
        <v>0.86458333333333337</v>
      </c>
      <c r="BB314" s="1086">
        <v>0.81666666666666665</v>
      </c>
      <c r="BC314" s="1086">
        <v>0.86944444444444446</v>
      </c>
      <c r="BD314" s="1087">
        <v>0.85023148148148142</v>
      </c>
      <c r="BE314" s="1087" t="s">
        <v>84</v>
      </c>
    </row>
    <row r="315" spans="1:59" ht="35.25" customHeight="1" x14ac:dyDescent="0.25">
      <c r="A315" s="144"/>
      <c r="B315" s="144"/>
      <c r="C315" s="144"/>
      <c r="D315" s="144"/>
      <c r="E315" s="144" t="str">
        <f t="shared" si="65"/>
        <v>2024AGOSTOÍNDICES DE ATENCIÓN EN CAJA</v>
      </c>
      <c r="F315" s="448">
        <v>2024</v>
      </c>
      <c r="G315" s="449" t="s">
        <v>246</v>
      </c>
      <c r="H315" s="452"/>
      <c r="I315" s="818" t="s">
        <v>157</v>
      </c>
      <c r="J315" s="1081">
        <v>0.9285714285714286</v>
      </c>
      <c r="K315" s="1082">
        <v>0.84285714285714275</v>
      </c>
      <c r="L315" s="1082" t="s">
        <v>84</v>
      </c>
      <c r="M315" s="1082">
        <v>0.9285714285714286</v>
      </c>
      <c r="N315" s="1082" t="s">
        <v>84</v>
      </c>
      <c r="O315" s="1082" t="s">
        <v>84</v>
      </c>
      <c r="P315" s="1082">
        <v>0.9285714285714286</v>
      </c>
      <c r="Q315" s="1082">
        <v>1</v>
      </c>
      <c r="R315" s="1082" t="s">
        <v>84</v>
      </c>
      <c r="S315" s="1082">
        <v>1</v>
      </c>
      <c r="T315" s="1082" t="s">
        <v>84</v>
      </c>
      <c r="U315" s="1082">
        <v>1</v>
      </c>
      <c r="V315" s="1082">
        <v>1</v>
      </c>
      <c r="W315" s="1082" t="s">
        <v>84</v>
      </c>
      <c r="X315" s="1082">
        <v>0.89999999999999991</v>
      </c>
      <c r="Y315" s="1082">
        <v>1</v>
      </c>
      <c r="Z315" s="1082">
        <v>0.9285714285714286</v>
      </c>
      <c r="AA315" s="1082">
        <v>1</v>
      </c>
      <c r="AB315" s="1082" t="s">
        <v>84</v>
      </c>
      <c r="AC315" s="1082"/>
      <c r="AD315" s="1082">
        <v>0.64285714285714279</v>
      </c>
      <c r="AE315" s="1082">
        <v>0.9285714285714286</v>
      </c>
      <c r="AF315" s="1082">
        <v>0.91666666666666674</v>
      </c>
      <c r="AG315" s="1082" t="s">
        <v>84</v>
      </c>
      <c r="AH315" s="1082" t="s">
        <v>84</v>
      </c>
      <c r="AI315" s="1082" t="s">
        <v>84</v>
      </c>
      <c r="AJ315" s="1082">
        <v>0.84285714285714275</v>
      </c>
      <c r="AK315" s="1082" t="s">
        <v>84</v>
      </c>
      <c r="AL315" s="1082">
        <v>0.9285714285714286</v>
      </c>
      <c r="AM315" s="1082">
        <v>1</v>
      </c>
      <c r="AN315" s="1082">
        <v>0.91666666666666674</v>
      </c>
      <c r="AO315" s="1082" t="s">
        <v>84</v>
      </c>
      <c r="AP315" s="1082" t="s">
        <v>84</v>
      </c>
      <c r="AQ315" s="1082">
        <v>0.84285714285714275</v>
      </c>
      <c r="AR315" s="1082">
        <v>0.9285714285714286</v>
      </c>
      <c r="AS315" s="1082" t="s">
        <v>84</v>
      </c>
      <c r="AT315" s="1083">
        <v>1</v>
      </c>
      <c r="AU315" s="1082" t="s">
        <v>84</v>
      </c>
      <c r="AV315" s="1082" t="s">
        <v>84</v>
      </c>
      <c r="AW315" s="1082" t="s">
        <v>84</v>
      </c>
      <c r="AX315" s="1083" t="s">
        <v>84</v>
      </c>
      <c r="AY315" s="1084" t="s">
        <v>84</v>
      </c>
      <c r="AZ315" s="610"/>
      <c r="BA315" s="1085">
        <v>0.95476190476190481</v>
      </c>
      <c r="BB315" s="1086">
        <v>0.8823129251700681</v>
      </c>
      <c r="BC315" s="1086">
        <v>0.92380952380952375</v>
      </c>
      <c r="BD315" s="1087">
        <v>0.92029478458049885</v>
      </c>
      <c r="BE315" s="1087" t="s">
        <v>84</v>
      </c>
    </row>
    <row r="316" spans="1:59" ht="35.25" customHeight="1" x14ac:dyDescent="0.25">
      <c r="A316" s="144"/>
      <c r="B316" s="144"/>
      <c r="C316" s="144"/>
      <c r="D316" s="144"/>
      <c r="E316" s="144" t="str">
        <f t="shared" si="65"/>
        <v>2024SEPTIEMBREÍNDICES DE ATENCIÓN EN CAJA</v>
      </c>
      <c r="F316" s="1181">
        <v>2024</v>
      </c>
      <c r="G316" s="449" t="s">
        <v>248</v>
      </c>
      <c r="H316" s="452"/>
      <c r="I316" s="818" t="s">
        <v>157</v>
      </c>
      <c r="J316" s="1081">
        <v>1</v>
      </c>
      <c r="K316" s="1082">
        <v>1</v>
      </c>
      <c r="L316" s="1082" t="s">
        <v>84</v>
      </c>
      <c r="M316" s="1082">
        <v>1</v>
      </c>
      <c r="N316" s="1082" t="s">
        <v>84</v>
      </c>
      <c r="O316" s="1082" t="s">
        <v>84</v>
      </c>
      <c r="P316" s="1082">
        <v>0.91666666666666674</v>
      </c>
      <c r="Q316" s="1082">
        <v>0.66666666666666674</v>
      </c>
      <c r="R316" s="1082" t="s">
        <v>84</v>
      </c>
      <c r="S316" s="1082">
        <v>1</v>
      </c>
      <c r="T316" s="1082" t="s">
        <v>84</v>
      </c>
      <c r="U316" s="1082">
        <v>1</v>
      </c>
      <c r="V316" s="1082">
        <v>1</v>
      </c>
      <c r="W316" s="1082" t="s">
        <v>84</v>
      </c>
      <c r="X316" s="1082">
        <v>0.41666666666666663</v>
      </c>
      <c r="Y316" s="1082">
        <v>1</v>
      </c>
      <c r="Z316" s="1082">
        <v>1</v>
      </c>
      <c r="AA316" s="1082">
        <v>1</v>
      </c>
      <c r="AB316" s="1082" t="s">
        <v>84</v>
      </c>
      <c r="AC316" s="1082"/>
      <c r="AD316" s="1082">
        <v>0.9285714285714286</v>
      </c>
      <c r="AE316" s="1082">
        <v>0.94285714285714284</v>
      </c>
      <c r="AF316" s="1082">
        <v>0.83333333333333326</v>
      </c>
      <c r="AG316" s="1082" t="s">
        <v>84</v>
      </c>
      <c r="AH316" s="1082" t="s">
        <v>84</v>
      </c>
      <c r="AI316" s="1082" t="s">
        <v>84</v>
      </c>
      <c r="AJ316" s="1082">
        <v>0.89999999999999991</v>
      </c>
      <c r="AK316" s="1082" t="s">
        <v>84</v>
      </c>
      <c r="AL316" s="1082">
        <v>1</v>
      </c>
      <c r="AM316" s="1082">
        <v>0.75</v>
      </c>
      <c r="AN316" s="1082">
        <v>0.91666666666666674</v>
      </c>
      <c r="AO316" s="1082" t="s">
        <v>84</v>
      </c>
      <c r="AP316" s="1082" t="s">
        <v>84</v>
      </c>
      <c r="AQ316" s="1082">
        <v>0.9285714285714286</v>
      </c>
      <c r="AR316" s="1082">
        <v>0.8</v>
      </c>
      <c r="AS316" s="1082" t="s">
        <v>84</v>
      </c>
      <c r="AT316" s="1083">
        <v>1</v>
      </c>
      <c r="AU316" s="1082" t="s">
        <v>84</v>
      </c>
      <c r="AV316" s="1082" t="s">
        <v>84</v>
      </c>
      <c r="AW316" s="1082" t="s">
        <v>84</v>
      </c>
      <c r="AX316" s="1083" t="s">
        <v>84</v>
      </c>
      <c r="AY316" s="1084" t="s">
        <v>84</v>
      </c>
      <c r="AZ316" s="610"/>
      <c r="BA316" s="1085">
        <v>0.91666666666666663</v>
      </c>
      <c r="BB316" s="1086">
        <v>0.89591836734693875</v>
      </c>
      <c r="BC316" s="1086">
        <v>0.90952380952380951</v>
      </c>
      <c r="BD316" s="1087">
        <v>0.90736961451247167</v>
      </c>
      <c r="BE316" s="1087" t="s">
        <v>84</v>
      </c>
    </row>
    <row r="317" spans="1:59" ht="35.25" customHeight="1" x14ac:dyDescent="0.25">
      <c r="A317" s="144"/>
      <c r="B317" s="144"/>
      <c r="C317" s="144"/>
      <c r="D317" s="144"/>
      <c r="E317" s="144" t="str">
        <f t="shared" si="65"/>
        <v>2024OCTUBREÍNDICES DE ATENCIÓN EN CAJA</v>
      </c>
      <c r="F317" s="1192">
        <v>2024</v>
      </c>
      <c r="G317" s="449" t="s">
        <v>257</v>
      </c>
      <c r="H317" s="452"/>
      <c r="I317" s="818" t="s">
        <v>157</v>
      </c>
      <c r="J317" s="1081">
        <v>1</v>
      </c>
      <c r="K317" s="1082">
        <v>1</v>
      </c>
      <c r="L317" s="1082" t="s">
        <v>84</v>
      </c>
      <c r="M317" s="1082">
        <v>1</v>
      </c>
      <c r="N317" s="1082" t="s">
        <v>84</v>
      </c>
      <c r="O317" s="1082" t="s">
        <v>84</v>
      </c>
      <c r="P317" s="1082">
        <v>1</v>
      </c>
      <c r="Q317" s="1082">
        <v>1</v>
      </c>
      <c r="R317" s="1082" t="s">
        <v>84</v>
      </c>
      <c r="S317" s="1082">
        <v>1</v>
      </c>
      <c r="T317" s="1082" t="s">
        <v>84</v>
      </c>
      <c r="U317" s="1082">
        <v>1</v>
      </c>
      <c r="V317" s="1082">
        <v>1</v>
      </c>
      <c r="W317" s="1082" t="s">
        <v>84</v>
      </c>
      <c r="X317" s="1082">
        <v>1</v>
      </c>
      <c r="Y317" s="1082">
        <v>0.60714285714285721</v>
      </c>
      <c r="Z317" s="1082">
        <v>1</v>
      </c>
      <c r="AA317" s="1082">
        <v>1</v>
      </c>
      <c r="AB317" s="1082" t="s">
        <v>84</v>
      </c>
      <c r="AC317" s="1082"/>
      <c r="AD317" s="1082">
        <v>0.91666666666666674</v>
      </c>
      <c r="AE317" s="1082">
        <v>0.9</v>
      </c>
      <c r="AF317" s="1082">
        <v>0.91666666666666674</v>
      </c>
      <c r="AG317" s="1082" t="s">
        <v>84</v>
      </c>
      <c r="AH317" s="1082" t="s">
        <v>84</v>
      </c>
      <c r="AI317" s="1082" t="s">
        <v>84</v>
      </c>
      <c r="AJ317" s="1082">
        <v>1</v>
      </c>
      <c r="AK317" s="1082" t="s">
        <v>84</v>
      </c>
      <c r="AL317" s="1082">
        <v>0.60714285714285721</v>
      </c>
      <c r="AM317" s="1082">
        <v>0.84285714285714275</v>
      </c>
      <c r="AN317" s="1082">
        <v>1</v>
      </c>
      <c r="AO317" s="1082" t="s">
        <v>84</v>
      </c>
      <c r="AP317" s="1082" t="s">
        <v>84</v>
      </c>
      <c r="AQ317" s="1082">
        <v>1</v>
      </c>
      <c r="AR317" s="1082">
        <v>1</v>
      </c>
      <c r="AS317" s="1082" t="s">
        <v>84</v>
      </c>
      <c r="AT317" s="1083">
        <v>1</v>
      </c>
      <c r="AU317" s="1082" t="s">
        <v>84</v>
      </c>
      <c r="AV317" s="1082" t="s">
        <v>84</v>
      </c>
      <c r="AW317" s="1082" t="s">
        <v>84</v>
      </c>
      <c r="AX317" s="1083" t="s">
        <v>84</v>
      </c>
      <c r="AY317" s="1084" t="s">
        <v>84</v>
      </c>
      <c r="AZ317" s="610"/>
      <c r="BA317" s="1085">
        <v>0.96726190476190477</v>
      </c>
      <c r="BB317" s="1086">
        <v>0.88333333333333319</v>
      </c>
      <c r="BC317" s="1086">
        <v>1</v>
      </c>
      <c r="BD317" s="1087">
        <v>0.95019841269841265</v>
      </c>
      <c r="BE317" s="1087" t="s">
        <v>84</v>
      </c>
    </row>
    <row r="318" spans="1:59" ht="35.25" customHeight="1" x14ac:dyDescent="0.25">
      <c r="A318" s="144"/>
      <c r="B318" s="144"/>
      <c r="C318" s="144"/>
      <c r="D318" s="144"/>
      <c r="E318" s="144" t="str">
        <f t="shared" si="65"/>
        <v>2024NOVIEMBREÍNDICES DE ATENCIÓN EN CAJA</v>
      </c>
      <c r="F318" s="1194">
        <v>2024</v>
      </c>
      <c r="G318" s="449" t="s">
        <v>267</v>
      </c>
      <c r="H318" s="452"/>
      <c r="I318" s="818" t="s">
        <v>157</v>
      </c>
      <c r="J318" s="1081">
        <v>1</v>
      </c>
      <c r="K318" s="1082">
        <v>1</v>
      </c>
      <c r="L318" s="1082" t="s">
        <v>84</v>
      </c>
      <c r="M318" s="1082">
        <v>1</v>
      </c>
      <c r="N318" s="1082" t="s">
        <v>84</v>
      </c>
      <c r="O318" s="1082" t="s">
        <v>84</v>
      </c>
      <c r="P318" s="1082">
        <v>1</v>
      </c>
      <c r="Q318" s="1082">
        <v>1</v>
      </c>
      <c r="R318" s="1082" t="s">
        <v>84</v>
      </c>
      <c r="S318" s="1082">
        <v>1</v>
      </c>
      <c r="T318" s="1082" t="s">
        <v>84</v>
      </c>
      <c r="U318" s="1082">
        <v>1</v>
      </c>
      <c r="V318" s="1082">
        <v>0.875</v>
      </c>
      <c r="W318" s="1082" t="s">
        <v>84</v>
      </c>
      <c r="X318" s="1082">
        <v>0.9285714285714286</v>
      </c>
      <c r="Y318" s="1082">
        <v>1</v>
      </c>
      <c r="Z318" s="1082">
        <v>0.8</v>
      </c>
      <c r="AA318" s="1082">
        <v>1</v>
      </c>
      <c r="AB318" s="1082" t="s">
        <v>84</v>
      </c>
      <c r="AC318" s="1082"/>
      <c r="AD318" s="1082">
        <v>1</v>
      </c>
      <c r="AE318" s="1082">
        <v>1</v>
      </c>
      <c r="AF318" s="1082">
        <v>1</v>
      </c>
      <c r="AG318" s="1082" t="s">
        <v>84</v>
      </c>
      <c r="AH318" s="1082" t="s">
        <v>84</v>
      </c>
      <c r="AI318" s="1082" t="s">
        <v>84</v>
      </c>
      <c r="AJ318" s="1082">
        <v>0.89999999999999991</v>
      </c>
      <c r="AK318" s="1082" t="s">
        <v>84</v>
      </c>
      <c r="AL318" s="1082">
        <v>0.91666666666666674</v>
      </c>
      <c r="AM318" s="1082">
        <v>0.91666666666666674</v>
      </c>
      <c r="AN318" s="1082">
        <v>1</v>
      </c>
      <c r="AO318" s="1082" t="s">
        <v>84</v>
      </c>
      <c r="AP318" s="1082" t="s">
        <v>84</v>
      </c>
      <c r="AQ318" s="1082">
        <v>1</v>
      </c>
      <c r="AR318" s="1082">
        <v>1</v>
      </c>
      <c r="AS318" s="1082" t="s">
        <v>84</v>
      </c>
      <c r="AT318" s="1083">
        <v>0.48571428571428577</v>
      </c>
      <c r="AU318" s="1082" t="s">
        <v>84</v>
      </c>
      <c r="AV318" s="1082" t="s">
        <v>84</v>
      </c>
      <c r="AW318" s="1082" t="s">
        <v>84</v>
      </c>
      <c r="AX318" s="1083" t="s">
        <v>84</v>
      </c>
      <c r="AY318" s="1084" t="s">
        <v>84</v>
      </c>
      <c r="AZ318" s="610"/>
      <c r="BA318" s="1085">
        <v>0.96696428571428583</v>
      </c>
      <c r="BB318" s="1086">
        <v>0.96190476190476193</v>
      </c>
      <c r="BC318" s="1086">
        <v>0.82857142857142863</v>
      </c>
      <c r="BD318" s="1087">
        <v>0.91914682539682546</v>
      </c>
      <c r="BE318" s="1087" t="s">
        <v>84</v>
      </c>
    </row>
    <row r="319" spans="1:59" ht="35.25" customHeight="1" x14ac:dyDescent="0.25">
      <c r="A319" s="144"/>
      <c r="B319" s="144"/>
      <c r="C319" s="144"/>
      <c r="D319" s="144"/>
      <c r="E319" s="144" t="str">
        <f t="shared" si="65"/>
        <v>2024DICIEMBREÍNDICES DE ATENCIÓN EN CAJA</v>
      </c>
      <c r="F319" s="1203">
        <v>2024</v>
      </c>
      <c r="G319" s="449" t="s">
        <v>152</v>
      </c>
      <c r="H319" s="452"/>
      <c r="I319" s="818" t="s">
        <v>157</v>
      </c>
      <c r="J319" s="1081">
        <v>1</v>
      </c>
      <c r="K319" s="1082">
        <v>1</v>
      </c>
      <c r="L319" s="1082" t="s">
        <v>84</v>
      </c>
      <c r="M319" s="1082">
        <v>0.91666666666666674</v>
      </c>
      <c r="N319" s="1082" t="s">
        <v>84</v>
      </c>
      <c r="O319" s="1082" t="s">
        <v>84</v>
      </c>
      <c r="P319" s="1082">
        <v>0.75</v>
      </c>
      <c r="Q319" s="1082">
        <v>1</v>
      </c>
      <c r="R319" s="1082" t="s">
        <v>84</v>
      </c>
      <c r="S319" s="1082">
        <v>1</v>
      </c>
      <c r="T319" s="1082" t="s">
        <v>84</v>
      </c>
      <c r="U319" s="1082">
        <v>1</v>
      </c>
      <c r="V319" s="1082">
        <v>1</v>
      </c>
      <c r="W319" s="1082" t="s">
        <v>84</v>
      </c>
      <c r="X319" s="1082">
        <v>1</v>
      </c>
      <c r="Y319" s="1082">
        <v>1</v>
      </c>
      <c r="Z319" s="1082">
        <v>1</v>
      </c>
      <c r="AA319" s="1082">
        <v>1</v>
      </c>
      <c r="AB319" s="1082" t="s">
        <v>84</v>
      </c>
      <c r="AC319" s="1082"/>
      <c r="AD319" s="1082">
        <v>1</v>
      </c>
      <c r="AE319" s="1082">
        <v>1</v>
      </c>
      <c r="AF319" s="1082">
        <v>0.9285714285714286</v>
      </c>
      <c r="AG319" s="1082" t="s">
        <v>84</v>
      </c>
      <c r="AH319" s="1082" t="s">
        <v>84</v>
      </c>
      <c r="AI319" s="1082" t="s">
        <v>84</v>
      </c>
      <c r="AJ319" s="1082">
        <v>0.95</v>
      </c>
      <c r="AK319" s="1082" t="s">
        <v>84</v>
      </c>
      <c r="AL319" s="1082">
        <v>1</v>
      </c>
      <c r="AM319" s="1082">
        <v>1</v>
      </c>
      <c r="AN319" s="1082">
        <v>1</v>
      </c>
      <c r="AO319" s="1082" t="s">
        <v>84</v>
      </c>
      <c r="AP319" s="1082" t="s">
        <v>84</v>
      </c>
      <c r="AQ319" s="1082">
        <v>0.58333333333333326</v>
      </c>
      <c r="AR319" s="1082">
        <v>0.60000000000000009</v>
      </c>
      <c r="AS319" s="1082" t="s">
        <v>84</v>
      </c>
      <c r="AT319" s="1083">
        <v>1</v>
      </c>
      <c r="AU319" s="1082" t="s">
        <v>84</v>
      </c>
      <c r="AV319" s="1082" t="s">
        <v>84</v>
      </c>
      <c r="AW319" s="1082" t="s">
        <v>84</v>
      </c>
      <c r="AX319" s="1083" t="s">
        <v>84</v>
      </c>
      <c r="AY319" s="1084" t="s">
        <v>84</v>
      </c>
      <c r="AZ319" s="610"/>
      <c r="BA319" s="1085">
        <v>0.97222222222222232</v>
      </c>
      <c r="BB319" s="1086">
        <v>0.98265306122448981</v>
      </c>
      <c r="BC319" s="1086">
        <v>0.72777777777777786</v>
      </c>
      <c r="BD319" s="1087">
        <v>0.89421768707483007</v>
      </c>
      <c r="BE319" s="1087" t="s">
        <v>84</v>
      </c>
    </row>
    <row r="320" spans="1:59" ht="35.25" customHeight="1" x14ac:dyDescent="0.25">
      <c r="A320" s="144"/>
      <c r="B320" s="144"/>
      <c r="C320" s="144"/>
      <c r="D320" s="144"/>
      <c r="E320" s="144" t="str">
        <f t="shared" si="65"/>
        <v>2025ENEROÍNDICES DE ATENCIÓN EN CAJA</v>
      </c>
      <c r="F320" s="1215">
        <v>2025</v>
      </c>
      <c r="G320" s="449" t="s">
        <v>153</v>
      </c>
      <c r="H320" s="452"/>
      <c r="I320" s="818" t="s">
        <v>157</v>
      </c>
      <c r="J320" s="1081">
        <v>0.83333333333333326</v>
      </c>
      <c r="K320" s="1082">
        <v>0.8</v>
      </c>
      <c r="L320" s="1082" t="s">
        <v>84</v>
      </c>
      <c r="M320" s="1082">
        <v>1</v>
      </c>
      <c r="N320" s="1082" t="s">
        <v>84</v>
      </c>
      <c r="O320" s="1082" t="s">
        <v>84</v>
      </c>
      <c r="P320" s="1082">
        <v>1</v>
      </c>
      <c r="Q320" s="1082">
        <v>1</v>
      </c>
      <c r="R320" s="1082" t="s">
        <v>84</v>
      </c>
      <c r="S320" s="1082">
        <v>0.60714285714285721</v>
      </c>
      <c r="T320" s="1082" t="s">
        <v>84</v>
      </c>
      <c r="U320" s="1082">
        <v>1</v>
      </c>
      <c r="V320" s="1082">
        <v>1</v>
      </c>
      <c r="W320" s="1082" t="s">
        <v>84</v>
      </c>
      <c r="X320" s="1082">
        <v>1</v>
      </c>
      <c r="Y320" s="1082">
        <v>0.79999999999999993</v>
      </c>
      <c r="Z320" s="1082">
        <v>1</v>
      </c>
      <c r="AA320" s="1082">
        <v>1</v>
      </c>
      <c r="AB320" s="1082" t="s">
        <v>84</v>
      </c>
      <c r="AC320" s="1082"/>
      <c r="AD320" s="1082">
        <v>0.6333333333333333</v>
      </c>
      <c r="AE320" s="1082">
        <v>1</v>
      </c>
      <c r="AF320" s="1082">
        <v>0.75</v>
      </c>
      <c r="AG320" s="1082" t="s">
        <v>84</v>
      </c>
      <c r="AH320" s="1082" t="s">
        <v>84</v>
      </c>
      <c r="AI320" s="1082" t="s">
        <v>84</v>
      </c>
      <c r="AJ320" s="1082">
        <v>0.89285714285714279</v>
      </c>
      <c r="AK320" s="1082" t="s">
        <v>84</v>
      </c>
      <c r="AL320" s="1082">
        <v>1</v>
      </c>
      <c r="AM320" s="1082">
        <v>0.75</v>
      </c>
      <c r="AN320" s="1082">
        <v>1</v>
      </c>
      <c r="AO320" s="1082" t="s">
        <v>84</v>
      </c>
      <c r="AP320" s="1082" t="s">
        <v>84</v>
      </c>
      <c r="AQ320" s="1082">
        <v>0.9</v>
      </c>
      <c r="AR320" s="1082">
        <v>1</v>
      </c>
      <c r="AS320" s="1082" t="s">
        <v>84</v>
      </c>
      <c r="AT320" s="1083">
        <v>1</v>
      </c>
      <c r="AU320" s="1082" t="s">
        <v>84</v>
      </c>
      <c r="AV320" s="1082" t="s">
        <v>84</v>
      </c>
      <c r="AW320" s="1082" t="s">
        <v>84</v>
      </c>
      <c r="AX320" s="1083" t="s">
        <v>84</v>
      </c>
      <c r="AY320" s="1084" t="s">
        <v>84</v>
      </c>
      <c r="AZ320" s="610"/>
      <c r="BA320" s="1085">
        <v>0.9200396825396826</v>
      </c>
      <c r="BB320" s="1086">
        <v>0.86088435374149663</v>
      </c>
      <c r="BC320" s="1086">
        <v>0.96666666666666667</v>
      </c>
      <c r="BD320" s="1087">
        <v>0.91586356764928201</v>
      </c>
      <c r="BE320" s="1087" t="s">
        <v>84</v>
      </c>
    </row>
    <row r="321" spans="1:59" ht="35.25" customHeight="1" x14ac:dyDescent="0.25">
      <c r="A321" s="144"/>
      <c r="B321" s="144"/>
      <c r="C321" s="144"/>
      <c r="D321" s="144"/>
      <c r="E321" s="144" t="str">
        <f t="shared" si="65"/>
        <v>2025FEBREROÍNDICES DE ATENCIÓN EN CAJA</v>
      </c>
      <c r="F321" s="1217">
        <v>2025</v>
      </c>
      <c r="G321" s="449" t="s">
        <v>154</v>
      </c>
      <c r="H321" s="452"/>
      <c r="I321" s="818" t="s">
        <v>157</v>
      </c>
      <c r="J321" s="1081">
        <v>1</v>
      </c>
      <c r="K321" s="1082">
        <v>1</v>
      </c>
      <c r="L321" s="1082" t="s">
        <v>84</v>
      </c>
      <c r="M321" s="1082">
        <v>1</v>
      </c>
      <c r="N321" s="1082" t="s">
        <v>84</v>
      </c>
      <c r="O321" s="1082" t="s">
        <v>84</v>
      </c>
      <c r="P321" s="1082">
        <v>1</v>
      </c>
      <c r="Q321" s="1082">
        <v>1</v>
      </c>
      <c r="R321" s="1082" t="s">
        <v>84</v>
      </c>
      <c r="S321" s="1082">
        <v>0.89999999999999991</v>
      </c>
      <c r="T321" s="1082" t="s">
        <v>84</v>
      </c>
      <c r="U321" s="1082">
        <v>1</v>
      </c>
      <c r="V321" s="1082">
        <v>1</v>
      </c>
      <c r="W321" s="1082" t="s">
        <v>84</v>
      </c>
      <c r="X321" s="1082">
        <v>0.89999999999999991</v>
      </c>
      <c r="Y321" s="1082">
        <v>1</v>
      </c>
      <c r="Z321" s="1082">
        <v>1</v>
      </c>
      <c r="AA321" s="1082">
        <v>1</v>
      </c>
      <c r="AB321" s="1082" t="s">
        <v>84</v>
      </c>
      <c r="AC321" s="1082"/>
      <c r="AD321" s="1082">
        <v>1</v>
      </c>
      <c r="AE321" s="1082">
        <v>1</v>
      </c>
      <c r="AF321" s="1082">
        <v>1</v>
      </c>
      <c r="AG321" s="1082" t="s">
        <v>84</v>
      </c>
      <c r="AH321" s="1082" t="s">
        <v>84</v>
      </c>
      <c r="AI321" s="1082" t="s">
        <v>84</v>
      </c>
      <c r="AJ321" s="1082">
        <v>1</v>
      </c>
      <c r="AK321" s="1082" t="s">
        <v>84</v>
      </c>
      <c r="AL321" s="1082">
        <v>1</v>
      </c>
      <c r="AM321" s="1082">
        <v>0.89999999999999991</v>
      </c>
      <c r="AN321" s="1082">
        <v>1</v>
      </c>
      <c r="AO321" s="1082" t="s">
        <v>84</v>
      </c>
      <c r="AP321" s="1082" t="s">
        <v>84</v>
      </c>
      <c r="AQ321" s="1082">
        <v>1</v>
      </c>
      <c r="AR321" s="1082">
        <v>0.75</v>
      </c>
      <c r="AS321" s="1082" t="s">
        <v>84</v>
      </c>
      <c r="AT321" s="1083">
        <v>0.9285714285714286</v>
      </c>
      <c r="AU321" s="1082" t="s">
        <v>84</v>
      </c>
      <c r="AV321" s="1082" t="s">
        <v>84</v>
      </c>
      <c r="AW321" s="1082" t="s">
        <v>84</v>
      </c>
      <c r="AX321" s="1083" t="s">
        <v>84</v>
      </c>
      <c r="AY321" s="1084" t="s">
        <v>84</v>
      </c>
      <c r="AZ321" s="610"/>
      <c r="BA321" s="1085">
        <v>0.98333333333333339</v>
      </c>
      <c r="BB321" s="1086">
        <v>0.98571428571428577</v>
      </c>
      <c r="BC321" s="1086">
        <v>0.8928571428571429</v>
      </c>
      <c r="BD321" s="1087">
        <v>0.95396825396825402</v>
      </c>
      <c r="BE321" s="1087" t="s">
        <v>84</v>
      </c>
    </row>
    <row r="322" spans="1:59" ht="35.25" customHeight="1" x14ac:dyDescent="0.25">
      <c r="A322" s="144"/>
      <c r="B322" s="144"/>
      <c r="C322" s="144"/>
      <c r="D322" s="144"/>
      <c r="E322" s="144" t="str">
        <f t="shared" si="65"/>
        <v>2025MARZOÍNDICES DE ATENCIÓN EN CAJA</v>
      </c>
      <c r="F322" s="1238">
        <v>2025</v>
      </c>
      <c r="G322" s="449" t="s">
        <v>155</v>
      </c>
      <c r="H322" s="452"/>
      <c r="I322" s="1219" t="s">
        <v>157</v>
      </c>
      <c r="J322" s="1081">
        <v>1</v>
      </c>
      <c r="K322" s="1082">
        <v>0.9285714285714286</v>
      </c>
      <c r="L322" s="1082" t="s">
        <v>84</v>
      </c>
      <c r="M322" s="1082">
        <v>1</v>
      </c>
      <c r="N322" s="1082" t="s">
        <v>84</v>
      </c>
      <c r="O322" s="1082" t="s">
        <v>84</v>
      </c>
      <c r="P322" s="1082">
        <v>1</v>
      </c>
      <c r="Q322" s="1082">
        <v>1</v>
      </c>
      <c r="R322" s="1082" t="s">
        <v>84</v>
      </c>
      <c r="S322" s="1082">
        <v>1</v>
      </c>
      <c r="T322" s="1082" t="s">
        <v>84</v>
      </c>
      <c r="U322" s="1082">
        <v>0.9285714285714286</v>
      </c>
      <c r="V322" s="1082">
        <v>0.89999999999999991</v>
      </c>
      <c r="W322" s="1082" t="s">
        <v>84</v>
      </c>
      <c r="X322" s="1082">
        <v>0.9285714285714286</v>
      </c>
      <c r="Y322" s="1082">
        <v>1</v>
      </c>
      <c r="Z322" s="1082">
        <v>1</v>
      </c>
      <c r="AA322" s="1082">
        <v>0.8666666666666667</v>
      </c>
      <c r="AB322" s="1082" t="s">
        <v>84</v>
      </c>
      <c r="AC322" s="1082"/>
      <c r="AD322" s="1082">
        <v>1</v>
      </c>
      <c r="AE322" s="1082">
        <v>1</v>
      </c>
      <c r="AF322" s="1082">
        <v>1</v>
      </c>
      <c r="AG322" s="1082" t="s">
        <v>84</v>
      </c>
      <c r="AH322" s="1082" t="s">
        <v>84</v>
      </c>
      <c r="AI322" s="1082" t="s">
        <v>84</v>
      </c>
      <c r="AJ322" s="1082">
        <v>1</v>
      </c>
      <c r="AK322" s="1082" t="s">
        <v>84</v>
      </c>
      <c r="AL322" s="1082">
        <v>1</v>
      </c>
      <c r="AM322" s="1082">
        <v>0.66666666666666674</v>
      </c>
      <c r="AN322" s="1082">
        <v>1</v>
      </c>
      <c r="AO322" s="1082" t="s">
        <v>84</v>
      </c>
      <c r="AP322" s="1082" t="s">
        <v>84</v>
      </c>
      <c r="AQ322" s="1082">
        <v>1</v>
      </c>
      <c r="AR322" s="1082">
        <v>1</v>
      </c>
      <c r="AS322" s="1082" t="s">
        <v>84</v>
      </c>
      <c r="AT322" s="1083">
        <v>1</v>
      </c>
      <c r="AU322" s="1082" t="s">
        <v>84</v>
      </c>
      <c r="AV322" s="1082" t="s">
        <v>84</v>
      </c>
      <c r="AW322" s="1082" t="s">
        <v>84</v>
      </c>
      <c r="AX322" s="1083" t="s">
        <v>84</v>
      </c>
      <c r="AY322" s="1084" t="s">
        <v>84</v>
      </c>
      <c r="AZ322" s="610"/>
      <c r="BA322" s="1085">
        <v>0.96269841269841283</v>
      </c>
      <c r="BB322" s="1086">
        <v>0.95238095238095244</v>
      </c>
      <c r="BC322" s="1086">
        <v>1</v>
      </c>
      <c r="BD322" s="1087">
        <v>0.97169312169312183</v>
      </c>
      <c r="BE322" s="1087" t="s">
        <v>84</v>
      </c>
    </row>
    <row r="323" spans="1:59" ht="35.25" customHeight="1" x14ac:dyDescent="0.25">
      <c r="A323" s="144"/>
      <c r="B323" s="144"/>
      <c r="C323" s="144"/>
      <c r="D323" s="144"/>
      <c r="E323" s="144" t="str">
        <f t="shared" si="65"/>
        <v>2025ABRILÍNDICES DE ATENCIÓN EN CAJA</v>
      </c>
      <c r="F323" s="1240">
        <v>2025</v>
      </c>
      <c r="G323" s="449" t="s">
        <v>303</v>
      </c>
      <c r="H323" s="452"/>
      <c r="I323" s="1219" t="s">
        <v>157</v>
      </c>
      <c r="J323" s="1081">
        <v>1</v>
      </c>
      <c r="K323" s="1082">
        <v>0.9285714285714286</v>
      </c>
      <c r="L323" s="1082" t="s">
        <v>84</v>
      </c>
      <c r="M323" s="1082">
        <v>0.8</v>
      </c>
      <c r="N323" s="1082" t="s">
        <v>84</v>
      </c>
      <c r="O323" s="1082" t="s">
        <v>84</v>
      </c>
      <c r="P323" s="1082">
        <v>0.75</v>
      </c>
      <c r="Q323" s="1082">
        <v>0.85714285714285721</v>
      </c>
      <c r="R323" s="1082" t="s">
        <v>84</v>
      </c>
      <c r="S323" s="1082">
        <v>1</v>
      </c>
      <c r="T323" s="1082" t="s">
        <v>84</v>
      </c>
      <c r="U323" s="1082">
        <v>1</v>
      </c>
      <c r="V323" s="1082">
        <v>1</v>
      </c>
      <c r="W323" s="1082" t="s">
        <v>84</v>
      </c>
      <c r="X323" s="1082">
        <v>0.75</v>
      </c>
      <c r="Y323" s="1082">
        <v>0.48571428571428577</v>
      </c>
      <c r="Z323" s="1082">
        <v>1</v>
      </c>
      <c r="AA323" s="1082">
        <v>1</v>
      </c>
      <c r="AB323" s="1082" t="s">
        <v>84</v>
      </c>
      <c r="AC323" s="1082"/>
      <c r="AD323" s="1082">
        <v>1</v>
      </c>
      <c r="AE323" s="1082">
        <v>1</v>
      </c>
      <c r="AF323" s="1082">
        <v>1</v>
      </c>
      <c r="AG323" s="1082" t="s">
        <v>84</v>
      </c>
      <c r="AH323" s="1082" t="s">
        <v>84</v>
      </c>
      <c r="AI323" s="1082" t="s">
        <v>84</v>
      </c>
      <c r="AJ323" s="1082">
        <v>1</v>
      </c>
      <c r="AK323" s="1082" t="s">
        <v>84</v>
      </c>
      <c r="AL323" s="1082">
        <v>1</v>
      </c>
      <c r="AM323" s="1082">
        <v>1</v>
      </c>
      <c r="AN323" s="1082">
        <v>1</v>
      </c>
      <c r="AO323" s="1082" t="s">
        <v>84</v>
      </c>
      <c r="AP323" s="1082" t="s">
        <v>84</v>
      </c>
      <c r="AQ323" s="1082">
        <v>0.66666666666666674</v>
      </c>
      <c r="AR323" s="1082">
        <v>0.8</v>
      </c>
      <c r="AS323" s="1082" t="s">
        <v>84</v>
      </c>
      <c r="AT323" s="1083">
        <v>1</v>
      </c>
      <c r="AU323" s="1082" t="s">
        <v>84</v>
      </c>
      <c r="AV323" s="1082" t="s">
        <v>84</v>
      </c>
      <c r="AW323" s="1082" t="s">
        <v>84</v>
      </c>
      <c r="AX323" s="1083" t="s">
        <v>84</v>
      </c>
      <c r="AY323" s="1084" t="s">
        <v>84</v>
      </c>
      <c r="AZ323" s="610"/>
      <c r="BA323" s="1085">
        <v>0.88095238095238093</v>
      </c>
      <c r="BB323" s="1086">
        <v>1</v>
      </c>
      <c r="BC323" s="1086">
        <v>0.8222222222222223</v>
      </c>
      <c r="BD323" s="1087">
        <v>0.90105820105820111</v>
      </c>
      <c r="BE323" s="1087" t="s">
        <v>84</v>
      </c>
    </row>
    <row r="324" spans="1:59" ht="35.25" customHeight="1" x14ac:dyDescent="0.25">
      <c r="A324" s="144"/>
      <c r="B324" s="144"/>
      <c r="C324" s="144"/>
      <c r="D324" s="144"/>
      <c r="E324" s="144" t="str">
        <f t="shared" ref="E324:E326" si="66">+F324&amp;G324&amp;I324</f>
        <v>2025MAYOÍNDICES DE ATENCIÓN EN CAJA</v>
      </c>
      <c r="F324" s="1258">
        <v>2025</v>
      </c>
      <c r="G324" s="449" t="s">
        <v>167</v>
      </c>
      <c r="H324" s="452"/>
      <c r="I324" s="1219" t="s">
        <v>157</v>
      </c>
      <c r="J324" s="1081">
        <v>1</v>
      </c>
      <c r="K324" s="1082">
        <v>1</v>
      </c>
      <c r="L324" s="1082" t="s">
        <v>84</v>
      </c>
      <c r="M324" s="1082">
        <v>1</v>
      </c>
      <c r="N324" s="1082" t="s">
        <v>84</v>
      </c>
      <c r="O324" s="1082" t="s">
        <v>84</v>
      </c>
      <c r="P324" s="1082">
        <v>0.75</v>
      </c>
      <c r="Q324" s="1082">
        <v>1</v>
      </c>
      <c r="R324" s="1082" t="s">
        <v>84</v>
      </c>
      <c r="S324" s="1082">
        <v>1</v>
      </c>
      <c r="T324" s="1082" t="s">
        <v>84</v>
      </c>
      <c r="U324" s="1082">
        <v>1</v>
      </c>
      <c r="V324" s="1082">
        <v>1</v>
      </c>
      <c r="W324" s="1082" t="s">
        <v>84</v>
      </c>
      <c r="X324" s="1082">
        <v>1</v>
      </c>
      <c r="Y324" s="1082">
        <v>1</v>
      </c>
      <c r="Z324" s="1082">
        <v>1</v>
      </c>
      <c r="AA324" s="1082">
        <v>1</v>
      </c>
      <c r="AB324" s="1082" t="s">
        <v>84</v>
      </c>
      <c r="AC324" s="1082"/>
      <c r="AD324" s="1082">
        <v>1</v>
      </c>
      <c r="AE324" s="1082">
        <v>0.52857142857142858</v>
      </c>
      <c r="AF324" s="1082">
        <v>0.9285714285714286</v>
      </c>
      <c r="AG324" s="1082" t="s">
        <v>84</v>
      </c>
      <c r="AH324" s="1082" t="s">
        <v>84</v>
      </c>
      <c r="AI324" s="1082" t="s">
        <v>84</v>
      </c>
      <c r="AJ324" s="1082">
        <v>0.75</v>
      </c>
      <c r="AK324" s="1082" t="s">
        <v>84</v>
      </c>
      <c r="AL324" s="1082">
        <v>1</v>
      </c>
      <c r="AM324" s="1082">
        <v>1</v>
      </c>
      <c r="AN324" s="1082">
        <v>1</v>
      </c>
      <c r="AO324" s="1082" t="s">
        <v>84</v>
      </c>
      <c r="AP324" s="1082" t="s">
        <v>84</v>
      </c>
      <c r="AQ324" s="1082">
        <v>0.64285714285714279</v>
      </c>
      <c r="AR324" s="1082">
        <v>1</v>
      </c>
      <c r="AS324" s="1082" t="s">
        <v>84</v>
      </c>
      <c r="AT324" s="1083">
        <v>1</v>
      </c>
      <c r="AU324" s="1082" t="s">
        <v>84</v>
      </c>
      <c r="AV324" s="1082" t="s">
        <v>84</v>
      </c>
      <c r="AW324" s="1082" t="s">
        <v>84</v>
      </c>
      <c r="AX324" s="1083" t="s">
        <v>84</v>
      </c>
      <c r="AY324" s="1084" t="s">
        <v>84</v>
      </c>
      <c r="AZ324" s="610"/>
      <c r="BA324" s="1085">
        <v>0.97916666666666663</v>
      </c>
      <c r="BB324" s="1086">
        <v>0.88673469387755099</v>
      </c>
      <c r="BC324" s="1086">
        <v>0.88095238095238093</v>
      </c>
      <c r="BD324" s="1087">
        <v>0.91561791383219948</v>
      </c>
      <c r="BE324" s="1087" t="s">
        <v>84</v>
      </c>
    </row>
    <row r="325" spans="1:59" ht="35.25" customHeight="1" x14ac:dyDescent="0.25">
      <c r="A325" s="144"/>
      <c r="B325" s="144"/>
      <c r="C325" s="144"/>
      <c r="D325" s="144"/>
      <c r="E325" s="144" t="str">
        <f t="shared" si="66"/>
        <v>2025JUNIOÍNDICES DE ATENCIÓN EN CAJA</v>
      </c>
      <c r="F325" s="1261">
        <v>2025</v>
      </c>
      <c r="G325" s="449" t="s">
        <v>168</v>
      </c>
      <c r="H325" s="452"/>
      <c r="I325" s="1102" t="s">
        <v>157</v>
      </c>
      <c r="J325" s="1081">
        <v>0.6785714285714286</v>
      </c>
      <c r="K325" s="1082">
        <v>0.625</v>
      </c>
      <c r="L325" s="1082" t="s">
        <v>84</v>
      </c>
      <c r="M325" s="1082">
        <v>0.875</v>
      </c>
      <c r="N325" s="1082" t="s">
        <v>84</v>
      </c>
      <c r="O325" s="1082" t="s">
        <v>84</v>
      </c>
      <c r="P325" s="1082">
        <v>1</v>
      </c>
      <c r="Q325" s="1082">
        <v>0.93333333333333335</v>
      </c>
      <c r="R325" s="1082" t="s">
        <v>84</v>
      </c>
      <c r="S325" s="1082">
        <v>1</v>
      </c>
      <c r="T325" s="1082" t="s">
        <v>84</v>
      </c>
      <c r="U325" s="1082">
        <v>0.7</v>
      </c>
      <c r="V325" s="1082">
        <v>0.75</v>
      </c>
      <c r="W325" s="1082" t="s">
        <v>84</v>
      </c>
      <c r="X325" s="1082">
        <v>1</v>
      </c>
      <c r="Y325" s="1082">
        <v>0.6785714285714286</v>
      </c>
      <c r="Z325" s="1082">
        <v>0.9285714285714286</v>
      </c>
      <c r="AA325" s="1082">
        <v>1</v>
      </c>
      <c r="AB325" s="1082" t="s">
        <v>84</v>
      </c>
      <c r="AC325" s="1082"/>
      <c r="AD325" s="1082">
        <v>1</v>
      </c>
      <c r="AE325" s="1082">
        <v>0.75</v>
      </c>
      <c r="AF325" s="1082">
        <v>0.5357142857142857</v>
      </c>
      <c r="AG325" s="1082" t="s">
        <v>84</v>
      </c>
      <c r="AH325" s="1082" t="s">
        <v>84</v>
      </c>
      <c r="AI325" s="1082" t="s">
        <v>84</v>
      </c>
      <c r="AJ325" s="1082">
        <v>0.8</v>
      </c>
      <c r="AK325" s="1082" t="s">
        <v>84</v>
      </c>
      <c r="AL325" s="1082">
        <v>0.3392857142857143</v>
      </c>
      <c r="AM325" s="1082">
        <v>0.66666666666666674</v>
      </c>
      <c r="AN325" s="1082">
        <v>0.48214285714285715</v>
      </c>
      <c r="AO325" s="1082" t="s">
        <v>84</v>
      </c>
      <c r="AP325" s="1082" t="s">
        <v>84</v>
      </c>
      <c r="AQ325" s="1082">
        <v>0.75</v>
      </c>
      <c r="AR325" s="1082">
        <v>0.7</v>
      </c>
      <c r="AS325" s="1082" t="s">
        <v>84</v>
      </c>
      <c r="AT325" s="1083">
        <v>1</v>
      </c>
      <c r="AU325" s="1082" t="s">
        <v>84</v>
      </c>
      <c r="AV325" s="1082" t="s">
        <v>84</v>
      </c>
      <c r="AW325" s="1082" t="s">
        <v>84</v>
      </c>
      <c r="AX325" s="1083" t="s">
        <v>84</v>
      </c>
      <c r="AY325" s="1084" t="s">
        <v>84</v>
      </c>
      <c r="AZ325" s="610"/>
      <c r="BA325" s="1085">
        <v>0.84742063492063491</v>
      </c>
      <c r="BB325" s="1086">
        <v>0.6534013605442176</v>
      </c>
      <c r="BC325" s="1086">
        <v>0.81666666666666676</v>
      </c>
      <c r="BD325" s="1087">
        <v>0.7724962207105065</v>
      </c>
      <c r="BE325" s="1087" t="s">
        <v>84</v>
      </c>
    </row>
    <row r="326" spans="1:59" ht="35.25" customHeight="1" x14ac:dyDescent="0.25">
      <c r="A326" s="144"/>
      <c r="B326" s="144"/>
      <c r="C326" s="144"/>
      <c r="D326" s="144"/>
      <c r="E326" s="144" t="str">
        <f t="shared" si="66"/>
        <v>2025JULIOÍNDICES DE ATENCIÓN EN CAJA</v>
      </c>
      <c r="F326" s="1278">
        <v>2025</v>
      </c>
      <c r="G326" s="449" t="s">
        <v>241</v>
      </c>
      <c r="H326" s="452"/>
      <c r="I326" s="1219" t="s">
        <v>157</v>
      </c>
      <c r="J326" s="1081">
        <v>0.60000000000000009</v>
      </c>
      <c r="K326" s="1082">
        <v>1</v>
      </c>
      <c r="L326" s="1082" t="s">
        <v>84</v>
      </c>
      <c r="M326" s="1082">
        <v>1</v>
      </c>
      <c r="N326" s="1082" t="s">
        <v>84</v>
      </c>
      <c r="O326" s="1082" t="s">
        <v>84</v>
      </c>
      <c r="P326" s="1082">
        <v>1</v>
      </c>
      <c r="Q326" s="1082">
        <v>1</v>
      </c>
      <c r="R326" s="1082" t="s">
        <v>84</v>
      </c>
      <c r="S326" s="1082">
        <v>1</v>
      </c>
      <c r="T326" s="1082" t="s">
        <v>84</v>
      </c>
      <c r="U326" s="1082">
        <v>0.75</v>
      </c>
      <c r="V326" s="1082">
        <v>0.62857142857142856</v>
      </c>
      <c r="W326" s="1082" t="s">
        <v>84</v>
      </c>
      <c r="X326" s="1082">
        <v>1</v>
      </c>
      <c r="Y326" s="1082">
        <v>1</v>
      </c>
      <c r="Z326" s="1082">
        <v>1</v>
      </c>
      <c r="AA326" s="1082">
        <v>1</v>
      </c>
      <c r="AB326" s="1082" t="s">
        <v>84</v>
      </c>
      <c r="AC326" s="1082"/>
      <c r="AD326" s="1082">
        <v>1</v>
      </c>
      <c r="AE326" s="1082">
        <v>0.8666666666666667</v>
      </c>
      <c r="AF326" s="1082">
        <v>0.66666666666666674</v>
      </c>
      <c r="AG326" s="1082" t="s">
        <v>84</v>
      </c>
      <c r="AH326" s="1082" t="s">
        <v>84</v>
      </c>
      <c r="AI326" s="1082" t="s">
        <v>84</v>
      </c>
      <c r="AJ326" s="1082">
        <v>1</v>
      </c>
      <c r="AK326" s="1082" t="s">
        <v>84</v>
      </c>
      <c r="AL326" s="1082">
        <v>1</v>
      </c>
      <c r="AM326" s="1082">
        <v>0.8666666666666667</v>
      </c>
      <c r="AN326" s="1082">
        <v>1</v>
      </c>
      <c r="AO326" s="1082" t="s">
        <v>84</v>
      </c>
      <c r="AP326" s="1082" t="s">
        <v>84</v>
      </c>
      <c r="AQ326" s="1082">
        <v>0.8</v>
      </c>
      <c r="AR326" s="1082">
        <v>1</v>
      </c>
      <c r="AS326" s="1082" t="s">
        <v>84</v>
      </c>
      <c r="AT326" s="1083">
        <v>0.625</v>
      </c>
      <c r="AU326" s="1082" t="s">
        <v>84</v>
      </c>
      <c r="AV326" s="1082" t="s">
        <v>84</v>
      </c>
      <c r="AW326" s="1082" t="s">
        <v>84</v>
      </c>
      <c r="AX326" s="1083" t="s">
        <v>84</v>
      </c>
      <c r="AY326" s="1084" t="s">
        <v>84</v>
      </c>
      <c r="AZ326" s="610"/>
      <c r="BA326" s="1085">
        <v>0.91488095238095235</v>
      </c>
      <c r="BB326" s="1086">
        <v>0.91428571428571437</v>
      </c>
      <c r="BC326" s="1086">
        <v>0.80833333333333324</v>
      </c>
      <c r="BD326" s="1087">
        <v>0.87916666666666654</v>
      </c>
      <c r="BE326" s="1087" t="s">
        <v>84</v>
      </c>
    </row>
    <row r="327" spans="1:59" ht="35.25" customHeight="1" x14ac:dyDescent="0.25">
      <c r="A327" s="144"/>
      <c r="B327" s="144"/>
      <c r="C327" s="144"/>
      <c r="D327" s="144"/>
      <c r="E327" s="144" t="str">
        <f t="shared" ref="E327:E331" si="67">+F327&amp;G327&amp;I327</f>
        <v>2025AGOSTOÍNDICES DE ATENCIÓN EN CAJA</v>
      </c>
      <c r="F327" s="1280">
        <v>2025</v>
      </c>
      <c r="G327" s="449" t="s">
        <v>246</v>
      </c>
      <c r="H327" s="452"/>
      <c r="I327" s="1219" t="s">
        <v>157</v>
      </c>
      <c r="J327" s="1081">
        <v>1</v>
      </c>
      <c r="K327" s="1082">
        <v>1</v>
      </c>
      <c r="L327" s="1082" t="s">
        <v>84</v>
      </c>
      <c r="M327" s="1082">
        <v>1</v>
      </c>
      <c r="N327" s="1082" t="s">
        <v>84</v>
      </c>
      <c r="O327" s="1082" t="s">
        <v>84</v>
      </c>
      <c r="P327" s="1082">
        <v>1</v>
      </c>
      <c r="Q327" s="1082">
        <v>1</v>
      </c>
      <c r="R327" s="1082" t="s">
        <v>84</v>
      </c>
      <c r="S327" s="1082">
        <v>0.75</v>
      </c>
      <c r="T327" s="1082" t="s">
        <v>84</v>
      </c>
      <c r="U327" s="1082">
        <v>1</v>
      </c>
      <c r="V327" s="1082">
        <v>1</v>
      </c>
      <c r="W327" s="1082" t="s">
        <v>84</v>
      </c>
      <c r="X327" s="1082">
        <v>1</v>
      </c>
      <c r="Y327" s="1082">
        <v>1</v>
      </c>
      <c r="Z327" s="1082">
        <v>1</v>
      </c>
      <c r="AA327" s="1082">
        <v>1</v>
      </c>
      <c r="AB327" s="1082" t="s">
        <v>84</v>
      </c>
      <c r="AC327" s="1082"/>
      <c r="AD327" s="1082">
        <v>1</v>
      </c>
      <c r="AE327" s="1082">
        <v>0.65</v>
      </c>
      <c r="AF327" s="1082">
        <v>1</v>
      </c>
      <c r="AG327" s="1082" t="s">
        <v>84</v>
      </c>
      <c r="AH327" s="1082" t="s">
        <v>84</v>
      </c>
      <c r="AI327" s="1082" t="s">
        <v>84</v>
      </c>
      <c r="AJ327" s="1082">
        <v>1</v>
      </c>
      <c r="AK327" s="1082" t="s">
        <v>84</v>
      </c>
      <c r="AL327" s="1082">
        <v>0.75</v>
      </c>
      <c r="AM327" s="1082">
        <v>1</v>
      </c>
      <c r="AN327" s="1082">
        <v>1</v>
      </c>
      <c r="AO327" s="1082" t="s">
        <v>84</v>
      </c>
      <c r="AP327" s="1082" t="s">
        <v>84</v>
      </c>
      <c r="AQ327" s="1082">
        <v>0.6785714285714286</v>
      </c>
      <c r="AR327" s="1082">
        <v>0.69285714285714284</v>
      </c>
      <c r="AS327" s="1082" t="s">
        <v>84</v>
      </c>
      <c r="AT327" s="1083">
        <v>0.79166666666666674</v>
      </c>
      <c r="AU327" s="1082" t="s">
        <v>84</v>
      </c>
      <c r="AV327" s="1082" t="s">
        <v>84</v>
      </c>
      <c r="AW327" s="1082" t="s">
        <v>84</v>
      </c>
      <c r="AX327" s="1083" t="s">
        <v>84</v>
      </c>
      <c r="AY327" s="1084" t="s">
        <v>84</v>
      </c>
      <c r="AZ327" s="610"/>
      <c r="BA327" s="1085">
        <v>0.97916666666666663</v>
      </c>
      <c r="BB327" s="1086">
        <v>0.91428571428571437</v>
      </c>
      <c r="BC327" s="1086">
        <v>0.72103174603174602</v>
      </c>
      <c r="BD327" s="1087">
        <v>0.87149470899470904</v>
      </c>
      <c r="BE327" s="1087" t="s">
        <v>84</v>
      </c>
    </row>
    <row r="328" spans="1:59" ht="35.25" customHeight="1" x14ac:dyDescent="0.25">
      <c r="A328" s="144"/>
      <c r="B328" s="144"/>
      <c r="C328" s="144"/>
      <c r="D328" s="144"/>
      <c r="E328" s="144" t="str">
        <f t="shared" si="67"/>
        <v>2025SEPTIEMBREÍNDICES DE ATENCIÓN EN CAJA</v>
      </c>
      <c r="F328" s="1280">
        <v>2025</v>
      </c>
      <c r="G328" s="449" t="s">
        <v>248</v>
      </c>
      <c r="H328" s="452"/>
      <c r="I328" s="1219" t="s">
        <v>157</v>
      </c>
      <c r="J328" s="1081">
        <v>0.95</v>
      </c>
      <c r="K328" s="1082">
        <v>1</v>
      </c>
      <c r="L328" s="1082" t="s">
        <v>84</v>
      </c>
      <c r="M328" s="1082">
        <v>1</v>
      </c>
      <c r="N328" s="1082" t="s">
        <v>84</v>
      </c>
      <c r="O328" s="1082" t="s">
        <v>84</v>
      </c>
      <c r="P328" s="1082">
        <v>1</v>
      </c>
      <c r="Q328" s="1082">
        <v>0.66666666666666674</v>
      </c>
      <c r="R328" s="1082" t="s">
        <v>84</v>
      </c>
      <c r="S328" s="1082">
        <v>1</v>
      </c>
      <c r="T328" s="1082" t="s">
        <v>84</v>
      </c>
      <c r="U328" s="1082">
        <v>1</v>
      </c>
      <c r="V328" s="1082">
        <v>0.6785714285714286</v>
      </c>
      <c r="W328" s="1082" t="s">
        <v>84</v>
      </c>
      <c r="X328" s="1082">
        <v>1</v>
      </c>
      <c r="Y328" s="1082">
        <v>1</v>
      </c>
      <c r="Z328" s="1082">
        <v>1</v>
      </c>
      <c r="AA328" s="1082">
        <v>1</v>
      </c>
      <c r="AB328" s="1082" t="s">
        <v>84</v>
      </c>
      <c r="AC328" s="1082"/>
      <c r="AD328" s="1082">
        <v>1</v>
      </c>
      <c r="AE328" s="1082">
        <v>1</v>
      </c>
      <c r="AF328" s="1082">
        <v>1</v>
      </c>
      <c r="AG328" s="1082" t="s">
        <v>84</v>
      </c>
      <c r="AH328" s="1082" t="s">
        <v>84</v>
      </c>
      <c r="AI328" s="1082" t="s">
        <v>84</v>
      </c>
      <c r="AJ328" s="1082">
        <v>0.58333333333333326</v>
      </c>
      <c r="AK328" s="1082" t="s">
        <v>84</v>
      </c>
      <c r="AL328" s="1082">
        <v>0.66666666666666674</v>
      </c>
      <c r="AM328" s="1082">
        <v>0.9</v>
      </c>
      <c r="AN328" s="1082">
        <v>0.9285714285714286</v>
      </c>
      <c r="AO328" s="1082" t="s">
        <v>84</v>
      </c>
      <c r="AP328" s="1082" t="s">
        <v>84</v>
      </c>
      <c r="AQ328" s="1082">
        <v>0.7</v>
      </c>
      <c r="AR328" s="1082">
        <v>0.625</v>
      </c>
      <c r="AS328" s="1082" t="s">
        <v>84</v>
      </c>
      <c r="AT328" s="1083">
        <v>1</v>
      </c>
      <c r="AU328" s="1082" t="s">
        <v>84</v>
      </c>
      <c r="AV328" s="1082" t="s">
        <v>84</v>
      </c>
      <c r="AW328" s="1082" t="s">
        <v>84</v>
      </c>
      <c r="AX328" s="1083" t="s">
        <v>84</v>
      </c>
      <c r="AY328" s="1084" t="s">
        <v>84</v>
      </c>
      <c r="AZ328" s="610"/>
      <c r="BA328" s="1085">
        <v>0.94126984126984137</v>
      </c>
      <c r="BB328" s="1086">
        <v>0.8683673469387756</v>
      </c>
      <c r="BC328" s="1086">
        <v>0.77500000000000002</v>
      </c>
      <c r="BD328" s="1087">
        <v>0.86154572940287233</v>
      </c>
      <c r="BE328" s="1087" t="s">
        <v>84</v>
      </c>
    </row>
    <row r="329" spans="1:59" ht="35.25" customHeight="1" x14ac:dyDescent="0.25">
      <c r="A329" s="144"/>
      <c r="B329" s="144"/>
      <c r="C329" s="144"/>
      <c r="D329" s="144"/>
      <c r="E329" s="144" t="str">
        <f t="shared" si="67"/>
        <v>2025OCTUBREÍNDICES DE ATENCIÓN EN CAJA</v>
      </c>
      <c r="F329" s="1283">
        <v>2025</v>
      </c>
      <c r="G329" s="449" t="s">
        <v>257</v>
      </c>
      <c r="H329" s="452"/>
      <c r="I329" s="1102" t="s">
        <v>157</v>
      </c>
      <c r="J329" s="1081">
        <v>1</v>
      </c>
      <c r="K329" s="1082">
        <v>1</v>
      </c>
      <c r="L329" s="1082" t="s">
        <v>84</v>
      </c>
      <c r="M329" s="1082">
        <v>1</v>
      </c>
      <c r="N329" s="1082" t="s">
        <v>84</v>
      </c>
      <c r="O329" s="1082" t="s">
        <v>84</v>
      </c>
      <c r="P329" s="1082">
        <v>1</v>
      </c>
      <c r="Q329" s="1082">
        <v>1</v>
      </c>
      <c r="R329" s="1082" t="s">
        <v>84</v>
      </c>
      <c r="S329" s="1082">
        <v>0.75</v>
      </c>
      <c r="T329" s="1082" t="s">
        <v>84</v>
      </c>
      <c r="U329" s="1082">
        <v>1</v>
      </c>
      <c r="V329" s="1082">
        <v>1</v>
      </c>
      <c r="W329" s="1082" t="s">
        <v>84</v>
      </c>
      <c r="X329" s="1082">
        <v>1</v>
      </c>
      <c r="Y329" s="1082">
        <v>1</v>
      </c>
      <c r="Z329" s="1082">
        <v>1</v>
      </c>
      <c r="AA329" s="1082">
        <v>1</v>
      </c>
      <c r="AB329" s="1082" t="s">
        <v>84</v>
      </c>
      <c r="AC329" s="1082"/>
      <c r="AD329" s="1082">
        <v>0.54285714285714293</v>
      </c>
      <c r="AE329" s="1082">
        <v>1</v>
      </c>
      <c r="AF329" s="1082">
        <v>1</v>
      </c>
      <c r="AG329" s="1082" t="s">
        <v>84</v>
      </c>
      <c r="AH329" s="1082" t="s">
        <v>84</v>
      </c>
      <c r="AI329" s="1082" t="s">
        <v>84</v>
      </c>
      <c r="AJ329" s="1082">
        <v>1</v>
      </c>
      <c r="AK329" s="1082" t="s">
        <v>84</v>
      </c>
      <c r="AL329" s="1082">
        <v>0.9285714285714286</v>
      </c>
      <c r="AM329" s="1082">
        <v>1</v>
      </c>
      <c r="AN329" s="1082">
        <v>0.83333333333333326</v>
      </c>
      <c r="AO329" s="1082" t="s">
        <v>84</v>
      </c>
      <c r="AP329" s="1082" t="s">
        <v>84</v>
      </c>
      <c r="AQ329" s="1082">
        <v>1</v>
      </c>
      <c r="AR329" s="1082">
        <v>0.69285714285714284</v>
      </c>
      <c r="AS329" s="1082" t="s">
        <v>84</v>
      </c>
      <c r="AT329" s="1083">
        <v>0.6785714285714286</v>
      </c>
      <c r="AU329" s="1082" t="s">
        <v>84</v>
      </c>
      <c r="AV329" s="1082" t="s">
        <v>84</v>
      </c>
      <c r="AW329" s="1082" t="s">
        <v>84</v>
      </c>
      <c r="AX329" s="1083" t="s">
        <v>84</v>
      </c>
      <c r="AY329" s="1084" t="s">
        <v>84</v>
      </c>
      <c r="AZ329" s="610"/>
      <c r="BA329" s="1085">
        <v>0.97916666666666663</v>
      </c>
      <c r="BB329" s="1086">
        <v>0.90068027210884349</v>
      </c>
      <c r="BC329" s="1086">
        <v>0.79047619047619044</v>
      </c>
      <c r="BD329" s="1087">
        <v>0.89010770975056686</v>
      </c>
      <c r="BE329" s="1087" t="s">
        <v>84</v>
      </c>
    </row>
    <row r="330" spans="1:59" ht="35.25" customHeight="1" x14ac:dyDescent="0.25">
      <c r="A330" s="144"/>
      <c r="B330" s="144"/>
      <c r="C330" s="144"/>
      <c r="D330" s="144"/>
      <c r="E330" s="144" t="str">
        <f t="shared" si="67"/>
        <v>2025NOVIEMBREÍNDICES DE ATENCIÓN EN CAJA</v>
      </c>
      <c r="F330" s="1285">
        <v>2025</v>
      </c>
      <c r="G330" s="449" t="s">
        <v>267</v>
      </c>
      <c r="H330" s="452"/>
      <c r="I330" s="1219" t="s">
        <v>157</v>
      </c>
      <c r="J330" s="1081">
        <v>1</v>
      </c>
      <c r="K330" s="1082">
        <v>0.8</v>
      </c>
      <c r="L330" s="1082" t="s">
        <v>84</v>
      </c>
      <c r="M330" s="1082">
        <v>1</v>
      </c>
      <c r="N330" s="1082" t="s">
        <v>84</v>
      </c>
      <c r="O330" s="1082" t="s">
        <v>84</v>
      </c>
      <c r="P330" s="1082">
        <v>0.75</v>
      </c>
      <c r="Q330" s="1082">
        <v>1</v>
      </c>
      <c r="R330" s="1082" t="s">
        <v>84</v>
      </c>
      <c r="S330" s="1082">
        <v>1</v>
      </c>
      <c r="T330" s="1082" t="s">
        <v>84</v>
      </c>
      <c r="U330" s="1082">
        <v>1</v>
      </c>
      <c r="V330" s="1082">
        <v>1</v>
      </c>
      <c r="W330" s="1082" t="s">
        <v>84</v>
      </c>
      <c r="X330" s="1082">
        <v>1</v>
      </c>
      <c r="Y330" s="1082">
        <v>1</v>
      </c>
      <c r="Z330" s="1082">
        <v>1</v>
      </c>
      <c r="AA330" s="1082">
        <v>1</v>
      </c>
      <c r="AB330" s="1082" t="s">
        <v>84</v>
      </c>
      <c r="AC330" s="1082"/>
      <c r="AD330" s="1082">
        <v>1</v>
      </c>
      <c r="AE330" s="1082">
        <v>1</v>
      </c>
      <c r="AF330" s="1082">
        <v>0.66666666666666674</v>
      </c>
      <c r="AG330" s="1082" t="s">
        <v>84</v>
      </c>
      <c r="AH330" s="1082" t="s">
        <v>84</v>
      </c>
      <c r="AI330" s="1082" t="s">
        <v>84</v>
      </c>
      <c r="AJ330" s="1082">
        <v>1</v>
      </c>
      <c r="AK330" s="1082" t="s">
        <v>84</v>
      </c>
      <c r="AL330" s="1082">
        <v>0.66666666666666674</v>
      </c>
      <c r="AM330" s="1082">
        <v>0.75</v>
      </c>
      <c r="AN330" s="1082">
        <v>1</v>
      </c>
      <c r="AO330" s="1082" t="s">
        <v>84</v>
      </c>
      <c r="AP330" s="1082" t="s">
        <v>84</v>
      </c>
      <c r="AQ330" s="1082">
        <v>1</v>
      </c>
      <c r="AR330" s="1082">
        <v>1</v>
      </c>
      <c r="AS330" s="1082" t="s">
        <v>84</v>
      </c>
      <c r="AT330" s="1083">
        <v>0.60714285714285721</v>
      </c>
      <c r="AU330" s="1082" t="s">
        <v>84</v>
      </c>
      <c r="AV330" s="1082" t="s">
        <v>84</v>
      </c>
      <c r="AW330" s="1082" t="s">
        <v>84</v>
      </c>
      <c r="AX330" s="1083" t="s">
        <v>84</v>
      </c>
      <c r="AY330" s="1084" t="s">
        <v>84</v>
      </c>
      <c r="AZ330" s="610"/>
      <c r="BA330" s="1085">
        <v>0.96250000000000002</v>
      </c>
      <c r="BB330" s="1086">
        <v>0.86904761904761918</v>
      </c>
      <c r="BC330" s="1086">
        <v>0.86904761904761907</v>
      </c>
      <c r="BD330" s="1087">
        <v>0.90019841269841283</v>
      </c>
      <c r="BE330" s="1087" t="s">
        <v>84</v>
      </c>
    </row>
    <row r="331" spans="1:59" ht="35.25" customHeight="1" x14ac:dyDescent="0.25">
      <c r="A331" s="144"/>
      <c r="B331" s="144"/>
      <c r="C331" s="144"/>
      <c r="D331" s="144"/>
      <c r="E331" s="144" t="str">
        <f t="shared" si="67"/>
        <v>2025DICIEMBREÍNDICES DE ATENCIÓN EN CAJA</v>
      </c>
      <c r="F331" s="1300">
        <v>2025</v>
      </c>
      <c r="G331" s="449" t="s">
        <v>152</v>
      </c>
      <c r="H331" s="452"/>
      <c r="I331" s="1219" t="s">
        <v>157</v>
      </c>
      <c r="J331" s="1081">
        <v>1</v>
      </c>
      <c r="K331" s="1082">
        <v>0.9285714285714286</v>
      </c>
      <c r="L331" s="1082" t="s">
        <v>84</v>
      </c>
      <c r="M331" s="1082">
        <v>0.8</v>
      </c>
      <c r="N331" s="1082" t="s">
        <v>84</v>
      </c>
      <c r="O331" s="1082" t="s">
        <v>84</v>
      </c>
      <c r="P331" s="1082">
        <v>1</v>
      </c>
      <c r="Q331" s="1082">
        <v>0.75</v>
      </c>
      <c r="R331" s="1082" t="s">
        <v>84</v>
      </c>
      <c r="S331" s="1082">
        <v>1</v>
      </c>
      <c r="T331" s="1082" t="s">
        <v>84</v>
      </c>
      <c r="U331" s="1082">
        <v>0.9285714285714286</v>
      </c>
      <c r="V331" s="1082">
        <v>0.9285714285714286</v>
      </c>
      <c r="W331" s="1082" t="s">
        <v>84</v>
      </c>
      <c r="X331" s="1082">
        <v>1</v>
      </c>
      <c r="Y331" s="1082">
        <v>1</v>
      </c>
      <c r="Z331" s="1082">
        <v>1</v>
      </c>
      <c r="AA331" s="1082">
        <v>1</v>
      </c>
      <c r="AB331" s="1082" t="s">
        <v>84</v>
      </c>
      <c r="AC331" s="1082"/>
      <c r="AD331" s="1082">
        <v>0.66666666666666674</v>
      </c>
      <c r="AE331" s="1082">
        <v>0.8</v>
      </c>
      <c r="AF331" s="1082">
        <v>0.75</v>
      </c>
      <c r="AG331" s="1082" t="s">
        <v>84</v>
      </c>
      <c r="AH331" s="1082" t="s">
        <v>84</v>
      </c>
      <c r="AI331" s="1082" t="s">
        <v>84</v>
      </c>
      <c r="AJ331" s="1082">
        <v>0.7</v>
      </c>
      <c r="AK331" s="1082" t="s">
        <v>84</v>
      </c>
      <c r="AL331" s="1082">
        <v>1</v>
      </c>
      <c r="AM331" s="1082">
        <v>1</v>
      </c>
      <c r="AN331" s="1082">
        <v>1</v>
      </c>
      <c r="AO331" s="1082" t="s">
        <v>84</v>
      </c>
      <c r="AP331" s="1082" t="s">
        <v>84</v>
      </c>
      <c r="AQ331" s="1082">
        <v>0.75</v>
      </c>
      <c r="AR331" s="1082">
        <v>1</v>
      </c>
      <c r="AS331" s="1082" t="s">
        <v>84</v>
      </c>
      <c r="AT331" s="1083">
        <v>1</v>
      </c>
      <c r="AU331" s="1082" t="s">
        <v>84</v>
      </c>
      <c r="AV331" s="1082" t="s">
        <v>84</v>
      </c>
      <c r="AW331" s="1082" t="s">
        <v>84</v>
      </c>
      <c r="AX331" s="1083" t="s">
        <v>84</v>
      </c>
      <c r="AY331" s="1084" t="s">
        <v>84</v>
      </c>
      <c r="AZ331" s="610"/>
      <c r="BA331" s="1085">
        <v>0.94464285714285712</v>
      </c>
      <c r="BB331" s="1086">
        <v>0.84523809523809523</v>
      </c>
      <c r="BC331" s="1086">
        <v>0.91666666666666663</v>
      </c>
      <c r="BD331" s="1087">
        <v>0.9021825396825397</v>
      </c>
      <c r="BE331" s="1087" t="s">
        <v>84</v>
      </c>
    </row>
    <row r="332" spans="1:59" ht="35.25" customHeight="1" x14ac:dyDescent="0.25">
      <c r="A332" s="144"/>
      <c r="B332" s="144"/>
      <c r="C332" s="144"/>
      <c r="D332" s="144"/>
      <c r="E332" s="144" t="str">
        <f t="shared" si="65"/>
        <v>2026FEBREROÍNDICES DE ATENCIÓN EN CAJA</v>
      </c>
      <c r="F332" s="448">
        <v>2026</v>
      </c>
      <c r="G332" s="449" t="s">
        <v>154</v>
      </c>
      <c r="H332" s="452"/>
      <c r="I332" s="451" t="s">
        <v>157</v>
      </c>
      <c r="J332" s="640">
        <f>'Datos comparativos'!H332</f>
        <v>1</v>
      </c>
      <c r="K332" s="641">
        <f>'Datos comparativos'!I332</f>
        <v>1</v>
      </c>
      <c r="L332" s="641" t="str">
        <f>'Datos comparativos'!J332</f>
        <v>n/a</v>
      </c>
      <c r="M332" s="641">
        <f>'Datos comparativos'!K332</f>
        <v>1</v>
      </c>
      <c r="N332" s="641" t="str">
        <f>'Datos comparativos'!L332</f>
        <v>n/a</v>
      </c>
      <c r="O332" s="641" t="str">
        <f>'Datos comparativos'!M332</f>
        <v>n/a</v>
      </c>
      <c r="P332" s="641">
        <f>'Datos comparativos'!N332</f>
        <v>1</v>
      </c>
      <c r="Q332" s="641">
        <f>'Datos comparativos'!O332</f>
        <v>1</v>
      </c>
      <c r="R332" s="641" t="str">
        <f>'Datos comparativos'!P332</f>
        <v>n/a</v>
      </c>
      <c r="S332" s="641">
        <f>'Datos comparativos'!Q332</f>
        <v>1</v>
      </c>
      <c r="T332" s="641" t="str">
        <f>'Datos comparativos'!R332</f>
        <v>n/a</v>
      </c>
      <c r="U332" s="641">
        <f>'Datos comparativos'!S332</f>
        <v>0.75</v>
      </c>
      <c r="V332" s="641">
        <f>'Datos comparativos'!T332</f>
        <v>0.60714285714285721</v>
      </c>
      <c r="W332" s="642" t="str">
        <f>'Datos comparativos'!U332</f>
        <v>n/a</v>
      </c>
      <c r="X332" s="642">
        <f>'Datos comparativos'!V332</f>
        <v>1</v>
      </c>
      <c r="Y332" s="642">
        <f>'Datos comparativos'!W332</f>
        <v>1</v>
      </c>
      <c r="Z332" s="642">
        <f>'Datos comparativos'!X332</f>
        <v>0.74285714285714288</v>
      </c>
      <c r="AA332" s="642">
        <f>'Datos comparativos'!Y332</f>
        <v>0.75</v>
      </c>
      <c r="AB332" s="642" t="str">
        <f>'Datos comparativos'!Z332</f>
        <v>n/a</v>
      </c>
      <c r="AC332" s="642">
        <f>'Datos comparativos'!AA332</f>
        <v>1</v>
      </c>
      <c r="AD332" s="642">
        <f>'Datos comparativos'!AB332</f>
        <v>0.8</v>
      </c>
      <c r="AE332" s="641">
        <f>'Datos comparativos'!AC332</f>
        <v>0.75</v>
      </c>
      <c r="AF332" s="641">
        <f>'Datos comparativos'!AD332</f>
        <v>1</v>
      </c>
      <c r="AG332" s="641" t="str">
        <f>'Datos comparativos'!AE332</f>
        <v>n/a</v>
      </c>
      <c r="AH332" s="641" t="str">
        <f>'Datos comparativos'!AF332</f>
        <v>n/a</v>
      </c>
      <c r="AI332" s="641" t="str">
        <f>'Datos comparativos'!AG332</f>
        <v>n/a</v>
      </c>
      <c r="AJ332" s="642">
        <f>'Datos comparativos'!AH332</f>
        <v>0.75</v>
      </c>
      <c r="AK332" s="642" t="str">
        <f>'Datos comparativos'!AI332</f>
        <v>n/a</v>
      </c>
      <c r="AL332" s="642">
        <f>'Datos comparativos'!AJ332</f>
        <v>0.75</v>
      </c>
      <c r="AM332" s="642">
        <f>'Datos comparativos'!AK332</f>
        <v>1</v>
      </c>
      <c r="AN332" s="642">
        <f>'Datos comparativos'!AL332</f>
        <v>0.75</v>
      </c>
      <c r="AO332" s="642" t="str">
        <f>'Datos comparativos'!AM332</f>
        <v>n/a</v>
      </c>
      <c r="AP332" s="641" t="str">
        <f>'Datos comparativos'!AN332</f>
        <v>n/a</v>
      </c>
      <c r="AQ332" s="641">
        <f>'Datos comparativos'!AO332</f>
        <v>1</v>
      </c>
      <c r="AR332" s="641">
        <f>'Datos comparativos'!AP332</f>
        <v>0.8</v>
      </c>
      <c r="AS332" s="642" t="str">
        <f>'Datos comparativos'!AQ332</f>
        <v>n/a</v>
      </c>
      <c r="AT332" s="647">
        <f>'Datos comparativos'!AR332</f>
        <v>1</v>
      </c>
      <c r="AU332" s="642" t="str">
        <f>'Datos comparativos'!AU332</f>
        <v>n/a</v>
      </c>
      <c r="AV332" s="659" t="str">
        <f>'Datos comparativos'!AV332</f>
        <v>n/a</v>
      </c>
      <c r="AW332" s="642" t="str">
        <f>'Datos comparativos'!AW332</f>
        <v>n/a</v>
      </c>
      <c r="AX332" s="660" t="str">
        <f>'Datos comparativos'!AX332</f>
        <v>n/a</v>
      </c>
      <c r="AY332" s="607" t="str">
        <f>'Datos comparativos'!AY332</f>
        <v>n/a</v>
      </c>
      <c r="AZ332" s="610"/>
      <c r="BA332" s="645">
        <f>'Datos comparativos'!BA332</f>
        <v>0.91153846153846163</v>
      </c>
      <c r="BB332" s="646">
        <f>'Datos comparativos'!BB332</f>
        <v>0.82857142857142851</v>
      </c>
      <c r="BC332" s="646">
        <f>'Datos comparativos'!BC332</f>
        <v>0.93333333333333324</v>
      </c>
      <c r="BD332" s="644">
        <f>'Datos comparativos'!BD332</f>
        <v>0.89114774114774109</v>
      </c>
      <c r="BE332" s="644" t="str">
        <f>'Datos comparativos'!BE332</f>
        <v>n/a</v>
      </c>
    </row>
    <row r="333" spans="1:59" s="72" customFormat="1" ht="6" customHeight="1" x14ac:dyDescent="0.25">
      <c r="A333" s="155"/>
      <c r="B333" s="155"/>
      <c r="C333" s="155"/>
      <c r="D333" s="155"/>
      <c r="E333" s="144" t="str">
        <f t="shared" si="31"/>
        <v/>
      </c>
      <c r="F333" s="190"/>
      <c r="G333" s="191"/>
      <c r="H333" s="453"/>
      <c r="I333" s="193"/>
      <c r="J333" s="186"/>
      <c r="K333" s="186"/>
      <c r="L333" s="186"/>
      <c r="M333" s="186"/>
      <c r="N333" s="186"/>
      <c r="O333" s="186"/>
      <c r="P333" s="287"/>
      <c r="Q333" s="186"/>
      <c r="R333" s="186"/>
      <c r="S333" s="186"/>
      <c r="T333" s="186"/>
      <c r="U333" s="186"/>
      <c r="V333" s="186"/>
      <c r="W333" s="189"/>
      <c r="X333" s="189"/>
      <c r="Y333" s="189"/>
      <c r="Z333" s="189"/>
      <c r="AA333" s="189"/>
      <c r="AB333" s="189"/>
      <c r="AC333" s="189"/>
      <c r="AD333" s="186"/>
      <c r="AE333" s="186"/>
      <c r="AF333" s="186"/>
      <c r="AG333" s="186"/>
      <c r="AH333" s="186"/>
      <c r="AI333" s="186"/>
      <c r="AJ333" s="186"/>
      <c r="AK333" s="186"/>
      <c r="AL333" s="186"/>
      <c r="AM333" s="186"/>
      <c r="AN333" s="186"/>
      <c r="AO333" s="206"/>
      <c r="AP333" s="186"/>
      <c r="AQ333" s="186"/>
      <c r="AR333" s="186"/>
      <c r="AS333" s="186"/>
      <c r="AT333" s="186"/>
      <c r="AU333" s="186"/>
      <c r="AV333" s="186"/>
      <c r="AW333" s="186"/>
      <c r="AX333" s="186"/>
      <c r="AY333" s="186"/>
      <c r="AZ333"/>
      <c r="BA333" s="186"/>
      <c r="BB333" s="186"/>
      <c r="BC333" s="186"/>
      <c r="BD333" s="186"/>
      <c r="BE333" s="186"/>
    </row>
    <row r="334" spans="1:59" ht="50.15" customHeight="1" x14ac:dyDescent="0.25">
      <c r="A334" s="144"/>
      <c r="B334" s="144"/>
      <c r="C334" s="144"/>
      <c r="D334" s="144"/>
      <c r="E334" s="144" t="str">
        <f t="shared" si="31"/>
        <v>VARIACIÓN ATENCIÓN EN CAJA
(Febrero - Diciembre)</v>
      </c>
      <c r="F334" s="1599" t="s">
        <v>855</v>
      </c>
      <c r="G334" s="1600"/>
      <c r="H334" s="1600"/>
      <c r="I334" s="1601"/>
      <c r="J334" s="195">
        <f>+IFERROR(J332-J308,"n/a")</f>
        <v>0</v>
      </c>
      <c r="K334" s="196">
        <f t="shared" ref="K334:BG334" si="68">+IFERROR(K332-K308,"n/a")</f>
        <v>0</v>
      </c>
      <c r="L334" s="196" t="str">
        <f t="shared" si="68"/>
        <v>n/a</v>
      </c>
      <c r="M334" s="196">
        <f t="shared" si="68"/>
        <v>0.19999999999999996</v>
      </c>
      <c r="N334" s="196" t="str">
        <f t="shared" si="68"/>
        <v>n/a</v>
      </c>
      <c r="O334" s="196" t="str">
        <f t="shared" si="68"/>
        <v>n/a</v>
      </c>
      <c r="P334" s="196">
        <f t="shared" si="68"/>
        <v>0</v>
      </c>
      <c r="Q334" s="196">
        <f t="shared" si="68"/>
        <v>0</v>
      </c>
      <c r="R334" s="196" t="str">
        <f t="shared" si="68"/>
        <v>n/a</v>
      </c>
      <c r="S334" s="196">
        <f t="shared" si="68"/>
        <v>0</v>
      </c>
      <c r="T334" s="196" t="str">
        <f t="shared" si="68"/>
        <v>n/a</v>
      </c>
      <c r="U334" s="196">
        <f t="shared" si="68"/>
        <v>-0.25</v>
      </c>
      <c r="V334" s="251">
        <f t="shared" si="68"/>
        <v>-0.39285714285714279</v>
      </c>
      <c r="W334" s="251" t="str">
        <f t="shared" si="68"/>
        <v>n/a</v>
      </c>
      <c r="X334" s="251">
        <f t="shared" si="68"/>
        <v>0</v>
      </c>
      <c r="Y334" s="251">
        <f t="shared" si="68"/>
        <v>0</v>
      </c>
      <c r="Z334" s="251">
        <f t="shared" si="68"/>
        <v>-0.25714285714285712</v>
      </c>
      <c r="AA334" s="251">
        <f t="shared" si="68"/>
        <v>0.14999999999999991</v>
      </c>
      <c r="AB334" s="251" t="str">
        <f t="shared" si="68"/>
        <v>n/a</v>
      </c>
      <c r="AC334" s="996"/>
      <c r="AD334" s="196">
        <f t="shared" si="68"/>
        <v>5.0000000000000044E-2</v>
      </c>
      <c r="AE334" s="196">
        <f t="shared" si="68"/>
        <v>-0.25</v>
      </c>
      <c r="AF334" s="196">
        <f t="shared" si="68"/>
        <v>0</v>
      </c>
      <c r="AG334" s="196" t="str">
        <f t="shared" si="68"/>
        <v>n/a</v>
      </c>
      <c r="AH334" s="196" t="str">
        <f t="shared" si="68"/>
        <v>n/a</v>
      </c>
      <c r="AI334" s="196" t="str">
        <f t="shared" si="68"/>
        <v>n/a</v>
      </c>
      <c r="AJ334" s="251">
        <f t="shared" si="68"/>
        <v>-0.25</v>
      </c>
      <c r="AK334" s="251" t="str">
        <f t="shared" si="68"/>
        <v>n/a</v>
      </c>
      <c r="AL334" s="251">
        <f t="shared" si="68"/>
        <v>-5.0000000000000044E-2</v>
      </c>
      <c r="AM334" s="717">
        <f t="shared" si="68"/>
        <v>0.6333333333333333</v>
      </c>
      <c r="AN334" s="717">
        <f t="shared" si="68"/>
        <v>-0.25</v>
      </c>
      <c r="AO334" s="254" t="str">
        <f t="shared" si="68"/>
        <v>n/a</v>
      </c>
      <c r="AP334" s="196" t="str">
        <f t="shared" si="68"/>
        <v>n/a</v>
      </c>
      <c r="AQ334" s="196">
        <f t="shared" si="68"/>
        <v>0.19999999999999996</v>
      </c>
      <c r="AR334" s="196">
        <f t="shared" si="68"/>
        <v>-0.19999999999999996</v>
      </c>
      <c r="AS334" s="456" t="str">
        <f t="shared" si="68"/>
        <v>n/a</v>
      </c>
      <c r="AT334" s="970">
        <f t="shared" si="68"/>
        <v>0</v>
      </c>
      <c r="AU334" s="970" t="str">
        <f t="shared" si="68"/>
        <v>n/a</v>
      </c>
      <c r="AV334" s="980" t="str">
        <f t="shared" si="68"/>
        <v>n/a</v>
      </c>
      <c r="AW334" s="456" t="str">
        <f t="shared" si="68"/>
        <v>n/a</v>
      </c>
      <c r="AX334" s="602" t="str">
        <f t="shared" si="68"/>
        <v>n/a</v>
      </c>
      <c r="AY334" s="456" t="str">
        <f t="shared" si="68"/>
        <v>n/a</v>
      </c>
      <c r="AZ334" s="615">
        <f t="shared" si="68"/>
        <v>0</v>
      </c>
      <c r="BA334" s="606">
        <f t="shared" si="68"/>
        <v>-3.8461538461538436E-2</v>
      </c>
      <c r="BB334" s="189">
        <f t="shared" si="68"/>
        <v>-3.6011904761904745E-2</v>
      </c>
      <c r="BC334" s="195">
        <f t="shared" si="68"/>
        <v>0</v>
      </c>
      <c r="BD334" s="196">
        <f t="shared" si="68"/>
        <v>-2.4824481074480986E-2</v>
      </c>
      <c r="BE334" s="196" t="str">
        <f t="shared" si="68"/>
        <v>n/a</v>
      </c>
      <c r="BF334" s="197">
        <f t="shared" si="68"/>
        <v>-0.91597222222222208</v>
      </c>
      <c r="BG334" s="197" t="str">
        <f t="shared" si="68"/>
        <v>n/a</v>
      </c>
    </row>
    <row r="335" spans="1:59" s="72" customFormat="1" ht="6" customHeight="1" x14ac:dyDescent="0.25">
      <c r="A335" s="155"/>
      <c r="B335" s="155"/>
      <c r="C335" s="155"/>
      <c r="D335" s="155"/>
      <c r="E335" s="144" t="str">
        <f t="shared" si="31"/>
        <v/>
      </c>
      <c r="F335" s="190"/>
      <c r="G335" s="191"/>
      <c r="H335" s="453"/>
      <c r="I335" s="193"/>
      <c r="J335" s="186"/>
      <c r="K335" s="186"/>
      <c r="L335" s="186"/>
      <c r="M335" s="186"/>
      <c r="N335" s="186"/>
      <c r="O335" s="186"/>
      <c r="P335" s="186"/>
      <c r="Q335" s="186"/>
      <c r="R335" s="186"/>
      <c r="S335" s="186"/>
      <c r="T335" s="186"/>
      <c r="U335" s="186"/>
      <c r="V335" s="186"/>
      <c r="W335" s="186"/>
      <c r="X335" s="186"/>
      <c r="Y335" s="186"/>
      <c r="Z335" s="186"/>
      <c r="AA335" s="186"/>
      <c r="AB335" s="186"/>
      <c r="AC335" s="186"/>
      <c r="AD335" s="186"/>
      <c r="AE335" s="186"/>
      <c r="AF335" s="186"/>
      <c r="AG335" s="186"/>
      <c r="AH335" s="186"/>
      <c r="AI335" s="186"/>
      <c r="AJ335" s="186"/>
      <c r="AK335" s="186"/>
      <c r="AL335" s="186"/>
      <c r="AM335" s="186"/>
      <c r="AN335" s="186"/>
      <c r="AO335" s="206"/>
      <c r="AP335" s="186"/>
      <c r="AQ335" s="186"/>
      <c r="AR335" s="186"/>
      <c r="AS335" s="186"/>
      <c r="AT335" s="186"/>
      <c r="AU335" s="186"/>
      <c r="AV335" s="186"/>
      <c r="AW335" s="186"/>
      <c r="AX335" s="186"/>
      <c r="AY335" s="186"/>
      <c r="AZ335"/>
      <c r="BA335" s="186"/>
      <c r="BB335" s="186"/>
      <c r="BC335" s="186"/>
      <c r="BD335" s="186"/>
      <c r="BE335" s="186"/>
    </row>
    <row r="336" spans="1:59" ht="35.25" customHeight="1" x14ac:dyDescent="0.25">
      <c r="A336" s="147"/>
      <c r="B336" s="147"/>
      <c r="C336" s="147"/>
      <c r="D336" s="147"/>
      <c r="E336" s="144" t="str">
        <f t="shared" si="31"/>
        <v>2016DICIEMBREÍNDICES DE ATENCIÓN POSTPAGO</v>
      </c>
      <c r="F336" s="448">
        <v>2016</v>
      </c>
      <c r="G336" s="449" t="s">
        <v>152</v>
      </c>
      <c r="H336" s="452"/>
      <c r="I336" s="450" t="s">
        <v>158</v>
      </c>
      <c r="J336" s="297">
        <v>1</v>
      </c>
      <c r="K336" s="181">
        <v>0.33333333333333331</v>
      </c>
      <c r="L336" s="181">
        <v>1</v>
      </c>
      <c r="M336" s="181">
        <v>0.5</v>
      </c>
      <c r="N336" s="181">
        <v>0.33333333333333331</v>
      </c>
      <c r="O336" s="181">
        <v>0.33333333333333331</v>
      </c>
      <c r="P336" s="181">
        <v>0.75</v>
      </c>
      <c r="Q336" s="181" t="s">
        <v>84</v>
      </c>
      <c r="R336" s="181">
        <v>0.75</v>
      </c>
      <c r="S336" s="181">
        <v>0.5</v>
      </c>
      <c r="T336" s="181">
        <v>0.5</v>
      </c>
      <c r="U336" s="181">
        <v>0.66666666666666663</v>
      </c>
      <c r="V336" s="181" t="s">
        <v>84</v>
      </c>
      <c r="W336" s="181">
        <v>0</v>
      </c>
      <c r="X336" s="181" t="s">
        <v>84</v>
      </c>
      <c r="Y336" s="181" t="s">
        <v>84</v>
      </c>
      <c r="Z336" s="716" t="s">
        <v>84</v>
      </c>
      <c r="AA336" s="870" t="s">
        <v>84</v>
      </c>
      <c r="AB336" s="870" t="s">
        <v>84</v>
      </c>
      <c r="AC336" s="870"/>
      <c r="AD336" s="181">
        <v>0.5</v>
      </c>
      <c r="AE336" s="181">
        <v>0.625</v>
      </c>
      <c r="AF336" s="181">
        <v>1</v>
      </c>
      <c r="AG336" s="181">
        <v>0.75</v>
      </c>
      <c r="AH336" s="181">
        <v>0.375</v>
      </c>
      <c r="AI336" s="181">
        <v>0</v>
      </c>
      <c r="AJ336" s="181" t="s">
        <v>84</v>
      </c>
      <c r="AK336" s="181" t="s">
        <v>84</v>
      </c>
      <c r="AL336" s="716" t="s">
        <v>84</v>
      </c>
      <c r="AM336" s="716" t="s">
        <v>84</v>
      </c>
      <c r="AN336" s="870" t="s">
        <v>84</v>
      </c>
      <c r="AO336" s="181">
        <v>0.25</v>
      </c>
      <c r="AP336" s="181">
        <v>0.5</v>
      </c>
      <c r="AQ336" s="181" t="s">
        <v>84</v>
      </c>
      <c r="AR336" s="856" t="s">
        <v>84</v>
      </c>
      <c r="AS336" s="181" t="s">
        <v>84</v>
      </c>
      <c r="AT336" s="298" t="s">
        <v>84</v>
      </c>
      <c r="AU336" s="181" t="s">
        <v>84</v>
      </c>
      <c r="AV336" s="601" t="s">
        <v>84</v>
      </c>
      <c r="AW336" s="181" t="s">
        <v>84</v>
      </c>
      <c r="AX336" s="298" t="s">
        <v>84</v>
      </c>
      <c r="AY336" s="181" t="s">
        <v>84</v>
      </c>
      <c r="BA336" s="223">
        <v>0.55555555555555558</v>
      </c>
      <c r="BB336" s="224">
        <v>0.54166666666666663</v>
      </c>
      <c r="BC336" s="224">
        <v>0.375</v>
      </c>
      <c r="BD336" s="225">
        <v>0.49074074074074076</v>
      </c>
      <c r="BE336" s="225" t="s">
        <v>84</v>
      </c>
    </row>
    <row r="337" spans="1:61" ht="35.25" customHeight="1" x14ac:dyDescent="0.25">
      <c r="A337" s="144"/>
      <c r="B337" s="144"/>
      <c r="C337" s="144"/>
      <c r="D337" s="144"/>
      <c r="E337" s="144" t="str">
        <f t="shared" si="31"/>
        <v>2017ENEROÍNDICES DE ATENCIÓN POSTPAGO</v>
      </c>
      <c r="F337" s="448">
        <v>2017</v>
      </c>
      <c r="G337" s="449" t="s">
        <v>153</v>
      </c>
      <c r="H337" s="452"/>
      <c r="I337" s="451" t="str">
        <f>+I336</f>
        <v>ÍNDICES DE ATENCIÓN POSTPAGO</v>
      </c>
      <c r="J337" s="264">
        <v>0.5</v>
      </c>
      <c r="K337" s="183">
        <v>0.66666666666666663</v>
      </c>
      <c r="L337" s="183">
        <v>0.75</v>
      </c>
      <c r="M337" s="183">
        <v>0</v>
      </c>
      <c r="N337" s="183">
        <v>0.5</v>
      </c>
      <c r="O337" s="183">
        <v>0</v>
      </c>
      <c r="P337" s="183">
        <v>0.75</v>
      </c>
      <c r="Q337" s="183" t="s">
        <v>84</v>
      </c>
      <c r="R337" s="183">
        <v>0.66666666666666663</v>
      </c>
      <c r="S337" s="183">
        <v>0</v>
      </c>
      <c r="T337" s="183">
        <v>0.5</v>
      </c>
      <c r="U337" s="183">
        <v>1</v>
      </c>
      <c r="V337" s="183" t="s">
        <v>84</v>
      </c>
      <c r="W337" s="183">
        <v>1</v>
      </c>
      <c r="X337" s="183" t="s">
        <v>84</v>
      </c>
      <c r="Y337" s="183" t="s">
        <v>84</v>
      </c>
      <c r="Z337" s="183" t="s">
        <v>84</v>
      </c>
      <c r="AA337" s="183" t="s">
        <v>84</v>
      </c>
      <c r="AB337" s="183" t="s">
        <v>84</v>
      </c>
      <c r="AC337" s="183"/>
      <c r="AD337" s="183">
        <v>0</v>
      </c>
      <c r="AE337" s="183">
        <v>0.66666666666666663</v>
      </c>
      <c r="AF337" s="183">
        <v>1</v>
      </c>
      <c r="AG337" s="183">
        <v>1</v>
      </c>
      <c r="AH337" s="183">
        <v>0.75</v>
      </c>
      <c r="AI337" s="183">
        <v>0.75</v>
      </c>
      <c r="AJ337" s="183" t="s">
        <v>84</v>
      </c>
      <c r="AK337" s="183" t="s">
        <v>84</v>
      </c>
      <c r="AL337" s="183" t="s">
        <v>84</v>
      </c>
      <c r="AM337" s="183" t="s">
        <v>84</v>
      </c>
      <c r="AN337" s="183" t="s">
        <v>84</v>
      </c>
      <c r="AO337" s="183">
        <v>1</v>
      </c>
      <c r="AP337" s="183">
        <v>0.33333333333333331</v>
      </c>
      <c r="AQ337" s="183" t="s">
        <v>84</v>
      </c>
      <c r="AR337" s="183" t="s">
        <v>84</v>
      </c>
      <c r="AS337" s="183">
        <v>0.75</v>
      </c>
      <c r="AT337" s="265" t="s">
        <v>84</v>
      </c>
      <c r="AU337" s="183" t="s">
        <v>84</v>
      </c>
      <c r="AV337" s="183" t="s">
        <v>84</v>
      </c>
      <c r="AW337" s="183" t="s">
        <v>84</v>
      </c>
      <c r="AX337" s="265" t="s">
        <v>84</v>
      </c>
      <c r="AY337" s="183" t="s">
        <v>84</v>
      </c>
      <c r="BA337" s="266">
        <v>0.52777777777777779</v>
      </c>
      <c r="BB337" s="187">
        <v>0.69444444444444431</v>
      </c>
      <c r="BC337" s="187">
        <v>0.69444444444444453</v>
      </c>
      <c r="BD337" s="188">
        <v>0.63888888888888884</v>
      </c>
      <c r="BE337" s="188" t="s">
        <v>84</v>
      </c>
      <c r="BI337" s="72"/>
    </row>
    <row r="338" spans="1:61" ht="35.25" customHeight="1" x14ac:dyDescent="0.25">
      <c r="A338" s="144"/>
      <c r="B338" s="144"/>
      <c r="C338" s="144"/>
      <c r="D338" s="144"/>
      <c r="E338" s="144" t="str">
        <f t="shared" si="31"/>
        <v>2017FEBREROÍNDICES DE ATENCIÓN POSTPAGO</v>
      </c>
      <c r="F338" s="448">
        <f>+F337</f>
        <v>2017</v>
      </c>
      <c r="G338" s="449" t="s">
        <v>154</v>
      </c>
      <c r="H338" s="452"/>
      <c r="I338" s="451" t="str">
        <f t="shared" ref="I338:I349" si="69">+I337</f>
        <v>ÍNDICES DE ATENCIÓN POSTPAGO</v>
      </c>
      <c r="J338" s="268">
        <v>0</v>
      </c>
      <c r="K338" s="186">
        <v>0</v>
      </c>
      <c r="L338" s="186">
        <v>0.5</v>
      </c>
      <c r="M338" s="186">
        <v>0.5</v>
      </c>
      <c r="N338" s="186">
        <v>0.33333333333333331</v>
      </c>
      <c r="O338" s="186">
        <v>0.25</v>
      </c>
      <c r="P338" s="186">
        <v>0.33333333333333331</v>
      </c>
      <c r="Q338" s="186">
        <v>0.33333333333333331</v>
      </c>
      <c r="R338" s="186">
        <v>0</v>
      </c>
      <c r="S338" s="186">
        <v>0</v>
      </c>
      <c r="T338" s="186">
        <v>0.33333333333333331</v>
      </c>
      <c r="U338" s="186">
        <v>0.5</v>
      </c>
      <c r="V338" s="186" t="s">
        <v>84</v>
      </c>
      <c r="W338" s="186" t="s">
        <v>84</v>
      </c>
      <c r="X338" s="186" t="s">
        <v>84</v>
      </c>
      <c r="Y338" s="186" t="s">
        <v>84</v>
      </c>
      <c r="Z338" s="186" t="s">
        <v>84</v>
      </c>
      <c r="AA338" s="186" t="s">
        <v>84</v>
      </c>
      <c r="AB338" s="186" t="s">
        <v>84</v>
      </c>
      <c r="AC338" s="186"/>
      <c r="AD338" s="186">
        <v>0</v>
      </c>
      <c r="AE338" s="186">
        <v>0</v>
      </c>
      <c r="AF338" s="186">
        <v>0</v>
      </c>
      <c r="AG338" s="186">
        <v>1</v>
      </c>
      <c r="AH338" s="186">
        <v>0</v>
      </c>
      <c r="AI338" s="186">
        <v>1</v>
      </c>
      <c r="AJ338" s="186" t="s">
        <v>84</v>
      </c>
      <c r="AK338" s="186" t="s">
        <v>84</v>
      </c>
      <c r="AL338" s="186" t="s">
        <v>84</v>
      </c>
      <c r="AM338" s="186" t="s">
        <v>84</v>
      </c>
      <c r="AN338" s="186" t="s">
        <v>84</v>
      </c>
      <c r="AO338" s="186">
        <v>0.5</v>
      </c>
      <c r="AP338" s="186">
        <v>1</v>
      </c>
      <c r="AQ338" s="186" t="s">
        <v>84</v>
      </c>
      <c r="AR338" s="186" t="s">
        <v>84</v>
      </c>
      <c r="AS338" s="186">
        <v>0.5</v>
      </c>
      <c r="AT338" s="269" t="s">
        <v>84</v>
      </c>
      <c r="AU338" s="186" t="s">
        <v>84</v>
      </c>
      <c r="AV338" s="186" t="s">
        <v>84</v>
      </c>
      <c r="AW338" s="186" t="s">
        <v>84</v>
      </c>
      <c r="AX338" s="269" t="s">
        <v>84</v>
      </c>
      <c r="AY338" s="186" t="s">
        <v>84</v>
      </c>
      <c r="BA338" s="270">
        <v>0.25694444444444448</v>
      </c>
      <c r="BB338" s="207">
        <v>0.33333333333333331</v>
      </c>
      <c r="BC338" s="207">
        <v>0.66666666666666663</v>
      </c>
      <c r="BD338" s="208">
        <v>0.41898148148148145</v>
      </c>
      <c r="BE338" s="208" t="s">
        <v>84</v>
      </c>
    </row>
    <row r="339" spans="1:61" ht="35.25" customHeight="1" x14ac:dyDescent="0.25">
      <c r="A339" s="144"/>
      <c r="B339" s="144"/>
      <c r="C339" s="144"/>
      <c r="D339" s="144"/>
      <c r="E339" s="144" t="str">
        <f t="shared" si="31"/>
        <v>2017MARZOÍNDICES DE ATENCIÓN POSTPAGO</v>
      </c>
      <c r="F339" s="448">
        <f t="shared" ref="F339:F349" si="70">+F338</f>
        <v>2017</v>
      </c>
      <c r="G339" s="449" t="s">
        <v>155</v>
      </c>
      <c r="H339" s="452"/>
      <c r="I339" s="451" t="str">
        <f t="shared" si="69"/>
        <v>ÍNDICES DE ATENCIÓN POSTPAGO</v>
      </c>
      <c r="J339" s="264">
        <v>1</v>
      </c>
      <c r="K339" s="183">
        <v>1</v>
      </c>
      <c r="L339" s="183">
        <v>0</v>
      </c>
      <c r="M339" s="183">
        <v>0.33333333333333331</v>
      </c>
      <c r="N339" s="183">
        <v>1</v>
      </c>
      <c r="O339" s="183">
        <v>0.75</v>
      </c>
      <c r="P339" s="183">
        <v>0.66666666666666663</v>
      </c>
      <c r="Q339" s="183">
        <v>0.5</v>
      </c>
      <c r="R339" s="183">
        <v>0.5</v>
      </c>
      <c r="S339" s="183">
        <v>0</v>
      </c>
      <c r="T339" s="183" t="s">
        <v>84</v>
      </c>
      <c r="U339" s="183">
        <v>0.5</v>
      </c>
      <c r="V339" s="183" t="s">
        <v>84</v>
      </c>
      <c r="W339" s="183" t="s">
        <v>84</v>
      </c>
      <c r="X339" s="183" t="s">
        <v>84</v>
      </c>
      <c r="Y339" s="183" t="s">
        <v>84</v>
      </c>
      <c r="Z339" s="183" t="s">
        <v>84</v>
      </c>
      <c r="AA339" s="183" t="s">
        <v>84</v>
      </c>
      <c r="AB339" s="183" t="s">
        <v>84</v>
      </c>
      <c r="AC339" s="183"/>
      <c r="AD339" s="183">
        <v>0</v>
      </c>
      <c r="AE339" s="183">
        <v>0.75</v>
      </c>
      <c r="AF339" s="183">
        <v>1</v>
      </c>
      <c r="AG339" s="183">
        <v>0.33333333333333331</v>
      </c>
      <c r="AH339" s="183">
        <v>0.75</v>
      </c>
      <c r="AI339" s="183">
        <v>0.75</v>
      </c>
      <c r="AJ339" s="183" t="s">
        <v>84</v>
      </c>
      <c r="AK339" s="183" t="s">
        <v>84</v>
      </c>
      <c r="AL339" s="183" t="s">
        <v>84</v>
      </c>
      <c r="AM339" s="183" t="s">
        <v>84</v>
      </c>
      <c r="AN339" s="183" t="s">
        <v>84</v>
      </c>
      <c r="AO339" s="183">
        <v>1</v>
      </c>
      <c r="AP339" s="183">
        <v>0.33333333333333331</v>
      </c>
      <c r="AQ339" s="183" t="s">
        <v>84</v>
      </c>
      <c r="AR339" s="183" t="s">
        <v>84</v>
      </c>
      <c r="AS339" s="183">
        <v>0.75</v>
      </c>
      <c r="AT339" s="265" t="s">
        <v>84</v>
      </c>
      <c r="AU339" s="183" t="s">
        <v>84</v>
      </c>
      <c r="AV339" s="183" t="s">
        <v>84</v>
      </c>
      <c r="AW339" s="183" t="s">
        <v>84</v>
      </c>
      <c r="AX339" s="265" t="s">
        <v>84</v>
      </c>
      <c r="AY339" s="183" t="s">
        <v>84</v>
      </c>
      <c r="BA339" s="266">
        <v>0.56818181818181823</v>
      </c>
      <c r="BB339" s="187">
        <v>0.59722222222222221</v>
      </c>
      <c r="BC339" s="187">
        <v>0.69444444444444453</v>
      </c>
      <c r="BD339" s="188">
        <v>0.61994949494949492</v>
      </c>
      <c r="BE339" s="188" t="s">
        <v>84</v>
      </c>
    </row>
    <row r="340" spans="1:61" ht="35.25" customHeight="1" x14ac:dyDescent="0.25">
      <c r="A340" s="144"/>
      <c r="B340" s="144"/>
      <c r="C340" s="144"/>
      <c r="D340" s="144"/>
      <c r="E340" s="144" t="str">
        <f t="shared" si="31"/>
        <v>2017MAYOÍNDICES DE ATENCIÓN POSTPAGO</v>
      </c>
      <c r="F340" s="448">
        <f t="shared" si="70"/>
        <v>2017</v>
      </c>
      <c r="G340" s="449" t="s">
        <v>167</v>
      </c>
      <c r="H340" s="452"/>
      <c r="I340" s="451" t="str">
        <f t="shared" si="69"/>
        <v>ÍNDICES DE ATENCIÓN POSTPAGO</v>
      </c>
      <c r="J340" s="268">
        <v>0.5</v>
      </c>
      <c r="K340" s="186">
        <v>1</v>
      </c>
      <c r="L340" s="186">
        <v>1</v>
      </c>
      <c r="M340" s="186" t="s">
        <v>84</v>
      </c>
      <c r="N340" s="186">
        <v>1</v>
      </c>
      <c r="O340" s="186">
        <v>0.5</v>
      </c>
      <c r="P340" s="186">
        <v>0.5</v>
      </c>
      <c r="Q340" s="186">
        <v>0.33333333333333331</v>
      </c>
      <c r="R340" s="186">
        <v>0.5</v>
      </c>
      <c r="S340" s="186">
        <v>0</v>
      </c>
      <c r="T340" s="186">
        <v>0.75</v>
      </c>
      <c r="U340" s="186">
        <v>1</v>
      </c>
      <c r="V340" s="186" t="s">
        <v>84</v>
      </c>
      <c r="W340" s="186" t="s">
        <v>84</v>
      </c>
      <c r="X340" s="186" t="s">
        <v>84</v>
      </c>
      <c r="Y340" s="186" t="s">
        <v>84</v>
      </c>
      <c r="Z340" s="186" t="s">
        <v>84</v>
      </c>
      <c r="AA340" s="186" t="s">
        <v>84</v>
      </c>
      <c r="AB340" s="186" t="s">
        <v>84</v>
      </c>
      <c r="AC340" s="186"/>
      <c r="AD340" s="186">
        <v>0.75</v>
      </c>
      <c r="AE340" s="186">
        <v>1</v>
      </c>
      <c r="AF340" s="186">
        <v>1</v>
      </c>
      <c r="AG340" s="186">
        <v>0.33333333333333331</v>
      </c>
      <c r="AH340" s="186">
        <v>1</v>
      </c>
      <c r="AI340" s="186">
        <v>0.75</v>
      </c>
      <c r="AJ340" s="186">
        <v>0</v>
      </c>
      <c r="AK340" s="186" t="s">
        <v>84</v>
      </c>
      <c r="AL340" s="186" t="s">
        <v>84</v>
      </c>
      <c r="AM340" s="186" t="s">
        <v>84</v>
      </c>
      <c r="AN340" s="186" t="s">
        <v>84</v>
      </c>
      <c r="AO340" s="186">
        <v>0.75</v>
      </c>
      <c r="AP340" s="186">
        <v>0.66666666666666663</v>
      </c>
      <c r="AQ340" s="186" t="s">
        <v>84</v>
      </c>
      <c r="AR340" s="186" t="s">
        <v>84</v>
      </c>
      <c r="AS340" s="186" t="s">
        <v>84</v>
      </c>
      <c r="AT340" s="269" t="s">
        <v>84</v>
      </c>
      <c r="AU340" s="186" t="s">
        <v>84</v>
      </c>
      <c r="AV340" s="186" t="s">
        <v>84</v>
      </c>
      <c r="AW340" s="186" t="s">
        <v>84</v>
      </c>
      <c r="AX340" s="269" t="s">
        <v>84</v>
      </c>
      <c r="AY340" s="186" t="s">
        <v>84</v>
      </c>
      <c r="BA340" s="270">
        <v>0.64393939393939392</v>
      </c>
      <c r="BB340" s="207">
        <v>0.80555555555555569</v>
      </c>
      <c r="BC340" s="207">
        <v>0.47222222222222215</v>
      </c>
      <c r="BD340" s="208">
        <v>0.64057239057239057</v>
      </c>
      <c r="BE340" s="208" t="s">
        <v>84</v>
      </c>
    </row>
    <row r="341" spans="1:61" ht="35.25" customHeight="1" x14ac:dyDescent="0.25">
      <c r="A341" s="144"/>
      <c r="B341" s="144"/>
      <c r="C341" s="144"/>
      <c r="D341" s="144"/>
      <c r="E341" s="144" t="str">
        <f t="shared" si="31"/>
        <v>2017JUNIOÍNDICES DE ATENCIÓN POSTPAGO</v>
      </c>
      <c r="F341" s="448">
        <f t="shared" si="70"/>
        <v>2017</v>
      </c>
      <c r="G341" s="449" t="s">
        <v>168</v>
      </c>
      <c r="H341" s="452"/>
      <c r="I341" s="451" t="str">
        <f t="shared" si="69"/>
        <v>ÍNDICES DE ATENCIÓN POSTPAGO</v>
      </c>
      <c r="J341" s="264">
        <v>1</v>
      </c>
      <c r="K341" s="183">
        <v>0.66666666666666663</v>
      </c>
      <c r="L341" s="183">
        <v>1</v>
      </c>
      <c r="M341" s="183">
        <v>1</v>
      </c>
      <c r="N341" s="183">
        <v>0.66666666666666663</v>
      </c>
      <c r="O341" s="183">
        <v>1</v>
      </c>
      <c r="P341" s="183">
        <v>0.75</v>
      </c>
      <c r="Q341" s="183">
        <v>1</v>
      </c>
      <c r="R341" s="183">
        <v>1</v>
      </c>
      <c r="S341" s="183">
        <v>0.75</v>
      </c>
      <c r="T341" s="183">
        <v>0.5</v>
      </c>
      <c r="U341" s="183">
        <v>1</v>
      </c>
      <c r="V341" s="183" t="s">
        <v>84</v>
      </c>
      <c r="W341" s="183" t="s">
        <v>84</v>
      </c>
      <c r="X341" s="183" t="s">
        <v>84</v>
      </c>
      <c r="Y341" s="183" t="s">
        <v>84</v>
      </c>
      <c r="Z341" s="183" t="s">
        <v>84</v>
      </c>
      <c r="AA341" s="183" t="s">
        <v>84</v>
      </c>
      <c r="AB341" s="183" t="s">
        <v>84</v>
      </c>
      <c r="AC341" s="183"/>
      <c r="AD341" s="183">
        <v>0</v>
      </c>
      <c r="AE341" s="183">
        <v>0.75</v>
      </c>
      <c r="AF341" s="183">
        <v>1</v>
      </c>
      <c r="AG341" s="183">
        <v>1</v>
      </c>
      <c r="AH341" s="183">
        <v>1</v>
      </c>
      <c r="AI341" s="183">
        <v>0.75</v>
      </c>
      <c r="AJ341" s="183" t="s">
        <v>84</v>
      </c>
      <c r="AK341" s="183" t="s">
        <v>84</v>
      </c>
      <c r="AL341" s="183" t="s">
        <v>84</v>
      </c>
      <c r="AM341" s="183" t="s">
        <v>84</v>
      </c>
      <c r="AN341" s="183" t="s">
        <v>84</v>
      </c>
      <c r="AO341" s="183">
        <v>0.33333333333333331</v>
      </c>
      <c r="AP341" s="183">
        <v>0.33333333333333331</v>
      </c>
      <c r="AQ341" s="183" t="s">
        <v>84</v>
      </c>
      <c r="AR341" s="183" t="s">
        <v>84</v>
      </c>
      <c r="AS341" s="183" t="s">
        <v>84</v>
      </c>
      <c r="AT341" s="265" t="s">
        <v>84</v>
      </c>
      <c r="AU341" s="183" t="s">
        <v>84</v>
      </c>
      <c r="AV341" s="183" t="s">
        <v>84</v>
      </c>
      <c r="AW341" s="183" t="s">
        <v>84</v>
      </c>
      <c r="AX341" s="265" t="s">
        <v>84</v>
      </c>
      <c r="AY341" s="183" t="s">
        <v>84</v>
      </c>
      <c r="BA341" s="266">
        <v>0.86111111111111105</v>
      </c>
      <c r="BB341" s="187">
        <v>0.75</v>
      </c>
      <c r="BC341" s="187">
        <v>0.33333333333333331</v>
      </c>
      <c r="BD341" s="188">
        <v>0.64814814814814814</v>
      </c>
      <c r="BE341" s="188" t="s">
        <v>84</v>
      </c>
    </row>
    <row r="342" spans="1:61" ht="35.25" customHeight="1" x14ac:dyDescent="0.25">
      <c r="A342" s="144"/>
      <c r="B342" s="144"/>
      <c r="C342" s="144"/>
      <c r="D342" s="144"/>
      <c r="E342" s="144" t="str">
        <f t="shared" si="31"/>
        <v>2017JULIOÍNDICES DE ATENCIÓN POSTPAGO</v>
      </c>
      <c r="F342" s="448">
        <f t="shared" si="70"/>
        <v>2017</v>
      </c>
      <c r="G342" s="449" t="s">
        <v>241</v>
      </c>
      <c r="H342" s="452"/>
      <c r="I342" s="451" t="str">
        <f t="shared" si="69"/>
        <v>ÍNDICES DE ATENCIÓN POSTPAGO</v>
      </c>
      <c r="J342" s="299">
        <v>1</v>
      </c>
      <c r="K342" s="189">
        <v>1</v>
      </c>
      <c r="L342" s="189">
        <v>1</v>
      </c>
      <c r="M342" s="189">
        <v>0.66666666666666663</v>
      </c>
      <c r="N342" s="189">
        <v>1</v>
      </c>
      <c r="O342" s="189">
        <v>1</v>
      </c>
      <c r="P342" s="189">
        <v>1</v>
      </c>
      <c r="Q342" s="189">
        <v>0</v>
      </c>
      <c r="R342" s="189">
        <v>0.66666666666666663</v>
      </c>
      <c r="S342" s="189">
        <v>0.33333333333333331</v>
      </c>
      <c r="T342" s="189">
        <v>1</v>
      </c>
      <c r="U342" s="189">
        <v>0.66666666666666663</v>
      </c>
      <c r="V342" s="189" t="s">
        <v>84</v>
      </c>
      <c r="W342" s="189" t="s">
        <v>84</v>
      </c>
      <c r="X342" s="189" t="s">
        <v>84</v>
      </c>
      <c r="Y342" s="189" t="s">
        <v>84</v>
      </c>
      <c r="Z342" s="189" t="s">
        <v>84</v>
      </c>
      <c r="AA342" s="189" t="s">
        <v>84</v>
      </c>
      <c r="AB342" s="189" t="s">
        <v>84</v>
      </c>
      <c r="AC342" s="189"/>
      <c r="AD342" s="189">
        <v>0.66666666666666663</v>
      </c>
      <c r="AE342" s="189">
        <v>0.66666666666666663</v>
      </c>
      <c r="AF342" s="189">
        <v>1</v>
      </c>
      <c r="AG342" s="189">
        <v>1</v>
      </c>
      <c r="AH342" s="189">
        <v>1</v>
      </c>
      <c r="AI342" s="189">
        <v>0.33333333333333331</v>
      </c>
      <c r="AJ342" s="189">
        <v>1</v>
      </c>
      <c r="AK342" s="189" t="s">
        <v>84</v>
      </c>
      <c r="AL342" s="189" t="s">
        <v>84</v>
      </c>
      <c r="AM342" s="189" t="s">
        <v>84</v>
      </c>
      <c r="AN342" s="189" t="s">
        <v>84</v>
      </c>
      <c r="AO342" s="189">
        <v>0.66666666666666663</v>
      </c>
      <c r="AP342" s="189">
        <v>1</v>
      </c>
      <c r="AQ342" s="189" t="s">
        <v>84</v>
      </c>
      <c r="AR342" s="189" t="s">
        <v>84</v>
      </c>
      <c r="AS342" s="189" t="s">
        <v>84</v>
      </c>
      <c r="AT342" s="256" t="s">
        <v>84</v>
      </c>
      <c r="AU342" s="189" t="s">
        <v>84</v>
      </c>
      <c r="AV342" s="189" t="s">
        <v>84</v>
      </c>
      <c r="AW342" s="189" t="s">
        <v>84</v>
      </c>
      <c r="AX342" s="256" t="s">
        <v>84</v>
      </c>
      <c r="AY342" s="189" t="s">
        <v>84</v>
      </c>
      <c r="BA342" s="300">
        <v>0.77777777777777768</v>
      </c>
      <c r="BB342" s="239">
        <v>0.80952380952380942</v>
      </c>
      <c r="BC342" s="239">
        <v>0.83333333333333326</v>
      </c>
      <c r="BD342" s="240">
        <v>0.80687830687830664</v>
      </c>
      <c r="BE342" s="240" t="s">
        <v>84</v>
      </c>
    </row>
    <row r="343" spans="1:61" ht="35.25" customHeight="1" x14ac:dyDescent="0.25">
      <c r="A343" s="144"/>
      <c r="B343" s="144"/>
      <c r="C343" s="144"/>
      <c r="D343" s="144"/>
      <c r="E343" s="144" t="str">
        <f t="shared" si="31"/>
        <v>2017AGOSTOÍNDICES DE ATENCIÓN POSTPAGO</v>
      </c>
      <c r="F343" s="448">
        <f t="shared" si="70"/>
        <v>2017</v>
      </c>
      <c r="G343" s="449" t="s">
        <v>246</v>
      </c>
      <c r="H343" s="452"/>
      <c r="I343" s="451" t="str">
        <f t="shared" si="69"/>
        <v>ÍNDICES DE ATENCIÓN POSTPAGO</v>
      </c>
      <c r="J343" s="264">
        <v>0.33333333333333331</v>
      </c>
      <c r="K343" s="183">
        <v>1</v>
      </c>
      <c r="L343" s="183">
        <v>1</v>
      </c>
      <c r="M343" s="183">
        <v>1</v>
      </c>
      <c r="N343" s="183">
        <v>1</v>
      </c>
      <c r="O343" s="183">
        <v>0.66666666666666663</v>
      </c>
      <c r="P343" s="183">
        <v>1</v>
      </c>
      <c r="Q343" s="183">
        <v>1</v>
      </c>
      <c r="R343" s="183">
        <v>0.66666666666666663</v>
      </c>
      <c r="S343" s="183">
        <v>0.66666666666666663</v>
      </c>
      <c r="T343" s="183">
        <v>1</v>
      </c>
      <c r="U343" s="183">
        <v>0.66666666666666663</v>
      </c>
      <c r="V343" s="183" t="s">
        <v>84</v>
      </c>
      <c r="W343" s="183" t="s">
        <v>84</v>
      </c>
      <c r="X343" s="183" t="s">
        <v>84</v>
      </c>
      <c r="Y343" s="183" t="s">
        <v>84</v>
      </c>
      <c r="Z343" s="183" t="s">
        <v>84</v>
      </c>
      <c r="AA343" s="183" t="s">
        <v>84</v>
      </c>
      <c r="AB343" s="183" t="s">
        <v>84</v>
      </c>
      <c r="AC343" s="183"/>
      <c r="AD343" s="183">
        <v>0.66666666666666663</v>
      </c>
      <c r="AE343" s="183">
        <v>1</v>
      </c>
      <c r="AF343" s="183">
        <v>1</v>
      </c>
      <c r="AG343" s="183">
        <v>1</v>
      </c>
      <c r="AH343" s="183">
        <v>1</v>
      </c>
      <c r="AI343" s="183">
        <v>0.33333333333333331</v>
      </c>
      <c r="AJ343" s="183">
        <v>1</v>
      </c>
      <c r="AK343" s="183" t="s">
        <v>84</v>
      </c>
      <c r="AL343" s="183" t="s">
        <v>84</v>
      </c>
      <c r="AM343" s="183" t="s">
        <v>84</v>
      </c>
      <c r="AN343" s="183" t="s">
        <v>84</v>
      </c>
      <c r="AO343" s="183">
        <v>1</v>
      </c>
      <c r="AP343" s="183">
        <v>0.66666666666666663</v>
      </c>
      <c r="AQ343" s="183" t="s">
        <v>84</v>
      </c>
      <c r="AR343" s="183" t="s">
        <v>84</v>
      </c>
      <c r="AS343" s="183" t="s">
        <v>84</v>
      </c>
      <c r="AT343" s="265" t="s">
        <v>84</v>
      </c>
      <c r="AU343" s="183" t="s">
        <v>84</v>
      </c>
      <c r="AV343" s="183" t="s">
        <v>84</v>
      </c>
      <c r="AW343" s="183" t="s">
        <v>84</v>
      </c>
      <c r="AX343" s="265" t="s">
        <v>84</v>
      </c>
      <c r="AY343" s="183" t="s">
        <v>84</v>
      </c>
      <c r="BA343" s="266">
        <v>0.83333333333333337</v>
      </c>
      <c r="BB343" s="187">
        <v>0.85714285714285698</v>
      </c>
      <c r="BC343" s="187">
        <v>0.83333333333333326</v>
      </c>
      <c r="BD343" s="188">
        <v>0.84126984126984128</v>
      </c>
      <c r="BE343" s="188" t="s">
        <v>84</v>
      </c>
    </row>
    <row r="344" spans="1:61" ht="35.25" customHeight="1" x14ac:dyDescent="0.25">
      <c r="A344" s="144"/>
      <c r="B344" s="144"/>
      <c r="C344" s="144"/>
      <c r="D344" s="144"/>
      <c r="E344" s="144" t="str">
        <f t="shared" si="31"/>
        <v>2017SEPTIEMBREÍNDICES DE ATENCIÓN POSTPAGO</v>
      </c>
      <c r="F344" s="448">
        <f t="shared" si="70"/>
        <v>2017</v>
      </c>
      <c r="G344" s="449" t="s">
        <v>248</v>
      </c>
      <c r="H344" s="452"/>
      <c r="I344" s="451" t="str">
        <f t="shared" si="69"/>
        <v>ÍNDICES DE ATENCIÓN POSTPAGO</v>
      </c>
      <c r="J344" s="299">
        <v>1</v>
      </c>
      <c r="K344" s="189">
        <v>1</v>
      </c>
      <c r="L344" s="189">
        <v>0.66666666666666663</v>
      </c>
      <c r="M344" s="189">
        <v>1</v>
      </c>
      <c r="N344" s="189">
        <v>1</v>
      </c>
      <c r="O344" s="189">
        <v>1</v>
      </c>
      <c r="P344" s="189">
        <v>1</v>
      </c>
      <c r="Q344" s="189">
        <v>1</v>
      </c>
      <c r="R344" s="189">
        <v>0.66666666666666663</v>
      </c>
      <c r="S344" s="189">
        <v>0.33333333333333331</v>
      </c>
      <c r="T344" s="189">
        <v>1</v>
      </c>
      <c r="U344" s="189">
        <v>1</v>
      </c>
      <c r="V344" s="189" t="s">
        <v>84</v>
      </c>
      <c r="W344" s="189" t="s">
        <v>84</v>
      </c>
      <c r="X344" s="189" t="s">
        <v>84</v>
      </c>
      <c r="Y344" s="189" t="s">
        <v>84</v>
      </c>
      <c r="Z344" s="189" t="s">
        <v>84</v>
      </c>
      <c r="AA344" s="189" t="s">
        <v>84</v>
      </c>
      <c r="AB344" s="189" t="s">
        <v>84</v>
      </c>
      <c r="AC344" s="189"/>
      <c r="AD344" s="189">
        <v>0</v>
      </c>
      <c r="AE344" s="189">
        <v>0.66666666666666663</v>
      </c>
      <c r="AF344" s="189">
        <v>1</v>
      </c>
      <c r="AG344" s="189">
        <v>1</v>
      </c>
      <c r="AH344" s="189">
        <v>1</v>
      </c>
      <c r="AI344" s="189">
        <v>0.66666666666666663</v>
      </c>
      <c r="AJ344" s="189">
        <v>0.66666666666666663</v>
      </c>
      <c r="AK344" s="189" t="s">
        <v>84</v>
      </c>
      <c r="AL344" s="189" t="s">
        <v>84</v>
      </c>
      <c r="AM344" s="189" t="s">
        <v>84</v>
      </c>
      <c r="AN344" s="189" t="s">
        <v>84</v>
      </c>
      <c r="AO344" s="189">
        <v>0.5</v>
      </c>
      <c r="AP344" s="189">
        <v>1</v>
      </c>
      <c r="AQ344" s="189" t="s">
        <v>84</v>
      </c>
      <c r="AR344" s="189" t="s">
        <v>84</v>
      </c>
      <c r="AS344" s="189" t="s">
        <v>84</v>
      </c>
      <c r="AT344" s="256" t="s">
        <v>84</v>
      </c>
      <c r="AU344" s="189" t="s">
        <v>84</v>
      </c>
      <c r="AV344" s="189" t="s">
        <v>84</v>
      </c>
      <c r="AW344" s="189" t="s">
        <v>84</v>
      </c>
      <c r="AX344" s="256" t="s">
        <v>84</v>
      </c>
      <c r="AY344" s="189" t="s">
        <v>84</v>
      </c>
      <c r="BA344" s="300">
        <v>0.88888888888888884</v>
      </c>
      <c r="BB344" s="239">
        <v>0.7142857142857143</v>
      </c>
      <c r="BC344" s="239">
        <v>0.75</v>
      </c>
      <c r="BD344" s="240">
        <v>0.78439153439153442</v>
      </c>
      <c r="BE344" s="240" t="s">
        <v>84</v>
      </c>
    </row>
    <row r="345" spans="1:61" ht="35.25" customHeight="1" x14ac:dyDescent="0.25">
      <c r="A345" s="144"/>
      <c r="B345" s="144"/>
      <c r="C345" s="144"/>
      <c r="D345" s="144"/>
      <c r="E345" s="144" t="str">
        <f t="shared" si="31"/>
        <v>2017OCTUBREÍNDICES DE ATENCIÓN POSTPAGO</v>
      </c>
      <c r="F345" s="448">
        <f t="shared" si="70"/>
        <v>2017</v>
      </c>
      <c r="G345" s="449" t="s">
        <v>257</v>
      </c>
      <c r="H345" s="452"/>
      <c r="I345" s="451" t="str">
        <f t="shared" si="69"/>
        <v>ÍNDICES DE ATENCIÓN POSTPAGO</v>
      </c>
      <c r="J345" s="264">
        <v>0.5</v>
      </c>
      <c r="K345" s="183">
        <v>0.5</v>
      </c>
      <c r="L345" s="183">
        <v>0</v>
      </c>
      <c r="M345" s="183">
        <v>1</v>
      </c>
      <c r="N345" s="183">
        <v>1</v>
      </c>
      <c r="O345" s="183">
        <v>0.33333333333333331</v>
      </c>
      <c r="P345" s="183">
        <v>1</v>
      </c>
      <c r="Q345" s="183">
        <v>0.66666666666666663</v>
      </c>
      <c r="R345" s="183">
        <v>0.66666666666666663</v>
      </c>
      <c r="S345" s="183">
        <v>0.5</v>
      </c>
      <c r="T345" s="183">
        <v>1</v>
      </c>
      <c r="U345" s="183">
        <v>1</v>
      </c>
      <c r="V345" s="183" t="s">
        <v>84</v>
      </c>
      <c r="W345" s="183" t="s">
        <v>84</v>
      </c>
      <c r="X345" s="183" t="s">
        <v>84</v>
      </c>
      <c r="Y345" s="183" t="s">
        <v>84</v>
      </c>
      <c r="Z345" s="183" t="s">
        <v>84</v>
      </c>
      <c r="AA345" s="183" t="s">
        <v>84</v>
      </c>
      <c r="AB345" s="183" t="s">
        <v>84</v>
      </c>
      <c r="AC345" s="183"/>
      <c r="AD345" s="183">
        <v>0.66666666666666663</v>
      </c>
      <c r="AE345" s="183">
        <v>1</v>
      </c>
      <c r="AF345" s="183">
        <v>1</v>
      </c>
      <c r="AG345" s="183">
        <v>1</v>
      </c>
      <c r="AH345" s="183">
        <v>1</v>
      </c>
      <c r="AI345" s="183">
        <v>0.33333333333333331</v>
      </c>
      <c r="AJ345" s="183">
        <v>1</v>
      </c>
      <c r="AK345" s="183" t="s">
        <v>84</v>
      </c>
      <c r="AL345" s="183" t="s">
        <v>84</v>
      </c>
      <c r="AM345" s="183" t="s">
        <v>84</v>
      </c>
      <c r="AN345" s="183" t="s">
        <v>84</v>
      </c>
      <c r="AO345" s="183">
        <v>1</v>
      </c>
      <c r="AP345" s="183">
        <v>1</v>
      </c>
      <c r="AQ345" s="183" t="s">
        <v>84</v>
      </c>
      <c r="AR345" s="183" t="s">
        <v>84</v>
      </c>
      <c r="AS345" s="183" t="s">
        <v>84</v>
      </c>
      <c r="AT345" s="265" t="s">
        <v>84</v>
      </c>
      <c r="AU345" s="183" t="s">
        <v>84</v>
      </c>
      <c r="AV345" s="183" t="s">
        <v>84</v>
      </c>
      <c r="AW345" s="183" t="s">
        <v>84</v>
      </c>
      <c r="AX345" s="265" t="s">
        <v>84</v>
      </c>
      <c r="AY345" s="183" t="s">
        <v>84</v>
      </c>
      <c r="BA345" s="266">
        <v>0.68055555555555569</v>
      </c>
      <c r="BB345" s="187">
        <v>0.85714285714285698</v>
      </c>
      <c r="BC345" s="187">
        <v>1</v>
      </c>
      <c r="BD345" s="188">
        <v>0.84589947089947082</v>
      </c>
      <c r="BE345" s="188" t="s">
        <v>84</v>
      </c>
    </row>
    <row r="346" spans="1:61" ht="35.25" customHeight="1" x14ac:dyDescent="0.25">
      <c r="A346" s="144"/>
      <c r="B346" s="144"/>
      <c r="C346" s="144"/>
      <c r="D346" s="144"/>
      <c r="E346" s="144" t="str">
        <f t="shared" si="31"/>
        <v>2017NOVIEMBREÍNDICES DE ATENCIÓN POSTPAGO</v>
      </c>
      <c r="F346" s="448">
        <f t="shared" si="70"/>
        <v>2017</v>
      </c>
      <c r="G346" s="449" t="s">
        <v>267</v>
      </c>
      <c r="H346" s="452"/>
      <c r="I346" s="451" t="str">
        <f t="shared" si="69"/>
        <v>ÍNDICES DE ATENCIÓN POSTPAGO</v>
      </c>
      <c r="J346" s="268">
        <v>1</v>
      </c>
      <c r="K346" s="186">
        <v>1</v>
      </c>
      <c r="L346" s="186">
        <v>1</v>
      </c>
      <c r="M346" s="186">
        <v>1</v>
      </c>
      <c r="N346" s="186">
        <v>1</v>
      </c>
      <c r="O346" s="186">
        <v>0.66666666666666663</v>
      </c>
      <c r="P346" s="186">
        <v>1</v>
      </c>
      <c r="Q346" s="186">
        <v>1</v>
      </c>
      <c r="R346" s="186">
        <v>1</v>
      </c>
      <c r="S346" s="186">
        <v>1</v>
      </c>
      <c r="T346" s="186">
        <v>1</v>
      </c>
      <c r="U346" s="186">
        <v>1</v>
      </c>
      <c r="V346" s="186">
        <v>1</v>
      </c>
      <c r="W346" s="186" t="s">
        <v>84</v>
      </c>
      <c r="X346" s="186" t="s">
        <v>84</v>
      </c>
      <c r="Y346" s="186" t="s">
        <v>84</v>
      </c>
      <c r="Z346" s="186" t="s">
        <v>84</v>
      </c>
      <c r="AA346" s="186" t="s">
        <v>84</v>
      </c>
      <c r="AB346" s="186" t="s">
        <v>84</v>
      </c>
      <c r="AC346" s="186"/>
      <c r="AD346" s="186" t="s">
        <v>84</v>
      </c>
      <c r="AE346" s="186">
        <v>0.66666666666666663</v>
      </c>
      <c r="AF346" s="186">
        <v>1</v>
      </c>
      <c r="AG346" s="186">
        <v>1</v>
      </c>
      <c r="AH346" s="186">
        <v>0.66666666666666663</v>
      </c>
      <c r="AI346" s="186">
        <v>0.66666666666666663</v>
      </c>
      <c r="AJ346" s="186" t="s">
        <v>84</v>
      </c>
      <c r="AK346" s="186" t="s">
        <v>84</v>
      </c>
      <c r="AL346" s="186" t="s">
        <v>84</v>
      </c>
      <c r="AM346" s="186" t="s">
        <v>84</v>
      </c>
      <c r="AN346" s="186" t="s">
        <v>84</v>
      </c>
      <c r="AO346" s="186">
        <v>1</v>
      </c>
      <c r="AP346" s="186">
        <v>1</v>
      </c>
      <c r="AQ346" s="186" t="s">
        <v>84</v>
      </c>
      <c r="AR346" s="186" t="s">
        <v>84</v>
      </c>
      <c r="AS346" s="186" t="s">
        <v>84</v>
      </c>
      <c r="AT346" s="269" t="s">
        <v>84</v>
      </c>
      <c r="AU346" s="186" t="s">
        <v>84</v>
      </c>
      <c r="AV346" s="186" t="s">
        <v>84</v>
      </c>
      <c r="AW346" s="186" t="s">
        <v>84</v>
      </c>
      <c r="AX346" s="269" t="s">
        <v>84</v>
      </c>
      <c r="AY346" s="186" t="s">
        <v>84</v>
      </c>
      <c r="BA346" s="270">
        <v>0.97435897435897445</v>
      </c>
      <c r="BB346" s="207">
        <v>0.79999999999999993</v>
      </c>
      <c r="BC346" s="207">
        <v>1</v>
      </c>
      <c r="BD346" s="208">
        <v>0.92478632478632472</v>
      </c>
      <c r="BE346" s="208" t="s">
        <v>84</v>
      </c>
    </row>
    <row r="347" spans="1:61" ht="35.25" customHeight="1" x14ac:dyDescent="0.25">
      <c r="A347" s="144"/>
      <c r="B347" s="144"/>
      <c r="C347" s="144"/>
      <c r="D347" s="144"/>
      <c r="E347" s="144" t="str">
        <f t="shared" ref="E347:E771" si="71">+F347&amp;G347&amp;I347</f>
        <v>2017DICIEMBREÍNDICES DE ATENCIÓN POSTPAGO</v>
      </c>
      <c r="F347" s="448">
        <f t="shared" si="70"/>
        <v>2017</v>
      </c>
      <c r="G347" s="449" t="s">
        <v>152</v>
      </c>
      <c r="H347" s="452"/>
      <c r="I347" s="451" t="str">
        <f t="shared" si="69"/>
        <v>ÍNDICES DE ATENCIÓN POSTPAGO</v>
      </c>
      <c r="J347" s="264">
        <v>1</v>
      </c>
      <c r="K347" s="183">
        <v>1</v>
      </c>
      <c r="L347" s="183">
        <v>1</v>
      </c>
      <c r="M347" s="183">
        <v>0.33333333333333331</v>
      </c>
      <c r="N347" s="183">
        <v>1</v>
      </c>
      <c r="O347" s="183">
        <v>1</v>
      </c>
      <c r="P347" s="183">
        <v>1</v>
      </c>
      <c r="Q347" s="183">
        <v>1</v>
      </c>
      <c r="R347" s="183">
        <v>0.33333333333333331</v>
      </c>
      <c r="S347" s="183">
        <v>1</v>
      </c>
      <c r="T347" s="183">
        <v>1</v>
      </c>
      <c r="U347" s="183">
        <v>1</v>
      </c>
      <c r="V347" s="183">
        <v>0.66666666666666663</v>
      </c>
      <c r="W347" s="183" t="s">
        <v>84</v>
      </c>
      <c r="X347" s="183" t="s">
        <v>84</v>
      </c>
      <c r="Y347" s="183" t="s">
        <v>84</v>
      </c>
      <c r="Z347" s="183" t="s">
        <v>84</v>
      </c>
      <c r="AA347" s="183" t="s">
        <v>84</v>
      </c>
      <c r="AB347" s="183" t="s">
        <v>84</v>
      </c>
      <c r="AC347" s="183"/>
      <c r="AD347" s="183">
        <v>0</v>
      </c>
      <c r="AE347" s="183">
        <v>1</v>
      </c>
      <c r="AF347" s="183">
        <v>1</v>
      </c>
      <c r="AG347" s="183">
        <v>1</v>
      </c>
      <c r="AH347" s="183">
        <v>0.66666666666666663</v>
      </c>
      <c r="AI347" s="183">
        <v>1</v>
      </c>
      <c r="AJ347" s="183">
        <v>0.66666666666666663</v>
      </c>
      <c r="AK347" s="183" t="s">
        <v>84</v>
      </c>
      <c r="AL347" s="183" t="s">
        <v>84</v>
      </c>
      <c r="AM347" s="183" t="s">
        <v>84</v>
      </c>
      <c r="AN347" s="183" t="s">
        <v>84</v>
      </c>
      <c r="AO347" s="183">
        <v>0.5</v>
      </c>
      <c r="AP347" s="183">
        <v>0.66666666666666663</v>
      </c>
      <c r="AQ347" s="183" t="s">
        <v>84</v>
      </c>
      <c r="AR347" s="183" t="s">
        <v>84</v>
      </c>
      <c r="AS347" s="183" t="s">
        <v>84</v>
      </c>
      <c r="AT347" s="265" t="s">
        <v>84</v>
      </c>
      <c r="AU347" s="183" t="s">
        <v>84</v>
      </c>
      <c r="AV347" s="183" t="s">
        <v>84</v>
      </c>
      <c r="AW347" s="183" t="s">
        <v>84</v>
      </c>
      <c r="AX347" s="265" t="s">
        <v>84</v>
      </c>
      <c r="AY347" s="183" t="s">
        <v>84</v>
      </c>
      <c r="BA347" s="266">
        <v>0.87179487179487181</v>
      </c>
      <c r="BB347" s="187">
        <v>0.76190476190476186</v>
      </c>
      <c r="BC347" s="187">
        <v>0.58333333333333326</v>
      </c>
      <c r="BD347" s="188">
        <v>0.73901098901098905</v>
      </c>
      <c r="BE347" s="188" t="s">
        <v>84</v>
      </c>
    </row>
    <row r="348" spans="1:61" ht="35.25" customHeight="1" x14ac:dyDescent="0.25">
      <c r="A348" s="144"/>
      <c r="B348" s="144"/>
      <c r="C348" s="144"/>
      <c r="D348" s="144"/>
      <c r="E348" s="144" t="str">
        <f t="shared" si="71"/>
        <v>2018ENEROÍNDICES DE ATENCIÓN POSTPAGO</v>
      </c>
      <c r="F348" s="448">
        <v>2018</v>
      </c>
      <c r="G348" s="449" t="s">
        <v>153</v>
      </c>
      <c r="H348" s="452"/>
      <c r="I348" s="451" t="str">
        <f t="shared" si="69"/>
        <v>ÍNDICES DE ATENCIÓN POSTPAGO</v>
      </c>
      <c r="J348" s="299">
        <v>0</v>
      </c>
      <c r="K348" s="189">
        <v>1</v>
      </c>
      <c r="L348" s="189">
        <v>0.33333333333333331</v>
      </c>
      <c r="M348" s="189">
        <v>0</v>
      </c>
      <c r="N348" s="189">
        <v>1</v>
      </c>
      <c r="O348" s="189">
        <v>1</v>
      </c>
      <c r="P348" s="189">
        <v>1</v>
      </c>
      <c r="Q348" s="189">
        <v>1</v>
      </c>
      <c r="R348" s="189">
        <v>1</v>
      </c>
      <c r="S348" s="189">
        <v>1</v>
      </c>
      <c r="T348" s="189">
        <v>0.66666666666666663</v>
      </c>
      <c r="U348" s="189">
        <v>1</v>
      </c>
      <c r="V348" s="189">
        <v>1</v>
      </c>
      <c r="W348" s="189" t="s">
        <v>84</v>
      </c>
      <c r="X348" s="189" t="s">
        <v>84</v>
      </c>
      <c r="Y348" s="189" t="s">
        <v>84</v>
      </c>
      <c r="Z348" s="189" t="s">
        <v>84</v>
      </c>
      <c r="AA348" s="189" t="s">
        <v>84</v>
      </c>
      <c r="AB348" s="189" t="s">
        <v>84</v>
      </c>
      <c r="AC348" s="189"/>
      <c r="AD348" s="189">
        <v>0.5</v>
      </c>
      <c r="AE348" s="189">
        <v>1</v>
      </c>
      <c r="AF348" s="189">
        <v>1</v>
      </c>
      <c r="AG348" s="189">
        <v>1</v>
      </c>
      <c r="AH348" s="189">
        <v>0.66666666666666663</v>
      </c>
      <c r="AI348" s="189">
        <v>1</v>
      </c>
      <c r="AJ348" s="189">
        <v>0.66666666666666663</v>
      </c>
      <c r="AK348" s="189" t="s">
        <v>84</v>
      </c>
      <c r="AL348" s="189" t="s">
        <v>84</v>
      </c>
      <c r="AM348" s="189" t="s">
        <v>84</v>
      </c>
      <c r="AN348" s="186" t="s">
        <v>84</v>
      </c>
      <c r="AO348" s="189">
        <v>0.5</v>
      </c>
      <c r="AP348" s="189">
        <v>1</v>
      </c>
      <c r="AQ348" s="189" t="s">
        <v>84</v>
      </c>
      <c r="AR348" s="189" t="s">
        <v>84</v>
      </c>
      <c r="AS348" s="189" t="s">
        <v>84</v>
      </c>
      <c r="AT348" s="256" t="s">
        <v>84</v>
      </c>
      <c r="AU348" s="189" t="s">
        <v>84</v>
      </c>
      <c r="AV348" s="189" t="s">
        <v>84</v>
      </c>
      <c r="AW348" s="189" t="s">
        <v>84</v>
      </c>
      <c r="AX348" s="256" t="s">
        <v>84</v>
      </c>
      <c r="AY348" s="189" t="s">
        <v>84</v>
      </c>
      <c r="BA348" s="300">
        <v>0.76923076923076927</v>
      </c>
      <c r="BB348" s="239">
        <v>0.83333333333333337</v>
      </c>
      <c r="BC348" s="239">
        <v>0.75</v>
      </c>
      <c r="BD348" s="240">
        <v>0.78418803418803418</v>
      </c>
      <c r="BE348" s="240" t="s">
        <v>84</v>
      </c>
    </row>
    <row r="349" spans="1:61" ht="35.25" customHeight="1" x14ac:dyDescent="0.25">
      <c r="A349" s="144"/>
      <c r="B349" s="144"/>
      <c r="C349" s="144"/>
      <c r="D349" s="144"/>
      <c r="E349" s="144" t="str">
        <f t="shared" si="71"/>
        <v>2018FEBREROÍNDICES DE ATENCIÓN POSTPAGO</v>
      </c>
      <c r="F349" s="448">
        <f t="shared" si="70"/>
        <v>2018</v>
      </c>
      <c r="G349" s="449" t="s">
        <v>154</v>
      </c>
      <c r="H349" s="452"/>
      <c r="I349" s="451" t="str">
        <f t="shared" si="69"/>
        <v>ÍNDICES DE ATENCIÓN POSTPAGO</v>
      </c>
      <c r="J349" s="264">
        <v>0.5</v>
      </c>
      <c r="K349" s="183">
        <v>1</v>
      </c>
      <c r="L349" s="183">
        <v>1</v>
      </c>
      <c r="M349" s="183">
        <v>1</v>
      </c>
      <c r="N349" s="183">
        <v>1</v>
      </c>
      <c r="O349" s="183">
        <v>1</v>
      </c>
      <c r="P349" s="183">
        <v>0.5</v>
      </c>
      <c r="Q349" s="183">
        <v>1</v>
      </c>
      <c r="R349" s="183">
        <v>1</v>
      </c>
      <c r="S349" s="183">
        <v>1</v>
      </c>
      <c r="T349" s="183">
        <v>0.33333333333333331</v>
      </c>
      <c r="U349" s="183">
        <v>1</v>
      </c>
      <c r="V349" s="183">
        <v>1</v>
      </c>
      <c r="W349" s="183" t="s">
        <v>84</v>
      </c>
      <c r="X349" s="183" t="s">
        <v>84</v>
      </c>
      <c r="Y349" s="183" t="s">
        <v>84</v>
      </c>
      <c r="Z349" s="183" t="s">
        <v>84</v>
      </c>
      <c r="AA349" s="183" t="s">
        <v>84</v>
      </c>
      <c r="AB349" s="183" t="s">
        <v>84</v>
      </c>
      <c r="AC349" s="183"/>
      <c r="AD349" s="183">
        <v>0.66666666666666663</v>
      </c>
      <c r="AE349" s="183">
        <v>0.66666666666666663</v>
      </c>
      <c r="AF349" s="183">
        <v>1</v>
      </c>
      <c r="AG349" s="183">
        <v>0.66666666666666663</v>
      </c>
      <c r="AH349" s="183">
        <v>1</v>
      </c>
      <c r="AI349" s="183">
        <v>1</v>
      </c>
      <c r="AJ349" s="183">
        <v>0.33333333333333331</v>
      </c>
      <c r="AK349" s="183" t="s">
        <v>84</v>
      </c>
      <c r="AL349" s="183" t="s">
        <v>84</v>
      </c>
      <c r="AM349" s="183" t="s">
        <v>84</v>
      </c>
      <c r="AN349" s="183" t="s">
        <v>84</v>
      </c>
      <c r="AO349" s="183">
        <v>0.66666666666666663</v>
      </c>
      <c r="AP349" s="183">
        <v>1</v>
      </c>
      <c r="AQ349" s="183" t="s">
        <v>84</v>
      </c>
      <c r="AR349" s="183" t="s">
        <v>84</v>
      </c>
      <c r="AS349" s="183" t="s">
        <v>84</v>
      </c>
      <c r="AT349" s="265" t="s">
        <v>84</v>
      </c>
      <c r="AU349" s="183" t="s">
        <v>84</v>
      </c>
      <c r="AV349" s="183" t="s">
        <v>84</v>
      </c>
      <c r="AW349" s="183" t="s">
        <v>84</v>
      </c>
      <c r="AX349" s="265" t="s">
        <v>84</v>
      </c>
      <c r="AY349" s="183" t="s">
        <v>84</v>
      </c>
      <c r="BA349" s="266">
        <v>0.87179487179487181</v>
      </c>
      <c r="BB349" s="187">
        <v>0.76190476190476186</v>
      </c>
      <c r="BC349" s="187">
        <v>0.83333333333333326</v>
      </c>
      <c r="BD349" s="188">
        <v>0.82234432234432242</v>
      </c>
      <c r="BE349" s="188" t="s">
        <v>84</v>
      </c>
    </row>
    <row r="350" spans="1:61" ht="35.25" customHeight="1" x14ac:dyDescent="0.25">
      <c r="A350" s="144"/>
      <c r="B350" s="144"/>
      <c r="C350" s="144"/>
      <c r="D350" s="144"/>
      <c r="E350" s="144" t="str">
        <f t="shared" si="71"/>
        <v>2018MARZOÍNDICES DE ATENCIÓN POSTPAGO</v>
      </c>
      <c r="F350" s="448">
        <f t="shared" ref="F350:F359" si="72">+F349</f>
        <v>2018</v>
      </c>
      <c r="G350" s="449" t="s">
        <v>155</v>
      </c>
      <c r="H350" s="452"/>
      <c r="I350" s="451" t="str">
        <f t="shared" ref="I350:I359" si="73">+I349</f>
        <v>ÍNDICES DE ATENCIÓN POSTPAGO</v>
      </c>
      <c r="J350" s="299">
        <v>0</v>
      </c>
      <c r="K350" s="189">
        <v>1</v>
      </c>
      <c r="L350" s="189">
        <v>1</v>
      </c>
      <c r="M350" s="189">
        <v>1</v>
      </c>
      <c r="N350" s="189">
        <v>1</v>
      </c>
      <c r="O350" s="189">
        <v>1</v>
      </c>
      <c r="P350" s="189">
        <v>1</v>
      </c>
      <c r="Q350" s="189">
        <v>1</v>
      </c>
      <c r="R350" s="189">
        <v>1</v>
      </c>
      <c r="S350" s="189">
        <v>0.66666666666666663</v>
      </c>
      <c r="T350" s="189">
        <v>1</v>
      </c>
      <c r="U350" s="189">
        <v>0</v>
      </c>
      <c r="V350" s="189">
        <v>1</v>
      </c>
      <c r="W350" s="189" t="s">
        <v>84</v>
      </c>
      <c r="X350" s="189" t="s">
        <v>84</v>
      </c>
      <c r="Y350" s="189" t="s">
        <v>84</v>
      </c>
      <c r="Z350" s="189" t="s">
        <v>84</v>
      </c>
      <c r="AA350" s="189" t="s">
        <v>84</v>
      </c>
      <c r="AB350" s="189" t="s">
        <v>84</v>
      </c>
      <c r="AC350" s="189"/>
      <c r="AD350" s="189">
        <v>0</v>
      </c>
      <c r="AE350" s="189">
        <v>0.33333333333333331</v>
      </c>
      <c r="AF350" s="189">
        <v>1</v>
      </c>
      <c r="AG350" s="189">
        <v>1</v>
      </c>
      <c r="AH350" s="189">
        <v>1</v>
      </c>
      <c r="AI350" s="189">
        <v>0.66666666666666663</v>
      </c>
      <c r="AJ350" s="189">
        <v>0.66666666666666663</v>
      </c>
      <c r="AK350" s="189" t="s">
        <v>84</v>
      </c>
      <c r="AL350" s="189" t="s">
        <v>84</v>
      </c>
      <c r="AM350" s="189" t="s">
        <v>84</v>
      </c>
      <c r="AN350" s="186" t="s">
        <v>84</v>
      </c>
      <c r="AO350" s="189">
        <v>1</v>
      </c>
      <c r="AP350" s="189">
        <v>1</v>
      </c>
      <c r="AQ350" s="189" t="s">
        <v>84</v>
      </c>
      <c r="AR350" s="189" t="s">
        <v>84</v>
      </c>
      <c r="AS350" s="189" t="s">
        <v>84</v>
      </c>
      <c r="AT350" s="256" t="s">
        <v>84</v>
      </c>
      <c r="AU350" s="189" t="s">
        <v>84</v>
      </c>
      <c r="AV350" s="189" t="s">
        <v>84</v>
      </c>
      <c r="AW350" s="189" t="s">
        <v>84</v>
      </c>
      <c r="AX350" s="256" t="s">
        <v>84</v>
      </c>
      <c r="AY350" s="189" t="s">
        <v>84</v>
      </c>
      <c r="BA350" s="300">
        <v>0.82051282051282048</v>
      </c>
      <c r="BB350" s="239">
        <v>0.66666666666666663</v>
      </c>
      <c r="BC350" s="239">
        <v>1</v>
      </c>
      <c r="BD350" s="240">
        <v>0.82905982905982911</v>
      </c>
      <c r="BE350" s="240" t="s">
        <v>84</v>
      </c>
    </row>
    <row r="351" spans="1:61" ht="35.25" customHeight="1" x14ac:dyDescent="0.25">
      <c r="A351" s="144"/>
      <c r="B351" s="144"/>
      <c r="C351" s="144"/>
      <c r="D351" s="144"/>
      <c r="E351" s="144" t="str">
        <f t="shared" si="71"/>
        <v>2018ABRILÍNDICES DE ATENCIÓN POSTPAGO</v>
      </c>
      <c r="F351" s="448">
        <f t="shared" si="72"/>
        <v>2018</v>
      </c>
      <c r="G351" s="449" t="s">
        <v>303</v>
      </c>
      <c r="H351" s="452"/>
      <c r="I351" s="451" t="str">
        <f t="shared" si="73"/>
        <v>ÍNDICES DE ATENCIÓN POSTPAGO</v>
      </c>
      <c r="J351" s="264">
        <v>1</v>
      </c>
      <c r="K351" s="183">
        <v>0.5</v>
      </c>
      <c r="L351" s="183">
        <v>0.66666666666666663</v>
      </c>
      <c r="M351" s="183">
        <v>1</v>
      </c>
      <c r="N351" s="183">
        <v>0.66666666666666663</v>
      </c>
      <c r="O351" s="183">
        <v>0.66666666666666663</v>
      </c>
      <c r="P351" s="183">
        <v>1</v>
      </c>
      <c r="Q351" s="183">
        <v>1</v>
      </c>
      <c r="R351" s="183">
        <v>0.66666666666666663</v>
      </c>
      <c r="S351" s="183">
        <v>0.66666666666666663</v>
      </c>
      <c r="T351" s="183">
        <v>1</v>
      </c>
      <c r="U351" s="183">
        <v>1</v>
      </c>
      <c r="V351" s="183">
        <v>1</v>
      </c>
      <c r="W351" s="183" t="s">
        <v>84</v>
      </c>
      <c r="X351" s="183" t="s">
        <v>84</v>
      </c>
      <c r="Y351" s="183" t="s">
        <v>84</v>
      </c>
      <c r="Z351" s="183" t="s">
        <v>84</v>
      </c>
      <c r="AA351" s="183" t="s">
        <v>84</v>
      </c>
      <c r="AB351" s="183" t="s">
        <v>84</v>
      </c>
      <c r="AC351" s="183"/>
      <c r="AD351" s="183">
        <v>0.5</v>
      </c>
      <c r="AE351" s="183">
        <v>0</v>
      </c>
      <c r="AF351" s="183" t="s">
        <v>84</v>
      </c>
      <c r="AG351" s="183">
        <v>1</v>
      </c>
      <c r="AH351" s="183">
        <v>0</v>
      </c>
      <c r="AI351" s="183">
        <v>0.66666666666666663</v>
      </c>
      <c r="AJ351" s="183">
        <v>0.66666666666666663</v>
      </c>
      <c r="AK351" s="183" t="s">
        <v>84</v>
      </c>
      <c r="AL351" s="183" t="s">
        <v>84</v>
      </c>
      <c r="AM351" s="183" t="s">
        <v>84</v>
      </c>
      <c r="AN351" s="183" t="s">
        <v>84</v>
      </c>
      <c r="AO351" s="183">
        <v>1</v>
      </c>
      <c r="AP351" s="183">
        <v>1</v>
      </c>
      <c r="AQ351" s="183" t="s">
        <v>84</v>
      </c>
      <c r="AR351" s="183" t="s">
        <v>84</v>
      </c>
      <c r="AS351" s="183" t="s">
        <v>84</v>
      </c>
      <c r="AT351" s="265" t="s">
        <v>84</v>
      </c>
      <c r="AU351" s="183" t="s">
        <v>84</v>
      </c>
      <c r="AV351" s="183" t="s">
        <v>84</v>
      </c>
      <c r="AW351" s="183" t="s">
        <v>84</v>
      </c>
      <c r="AX351" s="265" t="s">
        <v>84</v>
      </c>
      <c r="AY351" s="183" t="s">
        <v>84</v>
      </c>
      <c r="BA351" s="266">
        <v>0.83333333333333337</v>
      </c>
      <c r="BB351" s="187">
        <v>0.47222222222222215</v>
      </c>
      <c r="BC351" s="187">
        <v>1</v>
      </c>
      <c r="BD351" s="188">
        <v>0.76851851851851849</v>
      </c>
      <c r="BE351" s="188" t="s">
        <v>84</v>
      </c>
    </row>
    <row r="352" spans="1:61" ht="35.25" customHeight="1" x14ac:dyDescent="0.25">
      <c r="A352" s="144"/>
      <c r="B352" s="144"/>
      <c r="C352" s="144"/>
      <c r="D352" s="144"/>
      <c r="E352" s="144" t="str">
        <f t="shared" si="71"/>
        <v>2018MAYOÍNDICES DE ATENCIÓN POSTPAGO</v>
      </c>
      <c r="F352" s="448">
        <f t="shared" si="72"/>
        <v>2018</v>
      </c>
      <c r="G352" s="449" t="s">
        <v>167</v>
      </c>
      <c r="H352" s="452"/>
      <c r="I352" s="451" t="str">
        <f t="shared" si="73"/>
        <v>ÍNDICES DE ATENCIÓN POSTPAGO</v>
      </c>
      <c r="J352" s="299">
        <v>1</v>
      </c>
      <c r="K352" s="189">
        <v>0.66666666666666663</v>
      </c>
      <c r="L352" s="189">
        <v>0.66666666666666663</v>
      </c>
      <c r="M352" s="189">
        <v>1</v>
      </c>
      <c r="N352" s="189">
        <v>1</v>
      </c>
      <c r="O352" s="189">
        <v>1</v>
      </c>
      <c r="P352" s="189">
        <v>1</v>
      </c>
      <c r="Q352" s="189">
        <v>0.66666666666666663</v>
      </c>
      <c r="R352" s="189">
        <v>1</v>
      </c>
      <c r="S352" s="189">
        <v>1</v>
      </c>
      <c r="T352" s="189">
        <v>1</v>
      </c>
      <c r="U352" s="189">
        <v>1</v>
      </c>
      <c r="V352" s="189">
        <v>1</v>
      </c>
      <c r="W352" s="189" t="s">
        <v>84</v>
      </c>
      <c r="X352" s="189" t="s">
        <v>84</v>
      </c>
      <c r="Y352" s="189" t="s">
        <v>84</v>
      </c>
      <c r="Z352" s="189" t="s">
        <v>84</v>
      </c>
      <c r="AA352" s="189" t="s">
        <v>84</v>
      </c>
      <c r="AB352" s="189" t="s">
        <v>84</v>
      </c>
      <c r="AC352" s="189"/>
      <c r="AD352" s="189">
        <v>1</v>
      </c>
      <c r="AE352" s="189">
        <v>1</v>
      </c>
      <c r="AF352" s="189">
        <v>1</v>
      </c>
      <c r="AG352" s="189" t="s">
        <v>84</v>
      </c>
      <c r="AH352" s="189">
        <v>1</v>
      </c>
      <c r="AI352" s="189">
        <v>1</v>
      </c>
      <c r="AJ352" s="189">
        <v>0.66666666666666663</v>
      </c>
      <c r="AK352" s="189" t="s">
        <v>84</v>
      </c>
      <c r="AL352" s="189" t="s">
        <v>84</v>
      </c>
      <c r="AM352" s="189" t="s">
        <v>84</v>
      </c>
      <c r="AN352" s="186" t="s">
        <v>84</v>
      </c>
      <c r="AO352" s="189">
        <v>1</v>
      </c>
      <c r="AP352" s="189">
        <v>0</v>
      </c>
      <c r="AQ352" s="189" t="s">
        <v>84</v>
      </c>
      <c r="AR352" s="189" t="s">
        <v>84</v>
      </c>
      <c r="AS352" s="189" t="s">
        <v>84</v>
      </c>
      <c r="AT352" s="256" t="s">
        <v>84</v>
      </c>
      <c r="AU352" s="189" t="s">
        <v>84</v>
      </c>
      <c r="AV352" s="189" t="s">
        <v>84</v>
      </c>
      <c r="AW352" s="189" t="s">
        <v>84</v>
      </c>
      <c r="AX352" s="256" t="s">
        <v>84</v>
      </c>
      <c r="AY352" s="189" t="s">
        <v>84</v>
      </c>
      <c r="BA352" s="300">
        <v>0.92307692307692313</v>
      </c>
      <c r="BB352" s="239">
        <v>0.94444444444444453</v>
      </c>
      <c r="BC352" s="239">
        <v>0.5</v>
      </c>
      <c r="BD352" s="240">
        <v>0.78917378917378922</v>
      </c>
      <c r="BE352" s="240" t="s">
        <v>84</v>
      </c>
    </row>
    <row r="353" spans="1:57" ht="35.25" customHeight="1" x14ac:dyDescent="0.25">
      <c r="A353" s="144"/>
      <c r="B353" s="144"/>
      <c r="C353" s="144"/>
      <c r="D353" s="144"/>
      <c r="E353" s="144" t="str">
        <f t="shared" si="71"/>
        <v>2018JUNIOÍNDICES DE ATENCIÓN POSTPAGO</v>
      </c>
      <c r="F353" s="448">
        <f t="shared" si="72"/>
        <v>2018</v>
      </c>
      <c r="G353" s="449" t="s">
        <v>168</v>
      </c>
      <c r="H353" s="452"/>
      <c r="I353" s="451" t="str">
        <f t="shared" si="73"/>
        <v>ÍNDICES DE ATENCIÓN POSTPAGO</v>
      </c>
      <c r="J353" s="264">
        <v>1</v>
      </c>
      <c r="K353" s="183">
        <v>1</v>
      </c>
      <c r="L353" s="183">
        <v>1</v>
      </c>
      <c r="M353" s="183">
        <v>1</v>
      </c>
      <c r="N353" s="183">
        <v>0.5</v>
      </c>
      <c r="O353" s="183">
        <v>1</v>
      </c>
      <c r="P353" s="183">
        <v>0.5</v>
      </c>
      <c r="Q353" s="183">
        <v>0.5</v>
      </c>
      <c r="R353" s="183">
        <v>1</v>
      </c>
      <c r="S353" s="183">
        <v>1</v>
      </c>
      <c r="T353" s="183">
        <v>1</v>
      </c>
      <c r="U353" s="183">
        <v>1</v>
      </c>
      <c r="V353" s="183">
        <v>1</v>
      </c>
      <c r="W353" s="183" t="s">
        <v>84</v>
      </c>
      <c r="X353" s="183">
        <v>1</v>
      </c>
      <c r="Y353" s="183" t="s">
        <v>84</v>
      </c>
      <c r="Z353" s="183" t="s">
        <v>84</v>
      </c>
      <c r="AA353" s="183" t="s">
        <v>84</v>
      </c>
      <c r="AB353" s="183" t="s">
        <v>84</v>
      </c>
      <c r="AC353" s="183"/>
      <c r="AD353" s="183">
        <v>1</v>
      </c>
      <c r="AE353" s="183">
        <v>1</v>
      </c>
      <c r="AF353" s="183">
        <v>1</v>
      </c>
      <c r="AG353" s="183">
        <v>1</v>
      </c>
      <c r="AH353" s="183">
        <v>1</v>
      </c>
      <c r="AI353" s="183">
        <v>1</v>
      </c>
      <c r="AJ353" s="183">
        <v>1</v>
      </c>
      <c r="AK353" s="183" t="s">
        <v>84</v>
      </c>
      <c r="AL353" s="183" t="s">
        <v>84</v>
      </c>
      <c r="AM353" s="183" t="s">
        <v>84</v>
      </c>
      <c r="AN353" s="183" t="s">
        <v>84</v>
      </c>
      <c r="AO353" s="183">
        <v>0.66666666666666663</v>
      </c>
      <c r="AP353" s="183">
        <v>1</v>
      </c>
      <c r="AQ353" s="183" t="s">
        <v>84</v>
      </c>
      <c r="AR353" s="183" t="s">
        <v>84</v>
      </c>
      <c r="AS353" s="183" t="s">
        <v>84</v>
      </c>
      <c r="AT353" s="265" t="s">
        <v>84</v>
      </c>
      <c r="AU353" s="183" t="s">
        <v>84</v>
      </c>
      <c r="AV353" s="183" t="s">
        <v>84</v>
      </c>
      <c r="AW353" s="183" t="s">
        <v>84</v>
      </c>
      <c r="AX353" s="265" t="s">
        <v>84</v>
      </c>
      <c r="AY353" s="183" t="s">
        <v>84</v>
      </c>
      <c r="BA353" s="266">
        <v>0.8928571428571429</v>
      </c>
      <c r="BB353" s="187">
        <v>1</v>
      </c>
      <c r="BC353" s="187">
        <v>0.83333333333333326</v>
      </c>
      <c r="BD353" s="188">
        <v>0.90873015873015872</v>
      </c>
      <c r="BE353" s="188" t="s">
        <v>84</v>
      </c>
    </row>
    <row r="354" spans="1:57" ht="35.25" customHeight="1" x14ac:dyDescent="0.25">
      <c r="A354" s="144"/>
      <c r="B354" s="144"/>
      <c r="C354" s="144"/>
      <c r="D354" s="144"/>
      <c r="E354" s="144" t="str">
        <f t="shared" si="71"/>
        <v>2018JULIOÍNDICES DE ATENCIÓN POSTPAGO</v>
      </c>
      <c r="F354" s="448">
        <f t="shared" si="72"/>
        <v>2018</v>
      </c>
      <c r="G354" s="449" t="s">
        <v>241</v>
      </c>
      <c r="H354" s="452"/>
      <c r="I354" s="451" t="str">
        <f t="shared" si="73"/>
        <v>ÍNDICES DE ATENCIÓN POSTPAGO</v>
      </c>
      <c r="J354" s="299">
        <v>0.66666666666666663</v>
      </c>
      <c r="K354" s="189">
        <v>1</v>
      </c>
      <c r="L354" s="189">
        <v>1</v>
      </c>
      <c r="M354" s="189">
        <v>1</v>
      </c>
      <c r="N354" s="189">
        <v>1</v>
      </c>
      <c r="O354" s="189">
        <v>1</v>
      </c>
      <c r="P354" s="189">
        <v>1</v>
      </c>
      <c r="Q354" s="189">
        <v>1</v>
      </c>
      <c r="R354" s="189">
        <v>1</v>
      </c>
      <c r="S354" s="189">
        <v>1</v>
      </c>
      <c r="T354" s="189">
        <v>1</v>
      </c>
      <c r="U354" s="189">
        <v>1</v>
      </c>
      <c r="V354" s="189">
        <v>1</v>
      </c>
      <c r="W354" s="189" t="s">
        <v>84</v>
      </c>
      <c r="X354" s="189">
        <v>1</v>
      </c>
      <c r="Y354" s="189" t="s">
        <v>84</v>
      </c>
      <c r="Z354" s="189" t="s">
        <v>84</v>
      </c>
      <c r="AA354" s="189" t="s">
        <v>84</v>
      </c>
      <c r="AB354" s="189" t="s">
        <v>84</v>
      </c>
      <c r="AC354" s="189"/>
      <c r="AD354" s="189">
        <v>1</v>
      </c>
      <c r="AE354" s="189">
        <v>1</v>
      </c>
      <c r="AF354" s="189">
        <v>0.66666666666666663</v>
      </c>
      <c r="AG354" s="189">
        <v>0</v>
      </c>
      <c r="AH354" s="189">
        <v>0</v>
      </c>
      <c r="AI354" s="189">
        <v>1</v>
      </c>
      <c r="AJ354" s="189">
        <v>1</v>
      </c>
      <c r="AK354" s="189" t="s">
        <v>84</v>
      </c>
      <c r="AL354" s="189" t="s">
        <v>84</v>
      </c>
      <c r="AM354" s="189" t="s">
        <v>84</v>
      </c>
      <c r="AN354" s="186" t="s">
        <v>84</v>
      </c>
      <c r="AO354" s="189">
        <v>1</v>
      </c>
      <c r="AP354" s="189">
        <v>1</v>
      </c>
      <c r="AQ354" s="189" t="s">
        <v>84</v>
      </c>
      <c r="AR354" s="189" t="s">
        <v>84</v>
      </c>
      <c r="AS354" s="189" t="s">
        <v>84</v>
      </c>
      <c r="AT354" s="256" t="s">
        <v>84</v>
      </c>
      <c r="AU354" s="189" t="s">
        <v>84</v>
      </c>
      <c r="AV354" s="189" t="s">
        <v>84</v>
      </c>
      <c r="AW354" s="189" t="s">
        <v>84</v>
      </c>
      <c r="AX354" s="256" t="s">
        <v>84</v>
      </c>
      <c r="AY354" s="189" t="s">
        <v>84</v>
      </c>
      <c r="BA354" s="300">
        <v>0.97619047619047616</v>
      </c>
      <c r="BB354" s="239">
        <v>0.66666666666666663</v>
      </c>
      <c r="BC354" s="239">
        <v>1</v>
      </c>
      <c r="BD354" s="240">
        <v>0.88095238095238093</v>
      </c>
      <c r="BE354" s="240" t="s">
        <v>84</v>
      </c>
    </row>
    <row r="355" spans="1:57" ht="35.25" customHeight="1" x14ac:dyDescent="0.25">
      <c r="A355" s="144"/>
      <c r="B355" s="144"/>
      <c r="C355" s="144"/>
      <c r="D355" s="144"/>
      <c r="E355" s="144" t="str">
        <f t="shared" ref="E355:E364" si="74">+F355&amp;G355&amp;I355</f>
        <v>2018AGOSTOÍNDICES DE ATENCIÓN POSTPAGO</v>
      </c>
      <c r="F355" s="448">
        <f t="shared" si="72"/>
        <v>2018</v>
      </c>
      <c r="G355" s="449" t="s">
        <v>246</v>
      </c>
      <c r="H355" s="452"/>
      <c r="I355" s="451" t="str">
        <f t="shared" si="73"/>
        <v>ÍNDICES DE ATENCIÓN POSTPAGO</v>
      </c>
      <c r="J355" s="271">
        <v>0.33333333333333331</v>
      </c>
      <c r="K355" s="183">
        <v>0.66666666666666663</v>
      </c>
      <c r="L355" s="183">
        <v>0.66666666666666663</v>
      </c>
      <c r="M355" s="183">
        <v>1</v>
      </c>
      <c r="N355" s="183">
        <v>1</v>
      </c>
      <c r="O355" s="183">
        <v>1</v>
      </c>
      <c r="P355" s="183">
        <v>1</v>
      </c>
      <c r="Q355" s="183">
        <v>0.33333333333333331</v>
      </c>
      <c r="R355" s="183">
        <v>0.33333333333333331</v>
      </c>
      <c r="S355" s="183">
        <v>0.33333333333333331</v>
      </c>
      <c r="T355" s="183">
        <v>1</v>
      </c>
      <c r="U355" s="183">
        <v>1</v>
      </c>
      <c r="V355" s="183">
        <v>0.33333333333333331</v>
      </c>
      <c r="W355" s="183" t="s">
        <v>84</v>
      </c>
      <c r="X355" s="183">
        <v>1</v>
      </c>
      <c r="Y355" s="183" t="s">
        <v>84</v>
      </c>
      <c r="Z355" s="183" t="s">
        <v>84</v>
      </c>
      <c r="AA355" s="183" t="s">
        <v>84</v>
      </c>
      <c r="AB355" s="183" t="s">
        <v>84</v>
      </c>
      <c r="AC355" s="183"/>
      <c r="AD355" s="183">
        <v>0.66666666666666663</v>
      </c>
      <c r="AE355" s="183">
        <v>1</v>
      </c>
      <c r="AF355" s="183">
        <v>1</v>
      </c>
      <c r="AG355" s="183">
        <v>1</v>
      </c>
      <c r="AH355" s="183">
        <v>0.66666666666666663</v>
      </c>
      <c r="AI355" s="183">
        <v>0.33333333333333331</v>
      </c>
      <c r="AJ355" s="183">
        <v>1</v>
      </c>
      <c r="AK355" s="183" t="s">
        <v>84</v>
      </c>
      <c r="AL355" s="183" t="s">
        <v>84</v>
      </c>
      <c r="AM355" s="183" t="s">
        <v>84</v>
      </c>
      <c r="AN355" s="183" t="s">
        <v>84</v>
      </c>
      <c r="AO355" s="183">
        <v>1</v>
      </c>
      <c r="AP355" s="183">
        <v>1</v>
      </c>
      <c r="AQ355" s="183">
        <v>1</v>
      </c>
      <c r="AR355" s="183" t="s">
        <v>84</v>
      </c>
      <c r="AS355" s="183" t="s">
        <v>84</v>
      </c>
      <c r="AT355" s="265" t="s">
        <v>84</v>
      </c>
      <c r="AU355" s="183" t="s">
        <v>84</v>
      </c>
      <c r="AV355" s="183" t="s">
        <v>84</v>
      </c>
      <c r="AW355" s="183" t="s">
        <v>84</v>
      </c>
      <c r="AX355" s="265" t="s">
        <v>84</v>
      </c>
      <c r="AY355" s="183" t="s">
        <v>84</v>
      </c>
      <c r="BA355" s="272">
        <v>0.71428571428571419</v>
      </c>
      <c r="BB355" s="187">
        <v>0.80952380952380942</v>
      </c>
      <c r="BC355" s="187">
        <v>1</v>
      </c>
      <c r="BD355" s="188">
        <v>0.84126984126984128</v>
      </c>
      <c r="BE355" s="188" t="s">
        <v>84</v>
      </c>
    </row>
    <row r="356" spans="1:57" ht="35.25" customHeight="1" x14ac:dyDescent="0.25">
      <c r="A356" s="144"/>
      <c r="B356" s="144"/>
      <c r="C356" s="144"/>
      <c r="D356" s="144"/>
      <c r="E356" s="144" t="str">
        <f t="shared" si="74"/>
        <v>2018SEPTIEMBREÍNDICES DE ATENCIÓN POSTPAGO</v>
      </c>
      <c r="F356" s="448">
        <f t="shared" si="72"/>
        <v>2018</v>
      </c>
      <c r="G356" s="449" t="s">
        <v>248</v>
      </c>
      <c r="H356" s="452"/>
      <c r="I356" s="451" t="str">
        <f t="shared" si="73"/>
        <v>ÍNDICES DE ATENCIÓN POSTPAGO</v>
      </c>
      <c r="J356" s="342">
        <v>0.33333333333333331</v>
      </c>
      <c r="K356" s="189">
        <v>1</v>
      </c>
      <c r="L356" s="189">
        <v>1</v>
      </c>
      <c r="M356" s="189">
        <v>1</v>
      </c>
      <c r="N356" s="189" t="s">
        <v>84</v>
      </c>
      <c r="O356" s="189">
        <v>0.33333333333333331</v>
      </c>
      <c r="P356" s="189">
        <v>1</v>
      </c>
      <c r="Q356" s="189">
        <v>1</v>
      </c>
      <c r="R356" s="189">
        <v>1</v>
      </c>
      <c r="S356" s="189">
        <v>0.66666666666666663</v>
      </c>
      <c r="T356" s="189">
        <v>1</v>
      </c>
      <c r="U356" s="189">
        <v>1</v>
      </c>
      <c r="V356" s="189">
        <v>1</v>
      </c>
      <c r="W356" s="189" t="s">
        <v>84</v>
      </c>
      <c r="X356" s="189">
        <v>1</v>
      </c>
      <c r="Y356" s="189" t="s">
        <v>84</v>
      </c>
      <c r="Z356" s="189" t="s">
        <v>84</v>
      </c>
      <c r="AA356" s="189" t="s">
        <v>84</v>
      </c>
      <c r="AB356" s="189" t="s">
        <v>84</v>
      </c>
      <c r="AC356" s="189"/>
      <c r="AD356" s="189">
        <v>0.33333333333333331</v>
      </c>
      <c r="AE356" s="189">
        <v>0</v>
      </c>
      <c r="AF356" s="189">
        <v>1</v>
      </c>
      <c r="AG356" s="189" t="s">
        <v>84</v>
      </c>
      <c r="AH356" s="189">
        <v>0</v>
      </c>
      <c r="AI356" s="189" t="s">
        <v>84</v>
      </c>
      <c r="AJ356" s="189">
        <v>1</v>
      </c>
      <c r="AK356" s="189" t="s">
        <v>84</v>
      </c>
      <c r="AL356" s="189" t="s">
        <v>84</v>
      </c>
      <c r="AM356" s="189" t="s">
        <v>84</v>
      </c>
      <c r="AN356" s="186" t="s">
        <v>84</v>
      </c>
      <c r="AO356" s="189">
        <v>0</v>
      </c>
      <c r="AP356" s="189">
        <v>1</v>
      </c>
      <c r="AQ356" s="189">
        <v>0.66666666666666663</v>
      </c>
      <c r="AR356" s="189" t="s">
        <v>84</v>
      </c>
      <c r="AS356" s="189" t="s">
        <v>84</v>
      </c>
      <c r="AT356" s="256" t="s">
        <v>84</v>
      </c>
      <c r="AU356" s="189" t="s">
        <v>84</v>
      </c>
      <c r="AV356" s="189" t="s">
        <v>84</v>
      </c>
      <c r="AW356" s="189" t="s">
        <v>84</v>
      </c>
      <c r="AX356" s="256" t="s">
        <v>84</v>
      </c>
      <c r="AY356" s="189" t="s">
        <v>84</v>
      </c>
      <c r="BA356" s="343">
        <v>0.8717948717948717</v>
      </c>
      <c r="BB356" s="239">
        <v>0.46666666666666662</v>
      </c>
      <c r="BC356" s="239">
        <v>0.55555555555555547</v>
      </c>
      <c r="BD356" s="240">
        <v>0.63133903133903135</v>
      </c>
      <c r="BE356" s="240" t="s">
        <v>84</v>
      </c>
    </row>
    <row r="357" spans="1:57" ht="35.25" customHeight="1" x14ac:dyDescent="0.25">
      <c r="A357" s="144"/>
      <c r="B357" s="144"/>
      <c r="C357" s="144"/>
      <c r="D357" s="144"/>
      <c r="E357" s="144" t="str">
        <f t="shared" si="74"/>
        <v>2018OCTUBREÍNDICES DE ATENCIÓN POSTPAGO</v>
      </c>
      <c r="F357" s="448">
        <f t="shared" si="72"/>
        <v>2018</v>
      </c>
      <c r="G357" s="449" t="s">
        <v>257</v>
      </c>
      <c r="H357" s="452"/>
      <c r="I357" s="451" t="str">
        <f t="shared" si="73"/>
        <v>ÍNDICES DE ATENCIÓN POSTPAGO</v>
      </c>
      <c r="J357" s="344">
        <v>0.66666666666666663</v>
      </c>
      <c r="K357" s="183">
        <v>0.66666666666666663</v>
      </c>
      <c r="L357" s="183">
        <v>1</v>
      </c>
      <c r="M357" s="183">
        <v>1</v>
      </c>
      <c r="N357" s="183" t="s">
        <v>84</v>
      </c>
      <c r="O357" s="183">
        <v>1</v>
      </c>
      <c r="P357" s="183">
        <v>1</v>
      </c>
      <c r="Q357" s="183">
        <v>0.66666666666666663</v>
      </c>
      <c r="R357" s="183">
        <v>1</v>
      </c>
      <c r="S357" s="183">
        <v>0.5</v>
      </c>
      <c r="T357" s="183">
        <v>1</v>
      </c>
      <c r="U357" s="183">
        <v>1</v>
      </c>
      <c r="V357" s="183">
        <v>1</v>
      </c>
      <c r="W357" s="183" t="s">
        <v>84</v>
      </c>
      <c r="X357" s="183">
        <v>0.5</v>
      </c>
      <c r="Y357" s="183" t="s">
        <v>84</v>
      </c>
      <c r="Z357" s="183" t="s">
        <v>84</v>
      </c>
      <c r="AA357" s="183" t="s">
        <v>84</v>
      </c>
      <c r="AB357" s="183" t="s">
        <v>84</v>
      </c>
      <c r="AC357" s="183"/>
      <c r="AD357" s="183">
        <v>1</v>
      </c>
      <c r="AE357" s="183">
        <v>1</v>
      </c>
      <c r="AF357" s="183">
        <v>1</v>
      </c>
      <c r="AG357" s="183" t="s">
        <v>84</v>
      </c>
      <c r="AH357" s="183" t="s">
        <v>84</v>
      </c>
      <c r="AI357" s="183" t="s">
        <v>84</v>
      </c>
      <c r="AJ357" s="183">
        <v>1</v>
      </c>
      <c r="AK357" s="183" t="s">
        <v>84</v>
      </c>
      <c r="AL357" s="183" t="s">
        <v>84</v>
      </c>
      <c r="AM357" s="183" t="s">
        <v>84</v>
      </c>
      <c r="AN357" s="183" t="s">
        <v>84</v>
      </c>
      <c r="AO357" s="183">
        <v>0.33333333333333331</v>
      </c>
      <c r="AP357" s="183">
        <v>1</v>
      </c>
      <c r="AQ357" s="183">
        <v>1</v>
      </c>
      <c r="AR357" s="183" t="s">
        <v>84</v>
      </c>
      <c r="AS357" s="183" t="s">
        <v>84</v>
      </c>
      <c r="AT357" s="265" t="s">
        <v>84</v>
      </c>
      <c r="AU357" s="183" t="s">
        <v>84</v>
      </c>
      <c r="AV357" s="183" t="s">
        <v>84</v>
      </c>
      <c r="AW357" s="183" t="s">
        <v>84</v>
      </c>
      <c r="AX357" s="265" t="s">
        <v>84</v>
      </c>
      <c r="AY357" s="183" t="s">
        <v>84</v>
      </c>
      <c r="BA357" s="345">
        <v>0.84615384615384615</v>
      </c>
      <c r="BB357" s="187">
        <v>1</v>
      </c>
      <c r="BC357" s="187">
        <v>0.77777777777777768</v>
      </c>
      <c r="BD357" s="188">
        <v>0.87464387464387461</v>
      </c>
      <c r="BE357" s="188" t="s">
        <v>84</v>
      </c>
    </row>
    <row r="358" spans="1:57" ht="35.25" customHeight="1" x14ac:dyDescent="0.25">
      <c r="A358" s="144"/>
      <c r="B358" s="144"/>
      <c r="C358" s="144"/>
      <c r="D358" s="144"/>
      <c r="E358" s="144" t="str">
        <f t="shared" si="74"/>
        <v>2018NOVIEMBREÍNDICES DE ATENCIÓN POSTPAGO</v>
      </c>
      <c r="F358" s="448">
        <f t="shared" si="72"/>
        <v>2018</v>
      </c>
      <c r="G358" s="449" t="s">
        <v>267</v>
      </c>
      <c r="H358" s="452"/>
      <c r="I358" s="451" t="str">
        <f t="shared" si="73"/>
        <v>ÍNDICES DE ATENCIÓN POSTPAGO</v>
      </c>
      <c r="J358" s="342">
        <v>1</v>
      </c>
      <c r="K358" s="189">
        <v>1</v>
      </c>
      <c r="L358" s="189">
        <v>1</v>
      </c>
      <c r="M358" s="189">
        <v>1</v>
      </c>
      <c r="N358" s="189" t="s">
        <v>84</v>
      </c>
      <c r="O358" s="189">
        <v>1</v>
      </c>
      <c r="P358" s="189">
        <v>0.5</v>
      </c>
      <c r="Q358" s="189">
        <v>1</v>
      </c>
      <c r="R358" s="189">
        <v>1</v>
      </c>
      <c r="S358" s="189">
        <v>1</v>
      </c>
      <c r="T358" s="189">
        <v>1</v>
      </c>
      <c r="U358" s="189">
        <v>0.66666666666666663</v>
      </c>
      <c r="V358" s="189">
        <v>0.5</v>
      </c>
      <c r="W358" s="189" t="s">
        <v>84</v>
      </c>
      <c r="X358" s="189">
        <v>1</v>
      </c>
      <c r="Y358" s="189" t="s">
        <v>84</v>
      </c>
      <c r="Z358" s="189" t="s">
        <v>84</v>
      </c>
      <c r="AA358" s="189" t="s">
        <v>84</v>
      </c>
      <c r="AB358" s="189" t="s">
        <v>84</v>
      </c>
      <c r="AC358" s="189"/>
      <c r="AD358" s="189">
        <v>1</v>
      </c>
      <c r="AE358" s="189">
        <v>1</v>
      </c>
      <c r="AF358" s="189">
        <v>1</v>
      </c>
      <c r="AG358" s="189" t="s">
        <v>84</v>
      </c>
      <c r="AH358" s="189" t="s">
        <v>84</v>
      </c>
      <c r="AI358" s="189" t="s">
        <v>84</v>
      </c>
      <c r="AJ358" s="189">
        <v>1</v>
      </c>
      <c r="AK358" s="189" t="s">
        <v>84</v>
      </c>
      <c r="AL358" s="189" t="s">
        <v>84</v>
      </c>
      <c r="AM358" s="189" t="s">
        <v>84</v>
      </c>
      <c r="AN358" s="186" t="s">
        <v>84</v>
      </c>
      <c r="AO358" s="189">
        <v>0.66666666666666663</v>
      </c>
      <c r="AP358" s="189">
        <v>0.66666666666666663</v>
      </c>
      <c r="AQ358" s="189">
        <v>1</v>
      </c>
      <c r="AR358" s="189" t="s">
        <v>84</v>
      </c>
      <c r="AS358" s="189" t="s">
        <v>84</v>
      </c>
      <c r="AT358" s="256" t="s">
        <v>84</v>
      </c>
      <c r="AU358" s="189" t="s">
        <v>84</v>
      </c>
      <c r="AV358" s="189" t="s">
        <v>84</v>
      </c>
      <c r="AW358" s="189" t="s">
        <v>84</v>
      </c>
      <c r="AX358" s="256" t="s">
        <v>84</v>
      </c>
      <c r="AY358" s="189" t="s">
        <v>84</v>
      </c>
      <c r="BA358" s="343">
        <v>0.89743589743589736</v>
      </c>
      <c r="BB358" s="239">
        <v>1</v>
      </c>
      <c r="BC358" s="239">
        <v>0.77777777777777768</v>
      </c>
      <c r="BD358" s="240">
        <v>0.89173789173789164</v>
      </c>
      <c r="BE358" s="240" t="s">
        <v>84</v>
      </c>
    </row>
    <row r="359" spans="1:57" ht="35.25" customHeight="1" x14ac:dyDescent="0.25">
      <c r="A359" s="144"/>
      <c r="B359" s="144"/>
      <c r="C359" s="144"/>
      <c r="D359" s="144"/>
      <c r="E359" s="144" t="str">
        <f t="shared" si="74"/>
        <v>2018DICIEMBREÍNDICES DE ATENCIÓN POSTPAGO</v>
      </c>
      <c r="F359" s="448">
        <f t="shared" si="72"/>
        <v>2018</v>
      </c>
      <c r="G359" s="449" t="s">
        <v>152</v>
      </c>
      <c r="H359" s="452"/>
      <c r="I359" s="451" t="str">
        <f t="shared" si="73"/>
        <v>ÍNDICES DE ATENCIÓN POSTPAGO</v>
      </c>
      <c r="J359" s="344">
        <v>0.5</v>
      </c>
      <c r="K359" s="183">
        <v>1</v>
      </c>
      <c r="L359" s="183">
        <v>1</v>
      </c>
      <c r="M359" s="183">
        <v>1</v>
      </c>
      <c r="N359" s="183" t="s">
        <v>84</v>
      </c>
      <c r="O359" s="183">
        <v>1</v>
      </c>
      <c r="P359" s="183">
        <v>1</v>
      </c>
      <c r="Q359" s="183">
        <v>0.5</v>
      </c>
      <c r="R359" s="183" t="s">
        <v>84</v>
      </c>
      <c r="S359" s="183">
        <v>1</v>
      </c>
      <c r="T359" s="183">
        <v>1</v>
      </c>
      <c r="U359" s="183">
        <v>1</v>
      </c>
      <c r="V359" s="183">
        <v>1</v>
      </c>
      <c r="W359" s="183" t="s">
        <v>84</v>
      </c>
      <c r="X359" s="183">
        <v>0.5</v>
      </c>
      <c r="Y359" s="183" t="s">
        <v>84</v>
      </c>
      <c r="Z359" s="183" t="s">
        <v>84</v>
      </c>
      <c r="AA359" s="183" t="s">
        <v>84</v>
      </c>
      <c r="AB359" s="183" t="s">
        <v>84</v>
      </c>
      <c r="AC359" s="183"/>
      <c r="AD359" s="183">
        <v>1</v>
      </c>
      <c r="AE359" s="183">
        <v>0.66666666666666663</v>
      </c>
      <c r="AF359" s="183">
        <v>1</v>
      </c>
      <c r="AG359" s="183" t="s">
        <v>84</v>
      </c>
      <c r="AH359" s="183" t="s">
        <v>84</v>
      </c>
      <c r="AI359" s="183" t="s">
        <v>84</v>
      </c>
      <c r="AJ359" s="183">
        <v>1</v>
      </c>
      <c r="AK359" s="183" t="s">
        <v>84</v>
      </c>
      <c r="AL359" s="183" t="s">
        <v>84</v>
      </c>
      <c r="AM359" s="183" t="s">
        <v>84</v>
      </c>
      <c r="AN359" s="183" t="s">
        <v>84</v>
      </c>
      <c r="AO359" s="183">
        <v>0.66666666666666663</v>
      </c>
      <c r="AP359" s="183">
        <v>1</v>
      </c>
      <c r="AQ359" s="183">
        <v>1</v>
      </c>
      <c r="AR359" s="183" t="s">
        <v>84</v>
      </c>
      <c r="AS359" s="183" t="s">
        <v>84</v>
      </c>
      <c r="AT359" s="265" t="s">
        <v>84</v>
      </c>
      <c r="AU359" s="183" t="s">
        <v>84</v>
      </c>
      <c r="AV359" s="183" t="s">
        <v>84</v>
      </c>
      <c r="AW359" s="183" t="s">
        <v>84</v>
      </c>
      <c r="AX359" s="265" t="s">
        <v>84</v>
      </c>
      <c r="AY359" s="183" t="s">
        <v>84</v>
      </c>
      <c r="BA359" s="345">
        <v>0.875</v>
      </c>
      <c r="BB359" s="187">
        <v>0.91666666666666663</v>
      </c>
      <c r="BC359" s="187">
        <v>0.88888888888888884</v>
      </c>
      <c r="BD359" s="188">
        <v>0.89351851851851849</v>
      </c>
      <c r="BE359" s="188" t="s">
        <v>84</v>
      </c>
    </row>
    <row r="360" spans="1:57" ht="35.25" customHeight="1" x14ac:dyDescent="0.25">
      <c r="A360" s="144"/>
      <c r="B360" s="144"/>
      <c r="C360" s="144"/>
      <c r="D360" s="144"/>
      <c r="E360" s="144" t="str">
        <f t="shared" si="74"/>
        <v>2019ENEROÍNDICES DE ATENCIÓN POSTPAGO</v>
      </c>
      <c r="F360" s="448">
        <v>2019</v>
      </c>
      <c r="G360" s="449" t="s">
        <v>153</v>
      </c>
      <c r="H360" s="452"/>
      <c r="I360" s="451" t="s">
        <v>158</v>
      </c>
      <c r="J360" s="342">
        <v>1</v>
      </c>
      <c r="K360" s="189">
        <v>1</v>
      </c>
      <c r="L360" s="189">
        <v>1</v>
      </c>
      <c r="M360" s="189">
        <v>1</v>
      </c>
      <c r="N360" s="189" t="s">
        <v>84</v>
      </c>
      <c r="O360" s="189">
        <v>0.5</v>
      </c>
      <c r="P360" s="189">
        <v>1</v>
      </c>
      <c r="Q360" s="189">
        <v>1</v>
      </c>
      <c r="R360" s="189">
        <v>1</v>
      </c>
      <c r="S360" s="189">
        <v>1</v>
      </c>
      <c r="T360" s="189">
        <v>1</v>
      </c>
      <c r="U360" s="189">
        <v>1</v>
      </c>
      <c r="V360" s="189">
        <v>1</v>
      </c>
      <c r="W360" s="189" t="s">
        <v>84</v>
      </c>
      <c r="X360" s="189">
        <v>1</v>
      </c>
      <c r="Y360" s="189">
        <v>1</v>
      </c>
      <c r="Z360" s="189" t="s">
        <v>84</v>
      </c>
      <c r="AA360" s="189" t="s">
        <v>84</v>
      </c>
      <c r="AB360" s="189" t="s">
        <v>84</v>
      </c>
      <c r="AC360" s="189"/>
      <c r="AD360" s="189">
        <v>0.66666666666666663</v>
      </c>
      <c r="AE360" s="189">
        <v>0.33333333333333331</v>
      </c>
      <c r="AF360" s="189">
        <v>1</v>
      </c>
      <c r="AG360" s="189" t="s">
        <v>84</v>
      </c>
      <c r="AH360" s="189" t="s">
        <v>84</v>
      </c>
      <c r="AI360" s="189" t="s">
        <v>84</v>
      </c>
      <c r="AJ360" s="189">
        <v>1</v>
      </c>
      <c r="AK360" s="189">
        <v>0.5</v>
      </c>
      <c r="AL360" s="189" t="s">
        <v>84</v>
      </c>
      <c r="AM360" s="189" t="s">
        <v>84</v>
      </c>
      <c r="AN360" s="186" t="s">
        <v>84</v>
      </c>
      <c r="AO360" s="189">
        <v>1</v>
      </c>
      <c r="AP360" s="189">
        <v>0.5</v>
      </c>
      <c r="AQ360" s="189">
        <v>1</v>
      </c>
      <c r="AR360" s="189" t="s">
        <v>84</v>
      </c>
      <c r="AS360" s="189" t="s">
        <v>84</v>
      </c>
      <c r="AT360" s="256" t="s">
        <v>84</v>
      </c>
      <c r="AU360" s="189" t="s">
        <v>84</v>
      </c>
      <c r="AV360" s="189" t="s">
        <v>84</v>
      </c>
      <c r="AW360" s="189" t="s">
        <v>84</v>
      </c>
      <c r="AX360" s="256" t="s">
        <v>84</v>
      </c>
      <c r="AY360" s="189" t="s">
        <v>84</v>
      </c>
      <c r="BA360" s="343">
        <v>0.9642857142857143</v>
      </c>
      <c r="BB360" s="239">
        <v>0.7</v>
      </c>
      <c r="BC360" s="239">
        <v>0.83333333333333337</v>
      </c>
      <c r="BD360" s="240">
        <v>0.83253968253968258</v>
      </c>
      <c r="BE360" s="240" t="s">
        <v>84</v>
      </c>
    </row>
    <row r="361" spans="1:57" ht="35.25" customHeight="1" x14ac:dyDescent="0.25">
      <c r="A361" s="144"/>
      <c r="B361" s="144"/>
      <c r="C361" s="144"/>
      <c r="D361" s="144"/>
      <c r="E361" s="144" t="str">
        <f t="shared" si="74"/>
        <v>2019FEBREROÍNDICES DE ATENCIÓN POSTPAGO</v>
      </c>
      <c r="F361" s="448">
        <v>2019</v>
      </c>
      <c r="G361" s="449" t="s">
        <v>154</v>
      </c>
      <c r="H361" s="452"/>
      <c r="I361" s="451" t="str">
        <f>+I351</f>
        <v>ÍNDICES DE ATENCIÓN POSTPAGO</v>
      </c>
      <c r="J361" s="344">
        <v>1</v>
      </c>
      <c r="K361" s="183">
        <v>1</v>
      </c>
      <c r="L361" s="183">
        <v>1</v>
      </c>
      <c r="M361" s="183">
        <v>1</v>
      </c>
      <c r="N361" s="183" t="s">
        <v>84</v>
      </c>
      <c r="O361" s="183">
        <v>1</v>
      </c>
      <c r="P361" s="183">
        <v>1</v>
      </c>
      <c r="Q361" s="183">
        <v>0.66666666666666663</v>
      </c>
      <c r="R361" s="183">
        <v>1</v>
      </c>
      <c r="S361" s="183">
        <v>0.5</v>
      </c>
      <c r="T361" s="183">
        <v>1</v>
      </c>
      <c r="U361" s="183">
        <v>1</v>
      </c>
      <c r="V361" s="183">
        <v>0.66666666666666663</v>
      </c>
      <c r="W361" s="183" t="s">
        <v>84</v>
      </c>
      <c r="X361" s="183">
        <v>1</v>
      </c>
      <c r="Y361" s="183">
        <v>1</v>
      </c>
      <c r="Z361" s="183" t="s">
        <v>84</v>
      </c>
      <c r="AA361" s="183" t="s">
        <v>84</v>
      </c>
      <c r="AB361" s="183" t="s">
        <v>84</v>
      </c>
      <c r="AC361" s="183"/>
      <c r="AD361" s="183">
        <v>1</v>
      </c>
      <c r="AE361" s="183">
        <v>0.33333333333333331</v>
      </c>
      <c r="AF361" s="183">
        <v>1</v>
      </c>
      <c r="AG361" s="183" t="s">
        <v>84</v>
      </c>
      <c r="AH361" s="183" t="s">
        <v>84</v>
      </c>
      <c r="AI361" s="183" t="s">
        <v>84</v>
      </c>
      <c r="AJ361" s="183">
        <v>0.66666666666666663</v>
      </c>
      <c r="AK361" s="183">
        <v>0.33333333333333331</v>
      </c>
      <c r="AL361" s="183" t="s">
        <v>84</v>
      </c>
      <c r="AM361" s="183" t="s">
        <v>84</v>
      </c>
      <c r="AN361" s="183" t="s">
        <v>84</v>
      </c>
      <c r="AO361" s="183">
        <v>1</v>
      </c>
      <c r="AP361" s="183">
        <v>0.33333333333333331</v>
      </c>
      <c r="AQ361" s="183">
        <v>1</v>
      </c>
      <c r="AR361" s="183" t="s">
        <v>84</v>
      </c>
      <c r="AS361" s="183" t="s">
        <v>84</v>
      </c>
      <c r="AT361" s="265" t="s">
        <v>84</v>
      </c>
      <c r="AU361" s="183" t="s">
        <v>84</v>
      </c>
      <c r="AV361" s="183" t="s">
        <v>84</v>
      </c>
      <c r="AW361" s="183" t="s">
        <v>84</v>
      </c>
      <c r="AX361" s="265" t="s">
        <v>84</v>
      </c>
      <c r="AY361" s="183" t="s">
        <v>84</v>
      </c>
      <c r="BA361" s="345">
        <v>0.91666666666666674</v>
      </c>
      <c r="BB361" s="187">
        <v>0.66666666666666663</v>
      </c>
      <c r="BC361" s="187">
        <v>0.77777777777777768</v>
      </c>
      <c r="BD361" s="188">
        <v>0.78703703703703709</v>
      </c>
      <c r="BE361" s="188" t="s">
        <v>84</v>
      </c>
    </row>
    <row r="362" spans="1:57" ht="35.25" customHeight="1" x14ac:dyDescent="0.25">
      <c r="A362" s="144"/>
      <c r="B362" s="144"/>
      <c r="C362" s="144"/>
      <c r="D362" s="144"/>
      <c r="E362" s="144" t="str">
        <f t="shared" si="74"/>
        <v>2019MARZOÍNDICES DE ATENCIÓN POSTPAGO</v>
      </c>
      <c r="F362" s="448">
        <v>2019</v>
      </c>
      <c r="G362" s="449" t="s">
        <v>155</v>
      </c>
      <c r="H362" s="452"/>
      <c r="I362" s="451" t="str">
        <f>+I352</f>
        <v>ÍNDICES DE ATENCIÓN POSTPAGO</v>
      </c>
      <c r="J362" s="342">
        <v>1</v>
      </c>
      <c r="K362" s="189">
        <v>0.3</v>
      </c>
      <c r="L362" s="189">
        <v>1</v>
      </c>
      <c r="M362" s="189">
        <v>1</v>
      </c>
      <c r="N362" s="189" t="s">
        <v>84</v>
      </c>
      <c r="O362" s="189">
        <v>1</v>
      </c>
      <c r="P362" s="189">
        <v>1</v>
      </c>
      <c r="Q362" s="189">
        <v>0.6</v>
      </c>
      <c r="R362" s="189">
        <v>1</v>
      </c>
      <c r="S362" s="189">
        <v>1</v>
      </c>
      <c r="T362" s="189">
        <v>0.3</v>
      </c>
      <c r="U362" s="189">
        <v>1</v>
      </c>
      <c r="V362" s="189">
        <v>1</v>
      </c>
      <c r="W362" s="189" t="s">
        <v>84</v>
      </c>
      <c r="X362" s="189">
        <v>1</v>
      </c>
      <c r="Y362" s="189">
        <v>1</v>
      </c>
      <c r="Z362" s="189" t="s">
        <v>84</v>
      </c>
      <c r="AA362" s="189" t="s">
        <v>84</v>
      </c>
      <c r="AB362" s="189" t="s">
        <v>84</v>
      </c>
      <c r="AC362" s="189"/>
      <c r="AD362" s="189">
        <v>1</v>
      </c>
      <c r="AE362" s="189">
        <v>1</v>
      </c>
      <c r="AF362" s="189">
        <v>0.33333333333333331</v>
      </c>
      <c r="AG362" s="189" t="s">
        <v>84</v>
      </c>
      <c r="AH362" s="189" t="s">
        <v>84</v>
      </c>
      <c r="AI362" s="189" t="s">
        <v>84</v>
      </c>
      <c r="AJ362" s="189">
        <v>0.33333333333333331</v>
      </c>
      <c r="AK362" s="189">
        <v>1</v>
      </c>
      <c r="AL362" s="189" t="s">
        <v>84</v>
      </c>
      <c r="AM362" s="189" t="s">
        <v>84</v>
      </c>
      <c r="AN362" s="189" t="s">
        <v>84</v>
      </c>
      <c r="AO362" s="189">
        <v>0.5</v>
      </c>
      <c r="AP362" s="189">
        <v>1</v>
      </c>
      <c r="AQ362" s="189">
        <v>0.33333333333333331</v>
      </c>
      <c r="AR362" s="189" t="s">
        <v>84</v>
      </c>
      <c r="AS362" s="189" t="s">
        <v>84</v>
      </c>
      <c r="AT362" s="256" t="s">
        <v>84</v>
      </c>
      <c r="AU362" s="189" t="s">
        <v>84</v>
      </c>
      <c r="AV362" s="189" t="s">
        <v>84</v>
      </c>
      <c r="AW362" s="189" t="s">
        <v>84</v>
      </c>
      <c r="AX362" s="256" t="s">
        <v>84</v>
      </c>
      <c r="AY362" s="189" t="s">
        <v>84</v>
      </c>
      <c r="BA362" s="343">
        <v>0.87142857142857133</v>
      </c>
      <c r="BB362" s="239">
        <v>0.73333333333333339</v>
      </c>
      <c r="BC362" s="239">
        <v>0.61111111111111105</v>
      </c>
      <c r="BD362" s="240">
        <v>0.73862433862433863</v>
      </c>
      <c r="BE362" s="240" t="s">
        <v>84</v>
      </c>
    </row>
    <row r="363" spans="1:57" ht="35.25" customHeight="1" x14ac:dyDescent="0.25">
      <c r="A363" s="144"/>
      <c r="B363" s="144"/>
      <c r="C363" s="144"/>
      <c r="D363" s="144"/>
      <c r="E363" s="144" t="str">
        <f t="shared" si="74"/>
        <v>2019ABRILÍNDICES DE ATENCIÓN POSTPAGO</v>
      </c>
      <c r="F363" s="448">
        <v>2019</v>
      </c>
      <c r="G363" s="449" t="s">
        <v>303</v>
      </c>
      <c r="H363" s="452"/>
      <c r="I363" s="451" t="s">
        <v>158</v>
      </c>
      <c r="J363" s="344">
        <v>1</v>
      </c>
      <c r="K363" s="183">
        <v>1</v>
      </c>
      <c r="L363" s="183">
        <v>0.7</v>
      </c>
      <c r="M363" s="183">
        <v>1</v>
      </c>
      <c r="N363" s="183" t="s">
        <v>84</v>
      </c>
      <c r="O363" s="183">
        <v>1</v>
      </c>
      <c r="P363" s="183">
        <v>1</v>
      </c>
      <c r="Q363" s="183">
        <v>1</v>
      </c>
      <c r="R363" s="183">
        <v>0.6</v>
      </c>
      <c r="S363" s="183">
        <v>1</v>
      </c>
      <c r="T363" s="183">
        <v>1</v>
      </c>
      <c r="U363" s="183">
        <v>1</v>
      </c>
      <c r="V363" s="183">
        <v>1</v>
      </c>
      <c r="W363" s="183" t="s">
        <v>84</v>
      </c>
      <c r="X363" s="183">
        <v>1</v>
      </c>
      <c r="Y363" s="183">
        <v>1</v>
      </c>
      <c r="Z363" s="183" t="s">
        <v>84</v>
      </c>
      <c r="AA363" s="183" t="s">
        <v>84</v>
      </c>
      <c r="AB363" s="183" t="s">
        <v>84</v>
      </c>
      <c r="AC363" s="183"/>
      <c r="AD363" s="183">
        <v>1</v>
      </c>
      <c r="AE363" s="183">
        <v>1</v>
      </c>
      <c r="AF363" s="183">
        <v>1</v>
      </c>
      <c r="AG363" s="183" t="s">
        <v>84</v>
      </c>
      <c r="AH363" s="183" t="s">
        <v>84</v>
      </c>
      <c r="AI363" s="183" t="s">
        <v>84</v>
      </c>
      <c r="AJ363" s="183">
        <v>0</v>
      </c>
      <c r="AK363" s="183">
        <v>0.33333333333333331</v>
      </c>
      <c r="AL363" s="183" t="s">
        <v>84</v>
      </c>
      <c r="AM363" s="183" t="s">
        <v>84</v>
      </c>
      <c r="AN363" s="183" t="s">
        <v>84</v>
      </c>
      <c r="AO363" s="183">
        <v>1</v>
      </c>
      <c r="AP363" s="183">
        <v>1</v>
      </c>
      <c r="AQ363" s="183">
        <v>0.5</v>
      </c>
      <c r="AR363" s="183" t="s">
        <v>84</v>
      </c>
      <c r="AS363" s="183" t="s">
        <v>84</v>
      </c>
      <c r="AT363" s="265" t="s">
        <v>84</v>
      </c>
      <c r="AU363" s="183" t="s">
        <v>84</v>
      </c>
      <c r="AV363" s="183" t="s">
        <v>84</v>
      </c>
      <c r="AW363" s="183" t="s">
        <v>84</v>
      </c>
      <c r="AX363" s="265" t="s">
        <v>84</v>
      </c>
      <c r="AY363" s="183" t="s">
        <v>84</v>
      </c>
      <c r="BA363" s="345">
        <v>0.95000000000000007</v>
      </c>
      <c r="BB363" s="187">
        <v>0.66666666666666674</v>
      </c>
      <c r="BC363" s="187">
        <v>0.83333333333333337</v>
      </c>
      <c r="BD363" s="188">
        <v>0.81666666666666676</v>
      </c>
      <c r="BE363" s="188" t="s">
        <v>84</v>
      </c>
    </row>
    <row r="364" spans="1:57" ht="35.25" customHeight="1" x14ac:dyDescent="0.25">
      <c r="A364" s="144"/>
      <c r="B364" s="144"/>
      <c r="C364" s="144"/>
      <c r="D364" s="144"/>
      <c r="E364" s="144" t="str">
        <f t="shared" si="74"/>
        <v>2019MAYOÍNDICES DE ATENCIÓN POSTPAGO</v>
      </c>
      <c r="F364" s="448">
        <v>2019</v>
      </c>
      <c r="G364" s="449" t="s">
        <v>167</v>
      </c>
      <c r="H364" s="452"/>
      <c r="I364" s="451" t="s">
        <v>158</v>
      </c>
      <c r="J364" s="342">
        <f>'Datos comparativos'!H364</f>
        <v>1</v>
      </c>
      <c r="K364" s="189">
        <f>'Datos comparativos'!I364</f>
        <v>1</v>
      </c>
      <c r="L364" s="189">
        <f>'Datos comparativos'!J364</f>
        <v>1</v>
      </c>
      <c r="M364" s="189">
        <f>'Datos comparativos'!K364</f>
        <v>1</v>
      </c>
      <c r="N364" s="189" t="str">
        <f>'Datos comparativos'!L364</f>
        <v>n/a</v>
      </c>
      <c r="O364" s="189">
        <f>'Datos comparativos'!M364</f>
        <v>1</v>
      </c>
      <c r="P364" s="189">
        <f>'Datos comparativos'!N364</f>
        <v>1</v>
      </c>
      <c r="Q364" s="189">
        <f>'Datos comparativos'!O364</f>
        <v>1</v>
      </c>
      <c r="R364" s="189">
        <f>'Datos comparativos'!P364</f>
        <v>1</v>
      </c>
      <c r="S364" s="189">
        <f>'Datos comparativos'!Q364</f>
        <v>0.33333333333333331</v>
      </c>
      <c r="T364" s="189">
        <f>'Datos comparativos'!R364</f>
        <v>0.7</v>
      </c>
      <c r="U364" s="189">
        <f>'Datos comparativos'!S364</f>
        <v>1</v>
      </c>
      <c r="V364" s="189">
        <f>'Datos comparativos'!T364</f>
        <v>0.6</v>
      </c>
      <c r="W364" s="189" t="str">
        <f>'Datos comparativos'!U364</f>
        <v>n/a</v>
      </c>
      <c r="X364" s="189">
        <f>'Datos comparativos'!V364</f>
        <v>1</v>
      </c>
      <c r="Y364" s="189">
        <f>'Datos comparativos'!W364</f>
        <v>1</v>
      </c>
      <c r="Z364" s="189" t="s">
        <v>84</v>
      </c>
      <c r="AA364" s="189" t="s">
        <v>84</v>
      </c>
      <c r="AB364" s="189" t="s">
        <v>84</v>
      </c>
      <c r="AC364" s="189"/>
      <c r="AD364" s="189">
        <f>'Datos comparativos'!AB364</f>
        <v>1</v>
      </c>
      <c r="AE364" s="189" t="str">
        <f>'Datos comparativos'!AC364</f>
        <v>n/a</v>
      </c>
      <c r="AF364" s="189">
        <f>'Datos comparativos'!AD364</f>
        <v>1</v>
      </c>
      <c r="AG364" s="189" t="str">
        <f>'Datos comparativos'!AE364</f>
        <v>n/a</v>
      </c>
      <c r="AH364" s="189" t="str">
        <f>'Datos comparativos'!AF364</f>
        <v>n/a</v>
      </c>
      <c r="AI364" s="189" t="str">
        <f>'Datos comparativos'!AG364</f>
        <v>n/a</v>
      </c>
      <c r="AJ364" s="189">
        <f>'Datos comparativos'!AH364</f>
        <v>0.5</v>
      </c>
      <c r="AK364" s="189">
        <f>'Datos comparativos'!AI364</f>
        <v>0.33333333333333331</v>
      </c>
      <c r="AL364" s="189" t="s">
        <v>84</v>
      </c>
      <c r="AM364" s="189" t="s">
        <v>84</v>
      </c>
      <c r="AN364" s="189" t="s">
        <v>84</v>
      </c>
      <c r="AO364" s="189">
        <f>'Datos comparativos'!AM364</f>
        <v>0.7</v>
      </c>
      <c r="AP364" s="189">
        <f>'Datos comparativos'!AN364</f>
        <v>0.33333333333333331</v>
      </c>
      <c r="AQ364" s="189">
        <f>'Datos comparativos'!AO364</f>
        <v>1</v>
      </c>
      <c r="AR364" s="189" t="s">
        <v>84</v>
      </c>
      <c r="AS364" s="189" t="str">
        <f>'Datos comparativos'!AQ364</f>
        <v>n/a</v>
      </c>
      <c r="AT364" s="256" t="str">
        <f>'Datos comparativos'!AR364</f>
        <v>n/a</v>
      </c>
      <c r="AU364" s="189" t="s">
        <v>84</v>
      </c>
      <c r="AV364" s="189" t="s">
        <v>84</v>
      </c>
      <c r="AW364" s="189" t="s">
        <v>84</v>
      </c>
      <c r="AX364" s="256" t="s">
        <v>84</v>
      </c>
      <c r="AY364" s="189" t="s">
        <v>84</v>
      </c>
      <c r="BA364" s="343">
        <f>'Datos comparativos'!BA364</f>
        <v>0.90238095238095239</v>
      </c>
      <c r="BB364" s="239">
        <f>'Datos comparativos'!BB364</f>
        <v>0.70833333333333337</v>
      </c>
      <c r="BC364" s="239">
        <f>'Datos comparativos'!BC364</f>
        <v>0.6777777777777777</v>
      </c>
      <c r="BD364" s="240">
        <f>'Datos comparativos'!BD364</f>
        <v>0.76283068783068775</v>
      </c>
      <c r="BE364" s="240" t="s">
        <v>84</v>
      </c>
    </row>
    <row r="365" spans="1:57" ht="35.25" customHeight="1" x14ac:dyDescent="0.25">
      <c r="A365" s="144"/>
      <c r="B365" s="144"/>
      <c r="C365" s="144"/>
      <c r="D365" s="144"/>
      <c r="E365" s="144" t="str">
        <f>+F365&amp;G365&amp;I365</f>
        <v>2019JUNIOÍNDICES DE ATENCIÓN POSTPAGO</v>
      </c>
      <c r="F365" s="448">
        <v>2019</v>
      </c>
      <c r="G365" s="449" t="s">
        <v>168</v>
      </c>
      <c r="H365" s="452"/>
      <c r="I365" s="451" t="s">
        <v>158</v>
      </c>
      <c r="J365" s="344">
        <v>1</v>
      </c>
      <c r="K365" s="183">
        <v>1</v>
      </c>
      <c r="L365" s="183">
        <v>1</v>
      </c>
      <c r="M365" s="183">
        <v>1</v>
      </c>
      <c r="N365" s="183" t="s">
        <v>84</v>
      </c>
      <c r="O365" s="183">
        <v>1</v>
      </c>
      <c r="P365" s="183">
        <v>1</v>
      </c>
      <c r="Q365" s="183">
        <v>1</v>
      </c>
      <c r="R365" s="183">
        <v>1</v>
      </c>
      <c r="S365" s="183">
        <v>0.7</v>
      </c>
      <c r="T365" s="183">
        <v>0.7</v>
      </c>
      <c r="U365" s="183">
        <v>1</v>
      </c>
      <c r="V365" s="183">
        <v>1</v>
      </c>
      <c r="W365" s="183" t="s">
        <v>84</v>
      </c>
      <c r="X365" s="183">
        <v>1</v>
      </c>
      <c r="Y365" s="183">
        <v>1</v>
      </c>
      <c r="Z365" s="183" t="s">
        <v>84</v>
      </c>
      <c r="AA365" s="183" t="s">
        <v>84</v>
      </c>
      <c r="AB365" s="183" t="s">
        <v>84</v>
      </c>
      <c r="AC365" s="183"/>
      <c r="AD365" s="183">
        <v>0.7</v>
      </c>
      <c r="AE365" s="183">
        <v>1</v>
      </c>
      <c r="AF365" s="183">
        <v>1</v>
      </c>
      <c r="AG365" s="183" t="s">
        <v>84</v>
      </c>
      <c r="AH365" s="183" t="s">
        <v>84</v>
      </c>
      <c r="AI365" s="183" t="s">
        <v>84</v>
      </c>
      <c r="AJ365" s="183">
        <v>1</v>
      </c>
      <c r="AK365" s="183">
        <v>1</v>
      </c>
      <c r="AL365" s="183" t="s">
        <v>84</v>
      </c>
      <c r="AM365" s="183" t="s">
        <v>84</v>
      </c>
      <c r="AN365" s="183" t="s">
        <v>84</v>
      </c>
      <c r="AO365" s="183">
        <v>1</v>
      </c>
      <c r="AP365" s="183">
        <v>1</v>
      </c>
      <c r="AQ365" s="183">
        <v>1</v>
      </c>
      <c r="AR365" s="183" t="s">
        <v>84</v>
      </c>
      <c r="AS365" s="183" t="s">
        <v>84</v>
      </c>
      <c r="AT365" s="265" t="s">
        <v>84</v>
      </c>
      <c r="AU365" s="183" t="s">
        <v>84</v>
      </c>
      <c r="AV365" s="183" t="s">
        <v>84</v>
      </c>
      <c r="AW365" s="183" t="s">
        <v>84</v>
      </c>
      <c r="AX365" s="265" t="s">
        <v>84</v>
      </c>
      <c r="AY365" s="183" t="s">
        <v>84</v>
      </c>
      <c r="BA365" s="345">
        <v>0.95714285714285707</v>
      </c>
      <c r="BB365" s="187">
        <v>0.94000000000000006</v>
      </c>
      <c r="BC365" s="187">
        <v>1</v>
      </c>
      <c r="BD365" s="188">
        <v>0.96571428571428575</v>
      </c>
      <c r="BE365" s="188" t="s">
        <v>84</v>
      </c>
    </row>
    <row r="366" spans="1:57" ht="35.25" customHeight="1" x14ac:dyDescent="0.25">
      <c r="A366" s="144"/>
      <c r="B366" s="144"/>
      <c r="C366" s="144"/>
      <c r="D366" s="144"/>
      <c r="E366" s="144" t="str">
        <f>+F366&amp;G366&amp;I366</f>
        <v>2019JULIOÍNDICES DE ATENCIÓN POSTPAGO</v>
      </c>
      <c r="F366" s="448">
        <v>2019</v>
      </c>
      <c r="G366" s="449" t="s">
        <v>241</v>
      </c>
      <c r="H366" s="452"/>
      <c r="I366" s="451" t="s">
        <v>158</v>
      </c>
      <c r="J366" s="342">
        <v>1</v>
      </c>
      <c r="K366" s="189">
        <v>1</v>
      </c>
      <c r="L366" s="189">
        <v>1</v>
      </c>
      <c r="M366" s="189">
        <v>1</v>
      </c>
      <c r="N366" s="189" t="s">
        <v>84</v>
      </c>
      <c r="O366" s="189">
        <v>0.66666666666666663</v>
      </c>
      <c r="P366" s="189">
        <v>1</v>
      </c>
      <c r="Q366" s="189">
        <v>0.7</v>
      </c>
      <c r="R366" s="189">
        <v>1</v>
      </c>
      <c r="S366" s="189">
        <v>1</v>
      </c>
      <c r="T366" s="189">
        <v>1</v>
      </c>
      <c r="U366" s="189">
        <v>1</v>
      </c>
      <c r="V366" s="189">
        <v>1</v>
      </c>
      <c r="W366" s="189" t="s">
        <v>84</v>
      </c>
      <c r="X366" s="189">
        <v>1</v>
      </c>
      <c r="Y366" s="189">
        <v>1</v>
      </c>
      <c r="Z366" s="189" t="s">
        <v>84</v>
      </c>
      <c r="AA366" s="189" t="s">
        <v>84</v>
      </c>
      <c r="AB366" s="189" t="s">
        <v>84</v>
      </c>
      <c r="AC366" s="189"/>
      <c r="AD366" s="189">
        <v>0.66666666666666663</v>
      </c>
      <c r="AE366" s="189">
        <v>1</v>
      </c>
      <c r="AF366" s="189">
        <v>1</v>
      </c>
      <c r="AG366" s="189" t="s">
        <v>84</v>
      </c>
      <c r="AH366" s="189" t="s">
        <v>84</v>
      </c>
      <c r="AI366" s="189" t="s">
        <v>84</v>
      </c>
      <c r="AJ366" s="189">
        <v>0.7</v>
      </c>
      <c r="AK366" s="189">
        <v>1</v>
      </c>
      <c r="AL366" s="189" t="s">
        <v>84</v>
      </c>
      <c r="AM366" s="189" t="s">
        <v>84</v>
      </c>
      <c r="AN366" s="189" t="s">
        <v>84</v>
      </c>
      <c r="AO366" s="189">
        <v>0.75</v>
      </c>
      <c r="AP366" s="189">
        <v>1</v>
      </c>
      <c r="AQ366" s="189">
        <v>1</v>
      </c>
      <c r="AR366" s="189" t="s">
        <v>84</v>
      </c>
      <c r="AS366" s="189" t="s">
        <v>84</v>
      </c>
      <c r="AT366" s="256" t="s">
        <v>84</v>
      </c>
      <c r="AU366" s="189" t="s">
        <v>84</v>
      </c>
      <c r="AV366" s="189" t="s">
        <v>84</v>
      </c>
      <c r="AW366" s="189" t="s">
        <v>84</v>
      </c>
      <c r="AX366" s="256" t="s">
        <v>84</v>
      </c>
      <c r="AY366" s="189" t="s">
        <v>84</v>
      </c>
      <c r="BA366" s="343">
        <v>0.95476190476190481</v>
      </c>
      <c r="BB366" s="239">
        <v>0.87333333333333329</v>
      </c>
      <c r="BC366" s="239">
        <v>0.91666666666666663</v>
      </c>
      <c r="BD366" s="240">
        <v>0.9149206349206348</v>
      </c>
      <c r="BE366" s="240" t="s">
        <v>84</v>
      </c>
    </row>
    <row r="367" spans="1:57" ht="35.25" customHeight="1" x14ac:dyDescent="0.25">
      <c r="A367" s="144"/>
      <c r="B367" s="144"/>
      <c r="C367" s="144"/>
      <c r="D367" s="144"/>
      <c r="E367" s="144" t="str">
        <f t="shared" ref="E367:E368" si="75">+F367&amp;G367&amp;I367</f>
        <v>2019AGOSTOÍNDICES DE ATENCIÓN POSTPAGO</v>
      </c>
      <c r="F367" s="448">
        <v>2019</v>
      </c>
      <c r="G367" s="449" t="s">
        <v>246</v>
      </c>
      <c r="H367" s="452"/>
      <c r="I367" s="451" t="s">
        <v>158</v>
      </c>
      <c r="J367" s="344">
        <v>1</v>
      </c>
      <c r="K367" s="183">
        <v>0.5</v>
      </c>
      <c r="L367" s="183">
        <v>1</v>
      </c>
      <c r="M367" s="183">
        <v>1</v>
      </c>
      <c r="N367" s="183" t="s">
        <v>84</v>
      </c>
      <c r="O367" s="183">
        <v>1</v>
      </c>
      <c r="P367" s="183">
        <v>1</v>
      </c>
      <c r="Q367" s="183">
        <v>1</v>
      </c>
      <c r="R367" s="183">
        <v>0.33333333333333331</v>
      </c>
      <c r="S367" s="183">
        <v>1</v>
      </c>
      <c r="T367" s="183">
        <v>1</v>
      </c>
      <c r="U367" s="183">
        <v>0.5</v>
      </c>
      <c r="V367" s="183">
        <v>0.7</v>
      </c>
      <c r="W367" s="183" t="s">
        <v>84</v>
      </c>
      <c r="X367" s="183">
        <v>1</v>
      </c>
      <c r="Y367" s="183">
        <v>1</v>
      </c>
      <c r="Z367" s="183" t="s">
        <v>84</v>
      </c>
      <c r="AA367" s="183" t="s">
        <v>84</v>
      </c>
      <c r="AB367" s="183" t="s">
        <v>84</v>
      </c>
      <c r="AC367" s="183"/>
      <c r="AD367" s="183">
        <v>0.7</v>
      </c>
      <c r="AE367" s="183">
        <v>0.66666666666666663</v>
      </c>
      <c r="AF367" s="183">
        <v>1</v>
      </c>
      <c r="AG367" s="183" t="s">
        <v>84</v>
      </c>
      <c r="AH367" s="183" t="s">
        <v>84</v>
      </c>
      <c r="AI367" s="183" t="s">
        <v>84</v>
      </c>
      <c r="AJ367" s="183">
        <v>0.66666666666666663</v>
      </c>
      <c r="AK367" s="183">
        <v>0.7</v>
      </c>
      <c r="AL367" s="183" t="s">
        <v>84</v>
      </c>
      <c r="AM367" s="183" t="s">
        <v>84</v>
      </c>
      <c r="AN367" s="183" t="s">
        <v>84</v>
      </c>
      <c r="AO367" s="183">
        <v>1</v>
      </c>
      <c r="AP367" s="183">
        <v>0.33333333333333331</v>
      </c>
      <c r="AQ367" s="183">
        <v>1</v>
      </c>
      <c r="AR367" s="183" t="s">
        <v>84</v>
      </c>
      <c r="AS367" s="183" t="s">
        <v>84</v>
      </c>
      <c r="AT367" s="265">
        <v>0.7</v>
      </c>
      <c r="AU367" s="183" t="s">
        <v>84</v>
      </c>
      <c r="AV367" s="183" t="s">
        <v>84</v>
      </c>
      <c r="AW367" s="183" t="s">
        <v>84</v>
      </c>
      <c r="AX367" s="265" t="s">
        <v>84</v>
      </c>
      <c r="AY367" s="183" t="s">
        <v>84</v>
      </c>
      <c r="BA367" s="345">
        <v>0.85952380952380936</v>
      </c>
      <c r="BB367" s="187">
        <v>0.7466666666666667</v>
      </c>
      <c r="BC367" s="187">
        <v>0.7583333333333333</v>
      </c>
      <c r="BD367" s="188">
        <v>0.78817460317460319</v>
      </c>
      <c r="BE367" s="188" t="s">
        <v>84</v>
      </c>
    </row>
    <row r="368" spans="1:57" ht="35.25" customHeight="1" x14ac:dyDescent="0.25">
      <c r="A368" s="144"/>
      <c r="B368" s="144"/>
      <c r="C368" s="144"/>
      <c r="D368" s="144"/>
      <c r="E368" s="144" t="str">
        <f t="shared" si="75"/>
        <v>2019SEPTIEMBREÍNDICES DE ATENCIÓN POSTPAGO</v>
      </c>
      <c r="F368" s="448">
        <v>2019</v>
      </c>
      <c r="G368" s="449" t="s">
        <v>248</v>
      </c>
      <c r="H368" s="452"/>
      <c r="I368" s="451" t="s">
        <v>158</v>
      </c>
      <c r="J368" s="342">
        <v>1</v>
      </c>
      <c r="K368" s="189">
        <v>1</v>
      </c>
      <c r="L368" s="189">
        <v>1</v>
      </c>
      <c r="M368" s="189">
        <v>1</v>
      </c>
      <c r="N368" s="189" t="s">
        <v>84</v>
      </c>
      <c r="O368" s="189">
        <v>1</v>
      </c>
      <c r="P368" s="189">
        <v>1</v>
      </c>
      <c r="Q368" s="189">
        <v>1</v>
      </c>
      <c r="R368" s="189">
        <v>0.7</v>
      </c>
      <c r="S368" s="189">
        <v>1</v>
      </c>
      <c r="T368" s="189">
        <v>1</v>
      </c>
      <c r="U368" s="189">
        <v>1</v>
      </c>
      <c r="V368" s="189">
        <v>1</v>
      </c>
      <c r="W368" s="189" t="s">
        <v>84</v>
      </c>
      <c r="X368" s="189">
        <v>1</v>
      </c>
      <c r="Y368" s="189">
        <v>1</v>
      </c>
      <c r="Z368" s="189" t="s">
        <v>84</v>
      </c>
      <c r="AA368" s="189" t="s">
        <v>84</v>
      </c>
      <c r="AB368" s="189" t="s">
        <v>84</v>
      </c>
      <c r="AC368" s="189"/>
      <c r="AD368" s="189">
        <v>1</v>
      </c>
      <c r="AE368" s="189">
        <v>0.7</v>
      </c>
      <c r="AF368" s="189">
        <v>0.5</v>
      </c>
      <c r="AG368" s="189" t="s">
        <v>84</v>
      </c>
      <c r="AH368" s="189" t="s">
        <v>84</v>
      </c>
      <c r="AI368" s="189" t="s">
        <v>84</v>
      </c>
      <c r="AJ368" s="189">
        <v>1</v>
      </c>
      <c r="AK368" s="189">
        <v>1</v>
      </c>
      <c r="AL368" s="189" t="s">
        <v>84</v>
      </c>
      <c r="AM368" s="189" t="s">
        <v>84</v>
      </c>
      <c r="AN368" s="189" t="s">
        <v>84</v>
      </c>
      <c r="AO368" s="189">
        <v>1</v>
      </c>
      <c r="AP368" s="189">
        <v>1</v>
      </c>
      <c r="AQ368" s="189">
        <v>1</v>
      </c>
      <c r="AR368" s="189" t="s">
        <v>84</v>
      </c>
      <c r="AS368" s="189" t="s">
        <v>84</v>
      </c>
      <c r="AT368" s="256">
        <v>0.33333333333333331</v>
      </c>
      <c r="AU368" s="189" t="s">
        <v>84</v>
      </c>
      <c r="AV368" s="189" t="s">
        <v>84</v>
      </c>
      <c r="AW368" s="189" t="s">
        <v>84</v>
      </c>
      <c r="AX368" s="256" t="s">
        <v>84</v>
      </c>
      <c r="AY368" s="189" t="s">
        <v>84</v>
      </c>
      <c r="BA368" s="343">
        <v>0.97857142857142854</v>
      </c>
      <c r="BB368" s="239">
        <v>0.84000000000000008</v>
      </c>
      <c r="BC368" s="239">
        <v>0.83333333333333337</v>
      </c>
      <c r="BD368" s="240">
        <v>0.88396825396825396</v>
      </c>
      <c r="BE368" s="240" t="s">
        <v>84</v>
      </c>
    </row>
    <row r="369" spans="1:57" ht="35.25" customHeight="1" x14ac:dyDescent="0.25">
      <c r="A369" s="144"/>
      <c r="B369" s="144"/>
      <c r="C369" s="144"/>
      <c r="D369" s="144"/>
      <c r="E369" s="144" t="str">
        <f>+F369&amp;G369&amp;I369</f>
        <v>2019OCTUBREÍNDICES DE ATENCIÓN POSTPAGO</v>
      </c>
      <c r="F369" s="448">
        <v>2019</v>
      </c>
      <c r="G369" s="449" t="s">
        <v>257</v>
      </c>
      <c r="H369" s="452"/>
      <c r="I369" s="451" t="s">
        <v>158</v>
      </c>
      <c r="J369" s="344">
        <v>1</v>
      </c>
      <c r="K369" s="183">
        <v>1</v>
      </c>
      <c r="L369" s="183">
        <v>1</v>
      </c>
      <c r="M369" s="183">
        <v>1</v>
      </c>
      <c r="N369" s="183" t="s">
        <v>84</v>
      </c>
      <c r="O369" s="183">
        <v>1</v>
      </c>
      <c r="P369" s="183">
        <v>1</v>
      </c>
      <c r="Q369" s="183">
        <v>1</v>
      </c>
      <c r="R369" s="183">
        <v>1</v>
      </c>
      <c r="S369" s="183">
        <v>0.5</v>
      </c>
      <c r="T369" s="183">
        <v>1</v>
      </c>
      <c r="U369" s="183">
        <v>1</v>
      </c>
      <c r="V369" s="183">
        <v>1</v>
      </c>
      <c r="W369" s="183" t="s">
        <v>84</v>
      </c>
      <c r="X369" s="183">
        <v>1</v>
      </c>
      <c r="Y369" s="183">
        <v>1</v>
      </c>
      <c r="Z369" s="183" t="s">
        <v>84</v>
      </c>
      <c r="AA369" s="183" t="s">
        <v>84</v>
      </c>
      <c r="AB369" s="183" t="s">
        <v>84</v>
      </c>
      <c r="AC369" s="183"/>
      <c r="AD369" s="183">
        <v>1</v>
      </c>
      <c r="AE369" s="183">
        <v>0.7</v>
      </c>
      <c r="AF369" s="183">
        <v>1</v>
      </c>
      <c r="AG369" s="183" t="s">
        <v>84</v>
      </c>
      <c r="AH369" s="183" t="s">
        <v>84</v>
      </c>
      <c r="AI369" s="183" t="s">
        <v>84</v>
      </c>
      <c r="AJ369" s="183">
        <v>0.33333333333333331</v>
      </c>
      <c r="AK369" s="183">
        <v>1</v>
      </c>
      <c r="AL369" s="183" t="s">
        <v>84</v>
      </c>
      <c r="AM369" s="183" t="s">
        <v>84</v>
      </c>
      <c r="AN369" s="183" t="s">
        <v>84</v>
      </c>
      <c r="AO369" s="183">
        <v>0.7</v>
      </c>
      <c r="AP369" s="183">
        <v>0.7</v>
      </c>
      <c r="AQ369" s="183">
        <v>0.33333333333333331</v>
      </c>
      <c r="AR369" s="183" t="s">
        <v>84</v>
      </c>
      <c r="AS369" s="183" t="s">
        <v>84</v>
      </c>
      <c r="AT369" s="265">
        <v>0.7</v>
      </c>
      <c r="AU369" s="183" t="s">
        <v>84</v>
      </c>
      <c r="AV369" s="183" t="s">
        <v>84</v>
      </c>
      <c r="AW369" s="183" t="s">
        <v>84</v>
      </c>
      <c r="AX369" s="265" t="s">
        <v>84</v>
      </c>
      <c r="AY369" s="183" t="s">
        <v>84</v>
      </c>
      <c r="BA369" s="345">
        <v>0.9642857142857143</v>
      </c>
      <c r="BB369" s="187">
        <v>0.80666666666666664</v>
      </c>
      <c r="BC369" s="187">
        <v>0.60833333333333328</v>
      </c>
      <c r="BD369" s="188">
        <v>0.79309523809523819</v>
      </c>
      <c r="BE369" s="188" t="s">
        <v>84</v>
      </c>
    </row>
    <row r="370" spans="1:57" ht="35.25" customHeight="1" x14ac:dyDescent="0.25">
      <c r="A370" s="144"/>
      <c r="B370" s="144"/>
      <c r="C370" s="144"/>
      <c r="D370" s="144"/>
      <c r="E370" s="144" t="str">
        <f t="shared" ref="E370:E371" si="76">+F370&amp;G370&amp;I370</f>
        <v>2019NOVIEMBREÍNDICES DE ATENCIÓN POSTPAGO</v>
      </c>
      <c r="F370" s="448">
        <v>2019</v>
      </c>
      <c r="G370" s="449" t="s">
        <v>267</v>
      </c>
      <c r="H370" s="452"/>
      <c r="I370" s="451" t="s">
        <v>158</v>
      </c>
      <c r="J370" s="492">
        <v>1</v>
      </c>
      <c r="K370" s="189">
        <v>0.6</v>
      </c>
      <c r="L370" s="189">
        <v>1</v>
      </c>
      <c r="M370" s="189">
        <v>1</v>
      </c>
      <c r="N370" s="189" t="s">
        <v>84</v>
      </c>
      <c r="O370" s="189">
        <v>1</v>
      </c>
      <c r="P370" s="189">
        <v>1</v>
      </c>
      <c r="Q370" s="189">
        <v>1</v>
      </c>
      <c r="R370" s="189">
        <v>0.3</v>
      </c>
      <c r="S370" s="189">
        <v>1</v>
      </c>
      <c r="T370" s="189">
        <v>1</v>
      </c>
      <c r="U370" s="189">
        <v>1</v>
      </c>
      <c r="V370" s="189">
        <v>0.7</v>
      </c>
      <c r="W370" s="189" t="s">
        <v>84</v>
      </c>
      <c r="X370" s="189">
        <v>0.6</v>
      </c>
      <c r="Y370" s="189">
        <v>1</v>
      </c>
      <c r="Z370" s="189" t="s">
        <v>84</v>
      </c>
      <c r="AA370" s="189" t="s">
        <v>84</v>
      </c>
      <c r="AB370" s="189" t="s">
        <v>84</v>
      </c>
      <c r="AC370" s="189"/>
      <c r="AD370" s="189">
        <v>0.3</v>
      </c>
      <c r="AE370" s="189">
        <v>0.3</v>
      </c>
      <c r="AF370" s="189">
        <v>1</v>
      </c>
      <c r="AG370" s="189" t="s">
        <v>84</v>
      </c>
      <c r="AH370" s="189" t="s">
        <v>84</v>
      </c>
      <c r="AI370" s="189" t="s">
        <v>84</v>
      </c>
      <c r="AJ370" s="189">
        <v>1</v>
      </c>
      <c r="AK370" s="189">
        <v>1</v>
      </c>
      <c r="AL370" s="189" t="s">
        <v>84</v>
      </c>
      <c r="AM370" s="189" t="s">
        <v>84</v>
      </c>
      <c r="AN370" s="189" t="s">
        <v>84</v>
      </c>
      <c r="AO370" s="189">
        <v>0.33333333333333331</v>
      </c>
      <c r="AP370" s="189">
        <v>0.7</v>
      </c>
      <c r="AQ370" s="189">
        <v>0.5</v>
      </c>
      <c r="AR370" s="189" t="s">
        <v>84</v>
      </c>
      <c r="AS370" s="189" t="s">
        <v>84</v>
      </c>
      <c r="AT370" s="256">
        <v>0.7</v>
      </c>
      <c r="AU370" s="189" t="s">
        <v>84</v>
      </c>
      <c r="AV370" s="189" t="s">
        <v>84</v>
      </c>
      <c r="AW370" s="189" t="s">
        <v>84</v>
      </c>
      <c r="AX370" s="256" t="s">
        <v>84</v>
      </c>
      <c r="AY370" s="189" t="s">
        <v>84</v>
      </c>
      <c r="BA370" s="493">
        <v>0.87142857142857122</v>
      </c>
      <c r="BB370" s="239">
        <v>0.72</v>
      </c>
      <c r="BC370" s="239">
        <v>0.55833333333333335</v>
      </c>
      <c r="BD370" s="240">
        <v>0.71658730158730144</v>
      </c>
      <c r="BE370" s="240" t="s">
        <v>84</v>
      </c>
    </row>
    <row r="371" spans="1:57" ht="35.25" customHeight="1" x14ac:dyDescent="0.25">
      <c r="A371" s="144"/>
      <c r="B371" s="144"/>
      <c r="C371" s="144"/>
      <c r="D371" s="144"/>
      <c r="E371" s="144" t="str">
        <f t="shared" si="76"/>
        <v>2019DICIEMBREÍNDICES DE ATENCIÓN POSTPAGO</v>
      </c>
      <c r="F371" s="448">
        <v>2019</v>
      </c>
      <c r="G371" s="449" t="s">
        <v>152</v>
      </c>
      <c r="H371" s="452"/>
      <c r="I371" s="451" t="s">
        <v>158</v>
      </c>
      <c r="J371" s="495">
        <v>0.7</v>
      </c>
      <c r="K371" s="183">
        <v>1</v>
      </c>
      <c r="L371" s="183">
        <v>1</v>
      </c>
      <c r="M371" s="183">
        <v>1</v>
      </c>
      <c r="N371" s="183" t="s">
        <v>84</v>
      </c>
      <c r="O371" s="183">
        <v>1</v>
      </c>
      <c r="P371" s="183">
        <v>1</v>
      </c>
      <c r="Q371" s="183">
        <v>1</v>
      </c>
      <c r="R371" s="183">
        <v>1</v>
      </c>
      <c r="S371" s="183">
        <v>0.33333333333333331</v>
      </c>
      <c r="T371" s="183">
        <v>1</v>
      </c>
      <c r="U371" s="183">
        <v>0.7</v>
      </c>
      <c r="V371" s="183">
        <v>0.7</v>
      </c>
      <c r="W371" s="183" t="s">
        <v>84</v>
      </c>
      <c r="X371" s="183">
        <v>1</v>
      </c>
      <c r="Y371" s="183">
        <v>1</v>
      </c>
      <c r="Z371" s="183" t="s">
        <v>84</v>
      </c>
      <c r="AA371" s="183" t="s">
        <v>84</v>
      </c>
      <c r="AB371" s="183" t="s">
        <v>84</v>
      </c>
      <c r="AC371" s="183"/>
      <c r="AD371" s="183">
        <v>1</v>
      </c>
      <c r="AE371" s="183">
        <v>0.33333333333333331</v>
      </c>
      <c r="AF371" s="183">
        <v>1</v>
      </c>
      <c r="AG371" s="183" t="s">
        <v>84</v>
      </c>
      <c r="AH371" s="183" t="s">
        <v>84</v>
      </c>
      <c r="AI371" s="183" t="s">
        <v>84</v>
      </c>
      <c r="AJ371" s="183">
        <v>0.7</v>
      </c>
      <c r="AK371" s="183">
        <v>1</v>
      </c>
      <c r="AL371" s="183" t="s">
        <v>84</v>
      </c>
      <c r="AM371" s="183" t="s">
        <v>84</v>
      </c>
      <c r="AN371" s="183" t="s">
        <v>84</v>
      </c>
      <c r="AO371" s="183">
        <v>1</v>
      </c>
      <c r="AP371" s="183">
        <v>1</v>
      </c>
      <c r="AQ371" s="183">
        <v>1</v>
      </c>
      <c r="AR371" s="183" t="s">
        <v>84</v>
      </c>
      <c r="AS371" s="183" t="s">
        <v>84</v>
      </c>
      <c r="AT371" s="265">
        <v>0.7</v>
      </c>
      <c r="AU371" s="183" t="s">
        <v>84</v>
      </c>
      <c r="AV371" s="183" t="s">
        <v>84</v>
      </c>
      <c r="AW371" s="183" t="s">
        <v>84</v>
      </c>
      <c r="AX371" s="265" t="s">
        <v>84</v>
      </c>
      <c r="AY371" s="183" t="s">
        <v>84</v>
      </c>
      <c r="BA371" s="494">
        <v>0.88809523809523794</v>
      </c>
      <c r="BB371" s="187">
        <v>0.80666666666666664</v>
      </c>
      <c r="BC371" s="187">
        <v>0.92500000000000004</v>
      </c>
      <c r="BD371" s="188">
        <v>0.87325396825396828</v>
      </c>
      <c r="BE371" s="188" t="s">
        <v>84</v>
      </c>
    </row>
    <row r="372" spans="1:57" ht="35.25" customHeight="1" x14ac:dyDescent="0.25">
      <c r="A372" s="144"/>
      <c r="B372" s="144"/>
      <c r="C372" s="144"/>
      <c r="D372" s="144"/>
      <c r="E372" s="144" t="str">
        <f>+F372&amp;G372&amp;I372</f>
        <v>2020ENEROÍNDICES DE ATENCIÓN POSTPAGO</v>
      </c>
      <c r="F372" s="448">
        <v>2020</v>
      </c>
      <c r="G372" s="449" t="s">
        <v>153</v>
      </c>
      <c r="H372" s="452"/>
      <c r="I372" s="451" t="s">
        <v>158</v>
      </c>
      <c r="J372" s="492">
        <v>0.6</v>
      </c>
      <c r="K372" s="189">
        <v>1</v>
      </c>
      <c r="L372" s="189" t="s">
        <v>84</v>
      </c>
      <c r="M372" s="189">
        <v>1</v>
      </c>
      <c r="N372" s="189" t="s">
        <v>84</v>
      </c>
      <c r="O372" s="189">
        <v>1</v>
      </c>
      <c r="P372" s="189">
        <v>1</v>
      </c>
      <c r="Q372" s="189">
        <v>0.33333333333333331</v>
      </c>
      <c r="R372" s="189" t="s">
        <v>84</v>
      </c>
      <c r="S372" s="189">
        <v>1</v>
      </c>
      <c r="T372" s="189">
        <v>1</v>
      </c>
      <c r="U372" s="189">
        <v>1</v>
      </c>
      <c r="V372" s="189">
        <v>1</v>
      </c>
      <c r="W372" s="189" t="s">
        <v>84</v>
      </c>
      <c r="X372" s="189">
        <v>1</v>
      </c>
      <c r="Y372" s="189">
        <v>1</v>
      </c>
      <c r="Z372" s="189" t="s">
        <v>84</v>
      </c>
      <c r="AA372" s="189" t="s">
        <v>84</v>
      </c>
      <c r="AB372" s="189" t="s">
        <v>84</v>
      </c>
      <c r="AC372" s="189"/>
      <c r="AD372" s="189">
        <v>0</v>
      </c>
      <c r="AE372" s="189">
        <v>0.66666666666666663</v>
      </c>
      <c r="AF372" s="189">
        <v>0.6</v>
      </c>
      <c r="AG372" s="189" t="s">
        <v>84</v>
      </c>
      <c r="AH372" s="189" t="s">
        <v>84</v>
      </c>
      <c r="AI372" s="189" t="s">
        <v>84</v>
      </c>
      <c r="AJ372" s="189">
        <v>0.4</v>
      </c>
      <c r="AK372" s="189">
        <v>1</v>
      </c>
      <c r="AL372" s="189" t="s">
        <v>84</v>
      </c>
      <c r="AM372" s="189" t="s">
        <v>84</v>
      </c>
      <c r="AN372" s="189" t="s">
        <v>84</v>
      </c>
      <c r="AO372" s="189">
        <v>0.4</v>
      </c>
      <c r="AP372" s="189">
        <v>1</v>
      </c>
      <c r="AQ372" s="189">
        <v>0.33333333333333331</v>
      </c>
      <c r="AR372" s="189" t="s">
        <v>84</v>
      </c>
      <c r="AS372" s="189" t="s">
        <v>84</v>
      </c>
      <c r="AT372" s="506">
        <v>1</v>
      </c>
      <c r="AU372" s="189" t="s">
        <v>84</v>
      </c>
      <c r="AV372" s="189" t="s">
        <v>84</v>
      </c>
      <c r="AW372" s="189" t="s">
        <v>84</v>
      </c>
      <c r="AX372" s="506" t="s">
        <v>84</v>
      </c>
      <c r="AY372" s="189" t="s">
        <v>84</v>
      </c>
      <c r="BA372" s="493">
        <v>0.91111111111111109</v>
      </c>
      <c r="BB372" s="239">
        <v>0.53333333333333333</v>
      </c>
      <c r="BC372" s="239">
        <v>0.68333333333333335</v>
      </c>
      <c r="BD372" s="240">
        <v>0.70925925925925926</v>
      </c>
      <c r="BE372" s="240" t="s">
        <v>84</v>
      </c>
    </row>
    <row r="373" spans="1:57" ht="35.25" customHeight="1" x14ac:dyDescent="0.25">
      <c r="A373" s="144"/>
      <c r="B373" s="144"/>
      <c r="C373" s="144"/>
      <c r="D373" s="144"/>
      <c r="E373" s="144" t="str">
        <f t="shared" ref="E373" si="77">+F373&amp;G373&amp;I373</f>
        <v>2020FEBREROÍNDICES DE ATENCIÓN POSTPAGO</v>
      </c>
      <c r="F373" s="448">
        <v>2020</v>
      </c>
      <c r="G373" s="449" t="s">
        <v>154</v>
      </c>
      <c r="H373" s="452"/>
      <c r="I373" s="451" t="s">
        <v>158</v>
      </c>
      <c r="J373" s="495">
        <v>1</v>
      </c>
      <c r="K373" s="183">
        <v>1</v>
      </c>
      <c r="L373" s="183" t="s">
        <v>84</v>
      </c>
      <c r="M373" s="183">
        <v>1</v>
      </c>
      <c r="N373" s="183" t="s">
        <v>84</v>
      </c>
      <c r="O373" s="183">
        <v>1</v>
      </c>
      <c r="P373" s="183">
        <v>1</v>
      </c>
      <c r="Q373" s="183">
        <v>1</v>
      </c>
      <c r="R373" s="183" t="s">
        <v>84</v>
      </c>
      <c r="S373" s="183">
        <v>1</v>
      </c>
      <c r="T373" s="183">
        <v>1</v>
      </c>
      <c r="U373" s="183">
        <v>1</v>
      </c>
      <c r="V373" s="183">
        <v>1</v>
      </c>
      <c r="W373" s="183" t="s">
        <v>84</v>
      </c>
      <c r="X373" s="183">
        <v>0</v>
      </c>
      <c r="Y373" s="183">
        <v>1</v>
      </c>
      <c r="Z373" s="183" t="s">
        <v>84</v>
      </c>
      <c r="AA373" s="183" t="s">
        <v>84</v>
      </c>
      <c r="AB373" s="183" t="s">
        <v>84</v>
      </c>
      <c r="AC373" s="183"/>
      <c r="AD373" s="183">
        <v>0</v>
      </c>
      <c r="AE373" s="183">
        <v>1</v>
      </c>
      <c r="AF373" s="183">
        <v>1</v>
      </c>
      <c r="AG373" s="183" t="s">
        <v>84</v>
      </c>
      <c r="AH373" s="183" t="s">
        <v>84</v>
      </c>
      <c r="AI373" s="183" t="s">
        <v>84</v>
      </c>
      <c r="AJ373" s="183">
        <v>0</v>
      </c>
      <c r="AK373" s="183">
        <v>1</v>
      </c>
      <c r="AL373" s="183" t="s">
        <v>84</v>
      </c>
      <c r="AM373" s="183" t="s">
        <v>84</v>
      </c>
      <c r="AN373" s="183" t="s">
        <v>84</v>
      </c>
      <c r="AO373" s="183">
        <v>1</v>
      </c>
      <c r="AP373" s="183">
        <v>1</v>
      </c>
      <c r="AQ373" s="183">
        <v>1</v>
      </c>
      <c r="AR373" s="183" t="s">
        <v>84</v>
      </c>
      <c r="AS373" s="183" t="s">
        <v>84</v>
      </c>
      <c r="AT373" s="604">
        <v>1</v>
      </c>
      <c r="AU373" s="183" t="s">
        <v>84</v>
      </c>
      <c r="AV373" s="183" t="s">
        <v>84</v>
      </c>
      <c r="AW373" s="183" t="s">
        <v>84</v>
      </c>
      <c r="AX373" s="604" t="s">
        <v>84</v>
      </c>
      <c r="AY373" s="183">
        <v>0.6</v>
      </c>
      <c r="AZ373" s="63"/>
      <c r="BA373" s="494">
        <v>0.91666666666666663</v>
      </c>
      <c r="BB373" s="187">
        <v>0.6</v>
      </c>
      <c r="BC373" s="187">
        <v>1</v>
      </c>
      <c r="BD373" s="188">
        <v>0.83888888888888891</v>
      </c>
      <c r="BE373" s="188" t="s">
        <v>84</v>
      </c>
    </row>
    <row r="374" spans="1:57" ht="35.25" customHeight="1" x14ac:dyDescent="0.25">
      <c r="A374" s="144"/>
      <c r="B374" s="144"/>
      <c r="C374" s="144"/>
      <c r="D374" s="144"/>
      <c r="E374" s="144" t="str">
        <f t="shared" ref="E374:E441" si="78">+F374&amp;G374&amp;I374</f>
        <v>2020MARZOÍNDICES DE ATENCIÓN POSTPAGO</v>
      </c>
      <c r="F374" s="448">
        <v>2020</v>
      </c>
      <c r="G374" s="449" t="s">
        <v>155</v>
      </c>
      <c r="H374" s="452"/>
      <c r="I374" s="657" t="s">
        <v>158</v>
      </c>
      <c r="J374" s="638">
        <v>1</v>
      </c>
      <c r="K374" s="186">
        <v>1</v>
      </c>
      <c r="L374" s="186" t="s">
        <v>84</v>
      </c>
      <c r="M374" s="186">
        <v>1</v>
      </c>
      <c r="N374" s="186" t="s">
        <v>84</v>
      </c>
      <c r="O374" s="186" t="s">
        <v>84</v>
      </c>
      <c r="P374" s="186" t="s">
        <v>84</v>
      </c>
      <c r="Q374" s="186">
        <v>1</v>
      </c>
      <c r="R374" s="186" t="s">
        <v>84</v>
      </c>
      <c r="S374" s="186">
        <v>1</v>
      </c>
      <c r="T374" s="186">
        <v>1</v>
      </c>
      <c r="U374" s="186">
        <v>1</v>
      </c>
      <c r="V374" s="186">
        <v>1</v>
      </c>
      <c r="W374" s="186" t="s">
        <v>84</v>
      </c>
      <c r="X374" s="186">
        <v>1</v>
      </c>
      <c r="Y374" s="186">
        <v>1</v>
      </c>
      <c r="Z374" s="186" t="s">
        <v>84</v>
      </c>
      <c r="AA374" s="186" t="s">
        <v>84</v>
      </c>
      <c r="AB374" s="186" t="s">
        <v>84</v>
      </c>
      <c r="AC374" s="186"/>
      <c r="AD374" s="186">
        <v>1</v>
      </c>
      <c r="AE374" s="186">
        <v>0.66666666666666663</v>
      </c>
      <c r="AF374" s="186">
        <v>1</v>
      </c>
      <c r="AG374" s="186" t="s">
        <v>84</v>
      </c>
      <c r="AH374" s="186" t="s">
        <v>84</v>
      </c>
      <c r="AI374" s="186" t="s">
        <v>84</v>
      </c>
      <c r="AJ374" s="186">
        <v>1</v>
      </c>
      <c r="AK374" s="186">
        <v>0.33333333333333331</v>
      </c>
      <c r="AL374" s="186" t="s">
        <v>84</v>
      </c>
      <c r="AM374" s="186" t="s">
        <v>84</v>
      </c>
      <c r="AN374" s="186" t="s">
        <v>84</v>
      </c>
      <c r="AO374" s="186">
        <v>1</v>
      </c>
      <c r="AP374" s="186" t="s">
        <v>84</v>
      </c>
      <c r="AQ374" s="186">
        <v>1</v>
      </c>
      <c r="AR374" s="186" t="s">
        <v>84</v>
      </c>
      <c r="AS374" s="186" t="s">
        <v>84</v>
      </c>
      <c r="AT374" s="605">
        <v>1</v>
      </c>
      <c r="AU374" s="186" t="s">
        <v>84</v>
      </c>
      <c r="AV374" s="186" t="s">
        <v>84</v>
      </c>
      <c r="AW374" s="186" t="s">
        <v>84</v>
      </c>
      <c r="AX374" s="605" t="s">
        <v>84</v>
      </c>
      <c r="AY374" s="186" t="s">
        <v>84</v>
      </c>
      <c r="AZ374" s="63"/>
      <c r="BA374" s="639">
        <v>1</v>
      </c>
      <c r="BB374" s="207">
        <v>0.8</v>
      </c>
      <c r="BC374" s="207">
        <v>1</v>
      </c>
      <c r="BD374" s="208">
        <v>0.93333333333333324</v>
      </c>
      <c r="BE374" s="208" t="s">
        <v>84</v>
      </c>
    </row>
    <row r="375" spans="1:57" ht="35.25" customHeight="1" x14ac:dyDescent="0.25">
      <c r="A375" s="144"/>
      <c r="B375" s="144"/>
      <c r="C375" s="144"/>
      <c r="D375" s="144"/>
      <c r="E375" s="144" t="str">
        <f t="shared" si="78"/>
        <v>2020JULIOÍNDICES DE ATENCIÓN POSTPAGO</v>
      </c>
      <c r="F375" s="448">
        <v>2020</v>
      </c>
      <c r="G375" s="449" t="s">
        <v>241</v>
      </c>
      <c r="H375" s="452"/>
      <c r="I375" s="657" t="s">
        <v>158</v>
      </c>
      <c r="J375" s="638">
        <v>1</v>
      </c>
      <c r="K375" s="186">
        <v>1</v>
      </c>
      <c r="L375" s="186" t="s">
        <v>84</v>
      </c>
      <c r="M375" s="186">
        <v>1</v>
      </c>
      <c r="N375" s="186" t="s">
        <v>84</v>
      </c>
      <c r="O375" s="186" t="s">
        <v>84</v>
      </c>
      <c r="P375" s="186" t="s">
        <v>84</v>
      </c>
      <c r="Q375" s="186">
        <v>1</v>
      </c>
      <c r="R375" s="186" t="s">
        <v>84</v>
      </c>
      <c r="S375" s="186">
        <v>1</v>
      </c>
      <c r="T375" s="186">
        <v>1</v>
      </c>
      <c r="U375" s="186">
        <v>1</v>
      </c>
      <c r="V375" s="186">
        <v>1</v>
      </c>
      <c r="W375" s="186" t="s">
        <v>84</v>
      </c>
      <c r="X375" s="186">
        <v>1</v>
      </c>
      <c r="Y375" s="186">
        <v>1</v>
      </c>
      <c r="Z375" s="186" t="s">
        <v>84</v>
      </c>
      <c r="AA375" s="186" t="s">
        <v>84</v>
      </c>
      <c r="AB375" s="186" t="s">
        <v>84</v>
      </c>
      <c r="AC375" s="186"/>
      <c r="AD375" s="186">
        <v>0.66666666666666663</v>
      </c>
      <c r="AE375" s="186">
        <v>1</v>
      </c>
      <c r="AF375" s="186">
        <v>1</v>
      </c>
      <c r="AG375" s="186" t="s">
        <v>84</v>
      </c>
      <c r="AH375" s="186" t="s">
        <v>84</v>
      </c>
      <c r="AI375" s="186" t="s">
        <v>84</v>
      </c>
      <c r="AJ375" s="186">
        <v>1</v>
      </c>
      <c r="AK375" s="186">
        <v>1</v>
      </c>
      <c r="AL375" s="186" t="s">
        <v>84</v>
      </c>
      <c r="AM375" s="186" t="s">
        <v>84</v>
      </c>
      <c r="AN375" s="183" t="s">
        <v>84</v>
      </c>
      <c r="AO375" s="186">
        <v>1</v>
      </c>
      <c r="AP375" s="186" t="s">
        <v>84</v>
      </c>
      <c r="AQ375" s="186">
        <v>1</v>
      </c>
      <c r="AR375" s="186" t="s">
        <v>84</v>
      </c>
      <c r="AS375" s="186" t="s">
        <v>84</v>
      </c>
      <c r="AT375" s="605">
        <v>1</v>
      </c>
      <c r="AU375" s="186" t="s">
        <v>84</v>
      </c>
      <c r="AV375" s="186" t="s">
        <v>84</v>
      </c>
      <c r="AW375" s="186" t="s">
        <v>84</v>
      </c>
      <c r="AX375" s="605" t="s">
        <v>84</v>
      </c>
      <c r="AY375" s="186" t="s">
        <v>84</v>
      </c>
      <c r="AZ375" s="63"/>
      <c r="BA375" s="639">
        <v>1</v>
      </c>
      <c r="BB375" s="207">
        <v>0.93333333333333324</v>
      </c>
      <c r="BC375" s="207">
        <v>1</v>
      </c>
      <c r="BD375" s="208">
        <v>0.97777777777777775</v>
      </c>
      <c r="BE375" s="208" t="s">
        <v>84</v>
      </c>
    </row>
    <row r="376" spans="1:57" ht="35.25" customHeight="1" x14ac:dyDescent="0.25">
      <c r="A376" s="144"/>
      <c r="B376" s="144"/>
      <c r="C376" s="144"/>
      <c r="D376" s="144"/>
      <c r="E376" s="144" t="str">
        <f t="shared" si="78"/>
        <v>2020AGOSTOÍNDICES DE ATENCIÓN POSTPAGO</v>
      </c>
      <c r="F376" s="448">
        <v>2020</v>
      </c>
      <c r="G376" s="449" t="s">
        <v>246</v>
      </c>
      <c r="H376" s="452"/>
      <c r="I376" s="657" t="s">
        <v>158</v>
      </c>
      <c r="J376" s="638">
        <v>0.33333333333333331</v>
      </c>
      <c r="K376" s="186">
        <v>1</v>
      </c>
      <c r="L376" s="186" t="s">
        <v>84</v>
      </c>
      <c r="M376" s="186">
        <v>1</v>
      </c>
      <c r="N376" s="186" t="s">
        <v>84</v>
      </c>
      <c r="O376" s="186" t="s">
        <v>84</v>
      </c>
      <c r="P376" s="186" t="s">
        <v>84</v>
      </c>
      <c r="Q376" s="186">
        <v>1</v>
      </c>
      <c r="R376" s="186" t="s">
        <v>84</v>
      </c>
      <c r="S376" s="186">
        <v>1</v>
      </c>
      <c r="T376" s="186">
        <v>1</v>
      </c>
      <c r="U376" s="186">
        <v>1</v>
      </c>
      <c r="V376" s="186">
        <v>1</v>
      </c>
      <c r="W376" s="186" t="s">
        <v>84</v>
      </c>
      <c r="X376" s="186">
        <v>1</v>
      </c>
      <c r="Y376" s="186">
        <v>1</v>
      </c>
      <c r="Z376" s="186" t="s">
        <v>84</v>
      </c>
      <c r="AA376" s="186" t="s">
        <v>84</v>
      </c>
      <c r="AB376" s="186" t="s">
        <v>84</v>
      </c>
      <c r="AC376" s="186"/>
      <c r="AD376" s="186">
        <v>1</v>
      </c>
      <c r="AE376" s="186">
        <v>0</v>
      </c>
      <c r="AF376" s="186">
        <v>1</v>
      </c>
      <c r="AG376" s="186" t="s">
        <v>84</v>
      </c>
      <c r="AH376" s="186" t="s">
        <v>84</v>
      </c>
      <c r="AI376" s="186" t="s">
        <v>84</v>
      </c>
      <c r="AJ376" s="186">
        <v>1</v>
      </c>
      <c r="AK376" s="186">
        <v>0.33333333333333331</v>
      </c>
      <c r="AL376" s="186" t="s">
        <v>84</v>
      </c>
      <c r="AM376" s="186" t="s">
        <v>84</v>
      </c>
      <c r="AN376" s="186" t="s">
        <v>84</v>
      </c>
      <c r="AO376" s="186">
        <v>1</v>
      </c>
      <c r="AP376" s="186" t="s">
        <v>84</v>
      </c>
      <c r="AQ376" s="186">
        <v>1</v>
      </c>
      <c r="AR376" s="186" t="s">
        <v>84</v>
      </c>
      <c r="AS376" s="186" t="s">
        <v>84</v>
      </c>
      <c r="AT376" s="605">
        <v>1</v>
      </c>
      <c r="AU376" s="186" t="s">
        <v>84</v>
      </c>
      <c r="AV376" s="186" t="s">
        <v>84</v>
      </c>
      <c r="AW376" s="186" t="s">
        <v>84</v>
      </c>
      <c r="AX376" s="605" t="s">
        <v>84</v>
      </c>
      <c r="AY376" s="186" t="s">
        <v>84</v>
      </c>
      <c r="AZ376" s="63"/>
      <c r="BA376" s="639">
        <v>0.93333333333333324</v>
      </c>
      <c r="BB376" s="207">
        <v>0.66666666666666674</v>
      </c>
      <c r="BC376" s="207">
        <v>1</v>
      </c>
      <c r="BD376" s="208">
        <v>0.8666666666666667</v>
      </c>
      <c r="BE376" s="208" t="s">
        <v>84</v>
      </c>
    </row>
    <row r="377" spans="1:57" ht="35.25" customHeight="1" x14ac:dyDescent="0.25">
      <c r="A377" s="144"/>
      <c r="B377" s="144"/>
      <c r="C377" s="144"/>
      <c r="D377" s="144"/>
      <c r="E377" s="144" t="str">
        <f t="shared" si="78"/>
        <v>2020SEPTIEMBREÍNDICES DE ATENCIÓN POSTPAGO</v>
      </c>
      <c r="F377" s="448">
        <v>2020</v>
      </c>
      <c r="G377" s="449" t="s">
        <v>248</v>
      </c>
      <c r="H377" s="452"/>
      <c r="I377" s="657" t="s">
        <v>158</v>
      </c>
      <c r="J377" s="638">
        <v>1</v>
      </c>
      <c r="K377" s="186">
        <v>1</v>
      </c>
      <c r="L377" s="186" t="s">
        <v>84</v>
      </c>
      <c r="M377" s="186">
        <v>1</v>
      </c>
      <c r="N377" s="186" t="s">
        <v>84</v>
      </c>
      <c r="O377" s="186" t="s">
        <v>84</v>
      </c>
      <c r="P377" s="186" t="s">
        <v>84</v>
      </c>
      <c r="Q377" s="186">
        <v>1</v>
      </c>
      <c r="R377" s="186" t="s">
        <v>84</v>
      </c>
      <c r="S377" s="186">
        <v>1</v>
      </c>
      <c r="T377" s="186">
        <v>1</v>
      </c>
      <c r="U377" s="186">
        <v>1</v>
      </c>
      <c r="V377" s="186">
        <v>1</v>
      </c>
      <c r="W377" s="186" t="s">
        <v>84</v>
      </c>
      <c r="X377" s="186">
        <v>1</v>
      </c>
      <c r="Y377" s="186">
        <v>1</v>
      </c>
      <c r="Z377" s="186" t="s">
        <v>84</v>
      </c>
      <c r="AA377" s="186" t="s">
        <v>84</v>
      </c>
      <c r="AB377" s="186" t="s">
        <v>84</v>
      </c>
      <c r="AC377" s="186"/>
      <c r="AD377" s="186">
        <v>1</v>
      </c>
      <c r="AE377" s="186">
        <v>1</v>
      </c>
      <c r="AF377" s="186">
        <v>1</v>
      </c>
      <c r="AG377" s="186" t="s">
        <v>84</v>
      </c>
      <c r="AH377" s="186" t="s">
        <v>84</v>
      </c>
      <c r="AI377" s="186" t="s">
        <v>84</v>
      </c>
      <c r="AJ377" s="186">
        <v>1</v>
      </c>
      <c r="AK377" s="186">
        <v>1</v>
      </c>
      <c r="AL377" s="186" t="s">
        <v>84</v>
      </c>
      <c r="AM377" s="186" t="s">
        <v>84</v>
      </c>
      <c r="AN377" s="183" t="s">
        <v>84</v>
      </c>
      <c r="AO377" s="186">
        <v>1</v>
      </c>
      <c r="AP377" s="186" t="s">
        <v>84</v>
      </c>
      <c r="AQ377" s="186">
        <v>1</v>
      </c>
      <c r="AR377" s="186" t="s">
        <v>84</v>
      </c>
      <c r="AS377" s="186" t="s">
        <v>84</v>
      </c>
      <c r="AT377" s="605">
        <v>1</v>
      </c>
      <c r="AU377" s="186" t="s">
        <v>84</v>
      </c>
      <c r="AV377" s="186" t="s">
        <v>84</v>
      </c>
      <c r="AW377" s="186" t="s">
        <v>84</v>
      </c>
      <c r="AX377" s="605" t="s">
        <v>84</v>
      </c>
      <c r="AY377" s="186" t="s">
        <v>84</v>
      </c>
      <c r="AZ377" s="63"/>
      <c r="BA377" s="639">
        <v>1</v>
      </c>
      <c r="BB377" s="207">
        <v>1</v>
      </c>
      <c r="BC377" s="207">
        <v>1</v>
      </c>
      <c r="BD377" s="208">
        <v>1</v>
      </c>
      <c r="BE377" s="208" t="s">
        <v>84</v>
      </c>
    </row>
    <row r="378" spans="1:57" ht="35.25" customHeight="1" x14ac:dyDescent="0.25">
      <c r="A378" s="144"/>
      <c r="B378" s="144"/>
      <c r="C378" s="144"/>
      <c r="D378" s="144"/>
      <c r="E378" s="144" t="str">
        <f t="shared" si="78"/>
        <v>2020OCTUBREÍNDICES DE ATENCIÓN POSTPAGO</v>
      </c>
      <c r="F378" s="448">
        <v>2020</v>
      </c>
      <c r="G378" s="449" t="s">
        <v>257</v>
      </c>
      <c r="H378" s="452"/>
      <c r="I378" s="657" t="s">
        <v>158</v>
      </c>
      <c r="J378" s="638">
        <v>1</v>
      </c>
      <c r="K378" s="186">
        <v>1</v>
      </c>
      <c r="L378" s="186" t="s">
        <v>84</v>
      </c>
      <c r="M378" s="186">
        <v>1</v>
      </c>
      <c r="N378" s="186" t="s">
        <v>84</v>
      </c>
      <c r="O378" s="186" t="s">
        <v>84</v>
      </c>
      <c r="P378" s="186" t="s">
        <v>84</v>
      </c>
      <c r="Q378" s="186">
        <v>1</v>
      </c>
      <c r="R378" s="186" t="s">
        <v>84</v>
      </c>
      <c r="S378" s="186">
        <v>1</v>
      </c>
      <c r="T378" s="186">
        <v>1</v>
      </c>
      <c r="U378" s="186">
        <v>0.33333333333333331</v>
      </c>
      <c r="V378" s="186">
        <v>1</v>
      </c>
      <c r="W378" s="186" t="s">
        <v>84</v>
      </c>
      <c r="X378" s="186">
        <v>0.5</v>
      </c>
      <c r="Y378" s="186">
        <v>1</v>
      </c>
      <c r="Z378" s="186" t="s">
        <v>84</v>
      </c>
      <c r="AA378" s="186" t="s">
        <v>84</v>
      </c>
      <c r="AB378" s="186" t="s">
        <v>84</v>
      </c>
      <c r="AC378" s="186"/>
      <c r="AD378" s="186">
        <v>1</v>
      </c>
      <c r="AE378" s="186">
        <v>0.33333333333333331</v>
      </c>
      <c r="AF378" s="186">
        <v>1</v>
      </c>
      <c r="AG378" s="186" t="s">
        <v>84</v>
      </c>
      <c r="AH378" s="186" t="s">
        <v>84</v>
      </c>
      <c r="AI378" s="186" t="s">
        <v>84</v>
      </c>
      <c r="AJ378" s="186">
        <v>1</v>
      </c>
      <c r="AK378" s="186">
        <v>0.66666666666666663</v>
      </c>
      <c r="AL378" s="186" t="s">
        <v>84</v>
      </c>
      <c r="AM378" s="186" t="s">
        <v>84</v>
      </c>
      <c r="AN378" s="186" t="s">
        <v>84</v>
      </c>
      <c r="AO378" s="186">
        <v>1</v>
      </c>
      <c r="AP378" s="186" t="s">
        <v>84</v>
      </c>
      <c r="AQ378" s="186">
        <v>1</v>
      </c>
      <c r="AR378" s="186" t="s">
        <v>84</v>
      </c>
      <c r="AS378" s="186" t="s">
        <v>84</v>
      </c>
      <c r="AT378" s="605">
        <v>1</v>
      </c>
      <c r="AU378" s="186" t="s">
        <v>84</v>
      </c>
      <c r="AV378" s="186" t="s">
        <v>84</v>
      </c>
      <c r="AW378" s="186" t="s">
        <v>84</v>
      </c>
      <c r="AX378" s="605" t="s">
        <v>84</v>
      </c>
      <c r="AY378" s="186" t="s">
        <v>84</v>
      </c>
      <c r="AZ378" s="63"/>
      <c r="BA378" s="639">
        <v>0.88333333333333319</v>
      </c>
      <c r="BB378" s="207">
        <v>0.79999999999999993</v>
      </c>
      <c r="BC378" s="207">
        <v>1</v>
      </c>
      <c r="BD378" s="208">
        <v>0.89444444444444438</v>
      </c>
      <c r="BE378" s="208" t="s">
        <v>84</v>
      </c>
    </row>
    <row r="379" spans="1:57" ht="35.25" customHeight="1" x14ac:dyDescent="0.25">
      <c r="A379" s="144"/>
      <c r="B379" s="144"/>
      <c r="C379" s="144"/>
      <c r="D379" s="144"/>
      <c r="E379" s="144" t="str">
        <f t="shared" si="78"/>
        <v>2020NOVIEMBREÍNDICES DE ATENCIÓN POSTPAGO</v>
      </c>
      <c r="F379" s="448">
        <v>2020</v>
      </c>
      <c r="G379" s="449" t="s">
        <v>267</v>
      </c>
      <c r="H379" s="452"/>
      <c r="I379" s="657" t="s">
        <v>158</v>
      </c>
      <c r="J379" s="638">
        <v>1</v>
      </c>
      <c r="K379" s="186">
        <v>1</v>
      </c>
      <c r="L379" s="186" t="s">
        <v>84</v>
      </c>
      <c r="M379" s="186">
        <v>1</v>
      </c>
      <c r="N379" s="186" t="s">
        <v>84</v>
      </c>
      <c r="O379" s="186" t="s">
        <v>84</v>
      </c>
      <c r="P379" s="186" t="s">
        <v>84</v>
      </c>
      <c r="Q379" s="186">
        <v>1</v>
      </c>
      <c r="R379" s="186" t="s">
        <v>84</v>
      </c>
      <c r="S379" s="186">
        <v>1</v>
      </c>
      <c r="T379" s="186">
        <v>1</v>
      </c>
      <c r="U379" s="186">
        <v>1</v>
      </c>
      <c r="V379" s="186">
        <v>1</v>
      </c>
      <c r="W379" s="186" t="s">
        <v>84</v>
      </c>
      <c r="X379" s="186">
        <v>1</v>
      </c>
      <c r="Y379" s="186">
        <v>1</v>
      </c>
      <c r="Z379" s="186" t="s">
        <v>84</v>
      </c>
      <c r="AA379" s="186" t="s">
        <v>84</v>
      </c>
      <c r="AB379" s="186" t="s">
        <v>84</v>
      </c>
      <c r="AC379" s="186"/>
      <c r="AD379" s="186">
        <v>0.66666666666666663</v>
      </c>
      <c r="AE379" s="186">
        <v>1</v>
      </c>
      <c r="AF379" s="186">
        <v>1</v>
      </c>
      <c r="AG379" s="186" t="s">
        <v>84</v>
      </c>
      <c r="AH379" s="186" t="s">
        <v>84</v>
      </c>
      <c r="AI379" s="186" t="s">
        <v>84</v>
      </c>
      <c r="AJ379" s="186">
        <v>1</v>
      </c>
      <c r="AK379" s="186">
        <v>1</v>
      </c>
      <c r="AL379" s="186" t="s">
        <v>84</v>
      </c>
      <c r="AM379" s="186" t="s">
        <v>84</v>
      </c>
      <c r="AN379" s="183" t="s">
        <v>84</v>
      </c>
      <c r="AO379" s="186">
        <v>1</v>
      </c>
      <c r="AP379" s="186" t="s">
        <v>84</v>
      </c>
      <c r="AQ379" s="186">
        <v>1</v>
      </c>
      <c r="AR379" s="186" t="s">
        <v>84</v>
      </c>
      <c r="AS379" s="186" t="s">
        <v>84</v>
      </c>
      <c r="AT379" s="605">
        <v>1</v>
      </c>
      <c r="AU379" s="186" t="s">
        <v>84</v>
      </c>
      <c r="AV379" s="186" t="s">
        <v>84</v>
      </c>
      <c r="AW379" s="186" t="s">
        <v>84</v>
      </c>
      <c r="AX379" s="605" t="s">
        <v>84</v>
      </c>
      <c r="AY379" s="186" t="s">
        <v>84</v>
      </c>
      <c r="AZ379" s="63"/>
      <c r="BA379" s="639">
        <v>1</v>
      </c>
      <c r="BB379" s="207">
        <v>0.93333333333333324</v>
      </c>
      <c r="BC379" s="207">
        <v>1</v>
      </c>
      <c r="BD379" s="208">
        <v>0.97777777777777775</v>
      </c>
      <c r="BE379" s="208" t="s">
        <v>84</v>
      </c>
    </row>
    <row r="380" spans="1:57" ht="35.25" customHeight="1" x14ac:dyDescent="0.25">
      <c r="A380" s="144"/>
      <c r="B380" s="144"/>
      <c r="C380" s="144"/>
      <c r="D380" s="144"/>
      <c r="E380" s="144" t="str">
        <f t="shared" si="78"/>
        <v>2020DICIEMBREÍNDICES DE ATENCIÓN POSTPAGO</v>
      </c>
      <c r="F380" s="448">
        <v>2020</v>
      </c>
      <c r="G380" s="449" t="s">
        <v>152</v>
      </c>
      <c r="H380" s="452"/>
      <c r="I380" s="657" t="s">
        <v>158</v>
      </c>
      <c r="J380" s="638">
        <v>1</v>
      </c>
      <c r="K380" s="186">
        <v>1</v>
      </c>
      <c r="L380" s="186" t="s">
        <v>84</v>
      </c>
      <c r="M380" s="186">
        <v>1</v>
      </c>
      <c r="N380" s="186" t="s">
        <v>84</v>
      </c>
      <c r="O380" s="186" t="s">
        <v>84</v>
      </c>
      <c r="P380" s="186" t="s">
        <v>84</v>
      </c>
      <c r="Q380" s="186">
        <v>0</v>
      </c>
      <c r="R380" s="186" t="s">
        <v>84</v>
      </c>
      <c r="S380" s="186">
        <v>1</v>
      </c>
      <c r="T380" s="186">
        <v>1</v>
      </c>
      <c r="U380" s="186">
        <v>1</v>
      </c>
      <c r="V380" s="186">
        <v>1</v>
      </c>
      <c r="W380" s="186" t="s">
        <v>84</v>
      </c>
      <c r="X380" s="186">
        <v>1</v>
      </c>
      <c r="Y380" s="186">
        <v>1</v>
      </c>
      <c r="Z380" s="186" t="s">
        <v>84</v>
      </c>
      <c r="AA380" s="186" t="s">
        <v>84</v>
      </c>
      <c r="AB380" s="186" t="s">
        <v>84</v>
      </c>
      <c r="AC380" s="186"/>
      <c r="AD380" s="186">
        <v>1</v>
      </c>
      <c r="AE380" s="186">
        <v>1</v>
      </c>
      <c r="AF380" s="186">
        <v>1</v>
      </c>
      <c r="AG380" s="186" t="s">
        <v>84</v>
      </c>
      <c r="AH380" s="186" t="s">
        <v>84</v>
      </c>
      <c r="AI380" s="186" t="s">
        <v>84</v>
      </c>
      <c r="AJ380" s="186">
        <v>1</v>
      </c>
      <c r="AK380" s="186">
        <v>0.66666666666666663</v>
      </c>
      <c r="AL380" s="186" t="s">
        <v>84</v>
      </c>
      <c r="AM380" s="186" t="s">
        <v>84</v>
      </c>
      <c r="AN380" s="186" t="s">
        <v>84</v>
      </c>
      <c r="AO380" s="186">
        <v>1</v>
      </c>
      <c r="AP380" s="186" t="s">
        <v>84</v>
      </c>
      <c r="AQ380" s="186">
        <v>1</v>
      </c>
      <c r="AR380" s="186" t="s">
        <v>84</v>
      </c>
      <c r="AS380" s="186" t="s">
        <v>84</v>
      </c>
      <c r="AT380" s="605">
        <v>1</v>
      </c>
      <c r="AU380" s="186" t="s">
        <v>84</v>
      </c>
      <c r="AV380" s="186" t="s">
        <v>84</v>
      </c>
      <c r="AW380" s="186" t="s">
        <v>84</v>
      </c>
      <c r="AX380" s="605" t="s">
        <v>84</v>
      </c>
      <c r="AY380" s="186" t="s">
        <v>84</v>
      </c>
      <c r="AZ380" s="63"/>
      <c r="BA380" s="639">
        <v>0.9</v>
      </c>
      <c r="BB380" s="207">
        <v>0.93333333333333335</v>
      </c>
      <c r="BC380" s="207">
        <v>1</v>
      </c>
      <c r="BD380" s="208">
        <v>0.94444444444444453</v>
      </c>
      <c r="BE380" s="208" t="s">
        <v>84</v>
      </c>
    </row>
    <row r="381" spans="1:57" ht="35.25" customHeight="1" x14ac:dyDescent="0.25">
      <c r="A381" s="144"/>
      <c r="B381" s="144"/>
      <c r="C381" s="144"/>
      <c r="D381" s="144"/>
      <c r="E381" s="144" t="str">
        <f t="shared" si="78"/>
        <v>2021ENEROÍNDICES DE ATENCIÓN POSTPAGO</v>
      </c>
      <c r="F381" s="448">
        <v>2021</v>
      </c>
      <c r="G381" s="449" t="s">
        <v>153</v>
      </c>
      <c r="H381" s="452"/>
      <c r="I381" s="657" t="s">
        <v>158</v>
      </c>
      <c r="J381" s="638">
        <v>1</v>
      </c>
      <c r="K381" s="186">
        <v>1</v>
      </c>
      <c r="L381" s="186" t="s">
        <v>84</v>
      </c>
      <c r="M381" s="186">
        <v>1</v>
      </c>
      <c r="N381" s="186" t="s">
        <v>84</v>
      </c>
      <c r="O381" s="186" t="s">
        <v>84</v>
      </c>
      <c r="P381" s="186" t="s">
        <v>84</v>
      </c>
      <c r="Q381" s="186">
        <v>1</v>
      </c>
      <c r="R381" s="186" t="s">
        <v>84</v>
      </c>
      <c r="S381" s="186">
        <v>1</v>
      </c>
      <c r="T381" s="186">
        <v>1</v>
      </c>
      <c r="U381" s="186">
        <v>1</v>
      </c>
      <c r="V381" s="186">
        <v>0</v>
      </c>
      <c r="W381" s="186" t="s">
        <v>84</v>
      </c>
      <c r="X381" s="186">
        <v>1</v>
      </c>
      <c r="Y381" s="186">
        <v>1</v>
      </c>
      <c r="Z381" s="186" t="s">
        <v>84</v>
      </c>
      <c r="AA381" s="186" t="s">
        <v>84</v>
      </c>
      <c r="AB381" s="186" t="s">
        <v>84</v>
      </c>
      <c r="AC381" s="186"/>
      <c r="AD381" s="186">
        <v>1</v>
      </c>
      <c r="AE381" s="186">
        <v>1</v>
      </c>
      <c r="AF381" s="186">
        <v>1</v>
      </c>
      <c r="AG381" s="186" t="s">
        <v>84</v>
      </c>
      <c r="AH381" s="186" t="s">
        <v>84</v>
      </c>
      <c r="AI381" s="186" t="s">
        <v>84</v>
      </c>
      <c r="AJ381" s="186">
        <v>1</v>
      </c>
      <c r="AK381" s="186">
        <v>1</v>
      </c>
      <c r="AL381" s="186" t="s">
        <v>84</v>
      </c>
      <c r="AM381" s="186" t="s">
        <v>84</v>
      </c>
      <c r="AN381" s="183" t="s">
        <v>84</v>
      </c>
      <c r="AO381" s="186">
        <v>0.66666666666666663</v>
      </c>
      <c r="AP381" s="186" t="s">
        <v>84</v>
      </c>
      <c r="AQ381" s="186">
        <v>1</v>
      </c>
      <c r="AR381" s="186" t="s">
        <v>84</v>
      </c>
      <c r="AS381" s="186" t="s">
        <v>84</v>
      </c>
      <c r="AT381" s="605">
        <v>1</v>
      </c>
      <c r="AU381" s="186" t="s">
        <v>84</v>
      </c>
      <c r="AV381" s="186" t="s">
        <v>84</v>
      </c>
      <c r="AW381" s="186" t="s">
        <v>84</v>
      </c>
      <c r="AX381" s="605" t="s">
        <v>84</v>
      </c>
      <c r="AY381" s="186" t="s">
        <v>84</v>
      </c>
      <c r="AZ381" s="63"/>
      <c r="BA381" s="639">
        <v>0.9</v>
      </c>
      <c r="BB381" s="207">
        <v>1</v>
      </c>
      <c r="BC381" s="207">
        <v>0.88888888888888884</v>
      </c>
      <c r="BD381" s="208">
        <v>0.92962962962962958</v>
      </c>
      <c r="BE381" s="208" t="s">
        <v>84</v>
      </c>
    </row>
    <row r="382" spans="1:57" ht="35.25" customHeight="1" x14ac:dyDescent="0.25">
      <c r="A382" s="144"/>
      <c r="B382" s="144"/>
      <c r="C382" s="144"/>
      <c r="D382" s="144"/>
      <c r="E382" s="144" t="str">
        <f t="shared" si="78"/>
        <v>2021FEBREROÍNDICES DE ATENCIÓN POSTPAGO</v>
      </c>
      <c r="F382" s="448">
        <v>2021</v>
      </c>
      <c r="G382" s="449" t="s">
        <v>154</v>
      </c>
      <c r="H382" s="452"/>
      <c r="I382" s="657" t="s">
        <v>158</v>
      </c>
      <c r="J382" s="638">
        <v>1</v>
      </c>
      <c r="K382" s="186">
        <v>1</v>
      </c>
      <c r="L382" s="186" t="s">
        <v>84</v>
      </c>
      <c r="M382" s="186">
        <v>1</v>
      </c>
      <c r="N382" s="186" t="s">
        <v>84</v>
      </c>
      <c r="O382" s="186" t="s">
        <v>84</v>
      </c>
      <c r="P382" s="186" t="s">
        <v>84</v>
      </c>
      <c r="Q382" s="186">
        <v>1</v>
      </c>
      <c r="R382" s="186" t="s">
        <v>84</v>
      </c>
      <c r="S382" s="186">
        <v>1</v>
      </c>
      <c r="T382" s="186">
        <v>1</v>
      </c>
      <c r="U382" s="186">
        <v>1</v>
      </c>
      <c r="V382" s="186">
        <v>1</v>
      </c>
      <c r="W382" s="186" t="s">
        <v>84</v>
      </c>
      <c r="X382" s="186">
        <v>1</v>
      </c>
      <c r="Y382" s="186">
        <v>1</v>
      </c>
      <c r="Z382" s="186" t="s">
        <v>84</v>
      </c>
      <c r="AA382" s="186" t="s">
        <v>84</v>
      </c>
      <c r="AB382" s="186" t="s">
        <v>84</v>
      </c>
      <c r="AC382" s="186"/>
      <c r="AD382" s="186">
        <v>1</v>
      </c>
      <c r="AE382" s="186">
        <v>0.4</v>
      </c>
      <c r="AF382" s="186">
        <v>1</v>
      </c>
      <c r="AG382" s="186" t="s">
        <v>84</v>
      </c>
      <c r="AH382" s="186" t="s">
        <v>84</v>
      </c>
      <c r="AI382" s="186" t="s">
        <v>84</v>
      </c>
      <c r="AJ382" s="186">
        <v>1</v>
      </c>
      <c r="AK382" s="186">
        <v>1</v>
      </c>
      <c r="AL382" s="186" t="s">
        <v>84</v>
      </c>
      <c r="AM382" s="186" t="s">
        <v>84</v>
      </c>
      <c r="AN382" s="186" t="s">
        <v>84</v>
      </c>
      <c r="AO382" s="186">
        <v>1</v>
      </c>
      <c r="AP382" s="186" t="s">
        <v>84</v>
      </c>
      <c r="AQ382" s="186">
        <v>0.66666666666666663</v>
      </c>
      <c r="AR382" s="186" t="s">
        <v>84</v>
      </c>
      <c r="AS382" s="186" t="s">
        <v>84</v>
      </c>
      <c r="AT382" s="605">
        <v>1</v>
      </c>
      <c r="AU382" s="186" t="s">
        <v>84</v>
      </c>
      <c r="AV382" s="186" t="s">
        <v>84</v>
      </c>
      <c r="AW382" s="186" t="s">
        <v>84</v>
      </c>
      <c r="AX382" s="605" t="s">
        <v>84</v>
      </c>
      <c r="AY382" s="186" t="s">
        <v>84</v>
      </c>
      <c r="AZ382" s="63"/>
      <c r="BA382" s="639">
        <v>1</v>
      </c>
      <c r="BB382" s="207">
        <v>0.88000000000000012</v>
      </c>
      <c r="BC382" s="207">
        <v>0.88888888888888884</v>
      </c>
      <c r="BD382" s="208">
        <v>0.9229629629629631</v>
      </c>
      <c r="BE382" s="208" t="s">
        <v>84</v>
      </c>
    </row>
    <row r="383" spans="1:57" ht="35.25" customHeight="1" x14ac:dyDescent="0.25">
      <c r="A383" s="144"/>
      <c r="B383" s="144"/>
      <c r="C383" s="144"/>
      <c r="D383" s="144"/>
      <c r="E383" s="144" t="str">
        <f t="shared" si="78"/>
        <v>2021MARZOÍNDICES DE ATENCIÓN POSTPAGO</v>
      </c>
      <c r="F383" s="448">
        <v>2021</v>
      </c>
      <c r="G383" s="449" t="s">
        <v>155</v>
      </c>
      <c r="H383" s="452"/>
      <c r="I383" s="657" t="s">
        <v>158</v>
      </c>
      <c r="J383" s="638">
        <v>1</v>
      </c>
      <c r="K383" s="186">
        <v>1</v>
      </c>
      <c r="L383" s="186" t="s">
        <v>84</v>
      </c>
      <c r="M383" s="186">
        <v>1</v>
      </c>
      <c r="N383" s="186" t="s">
        <v>84</v>
      </c>
      <c r="O383" s="186" t="s">
        <v>84</v>
      </c>
      <c r="P383" s="186" t="s">
        <v>84</v>
      </c>
      <c r="Q383" s="186">
        <v>1</v>
      </c>
      <c r="R383" s="186" t="s">
        <v>84</v>
      </c>
      <c r="S383" s="186">
        <v>1</v>
      </c>
      <c r="T383" s="186">
        <v>1</v>
      </c>
      <c r="U383" s="186">
        <v>1</v>
      </c>
      <c r="V383" s="186">
        <v>1</v>
      </c>
      <c r="W383" s="186" t="s">
        <v>84</v>
      </c>
      <c r="X383" s="186">
        <v>1</v>
      </c>
      <c r="Y383" s="186">
        <v>1</v>
      </c>
      <c r="Z383" s="186" t="s">
        <v>84</v>
      </c>
      <c r="AA383" s="186" t="s">
        <v>84</v>
      </c>
      <c r="AB383" s="186" t="s">
        <v>84</v>
      </c>
      <c r="AC383" s="186"/>
      <c r="AD383" s="186">
        <v>1</v>
      </c>
      <c r="AE383" s="186">
        <v>1</v>
      </c>
      <c r="AF383" s="186">
        <v>1</v>
      </c>
      <c r="AG383" s="186" t="s">
        <v>84</v>
      </c>
      <c r="AH383" s="186" t="s">
        <v>84</v>
      </c>
      <c r="AI383" s="186" t="s">
        <v>84</v>
      </c>
      <c r="AJ383" s="186">
        <v>1</v>
      </c>
      <c r="AK383" s="186">
        <v>0.66666666666666663</v>
      </c>
      <c r="AL383" s="186" t="s">
        <v>84</v>
      </c>
      <c r="AM383" s="186" t="s">
        <v>84</v>
      </c>
      <c r="AN383" s="183" t="s">
        <v>84</v>
      </c>
      <c r="AO383" s="186">
        <v>0.33333333333333331</v>
      </c>
      <c r="AP383" s="186" t="s">
        <v>84</v>
      </c>
      <c r="AQ383" s="186">
        <v>1</v>
      </c>
      <c r="AR383" s="186" t="s">
        <v>84</v>
      </c>
      <c r="AS383" s="186" t="s">
        <v>84</v>
      </c>
      <c r="AT383" s="605">
        <v>1</v>
      </c>
      <c r="AU383" s="186" t="s">
        <v>84</v>
      </c>
      <c r="AV383" s="186" t="s">
        <v>84</v>
      </c>
      <c r="AW383" s="186" t="s">
        <v>84</v>
      </c>
      <c r="AX383" s="605" t="s">
        <v>84</v>
      </c>
      <c r="AY383" s="186" t="s">
        <v>84</v>
      </c>
      <c r="AZ383" s="63"/>
      <c r="BA383" s="639">
        <v>1</v>
      </c>
      <c r="BB383" s="207">
        <v>0.93333333333333335</v>
      </c>
      <c r="BC383" s="207">
        <v>0.77777777777777768</v>
      </c>
      <c r="BD383" s="208">
        <v>0.90370370370370379</v>
      </c>
      <c r="BE383" s="208" t="s">
        <v>84</v>
      </c>
    </row>
    <row r="384" spans="1:57" ht="35.25" customHeight="1" x14ac:dyDescent="0.25">
      <c r="A384" s="144"/>
      <c r="B384" s="144"/>
      <c r="C384" s="144"/>
      <c r="D384" s="144"/>
      <c r="E384" s="144" t="str">
        <f t="shared" si="78"/>
        <v>2021ABRILÍNDICES DE ATENCIÓN POSTPAGO</v>
      </c>
      <c r="F384" s="448">
        <v>2021</v>
      </c>
      <c r="G384" s="449" t="s">
        <v>303</v>
      </c>
      <c r="H384" s="452"/>
      <c r="I384" s="657" t="s">
        <v>158</v>
      </c>
      <c r="J384" s="638">
        <v>1</v>
      </c>
      <c r="K384" s="186">
        <v>1</v>
      </c>
      <c r="L384" s="186" t="s">
        <v>84</v>
      </c>
      <c r="M384" s="186">
        <v>1</v>
      </c>
      <c r="N384" s="186" t="s">
        <v>84</v>
      </c>
      <c r="O384" s="186" t="s">
        <v>84</v>
      </c>
      <c r="P384" s="186" t="s">
        <v>84</v>
      </c>
      <c r="Q384" s="186">
        <v>1</v>
      </c>
      <c r="R384" s="186" t="s">
        <v>84</v>
      </c>
      <c r="S384" s="186">
        <v>1</v>
      </c>
      <c r="T384" s="186">
        <v>1</v>
      </c>
      <c r="U384" s="186">
        <v>1</v>
      </c>
      <c r="V384" s="186">
        <v>1</v>
      </c>
      <c r="W384" s="186" t="s">
        <v>84</v>
      </c>
      <c r="X384" s="186">
        <v>1</v>
      </c>
      <c r="Y384" s="186">
        <v>1</v>
      </c>
      <c r="Z384" s="186" t="s">
        <v>84</v>
      </c>
      <c r="AA384" s="186" t="s">
        <v>84</v>
      </c>
      <c r="AB384" s="186" t="s">
        <v>84</v>
      </c>
      <c r="AC384" s="186"/>
      <c r="AD384" s="186">
        <v>1</v>
      </c>
      <c r="AE384" s="186">
        <v>0.4</v>
      </c>
      <c r="AF384" s="186">
        <v>1</v>
      </c>
      <c r="AG384" s="186" t="s">
        <v>84</v>
      </c>
      <c r="AH384" s="186" t="s">
        <v>84</v>
      </c>
      <c r="AI384" s="186" t="s">
        <v>84</v>
      </c>
      <c r="AJ384" s="186">
        <v>1</v>
      </c>
      <c r="AK384" s="186">
        <v>1</v>
      </c>
      <c r="AL384" s="186" t="s">
        <v>84</v>
      </c>
      <c r="AM384" s="186" t="s">
        <v>84</v>
      </c>
      <c r="AN384" s="186" t="s">
        <v>84</v>
      </c>
      <c r="AO384" s="186">
        <v>1</v>
      </c>
      <c r="AP384" s="186" t="s">
        <v>84</v>
      </c>
      <c r="AQ384" s="186">
        <v>0.66666666666666663</v>
      </c>
      <c r="AR384" s="186" t="s">
        <v>84</v>
      </c>
      <c r="AS384" s="186" t="s">
        <v>84</v>
      </c>
      <c r="AT384" s="605">
        <v>1</v>
      </c>
      <c r="AU384" s="186" t="s">
        <v>84</v>
      </c>
      <c r="AV384" s="186" t="s">
        <v>84</v>
      </c>
      <c r="AW384" s="186" t="s">
        <v>84</v>
      </c>
      <c r="AX384" s="605" t="s">
        <v>84</v>
      </c>
      <c r="AY384" s="186" t="s">
        <v>84</v>
      </c>
      <c r="AZ384" s="63"/>
      <c r="BA384" s="639">
        <v>1</v>
      </c>
      <c r="BB384" s="207">
        <v>0.88000000000000012</v>
      </c>
      <c r="BC384" s="207">
        <v>0.88888888888888884</v>
      </c>
      <c r="BD384" s="208">
        <v>0.9229629629629631</v>
      </c>
      <c r="BE384" s="208" t="s">
        <v>84</v>
      </c>
    </row>
    <row r="385" spans="1:57" ht="35.25" customHeight="1" x14ac:dyDescent="0.25">
      <c r="A385" s="144"/>
      <c r="B385" s="144"/>
      <c r="C385" s="144"/>
      <c r="D385" s="144"/>
      <c r="E385" s="144" t="str">
        <f t="shared" si="78"/>
        <v>2021MAYOÍNDICES DE ATENCIÓN POSTPAGO</v>
      </c>
      <c r="F385" s="448">
        <v>2021</v>
      </c>
      <c r="G385" s="449" t="s">
        <v>167</v>
      </c>
      <c r="H385" s="452"/>
      <c r="I385" s="657" t="s">
        <v>158</v>
      </c>
      <c r="J385" s="638">
        <v>1</v>
      </c>
      <c r="K385" s="186">
        <v>1</v>
      </c>
      <c r="L385" s="186" t="s">
        <v>84</v>
      </c>
      <c r="M385" s="186">
        <v>1</v>
      </c>
      <c r="N385" s="186" t="s">
        <v>84</v>
      </c>
      <c r="O385" s="186" t="s">
        <v>84</v>
      </c>
      <c r="P385" s="186" t="s">
        <v>84</v>
      </c>
      <c r="Q385" s="186">
        <v>0.66666666666666663</v>
      </c>
      <c r="R385" s="186" t="s">
        <v>84</v>
      </c>
      <c r="S385" s="186">
        <v>1</v>
      </c>
      <c r="T385" s="186">
        <v>1</v>
      </c>
      <c r="U385" s="186">
        <v>1</v>
      </c>
      <c r="V385" s="186">
        <v>1</v>
      </c>
      <c r="W385" s="186" t="s">
        <v>84</v>
      </c>
      <c r="X385" s="186">
        <v>1</v>
      </c>
      <c r="Y385" s="186">
        <v>1</v>
      </c>
      <c r="Z385" s="186" t="s">
        <v>84</v>
      </c>
      <c r="AA385" s="186" t="s">
        <v>84</v>
      </c>
      <c r="AB385" s="186" t="s">
        <v>84</v>
      </c>
      <c r="AC385" s="186"/>
      <c r="AD385" s="186">
        <v>1</v>
      </c>
      <c r="AE385" s="186">
        <v>1</v>
      </c>
      <c r="AF385" s="186">
        <v>1</v>
      </c>
      <c r="AG385" s="186" t="s">
        <v>84</v>
      </c>
      <c r="AH385" s="186" t="s">
        <v>84</v>
      </c>
      <c r="AI385" s="186" t="s">
        <v>84</v>
      </c>
      <c r="AJ385" s="186">
        <v>1</v>
      </c>
      <c r="AK385" s="186">
        <v>0.66666666666666663</v>
      </c>
      <c r="AL385" s="186" t="s">
        <v>84</v>
      </c>
      <c r="AM385" s="186" t="s">
        <v>84</v>
      </c>
      <c r="AN385" s="183" t="s">
        <v>84</v>
      </c>
      <c r="AO385" s="186">
        <v>1</v>
      </c>
      <c r="AP385" s="186" t="s">
        <v>84</v>
      </c>
      <c r="AQ385" s="186">
        <v>1</v>
      </c>
      <c r="AR385" s="186" t="s">
        <v>84</v>
      </c>
      <c r="AS385" s="186" t="s">
        <v>84</v>
      </c>
      <c r="AT385" s="605">
        <v>1</v>
      </c>
      <c r="AU385" s="186" t="s">
        <v>84</v>
      </c>
      <c r="AV385" s="186" t="s">
        <v>84</v>
      </c>
      <c r="AW385" s="186" t="s">
        <v>84</v>
      </c>
      <c r="AX385" s="605" t="s">
        <v>84</v>
      </c>
      <c r="AY385" s="186" t="s">
        <v>84</v>
      </c>
      <c r="AZ385" s="63"/>
      <c r="BA385" s="639">
        <v>0.96666666666666656</v>
      </c>
      <c r="BB385" s="207">
        <v>0.93333333333333335</v>
      </c>
      <c r="BC385" s="207">
        <v>1</v>
      </c>
      <c r="BD385" s="208">
        <v>0.96666666666666667</v>
      </c>
      <c r="BE385" s="208" t="s">
        <v>84</v>
      </c>
    </row>
    <row r="386" spans="1:57" ht="35.25" customHeight="1" x14ac:dyDescent="0.25">
      <c r="A386" s="144"/>
      <c r="B386" s="144"/>
      <c r="C386" s="144"/>
      <c r="D386" s="144"/>
      <c r="E386" s="144" t="str">
        <f t="shared" si="78"/>
        <v>2021JUNIOÍNDICES DE ATENCIÓN POSTPAGO</v>
      </c>
      <c r="F386" s="448">
        <v>2021</v>
      </c>
      <c r="G386" s="449" t="s">
        <v>168</v>
      </c>
      <c r="H386" s="452"/>
      <c r="I386" s="657" t="s">
        <v>158</v>
      </c>
      <c r="J386" s="638">
        <v>1</v>
      </c>
      <c r="K386" s="186">
        <v>1</v>
      </c>
      <c r="L386" s="186" t="s">
        <v>84</v>
      </c>
      <c r="M386" s="186">
        <v>1</v>
      </c>
      <c r="N386" s="186" t="s">
        <v>84</v>
      </c>
      <c r="O386" s="186" t="s">
        <v>84</v>
      </c>
      <c r="P386" s="186" t="s">
        <v>84</v>
      </c>
      <c r="Q386" s="186">
        <v>1</v>
      </c>
      <c r="R386" s="186" t="s">
        <v>84</v>
      </c>
      <c r="S386" s="186">
        <v>1</v>
      </c>
      <c r="T386" s="186">
        <v>1</v>
      </c>
      <c r="U386" s="186">
        <v>1</v>
      </c>
      <c r="V386" s="186">
        <v>1</v>
      </c>
      <c r="W386" s="186" t="s">
        <v>84</v>
      </c>
      <c r="X386" s="186">
        <v>1</v>
      </c>
      <c r="Y386" s="186">
        <v>1</v>
      </c>
      <c r="Z386" s="186" t="s">
        <v>84</v>
      </c>
      <c r="AA386" s="186" t="s">
        <v>84</v>
      </c>
      <c r="AB386" s="186" t="s">
        <v>84</v>
      </c>
      <c r="AC386" s="186"/>
      <c r="AD386" s="186">
        <v>1</v>
      </c>
      <c r="AE386" s="186">
        <v>1</v>
      </c>
      <c r="AF386" s="186">
        <v>1</v>
      </c>
      <c r="AG386" s="186" t="s">
        <v>84</v>
      </c>
      <c r="AH386" s="186" t="s">
        <v>84</v>
      </c>
      <c r="AI386" s="186" t="s">
        <v>84</v>
      </c>
      <c r="AJ386" s="186">
        <v>1</v>
      </c>
      <c r="AK386" s="186">
        <v>1</v>
      </c>
      <c r="AL386" s="186">
        <v>1</v>
      </c>
      <c r="AM386" s="186" t="s">
        <v>84</v>
      </c>
      <c r="AN386" s="186" t="s">
        <v>84</v>
      </c>
      <c r="AO386" s="186">
        <v>1</v>
      </c>
      <c r="AP386" s="186" t="s">
        <v>84</v>
      </c>
      <c r="AQ386" s="186">
        <v>1</v>
      </c>
      <c r="AR386" s="186" t="s">
        <v>84</v>
      </c>
      <c r="AS386" s="186" t="s">
        <v>84</v>
      </c>
      <c r="AT386" s="605">
        <v>1</v>
      </c>
      <c r="AU386" s="186" t="s">
        <v>84</v>
      </c>
      <c r="AV386" s="186" t="s">
        <v>84</v>
      </c>
      <c r="AW386" s="186" t="s">
        <v>84</v>
      </c>
      <c r="AX386" s="605" t="s">
        <v>84</v>
      </c>
      <c r="AY386" s="186" t="s">
        <v>84</v>
      </c>
      <c r="AZ386" s="63"/>
      <c r="BA386" s="639">
        <v>1</v>
      </c>
      <c r="BB386" s="207">
        <v>1</v>
      </c>
      <c r="BC386" s="207">
        <v>1</v>
      </c>
      <c r="BD386" s="208">
        <v>1</v>
      </c>
      <c r="BE386" s="208" t="s">
        <v>84</v>
      </c>
    </row>
    <row r="387" spans="1:57" ht="35.25" customHeight="1" x14ac:dyDescent="0.25">
      <c r="A387" s="144"/>
      <c r="B387" s="144"/>
      <c r="C387" s="144"/>
      <c r="D387" s="144"/>
      <c r="E387" s="144" t="str">
        <f t="shared" si="78"/>
        <v>2021JULIOÍNDICES DE ATENCIÓN POSTPAGO</v>
      </c>
      <c r="F387" s="448">
        <v>2021</v>
      </c>
      <c r="G387" s="449" t="s">
        <v>241</v>
      </c>
      <c r="H387" s="452"/>
      <c r="I387" s="657" t="s">
        <v>158</v>
      </c>
      <c r="J387" s="638">
        <v>1</v>
      </c>
      <c r="K387" s="186">
        <v>1</v>
      </c>
      <c r="L387" s="186" t="s">
        <v>84</v>
      </c>
      <c r="M387" s="186">
        <v>1</v>
      </c>
      <c r="N387" s="186" t="s">
        <v>84</v>
      </c>
      <c r="O387" s="186" t="s">
        <v>84</v>
      </c>
      <c r="P387" s="186" t="s">
        <v>84</v>
      </c>
      <c r="Q387" s="186">
        <v>1</v>
      </c>
      <c r="R387" s="186" t="s">
        <v>84</v>
      </c>
      <c r="S387" s="186">
        <v>1</v>
      </c>
      <c r="T387" s="186">
        <v>1</v>
      </c>
      <c r="U387" s="186">
        <v>1</v>
      </c>
      <c r="V387" s="186">
        <v>1</v>
      </c>
      <c r="W387" s="186" t="s">
        <v>84</v>
      </c>
      <c r="X387" s="186">
        <v>1</v>
      </c>
      <c r="Y387" s="186">
        <v>1</v>
      </c>
      <c r="Z387" s="186" t="s">
        <v>84</v>
      </c>
      <c r="AA387" s="186" t="s">
        <v>84</v>
      </c>
      <c r="AB387" s="186" t="s">
        <v>84</v>
      </c>
      <c r="AC387" s="186"/>
      <c r="AD387" s="186">
        <v>1</v>
      </c>
      <c r="AE387" s="186">
        <v>1</v>
      </c>
      <c r="AF387" s="186">
        <v>1</v>
      </c>
      <c r="AG387" s="186" t="s">
        <v>84</v>
      </c>
      <c r="AH387" s="186" t="s">
        <v>84</v>
      </c>
      <c r="AI387" s="186" t="s">
        <v>84</v>
      </c>
      <c r="AJ387" s="186">
        <v>1</v>
      </c>
      <c r="AK387" s="186">
        <v>1</v>
      </c>
      <c r="AL387" s="186">
        <v>1</v>
      </c>
      <c r="AM387" s="186" t="s">
        <v>84</v>
      </c>
      <c r="AN387" s="183" t="s">
        <v>84</v>
      </c>
      <c r="AO387" s="186">
        <v>1</v>
      </c>
      <c r="AP387" s="186" t="s">
        <v>84</v>
      </c>
      <c r="AQ387" s="186">
        <v>1</v>
      </c>
      <c r="AR387" s="186" t="s">
        <v>84</v>
      </c>
      <c r="AS387" s="186" t="s">
        <v>84</v>
      </c>
      <c r="AT387" s="605">
        <v>1</v>
      </c>
      <c r="AU387" s="186" t="s">
        <v>84</v>
      </c>
      <c r="AV387" s="186" t="s">
        <v>84</v>
      </c>
      <c r="AW387" s="186" t="s">
        <v>84</v>
      </c>
      <c r="AX387" s="605" t="s">
        <v>84</v>
      </c>
      <c r="AY387" s="186" t="s">
        <v>84</v>
      </c>
      <c r="AZ387" s="63"/>
      <c r="BA387" s="639">
        <v>1</v>
      </c>
      <c r="BB387" s="207">
        <v>1</v>
      </c>
      <c r="BC387" s="207">
        <v>1</v>
      </c>
      <c r="BD387" s="208">
        <v>1</v>
      </c>
      <c r="BE387" s="208" t="s">
        <v>84</v>
      </c>
    </row>
    <row r="388" spans="1:57" ht="35.25" customHeight="1" x14ac:dyDescent="0.25">
      <c r="A388" s="144"/>
      <c r="B388" s="144"/>
      <c r="C388" s="144"/>
      <c r="D388" s="144"/>
      <c r="E388" s="144" t="str">
        <f t="shared" si="78"/>
        <v>2021AGOSTOÍNDICES DE ATENCIÓN POSTPAGO</v>
      </c>
      <c r="F388" s="448">
        <v>2021</v>
      </c>
      <c r="G388" s="449" t="s">
        <v>246</v>
      </c>
      <c r="H388" s="452"/>
      <c r="I388" s="657" t="s">
        <v>158</v>
      </c>
      <c r="J388" s="638">
        <v>0.66666666666666663</v>
      </c>
      <c r="K388" s="186">
        <v>1</v>
      </c>
      <c r="L388" s="186" t="s">
        <v>84</v>
      </c>
      <c r="M388" s="186">
        <v>1</v>
      </c>
      <c r="N388" s="186" t="s">
        <v>84</v>
      </c>
      <c r="O388" s="186" t="s">
        <v>84</v>
      </c>
      <c r="P388" s="186" t="s">
        <v>84</v>
      </c>
      <c r="Q388" s="186">
        <v>1</v>
      </c>
      <c r="R388" s="186" t="s">
        <v>84</v>
      </c>
      <c r="S388" s="186">
        <v>0.66666666666666663</v>
      </c>
      <c r="T388" s="186">
        <v>1</v>
      </c>
      <c r="U388" s="186">
        <v>1</v>
      </c>
      <c r="V388" s="186">
        <v>1</v>
      </c>
      <c r="W388" s="186" t="s">
        <v>84</v>
      </c>
      <c r="X388" s="186">
        <v>1</v>
      </c>
      <c r="Y388" s="186">
        <v>1</v>
      </c>
      <c r="Z388" s="186" t="s">
        <v>84</v>
      </c>
      <c r="AA388" s="186" t="s">
        <v>84</v>
      </c>
      <c r="AB388" s="186" t="s">
        <v>84</v>
      </c>
      <c r="AC388" s="186"/>
      <c r="AD388" s="186">
        <v>1</v>
      </c>
      <c r="AE388" s="186">
        <v>1</v>
      </c>
      <c r="AF388" s="186">
        <v>1</v>
      </c>
      <c r="AG388" s="186" t="s">
        <v>84</v>
      </c>
      <c r="AH388" s="186" t="s">
        <v>84</v>
      </c>
      <c r="AI388" s="186" t="s">
        <v>84</v>
      </c>
      <c r="AJ388" s="186">
        <v>1</v>
      </c>
      <c r="AK388" s="186">
        <v>1</v>
      </c>
      <c r="AL388" s="186">
        <v>1</v>
      </c>
      <c r="AM388" s="186" t="s">
        <v>84</v>
      </c>
      <c r="AN388" s="186" t="s">
        <v>84</v>
      </c>
      <c r="AO388" s="186">
        <v>1</v>
      </c>
      <c r="AP388" s="186" t="s">
        <v>84</v>
      </c>
      <c r="AQ388" s="186">
        <v>1</v>
      </c>
      <c r="AR388" s="186" t="s">
        <v>84</v>
      </c>
      <c r="AS388" s="186" t="s">
        <v>84</v>
      </c>
      <c r="AT388" s="605">
        <v>1</v>
      </c>
      <c r="AU388" s="186" t="s">
        <v>84</v>
      </c>
      <c r="AV388" s="186" t="s">
        <v>84</v>
      </c>
      <c r="AW388" s="186" t="s">
        <v>84</v>
      </c>
      <c r="AX388" s="605" t="s">
        <v>84</v>
      </c>
      <c r="AY388" s="186" t="s">
        <v>84</v>
      </c>
      <c r="AZ388" s="63"/>
      <c r="BA388" s="639">
        <v>0.93333333333333324</v>
      </c>
      <c r="BB388" s="207">
        <v>1</v>
      </c>
      <c r="BC388" s="207">
        <v>1</v>
      </c>
      <c r="BD388" s="208">
        <v>0.97777777777777775</v>
      </c>
      <c r="BE388" s="208" t="s">
        <v>84</v>
      </c>
    </row>
    <row r="389" spans="1:57" ht="35.25" customHeight="1" x14ac:dyDescent="0.25">
      <c r="A389" s="144"/>
      <c r="B389" s="144"/>
      <c r="C389" s="144"/>
      <c r="D389" s="144"/>
      <c r="E389" s="144" t="str">
        <f t="shared" si="78"/>
        <v>2021SEPTIEMBREÍNDICES DE ATENCIÓN POSTPAGO</v>
      </c>
      <c r="F389" s="448">
        <v>2021</v>
      </c>
      <c r="G389" s="449" t="s">
        <v>248</v>
      </c>
      <c r="H389" s="452"/>
      <c r="I389" s="657" t="s">
        <v>158</v>
      </c>
      <c r="J389" s="803">
        <v>0.99990000000000001</v>
      </c>
      <c r="K389" s="186">
        <v>0.99990000000000001</v>
      </c>
      <c r="L389" s="186" t="s">
        <v>84</v>
      </c>
      <c r="M389" s="186" t="s">
        <v>84</v>
      </c>
      <c r="N389" s="186" t="s">
        <v>84</v>
      </c>
      <c r="O389" s="186" t="s">
        <v>84</v>
      </c>
      <c r="P389" s="186" t="s">
        <v>84</v>
      </c>
      <c r="Q389" s="186" t="s">
        <v>84</v>
      </c>
      <c r="R389" s="186" t="s">
        <v>84</v>
      </c>
      <c r="S389" s="186">
        <v>1</v>
      </c>
      <c r="T389" s="186">
        <v>0.99990000000000001</v>
      </c>
      <c r="U389" s="186">
        <v>0.99990000000000001</v>
      </c>
      <c r="V389" s="186">
        <v>0.99990000000000001</v>
      </c>
      <c r="W389" s="186" t="s">
        <v>84</v>
      </c>
      <c r="X389" s="186">
        <v>1</v>
      </c>
      <c r="Y389" s="186">
        <v>0.99990000000000001</v>
      </c>
      <c r="Z389" s="186" t="s">
        <v>84</v>
      </c>
      <c r="AA389" s="186" t="s">
        <v>84</v>
      </c>
      <c r="AB389" s="186" t="s">
        <v>84</v>
      </c>
      <c r="AC389" s="186"/>
      <c r="AD389" s="186">
        <v>0.99990000000000001</v>
      </c>
      <c r="AE389" s="186" t="s">
        <v>84</v>
      </c>
      <c r="AF389" s="186">
        <v>0.66659999999999997</v>
      </c>
      <c r="AG389" s="186" t="s">
        <v>84</v>
      </c>
      <c r="AH389" s="186" t="s">
        <v>84</v>
      </c>
      <c r="AI389" s="186" t="s">
        <v>84</v>
      </c>
      <c r="AJ389" s="186">
        <v>0.99990000000000001</v>
      </c>
      <c r="AK389" s="186" t="s">
        <v>84</v>
      </c>
      <c r="AL389" s="186">
        <v>0.66659999999999997</v>
      </c>
      <c r="AM389" s="186" t="s">
        <v>84</v>
      </c>
      <c r="AN389" s="183" t="s">
        <v>84</v>
      </c>
      <c r="AO389" s="186" t="s">
        <v>84</v>
      </c>
      <c r="AP389" s="186" t="s">
        <v>84</v>
      </c>
      <c r="AQ389" s="186">
        <v>0.99990000000000001</v>
      </c>
      <c r="AR389" s="186" t="s">
        <v>84</v>
      </c>
      <c r="AS389" s="186" t="s">
        <v>84</v>
      </c>
      <c r="AT389" s="605">
        <v>1</v>
      </c>
      <c r="AU389" s="186" t="s">
        <v>84</v>
      </c>
      <c r="AV389" s="186" t="s">
        <v>84</v>
      </c>
      <c r="AW389" s="186" t="s">
        <v>84</v>
      </c>
      <c r="AX389" s="605" t="s">
        <v>84</v>
      </c>
      <c r="AY389" s="186" t="s">
        <v>84</v>
      </c>
      <c r="AZ389" s="63"/>
      <c r="BA389" s="341">
        <v>0.99992500000000006</v>
      </c>
      <c r="BB389" s="207">
        <v>0.83325000000000005</v>
      </c>
      <c r="BC389" s="207">
        <v>0.99995000000000001</v>
      </c>
      <c r="BD389" s="208">
        <v>0.94437500000000008</v>
      </c>
      <c r="BE389" s="208" t="s">
        <v>84</v>
      </c>
    </row>
    <row r="390" spans="1:57" ht="35.25" customHeight="1" x14ac:dyDescent="0.25">
      <c r="A390" s="144"/>
      <c r="B390" s="144"/>
      <c r="C390" s="144"/>
      <c r="D390" s="144"/>
      <c r="E390" s="144" t="str">
        <f t="shared" si="78"/>
        <v>2021OCTUBREÍNDICES DE ATENCIÓN POSTPAGO</v>
      </c>
      <c r="F390" s="448">
        <v>2021</v>
      </c>
      <c r="G390" s="449" t="s">
        <v>257</v>
      </c>
      <c r="H390" s="452"/>
      <c r="I390" s="657" t="s">
        <v>158</v>
      </c>
      <c r="J390" s="803">
        <v>0.99990000000000001</v>
      </c>
      <c r="K390" s="186" t="s">
        <v>84</v>
      </c>
      <c r="L390" s="186" t="s">
        <v>84</v>
      </c>
      <c r="M390" s="186">
        <v>1</v>
      </c>
      <c r="N390" s="186" t="s">
        <v>84</v>
      </c>
      <c r="O390" s="186" t="s">
        <v>84</v>
      </c>
      <c r="P390" s="186" t="s">
        <v>84</v>
      </c>
      <c r="Q390" s="186">
        <v>0.99990000000000001</v>
      </c>
      <c r="R390" s="186" t="s">
        <v>84</v>
      </c>
      <c r="S390" s="186">
        <v>1</v>
      </c>
      <c r="T390" s="186">
        <v>0.99990000000000001</v>
      </c>
      <c r="U390" s="186">
        <v>1</v>
      </c>
      <c r="V390" s="186">
        <v>0.99990000000000001</v>
      </c>
      <c r="W390" s="186" t="s">
        <v>84</v>
      </c>
      <c r="X390" s="186">
        <v>1</v>
      </c>
      <c r="Y390" s="186" t="s">
        <v>84</v>
      </c>
      <c r="Z390" s="186" t="s">
        <v>84</v>
      </c>
      <c r="AA390" s="186" t="s">
        <v>84</v>
      </c>
      <c r="AB390" s="186" t="s">
        <v>84</v>
      </c>
      <c r="AC390" s="186"/>
      <c r="AD390" s="186" t="s">
        <v>84</v>
      </c>
      <c r="AE390" s="186">
        <v>0.33329999999999999</v>
      </c>
      <c r="AF390" s="186">
        <v>0.99990000000000001</v>
      </c>
      <c r="AG390" s="186" t="s">
        <v>84</v>
      </c>
      <c r="AH390" s="186" t="s">
        <v>84</v>
      </c>
      <c r="AI390" s="186" t="s">
        <v>84</v>
      </c>
      <c r="AJ390" s="186" t="s">
        <v>84</v>
      </c>
      <c r="AK390" s="186">
        <v>0.99990000000000001</v>
      </c>
      <c r="AL390" s="186">
        <v>0.99990000000000001</v>
      </c>
      <c r="AM390" s="186" t="s">
        <v>84</v>
      </c>
      <c r="AN390" s="189" t="s">
        <v>84</v>
      </c>
      <c r="AO390" s="186">
        <v>1</v>
      </c>
      <c r="AP390" s="186" t="s">
        <v>84</v>
      </c>
      <c r="AQ390" s="186" t="s">
        <v>84</v>
      </c>
      <c r="AR390" s="186" t="s">
        <v>84</v>
      </c>
      <c r="AS390" s="186" t="s">
        <v>84</v>
      </c>
      <c r="AT390" s="605">
        <v>1</v>
      </c>
      <c r="AU390" s="186" t="s">
        <v>84</v>
      </c>
      <c r="AV390" s="186" t="s">
        <v>84</v>
      </c>
      <c r="AW390" s="186" t="s">
        <v>84</v>
      </c>
      <c r="AX390" s="605" t="s">
        <v>84</v>
      </c>
      <c r="AY390" s="186" t="s">
        <v>84</v>
      </c>
      <c r="AZ390" s="63"/>
      <c r="BA390" s="341">
        <v>0.99995000000000001</v>
      </c>
      <c r="BB390" s="207">
        <v>0.83325000000000005</v>
      </c>
      <c r="BC390" s="207">
        <v>1</v>
      </c>
      <c r="BD390" s="208">
        <v>0.94440000000000002</v>
      </c>
      <c r="BE390" s="208" t="s">
        <v>84</v>
      </c>
    </row>
    <row r="391" spans="1:57" ht="35.25" customHeight="1" x14ac:dyDescent="0.25">
      <c r="A391" s="144"/>
      <c r="B391" s="144"/>
      <c r="C391" s="144"/>
      <c r="D391" s="144"/>
      <c r="E391" s="144" t="str">
        <f t="shared" si="78"/>
        <v>2021NOVIEMBREÍNDICES DE ATENCIÓN POSTPAGO</v>
      </c>
      <c r="F391" s="448">
        <v>2021</v>
      </c>
      <c r="G391" s="449" t="s">
        <v>267</v>
      </c>
      <c r="H391" s="452"/>
      <c r="I391" s="657" t="s">
        <v>158</v>
      </c>
      <c r="J391" s="803">
        <v>0.99990000000000001</v>
      </c>
      <c r="K391" s="186">
        <v>0.99990000000000001</v>
      </c>
      <c r="L391" s="186" t="s">
        <v>84</v>
      </c>
      <c r="M391" s="186">
        <v>1</v>
      </c>
      <c r="N391" s="186" t="s">
        <v>84</v>
      </c>
      <c r="O391" s="186" t="s">
        <v>84</v>
      </c>
      <c r="P391" s="186" t="s">
        <v>84</v>
      </c>
      <c r="Q391" s="186">
        <v>0.99990000000000001</v>
      </c>
      <c r="R391" s="186" t="s">
        <v>84</v>
      </c>
      <c r="S391" s="186">
        <v>0.99990000000000001</v>
      </c>
      <c r="T391" s="186" t="s">
        <v>84</v>
      </c>
      <c r="U391" s="186">
        <v>0.99990000000000001</v>
      </c>
      <c r="V391" s="186" t="s">
        <v>84</v>
      </c>
      <c r="W391" s="186" t="s">
        <v>84</v>
      </c>
      <c r="X391" s="186">
        <v>0.99990000000000001</v>
      </c>
      <c r="Y391" s="186">
        <v>0.99990000000000001</v>
      </c>
      <c r="Z391" s="186">
        <v>0.99990000000000001</v>
      </c>
      <c r="AA391" s="186" t="s">
        <v>84</v>
      </c>
      <c r="AB391" s="186" t="s">
        <v>84</v>
      </c>
      <c r="AC391" s="186"/>
      <c r="AD391" s="186">
        <v>0.66659999999999997</v>
      </c>
      <c r="AE391" s="186" t="s">
        <v>84</v>
      </c>
      <c r="AF391" s="186">
        <v>1</v>
      </c>
      <c r="AG391" s="186" t="s">
        <v>84</v>
      </c>
      <c r="AH391" s="186" t="s">
        <v>84</v>
      </c>
      <c r="AI391" s="186" t="s">
        <v>84</v>
      </c>
      <c r="AJ391" s="186">
        <v>1</v>
      </c>
      <c r="AK391" s="186" t="s">
        <v>84</v>
      </c>
      <c r="AL391" s="186">
        <v>1</v>
      </c>
      <c r="AM391" s="186" t="s">
        <v>84</v>
      </c>
      <c r="AN391" s="183" t="s">
        <v>84</v>
      </c>
      <c r="AO391" s="186" t="s">
        <v>84</v>
      </c>
      <c r="AP391" s="186" t="s">
        <v>84</v>
      </c>
      <c r="AQ391" s="186">
        <v>0.99990000000000001</v>
      </c>
      <c r="AR391" s="186" t="s">
        <v>84</v>
      </c>
      <c r="AS391" s="186" t="s">
        <v>84</v>
      </c>
      <c r="AT391" s="605">
        <v>0.99990000000000001</v>
      </c>
      <c r="AU391" s="186" t="s">
        <v>84</v>
      </c>
      <c r="AV391" s="186" t="s">
        <v>84</v>
      </c>
      <c r="AW391" s="186" t="s">
        <v>84</v>
      </c>
      <c r="AX391" s="605" t="s">
        <v>84</v>
      </c>
      <c r="AY391" s="186" t="s">
        <v>84</v>
      </c>
      <c r="AZ391" s="63"/>
      <c r="BA391" s="341">
        <v>0.99991111111111108</v>
      </c>
      <c r="BB391" s="207">
        <v>0.91664999999999996</v>
      </c>
      <c r="BC391" s="207">
        <v>0.99990000000000001</v>
      </c>
      <c r="BD391" s="208">
        <v>0.9721537037037038</v>
      </c>
      <c r="BE391" s="208" t="s">
        <v>84</v>
      </c>
    </row>
    <row r="392" spans="1:57" ht="35.25" customHeight="1" x14ac:dyDescent="0.25">
      <c r="A392" s="144"/>
      <c r="B392" s="144"/>
      <c r="C392" s="144"/>
      <c r="D392" s="144"/>
      <c r="E392" s="144" t="str">
        <f t="shared" si="78"/>
        <v>2021DICIEMBREÍNDICES DE ATENCIÓN POSTPAGO</v>
      </c>
      <c r="F392" s="448">
        <v>2021</v>
      </c>
      <c r="G392" s="449" t="s">
        <v>152</v>
      </c>
      <c r="H392" s="452"/>
      <c r="I392" s="657" t="s">
        <v>158</v>
      </c>
      <c r="J392" s="638">
        <v>0.99990000000000001</v>
      </c>
      <c r="K392" s="186">
        <v>0.33329999999999999</v>
      </c>
      <c r="L392" s="186" t="s">
        <v>84</v>
      </c>
      <c r="M392" s="186">
        <v>1</v>
      </c>
      <c r="N392" s="186" t="s">
        <v>84</v>
      </c>
      <c r="O392" s="186" t="s">
        <v>84</v>
      </c>
      <c r="P392" s="186" t="s">
        <v>84</v>
      </c>
      <c r="Q392" s="186">
        <v>0.99990000000000001</v>
      </c>
      <c r="R392" s="186" t="s">
        <v>84</v>
      </c>
      <c r="S392" s="186">
        <v>1</v>
      </c>
      <c r="T392" s="186">
        <v>0.99990000000000001</v>
      </c>
      <c r="U392" s="186" t="s">
        <v>84</v>
      </c>
      <c r="V392" s="186">
        <v>0.99990000000000001</v>
      </c>
      <c r="W392" s="186" t="s">
        <v>84</v>
      </c>
      <c r="X392" s="186" t="s">
        <v>84</v>
      </c>
      <c r="Y392" s="186">
        <v>0.99990000000000001</v>
      </c>
      <c r="Z392" s="186">
        <v>0.99990000000000001</v>
      </c>
      <c r="AA392" s="186" t="s">
        <v>84</v>
      </c>
      <c r="AB392" s="186" t="s">
        <v>84</v>
      </c>
      <c r="AC392" s="186"/>
      <c r="AD392" s="186">
        <v>0.99990000000000001</v>
      </c>
      <c r="AE392" s="186">
        <v>1</v>
      </c>
      <c r="AF392" s="186">
        <v>0.99990000000000001</v>
      </c>
      <c r="AG392" s="186" t="s">
        <v>84</v>
      </c>
      <c r="AH392" s="186" t="s">
        <v>84</v>
      </c>
      <c r="AI392" s="186" t="s">
        <v>84</v>
      </c>
      <c r="AJ392" s="186" t="s">
        <v>84</v>
      </c>
      <c r="AK392" s="186">
        <v>0.66659999999999997</v>
      </c>
      <c r="AL392" s="186" t="s">
        <v>84</v>
      </c>
      <c r="AM392" s="186" t="s">
        <v>84</v>
      </c>
      <c r="AN392" s="186" t="s">
        <v>84</v>
      </c>
      <c r="AO392" s="186">
        <v>0.99990000000000001</v>
      </c>
      <c r="AP392" s="186" t="s">
        <v>84</v>
      </c>
      <c r="AQ392" s="186">
        <v>0.99990000000000001</v>
      </c>
      <c r="AR392" s="186" t="s">
        <v>84</v>
      </c>
      <c r="AS392" s="186" t="s">
        <v>84</v>
      </c>
      <c r="AT392" s="269" t="s">
        <v>84</v>
      </c>
      <c r="AU392" s="186" t="s">
        <v>84</v>
      </c>
      <c r="AV392" s="186" t="s">
        <v>84</v>
      </c>
      <c r="AW392" s="186" t="s">
        <v>84</v>
      </c>
      <c r="AX392" s="269" t="s">
        <v>84</v>
      </c>
      <c r="AY392" s="186" t="s">
        <v>84</v>
      </c>
      <c r="AZ392" s="63"/>
      <c r="BA392" s="639">
        <v>0.92585555555555565</v>
      </c>
      <c r="BB392" s="207">
        <v>0.91659999999999997</v>
      </c>
      <c r="BC392" s="207">
        <v>0.99990000000000001</v>
      </c>
      <c r="BD392" s="208">
        <v>0.94745185185185188</v>
      </c>
      <c r="BE392" s="208" t="s">
        <v>84</v>
      </c>
    </row>
    <row r="393" spans="1:57" ht="35.25" customHeight="1" x14ac:dyDescent="0.25">
      <c r="A393" s="144"/>
      <c r="B393" s="144"/>
      <c r="C393" s="144"/>
      <c r="D393" s="144"/>
      <c r="E393" s="144" t="str">
        <f t="shared" si="78"/>
        <v>2022ENEROÍNDICES DE ATENCIÓN POSTPAGO</v>
      </c>
      <c r="F393" s="448">
        <v>2022</v>
      </c>
      <c r="G393" s="449" t="s">
        <v>153</v>
      </c>
      <c r="H393" s="452"/>
      <c r="I393" s="657" t="s">
        <v>158</v>
      </c>
      <c r="J393" s="803" t="s">
        <v>84</v>
      </c>
      <c r="K393" s="186">
        <v>0.99990000000000001</v>
      </c>
      <c r="L393" s="186" t="s">
        <v>84</v>
      </c>
      <c r="M393" s="186">
        <v>0.99990000000000001</v>
      </c>
      <c r="N393" s="186" t="s">
        <v>84</v>
      </c>
      <c r="O393" s="186" t="s">
        <v>84</v>
      </c>
      <c r="P393" s="186" t="s">
        <v>84</v>
      </c>
      <c r="Q393" s="186">
        <v>0.99990000000000001</v>
      </c>
      <c r="R393" s="186" t="s">
        <v>84</v>
      </c>
      <c r="S393" s="186">
        <v>0.99990000000000001</v>
      </c>
      <c r="T393" s="186">
        <v>0.99990000000000001</v>
      </c>
      <c r="U393" s="186">
        <v>0.99990000000000001</v>
      </c>
      <c r="V393" s="186">
        <v>0.99990000000000001</v>
      </c>
      <c r="W393" s="186" t="s">
        <v>84</v>
      </c>
      <c r="X393" s="186">
        <v>1</v>
      </c>
      <c r="Y393" s="186">
        <v>0.99990000000000001</v>
      </c>
      <c r="Z393" s="186" t="s">
        <v>84</v>
      </c>
      <c r="AA393" s="186" t="s">
        <v>84</v>
      </c>
      <c r="AB393" s="186" t="s">
        <v>84</v>
      </c>
      <c r="AC393" s="186"/>
      <c r="AD393" s="186" t="s">
        <v>84</v>
      </c>
      <c r="AE393" s="186">
        <v>0.99990000000000001</v>
      </c>
      <c r="AF393" s="186">
        <v>0.99990000000000001</v>
      </c>
      <c r="AG393" s="186" t="s">
        <v>84</v>
      </c>
      <c r="AH393" s="186" t="s">
        <v>84</v>
      </c>
      <c r="AI393" s="186" t="s">
        <v>84</v>
      </c>
      <c r="AJ393" s="186" t="s">
        <v>84</v>
      </c>
      <c r="AK393" s="186">
        <v>0.5</v>
      </c>
      <c r="AL393" s="186">
        <v>0.99990000000000001</v>
      </c>
      <c r="AM393" s="186">
        <v>0.99990000000000001</v>
      </c>
      <c r="AN393" s="183" t="s">
        <v>84</v>
      </c>
      <c r="AO393" s="186">
        <v>0.66659999999999997</v>
      </c>
      <c r="AP393" s="186" t="s">
        <v>84</v>
      </c>
      <c r="AQ393" s="186" t="s">
        <v>84</v>
      </c>
      <c r="AR393" s="186" t="s">
        <v>84</v>
      </c>
      <c r="AS393" s="186" t="s">
        <v>84</v>
      </c>
      <c r="AT393" s="605">
        <v>0.99990000000000001</v>
      </c>
      <c r="AU393" s="186" t="s">
        <v>84</v>
      </c>
      <c r="AV393" s="186" t="s">
        <v>84</v>
      </c>
      <c r="AW393" s="186" t="s">
        <v>84</v>
      </c>
      <c r="AX393" s="605" t="s">
        <v>84</v>
      </c>
      <c r="AY393" s="186" t="s">
        <v>84</v>
      </c>
      <c r="AZ393" s="63"/>
      <c r="BA393" s="817">
        <v>0.99991111111111108</v>
      </c>
      <c r="BB393" s="207">
        <v>0.89992000000000005</v>
      </c>
      <c r="BC393" s="207">
        <v>0.83325000000000005</v>
      </c>
      <c r="BD393" s="208">
        <v>0.91102703703703714</v>
      </c>
      <c r="BE393" s="208" t="s">
        <v>84</v>
      </c>
    </row>
    <row r="394" spans="1:57" ht="35.25" customHeight="1" x14ac:dyDescent="0.25">
      <c r="A394" s="144"/>
      <c r="B394" s="144"/>
      <c r="C394" s="144"/>
      <c r="D394" s="144"/>
      <c r="E394" s="144" t="str">
        <f t="shared" si="78"/>
        <v>2022FEBREROÍNDICES DE ATENCIÓN POSTPAGO</v>
      </c>
      <c r="F394" s="448">
        <v>2022</v>
      </c>
      <c r="G394" s="449" t="s">
        <v>154</v>
      </c>
      <c r="H394" s="452"/>
      <c r="I394" s="657" t="s">
        <v>158</v>
      </c>
      <c r="J394" s="803">
        <v>0.99990000000000001</v>
      </c>
      <c r="K394" s="186">
        <v>0.99990000000000001</v>
      </c>
      <c r="L394" s="186" t="s">
        <v>84</v>
      </c>
      <c r="M394" s="186">
        <v>0.99990000000000001</v>
      </c>
      <c r="N394" s="186" t="s">
        <v>84</v>
      </c>
      <c r="O394" s="186" t="s">
        <v>84</v>
      </c>
      <c r="P394" s="186" t="s">
        <v>84</v>
      </c>
      <c r="Q394" s="186" t="s">
        <v>84</v>
      </c>
      <c r="R394" s="186" t="s">
        <v>84</v>
      </c>
      <c r="S394" s="186" t="s">
        <v>84</v>
      </c>
      <c r="T394" s="186">
        <v>0.99990000000000001</v>
      </c>
      <c r="U394" s="186">
        <v>0.99990000000000001</v>
      </c>
      <c r="V394" s="186">
        <v>0.99990000000000001</v>
      </c>
      <c r="W394" s="186" t="s">
        <v>84</v>
      </c>
      <c r="X394" s="186">
        <v>0.99990000000000001</v>
      </c>
      <c r="Y394" s="186">
        <v>0.66659999999999997</v>
      </c>
      <c r="Z394" s="186">
        <v>1</v>
      </c>
      <c r="AA394" s="186" t="s">
        <v>84</v>
      </c>
      <c r="AB394" s="186" t="s">
        <v>84</v>
      </c>
      <c r="AC394" s="186"/>
      <c r="AD394" s="186">
        <v>0.99990000000000001</v>
      </c>
      <c r="AE394" s="186" t="s">
        <v>84</v>
      </c>
      <c r="AF394" s="186">
        <v>0.66659999999999997</v>
      </c>
      <c r="AG394" s="186" t="s">
        <v>84</v>
      </c>
      <c r="AH394" s="186" t="s">
        <v>84</v>
      </c>
      <c r="AI394" s="186" t="s">
        <v>84</v>
      </c>
      <c r="AJ394" s="186">
        <v>0.99990000000000001</v>
      </c>
      <c r="AK394" s="186" t="s">
        <v>84</v>
      </c>
      <c r="AL394" s="186">
        <v>0.99990000000000001</v>
      </c>
      <c r="AM394" s="186">
        <v>1</v>
      </c>
      <c r="AN394" s="189" t="s">
        <v>84</v>
      </c>
      <c r="AO394" s="186">
        <v>0.99990000000000001</v>
      </c>
      <c r="AP394" s="186" t="s">
        <v>84</v>
      </c>
      <c r="AQ394" s="186">
        <v>0.99990000000000001</v>
      </c>
      <c r="AR394" s="186" t="s">
        <v>84</v>
      </c>
      <c r="AS394" s="186" t="s">
        <v>84</v>
      </c>
      <c r="AT394" s="605" t="s">
        <v>84</v>
      </c>
      <c r="AU394" s="186" t="s">
        <v>84</v>
      </c>
      <c r="AV394" s="186" t="s">
        <v>84</v>
      </c>
      <c r="AW394" s="186" t="s">
        <v>84</v>
      </c>
      <c r="AX394" s="605" t="s">
        <v>84</v>
      </c>
      <c r="AY394" s="186" t="s">
        <v>84</v>
      </c>
      <c r="AZ394" s="63"/>
      <c r="BA394" s="639">
        <v>0.96287777777777783</v>
      </c>
      <c r="BB394" s="207">
        <v>0.93326000000000009</v>
      </c>
      <c r="BC394" s="207">
        <v>0.99990000000000001</v>
      </c>
      <c r="BD394" s="208">
        <v>0.96534592592592594</v>
      </c>
      <c r="BE394" s="208" t="s">
        <v>84</v>
      </c>
    </row>
    <row r="395" spans="1:57" ht="35.25" customHeight="1" x14ac:dyDescent="0.25">
      <c r="A395" s="144"/>
      <c r="B395" s="144"/>
      <c r="C395" s="144"/>
      <c r="D395" s="144"/>
      <c r="E395" s="144" t="str">
        <f>+F395&amp;G395&amp;I395</f>
        <v>2022MARZOÍNDICES DE ATENCIÓN POSTPAGO</v>
      </c>
      <c r="F395" s="448">
        <v>2022</v>
      </c>
      <c r="G395" s="449" t="s">
        <v>155</v>
      </c>
      <c r="H395" s="452"/>
      <c r="I395" s="818" t="s">
        <v>158</v>
      </c>
      <c r="J395" s="803">
        <v>0.99990000000000001</v>
      </c>
      <c r="K395" s="186">
        <v>1</v>
      </c>
      <c r="L395" s="186" t="s">
        <v>84</v>
      </c>
      <c r="M395" s="186">
        <v>1</v>
      </c>
      <c r="N395" s="186" t="s">
        <v>84</v>
      </c>
      <c r="O395" s="186" t="s">
        <v>84</v>
      </c>
      <c r="P395" s="186" t="s">
        <v>84</v>
      </c>
      <c r="Q395" s="186">
        <v>0.99990000000000001</v>
      </c>
      <c r="R395" s="186" t="s">
        <v>84</v>
      </c>
      <c r="S395" s="186">
        <v>0.99990000000000001</v>
      </c>
      <c r="T395" s="186" t="s">
        <v>84</v>
      </c>
      <c r="U395" s="186">
        <v>0.99990000000000001</v>
      </c>
      <c r="V395" s="186">
        <v>0.99990000000000001</v>
      </c>
      <c r="W395" s="186" t="s">
        <v>84</v>
      </c>
      <c r="X395" s="186">
        <v>0.99990000000000001</v>
      </c>
      <c r="Y395" s="186" t="s">
        <v>84</v>
      </c>
      <c r="Z395" s="186">
        <v>0.99990000000000001</v>
      </c>
      <c r="AA395" s="186" t="s">
        <v>84</v>
      </c>
      <c r="AB395" s="186" t="s">
        <v>84</v>
      </c>
      <c r="AC395" s="186"/>
      <c r="AD395" s="186" t="s">
        <v>84</v>
      </c>
      <c r="AE395" s="186">
        <v>0.99990000000000001</v>
      </c>
      <c r="AF395" s="186">
        <v>0.99990000000000001</v>
      </c>
      <c r="AG395" s="186" t="s">
        <v>84</v>
      </c>
      <c r="AH395" s="186" t="s">
        <v>84</v>
      </c>
      <c r="AI395" s="186" t="s">
        <v>84</v>
      </c>
      <c r="AJ395" s="186" t="s">
        <v>84</v>
      </c>
      <c r="AK395" s="186">
        <v>0.99990000000000001</v>
      </c>
      <c r="AL395" s="186">
        <v>0.99990000000000001</v>
      </c>
      <c r="AM395" s="186">
        <v>0.99990000000000001</v>
      </c>
      <c r="AN395" s="183" t="s">
        <v>84</v>
      </c>
      <c r="AO395" s="186" t="s">
        <v>84</v>
      </c>
      <c r="AP395" s="186" t="s">
        <v>84</v>
      </c>
      <c r="AQ395" s="186">
        <v>0.99990000000000001</v>
      </c>
      <c r="AR395" s="186" t="s">
        <v>84</v>
      </c>
      <c r="AS395" s="186" t="s">
        <v>84</v>
      </c>
      <c r="AT395" s="605">
        <v>0.99990000000000001</v>
      </c>
      <c r="AU395" s="186" t="s">
        <v>84</v>
      </c>
      <c r="AV395" s="186" t="s">
        <v>84</v>
      </c>
      <c r="AW395" s="186" t="s">
        <v>84</v>
      </c>
      <c r="AX395" s="605" t="s">
        <v>84</v>
      </c>
      <c r="AY395" s="186" t="s">
        <v>84</v>
      </c>
      <c r="AZ395" s="63"/>
      <c r="BA395" s="817">
        <v>0.99992222222222238</v>
      </c>
      <c r="BB395" s="207">
        <v>0.99990000000000001</v>
      </c>
      <c r="BC395" s="207">
        <v>0.99990000000000001</v>
      </c>
      <c r="BD395" s="208">
        <v>0.99990740740740736</v>
      </c>
      <c r="BE395" s="208" t="s">
        <v>84</v>
      </c>
    </row>
    <row r="396" spans="1:57" ht="35.25" customHeight="1" x14ac:dyDescent="0.25">
      <c r="A396" s="144"/>
      <c r="B396" s="144"/>
      <c r="C396" s="144"/>
      <c r="D396" s="144"/>
      <c r="E396" s="144" t="str">
        <f>+F396&amp;G396&amp;I396</f>
        <v>2022ABRILÍNDICES DE ATENCIÓN POSTPAGO</v>
      </c>
      <c r="F396" s="448">
        <v>2022</v>
      </c>
      <c r="G396" s="449" t="s">
        <v>303</v>
      </c>
      <c r="H396" s="452"/>
      <c r="I396" s="818" t="s">
        <v>158</v>
      </c>
      <c r="J396" s="803">
        <v>0.99990000000000001</v>
      </c>
      <c r="K396" s="186" t="s">
        <v>84</v>
      </c>
      <c r="L396" s="186" t="s">
        <v>84</v>
      </c>
      <c r="M396" s="186" t="s">
        <v>84</v>
      </c>
      <c r="N396" s="186" t="s">
        <v>84</v>
      </c>
      <c r="O396" s="186" t="s">
        <v>84</v>
      </c>
      <c r="P396" s="186" t="s">
        <v>84</v>
      </c>
      <c r="Q396" s="186">
        <v>0.99990000000000001</v>
      </c>
      <c r="R396" s="186" t="s">
        <v>84</v>
      </c>
      <c r="S396" s="186">
        <v>1</v>
      </c>
      <c r="T396" s="186">
        <v>0.99990000000000001</v>
      </c>
      <c r="U396" s="186">
        <v>0.99990000000000001</v>
      </c>
      <c r="V396" s="186">
        <v>0.99990000000000001</v>
      </c>
      <c r="W396" s="186" t="s">
        <v>84</v>
      </c>
      <c r="X396" s="186">
        <v>0.99990000000000001</v>
      </c>
      <c r="Y396" s="186">
        <v>0.99990000000000001</v>
      </c>
      <c r="Z396" s="186">
        <v>0.99990000000000001</v>
      </c>
      <c r="AA396" s="186" t="s">
        <v>84</v>
      </c>
      <c r="AB396" s="186" t="s">
        <v>84</v>
      </c>
      <c r="AC396" s="186"/>
      <c r="AD396" s="186">
        <v>0.99990000000000001</v>
      </c>
      <c r="AE396" s="186" t="s">
        <v>84</v>
      </c>
      <c r="AF396" s="186">
        <v>0.99990000000000001</v>
      </c>
      <c r="AG396" s="186" t="s">
        <v>84</v>
      </c>
      <c r="AH396" s="186" t="s">
        <v>84</v>
      </c>
      <c r="AI396" s="186" t="s">
        <v>84</v>
      </c>
      <c r="AJ396" s="186">
        <v>1</v>
      </c>
      <c r="AK396" s="186" t="s">
        <v>84</v>
      </c>
      <c r="AL396" s="186">
        <v>0.66659999999999997</v>
      </c>
      <c r="AM396" s="186">
        <v>0.99990000000000001</v>
      </c>
      <c r="AN396" s="189" t="s">
        <v>84</v>
      </c>
      <c r="AO396" s="186">
        <v>0.99990000000000001</v>
      </c>
      <c r="AP396" s="186" t="s">
        <v>84</v>
      </c>
      <c r="AQ396" s="186" t="s">
        <v>84</v>
      </c>
      <c r="AR396" s="186" t="s">
        <v>84</v>
      </c>
      <c r="AS396" s="186" t="s">
        <v>84</v>
      </c>
      <c r="AT396" s="605">
        <v>0.99990000000000001</v>
      </c>
      <c r="AU396" s="186" t="s">
        <v>84</v>
      </c>
      <c r="AV396" s="186" t="s">
        <v>84</v>
      </c>
      <c r="AW396" s="186" t="s">
        <v>84</v>
      </c>
      <c r="AX396" s="605" t="s">
        <v>84</v>
      </c>
      <c r="AY396" s="186" t="s">
        <v>84</v>
      </c>
      <c r="AZ396" s="63"/>
      <c r="BA396" s="817">
        <v>0.99991111111111108</v>
      </c>
      <c r="BB396" s="207">
        <v>0.93325999999999998</v>
      </c>
      <c r="BC396" s="207">
        <v>0.99990000000000001</v>
      </c>
      <c r="BD396" s="208">
        <v>0.97769037037037043</v>
      </c>
      <c r="BE396" s="208" t="s">
        <v>84</v>
      </c>
    </row>
    <row r="397" spans="1:57" ht="35.25" customHeight="1" x14ac:dyDescent="0.25">
      <c r="A397" s="144"/>
      <c r="B397" s="144"/>
      <c r="C397" s="144"/>
      <c r="D397" s="144"/>
      <c r="E397" s="144" t="str">
        <f t="shared" ref="E397:E400" si="79">+F397&amp;G397&amp;I397</f>
        <v>2022MAYOÍNDICES DE ATENCIÓN POSTPAGO</v>
      </c>
      <c r="F397" s="448">
        <v>2022</v>
      </c>
      <c r="G397" s="449" t="s">
        <v>167</v>
      </c>
      <c r="H397" s="452"/>
      <c r="I397" s="451" t="s">
        <v>158</v>
      </c>
      <c r="J397" s="803">
        <v>0.99990000000000001</v>
      </c>
      <c r="K397" s="186">
        <v>0.99990000000000001</v>
      </c>
      <c r="L397" s="186" t="s">
        <v>84</v>
      </c>
      <c r="M397" s="186">
        <v>0.99990000000000001</v>
      </c>
      <c r="N397" s="186" t="s">
        <v>84</v>
      </c>
      <c r="O397" s="186" t="s">
        <v>84</v>
      </c>
      <c r="P397" s="186" t="s">
        <v>84</v>
      </c>
      <c r="Q397" s="186">
        <v>0.99990000000000001</v>
      </c>
      <c r="R397" s="186" t="s">
        <v>84</v>
      </c>
      <c r="S397" s="186">
        <v>0.99990000000000001</v>
      </c>
      <c r="T397" s="186">
        <v>0.99990000000000001</v>
      </c>
      <c r="U397" s="186" t="s">
        <v>84</v>
      </c>
      <c r="V397" s="186">
        <v>0.99990000000000001</v>
      </c>
      <c r="W397" s="186" t="s">
        <v>84</v>
      </c>
      <c r="X397" s="186" t="s">
        <v>84</v>
      </c>
      <c r="Y397" s="186">
        <v>0.99990000000000001</v>
      </c>
      <c r="Z397" s="186">
        <v>0.99990000000000001</v>
      </c>
      <c r="AA397" s="186" t="s">
        <v>84</v>
      </c>
      <c r="AB397" s="186" t="s">
        <v>84</v>
      </c>
      <c r="AC397" s="186"/>
      <c r="AD397" s="186">
        <v>0.99990000000000001</v>
      </c>
      <c r="AE397" s="186">
        <v>0.99990000000000001</v>
      </c>
      <c r="AF397" s="186">
        <v>0.99990000000000001</v>
      </c>
      <c r="AG397" s="186" t="s">
        <v>84</v>
      </c>
      <c r="AH397" s="186" t="s">
        <v>84</v>
      </c>
      <c r="AI397" s="186" t="s">
        <v>84</v>
      </c>
      <c r="AJ397" s="186" t="s">
        <v>84</v>
      </c>
      <c r="AK397" s="186" t="s">
        <v>84</v>
      </c>
      <c r="AL397" s="186">
        <v>0.99990000000000001</v>
      </c>
      <c r="AM397" s="186">
        <v>0.99990000000000001</v>
      </c>
      <c r="AN397" s="183" t="s">
        <v>84</v>
      </c>
      <c r="AO397" s="186" t="s">
        <v>84</v>
      </c>
      <c r="AP397" s="186" t="s">
        <v>84</v>
      </c>
      <c r="AQ397" s="186">
        <v>0.99990000000000001</v>
      </c>
      <c r="AR397" s="186" t="s">
        <v>84</v>
      </c>
      <c r="AS397" s="186" t="s">
        <v>84</v>
      </c>
      <c r="AT397" s="605">
        <v>0.99990000000000001</v>
      </c>
      <c r="AU397" s="186" t="s">
        <v>84</v>
      </c>
      <c r="AV397" s="186" t="s">
        <v>84</v>
      </c>
      <c r="AW397" s="186" t="s">
        <v>84</v>
      </c>
      <c r="AX397" s="605" t="s">
        <v>84</v>
      </c>
      <c r="AY397" s="186" t="s">
        <v>84</v>
      </c>
      <c r="AZ397" s="63"/>
      <c r="BA397" s="639">
        <v>0.99990000000000001</v>
      </c>
      <c r="BB397" s="207">
        <v>0.99990000000000001</v>
      </c>
      <c r="BC397" s="207">
        <v>0.99990000000000001</v>
      </c>
      <c r="BD397" s="208">
        <v>0.9998999999999999</v>
      </c>
      <c r="BE397" s="208" t="s">
        <v>84</v>
      </c>
    </row>
    <row r="398" spans="1:57" ht="35.25" customHeight="1" x14ac:dyDescent="0.25">
      <c r="A398" s="144"/>
      <c r="B398" s="144"/>
      <c r="C398" s="144"/>
      <c r="D398" s="144"/>
      <c r="E398" s="144" t="str">
        <f t="shared" si="79"/>
        <v>2022JUNIOÍNDICES DE ATENCIÓN POSTPAGO</v>
      </c>
      <c r="F398" s="448">
        <v>2022</v>
      </c>
      <c r="G398" s="449" t="s">
        <v>168</v>
      </c>
      <c r="H398" s="452"/>
      <c r="I398" s="451" t="s">
        <v>158</v>
      </c>
      <c r="J398" s="803" t="s">
        <v>84</v>
      </c>
      <c r="K398" s="186">
        <v>0.99990000000000001</v>
      </c>
      <c r="L398" s="186" t="s">
        <v>84</v>
      </c>
      <c r="M398" s="186">
        <v>0.99990000000000001</v>
      </c>
      <c r="N398" s="186" t="s">
        <v>84</v>
      </c>
      <c r="O398" s="186" t="s">
        <v>84</v>
      </c>
      <c r="P398" s="186" t="s">
        <v>84</v>
      </c>
      <c r="Q398" s="186">
        <v>0.5</v>
      </c>
      <c r="R398" s="186" t="s">
        <v>84</v>
      </c>
      <c r="S398" s="186">
        <v>0.99990000000000001</v>
      </c>
      <c r="T398" s="186">
        <v>0.99990000000000001</v>
      </c>
      <c r="U398" s="186">
        <v>1</v>
      </c>
      <c r="V398" s="186" t="s">
        <v>84</v>
      </c>
      <c r="W398" s="186" t="s">
        <v>84</v>
      </c>
      <c r="X398" s="186">
        <v>0.99990000000000001</v>
      </c>
      <c r="Y398" s="186">
        <v>0.99990000000000001</v>
      </c>
      <c r="Z398" s="186">
        <v>0.99990000000000001</v>
      </c>
      <c r="AA398" s="186" t="s">
        <v>84</v>
      </c>
      <c r="AB398" s="186" t="s">
        <v>84</v>
      </c>
      <c r="AC398" s="186"/>
      <c r="AD398" s="186" t="s">
        <v>84</v>
      </c>
      <c r="AE398" s="186" t="s">
        <v>84</v>
      </c>
      <c r="AF398" s="186">
        <v>0.99990000000000001</v>
      </c>
      <c r="AG398" s="186" t="s">
        <v>84</v>
      </c>
      <c r="AH398" s="186" t="s">
        <v>84</v>
      </c>
      <c r="AI398" s="186" t="s">
        <v>84</v>
      </c>
      <c r="AJ398" s="186">
        <v>0.5</v>
      </c>
      <c r="AK398" s="186">
        <v>0.99990000000000001</v>
      </c>
      <c r="AL398" s="186">
        <v>0.99990000000000001</v>
      </c>
      <c r="AM398" s="186">
        <v>0.99990000000000001</v>
      </c>
      <c r="AN398" s="186" t="s">
        <v>84</v>
      </c>
      <c r="AO398" s="186">
        <v>0.99990000000000001</v>
      </c>
      <c r="AP398" s="186" t="s">
        <v>84</v>
      </c>
      <c r="AQ398" s="186" t="s">
        <v>84</v>
      </c>
      <c r="AR398" s="186" t="s">
        <v>84</v>
      </c>
      <c r="AS398" s="186" t="s">
        <v>84</v>
      </c>
      <c r="AT398" s="605">
        <v>1</v>
      </c>
      <c r="AU398" s="186" t="s">
        <v>84</v>
      </c>
      <c r="AV398" s="186" t="s">
        <v>84</v>
      </c>
      <c r="AW398" s="186" t="s">
        <v>84</v>
      </c>
      <c r="AX398" s="605" t="s">
        <v>84</v>
      </c>
      <c r="AY398" s="186" t="s">
        <v>84</v>
      </c>
      <c r="AZ398" s="63"/>
      <c r="BA398" s="817">
        <v>0.94436666666666669</v>
      </c>
      <c r="BB398" s="207">
        <v>0.89992000000000005</v>
      </c>
      <c r="BC398" s="207">
        <v>0.99995000000000001</v>
      </c>
      <c r="BD398" s="208">
        <v>0.94807888888888892</v>
      </c>
      <c r="BE398" s="208" t="s">
        <v>84</v>
      </c>
    </row>
    <row r="399" spans="1:57" ht="35.25" customHeight="1" x14ac:dyDescent="0.25">
      <c r="A399" s="144"/>
      <c r="B399" s="144"/>
      <c r="C399" s="144"/>
      <c r="D399" s="144"/>
      <c r="E399" s="144" t="str">
        <f t="shared" si="79"/>
        <v>2022JULIOÍNDICES DE ATENCIÓN POSTPAGO</v>
      </c>
      <c r="F399" s="448">
        <v>2022</v>
      </c>
      <c r="G399" s="449" t="s">
        <v>241</v>
      </c>
      <c r="H399" s="452"/>
      <c r="I399" s="451" t="s">
        <v>158</v>
      </c>
      <c r="J399" s="803">
        <v>0.99990000000000001</v>
      </c>
      <c r="K399" s="186">
        <v>0.99990000000000001</v>
      </c>
      <c r="L399" s="186" t="s">
        <v>84</v>
      </c>
      <c r="M399" s="186">
        <v>1</v>
      </c>
      <c r="N399" s="186" t="s">
        <v>84</v>
      </c>
      <c r="O399" s="186" t="s">
        <v>84</v>
      </c>
      <c r="P399" s="186" t="s">
        <v>84</v>
      </c>
      <c r="Q399" s="186" t="s">
        <v>84</v>
      </c>
      <c r="R399" s="186" t="s">
        <v>84</v>
      </c>
      <c r="S399" s="186" t="s">
        <v>84</v>
      </c>
      <c r="T399" s="186">
        <v>0.99990000000000001</v>
      </c>
      <c r="U399" s="186">
        <v>0.99990000000000001</v>
      </c>
      <c r="V399" s="186">
        <v>0.99990000000000001</v>
      </c>
      <c r="W399" s="186" t="s">
        <v>84</v>
      </c>
      <c r="X399" s="186">
        <v>0.99990000000000001</v>
      </c>
      <c r="Y399" s="186">
        <v>0.99990000000000001</v>
      </c>
      <c r="Z399" s="186">
        <v>0.99990000000000001</v>
      </c>
      <c r="AA399" s="186" t="s">
        <v>84</v>
      </c>
      <c r="AB399" s="186" t="s">
        <v>84</v>
      </c>
      <c r="AC399" s="186"/>
      <c r="AD399" s="186">
        <v>0.99990000000000001</v>
      </c>
      <c r="AE399" s="186">
        <v>0.99990000000000001</v>
      </c>
      <c r="AF399" s="186">
        <v>0.99990000000000001</v>
      </c>
      <c r="AG399" s="186" t="s">
        <v>84</v>
      </c>
      <c r="AH399" s="186" t="s">
        <v>84</v>
      </c>
      <c r="AI399" s="186" t="s">
        <v>84</v>
      </c>
      <c r="AJ399" s="186" t="s">
        <v>84</v>
      </c>
      <c r="AK399" s="186" t="s">
        <v>84</v>
      </c>
      <c r="AL399" s="186">
        <v>0.99990000000000001</v>
      </c>
      <c r="AM399" s="186">
        <v>0.99990000000000001</v>
      </c>
      <c r="AN399" s="183" t="s">
        <v>84</v>
      </c>
      <c r="AO399" s="186" t="s">
        <v>84</v>
      </c>
      <c r="AP399" s="186" t="s">
        <v>84</v>
      </c>
      <c r="AQ399" s="186">
        <v>0.99990000000000001</v>
      </c>
      <c r="AR399" s="186" t="s">
        <v>84</v>
      </c>
      <c r="AS399" s="186" t="s">
        <v>84</v>
      </c>
      <c r="AT399" s="605">
        <v>0.99990000000000001</v>
      </c>
      <c r="AU399" s="186" t="s">
        <v>84</v>
      </c>
      <c r="AV399" s="186" t="s">
        <v>84</v>
      </c>
      <c r="AW399" s="186" t="s">
        <v>84</v>
      </c>
      <c r="AX399" s="605" t="s">
        <v>84</v>
      </c>
      <c r="AY399" s="186" t="s">
        <v>84</v>
      </c>
      <c r="AZ399" s="63"/>
      <c r="BA399" s="817">
        <v>0.99991111111111108</v>
      </c>
      <c r="BB399" s="207">
        <v>0.99990000000000001</v>
      </c>
      <c r="BC399" s="207">
        <v>0.99990000000000001</v>
      </c>
      <c r="BD399" s="208">
        <v>0.99990370370370363</v>
      </c>
      <c r="BE399" s="208" t="s">
        <v>84</v>
      </c>
    </row>
    <row r="400" spans="1:57" ht="35.25" customHeight="1" x14ac:dyDescent="0.25">
      <c r="A400" s="144"/>
      <c r="B400" s="144"/>
      <c r="C400" s="144"/>
      <c r="D400" s="144"/>
      <c r="E400" s="144" t="str">
        <f t="shared" si="79"/>
        <v>2022AGOSTOÍNDICES DE ATENCIÓN POSTPAGO</v>
      </c>
      <c r="F400" s="448">
        <v>2022</v>
      </c>
      <c r="G400" s="449" t="s">
        <v>246</v>
      </c>
      <c r="H400" s="452"/>
      <c r="I400" s="451" t="s">
        <v>158</v>
      </c>
      <c r="J400" s="803">
        <v>0.99990000000000001</v>
      </c>
      <c r="K400" s="186">
        <v>0.99990000000000001</v>
      </c>
      <c r="L400" s="186" t="s">
        <v>84</v>
      </c>
      <c r="M400" s="186">
        <v>1</v>
      </c>
      <c r="N400" s="186" t="s">
        <v>84</v>
      </c>
      <c r="O400" s="186" t="s">
        <v>84</v>
      </c>
      <c r="P400" s="186" t="s">
        <v>84</v>
      </c>
      <c r="Q400" s="186">
        <v>0.99990000000000001</v>
      </c>
      <c r="R400" s="186" t="s">
        <v>84</v>
      </c>
      <c r="S400" s="186">
        <v>0.99990000000000001</v>
      </c>
      <c r="T400" s="186">
        <v>0.99990000000000001</v>
      </c>
      <c r="U400" s="186">
        <v>0.99990000000000001</v>
      </c>
      <c r="V400" s="186" t="s">
        <v>84</v>
      </c>
      <c r="W400" s="186" t="s">
        <v>84</v>
      </c>
      <c r="X400" s="186">
        <v>1</v>
      </c>
      <c r="Y400" s="186">
        <v>1</v>
      </c>
      <c r="Z400" s="186" t="s">
        <v>84</v>
      </c>
      <c r="AA400" s="186" t="s">
        <v>84</v>
      </c>
      <c r="AB400" s="186" t="s">
        <v>84</v>
      </c>
      <c r="AC400" s="186"/>
      <c r="AD400" s="186" t="s">
        <v>84</v>
      </c>
      <c r="AE400" s="186" t="s">
        <v>84</v>
      </c>
      <c r="AF400" s="186">
        <v>0.99990000000000001</v>
      </c>
      <c r="AG400" s="186" t="s">
        <v>84</v>
      </c>
      <c r="AH400" s="186" t="s">
        <v>84</v>
      </c>
      <c r="AI400" s="186" t="s">
        <v>84</v>
      </c>
      <c r="AJ400" s="186">
        <v>1</v>
      </c>
      <c r="AK400" s="186">
        <v>0.99990000000000001</v>
      </c>
      <c r="AL400" s="186">
        <v>0.99990000000000001</v>
      </c>
      <c r="AM400" s="186">
        <v>0.99990000000000001</v>
      </c>
      <c r="AN400" s="189" t="s">
        <v>84</v>
      </c>
      <c r="AO400" s="186">
        <v>0.99990000000000001</v>
      </c>
      <c r="AP400" s="186" t="s">
        <v>84</v>
      </c>
      <c r="AQ400" s="186" t="s">
        <v>84</v>
      </c>
      <c r="AR400" s="186" t="s">
        <v>84</v>
      </c>
      <c r="AS400" s="186" t="s">
        <v>84</v>
      </c>
      <c r="AT400" s="605">
        <v>0.99990000000000001</v>
      </c>
      <c r="AU400" s="186" t="s">
        <v>84</v>
      </c>
      <c r="AV400" s="186" t="s">
        <v>84</v>
      </c>
      <c r="AW400" s="186" t="s">
        <v>84</v>
      </c>
      <c r="AX400" s="605" t="s">
        <v>84</v>
      </c>
      <c r="AY400" s="186" t="s">
        <v>84</v>
      </c>
      <c r="AZ400" s="63"/>
      <c r="BA400" s="817">
        <v>0.99993333333333345</v>
      </c>
      <c r="BB400" s="207">
        <v>0.99992000000000003</v>
      </c>
      <c r="BC400" s="207">
        <v>0.99990000000000001</v>
      </c>
      <c r="BD400" s="208">
        <v>0.99991777777777779</v>
      </c>
      <c r="BE400" s="208" t="s">
        <v>84</v>
      </c>
    </row>
    <row r="401" spans="1:59" ht="35.25" customHeight="1" x14ac:dyDescent="0.25">
      <c r="A401" s="144"/>
      <c r="B401" s="144"/>
      <c r="C401" s="144"/>
      <c r="D401" s="144"/>
      <c r="E401" s="144" t="s">
        <v>751</v>
      </c>
      <c r="F401" s="448">
        <v>2022</v>
      </c>
      <c r="G401" s="449" t="s">
        <v>248</v>
      </c>
      <c r="H401" s="452"/>
      <c r="I401" s="818" t="s">
        <v>158</v>
      </c>
      <c r="J401" s="803">
        <v>0.99990000000000001</v>
      </c>
      <c r="K401" s="186">
        <v>0.99990000000000001</v>
      </c>
      <c r="L401" s="186" t="s">
        <v>84</v>
      </c>
      <c r="M401" s="186">
        <v>1</v>
      </c>
      <c r="N401" s="186" t="s">
        <v>84</v>
      </c>
      <c r="O401" s="186" t="s">
        <v>84</v>
      </c>
      <c r="P401" s="186" t="s">
        <v>84</v>
      </c>
      <c r="Q401" s="186">
        <v>1</v>
      </c>
      <c r="R401" s="186" t="s">
        <v>84</v>
      </c>
      <c r="S401" s="186">
        <v>0.99990000000000001</v>
      </c>
      <c r="T401" s="186" t="s">
        <v>84</v>
      </c>
      <c r="U401" s="186">
        <v>0.99990000000000001</v>
      </c>
      <c r="V401" s="186">
        <v>1</v>
      </c>
      <c r="W401" s="186" t="s">
        <v>84</v>
      </c>
      <c r="X401" s="186">
        <v>1</v>
      </c>
      <c r="Y401" s="186" t="s">
        <v>84</v>
      </c>
      <c r="Z401" s="186">
        <v>0.99990000000000001</v>
      </c>
      <c r="AA401" s="186" t="s">
        <v>84</v>
      </c>
      <c r="AB401" s="186" t="s">
        <v>84</v>
      </c>
      <c r="AC401" s="186"/>
      <c r="AD401" s="186">
        <v>0.99990000000000001</v>
      </c>
      <c r="AE401" s="186">
        <v>1</v>
      </c>
      <c r="AF401" s="186">
        <v>1</v>
      </c>
      <c r="AG401" s="186" t="s">
        <v>84</v>
      </c>
      <c r="AH401" s="186" t="s">
        <v>84</v>
      </c>
      <c r="AI401" s="186" t="s">
        <v>84</v>
      </c>
      <c r="AJ401" s="186" t="s">
        <v>84</v>
      </c>
      <c r="AK401" s="186" t="s">
        <v>84</v>
      </c>
      <c r="AL401" s="186">
        <v>0.5</v>
      </c>
      <c r="AM401" s="186">
        <v>0.99990000000000001</v>
      </c>
      <c r="AN401" s="183" t="s">
        <v>84</v>
      </c>
      <c r="AO401" s="186" t="s">
        <v>84</v>
      </c>
      <c r="AP401" s="186" t="s">
        <v>84</v>
      </c>
      <c r="AQ401" s="186">
        <v>1</v>
      </c>
      <c r="AR401" s="186" t="s">
        <v>84</v>
      </c>
      <c r="AS401" s="186" t="s">
        <v>84</v>
      </c>
      <c r="AT401" s="605">
        <v>0.99990000000000001</v>
      </c>
      <c r="AU401" s="186" t="s">
        <v>84</v>
      </c>
      <c r="AV401" s="186" t="s">
        <v>84</v>
      </c>
      <c r="AW401" s="186" t="s">
        <v>84</v>
      </c>
      <c r="AX401" s="605" t="s">
        <v>84</v>
      </c>
      <c r="AY401" s="186" t="s">
        <v>84</v>
      </c>
      <c r="AZ401" s="63"/>
      <c r="BA401" s="817">
        <v>0.99994444444444441</v>
      </c>
      <c r="BB401" s="207">
        <v>0.89996000000000009</v>
      </c>
      <c r="BC401" s="207">
        <v>0.99995000000000001</v>
      </c>
      <c r="BD401" s="208">
        <v>0.96661814814814828</v>
      </c>
      <c r="BE401" s="208" t="s">
        <v>84</v>
      </c>
    </row>
    <row r="402" spans="1:59" ht="35.25" customHeight="1" x14ac:dyDescent="0.25">
      <c r="A402" s="144"/>
      <c r="B402" s="144"/>
      <c r="C402" s="144"/>
      <c r="D402" s="144"/>
      <c r="E402" s="144" t="str">
        <f t="shared" ref="E402:E403" si="80">+F402&amp;G402&amp;I402</f>
        <v>2022OCTUBREÍNDICES DE ATENCIÓN POSTPAGO</v>
      </c>
      <c r="F402" s="448">
        <v>2022</v>
      </c>
      <c r="G402" s="449" t="s">
        <v>257</v>
      </c>
      <c r="H402" s="452"/>
      <c r="I402" s="818" t="s">
        <v>158</v>
      </c>
      <c r="J402" s="803">
        <v>0.99990000000000001</v>
      </c>
      <c r="K402" s="186" t="s">
        <v>84</v>
      </c>
      <c r="L402" s="186" t="s">
        <v>84</v>
      </c>
      <c r="M402" s="186" t="s">
        <v>84</v>
      </c>
      <c r="N402" s="186" t="s">
        <v>84</v>
      </c>
      <c r="O402" s="186" t="s">
        <v>84</v>
      </c>
      <c r="P402" s="186" t="s">
        <v>84</v>
      </c>
      <c r="Q402" s="186">
        <v>0.99990000000000001</v>
      </c>
      <c r="R402" s="186" t="s">
        <v>84</v>
      </c>
      <c r="S402" s="186">
        <v>0.99990000000000001</v>
      </c>
      <c r="T402" s="186">
        <v>0.99990000000000001</v>
      </c>
      <c r="U402" s="186">
        <v>0.99990000000000001</v>
      </c>
      <c r="V402" s="186">
        <v>0.99990000000000001</v>
      </c>
      <c r="W402" s="186" t="s">
        <v>84</v>
      </c>
      <c r="X402" s="186">
        <v>0.99990000000000001</v>
      </c>
      <c r="Y402" s="186">
        <v>0.99990000000000001</v>
      </c>
      <c r="Z402" s="186">
        <v>0.99990000000000001</v>
      </c>
      <c r="AA402" s="186" t="s">
        <v>84</v>
      </c>
      <c r="AB402" s="186" t="s">
        <v>84</v>
      </c>
      <c r="AC402" s="186"/>
      <c r="AD402" s="186" t="s">
        <v>84</v>
      </c>
      <c r="AE402" s="186" t="s">
        <v>84</v>
      </c>
      <c r="AF402" s="186">
        <v>1</v>
      </c>
      <c r="AG402" s="186" t="s">
        <v>84</v>
      </c>
      <c r="AH402" s="186" t="s">
        <v>84</v>
      </c>
      <c r="AI402" s="186" t="s">
        <v>84</v>
      </c>
      <c r="AJ402" s="186">
        <v>0.99990000000000001</v>
      </c>
      <c r="AK402" s="186">
        <v>1</v>
      </c>
      <c r="AL402" s="186">
        <v>1</v>
      </c>
      <c r="AM402" s="186">
        <v>0.99990000000000001</v>
      </c>
      <c r="AN402" s="189" t="s">
        <v>84</v>
      </c>
      <c r="AO402" s="186">
        <v>0.99990000000000001</v>
      </c>
      <c r="AP402" s="186" t="s">
        <v>84</v>
      </c>
      <c r="AQ402" s="186" t="s">
        <v>84</v>
      </c>
      <c r="AR402" s="186" t="s">
        <v>84</v>
      </c>
      <c r="AS402" s="186" t="s">
        <v>84</v>
      </c>
      <c r="AT402" s="605">
        <v>0.99990000000000001</v>
      </c>
      <c r="AU402" s="186" t="s">
        <v>84</v>
      </c>
      <c r="AV402" s="186" t="s">
        <v>84</v>
      </c>
      <c r="AW402" s="186" t="s">
        <v>84</v>
      </c>
      <c r="AX402" s="605" t="s">
        <v>84</v>
      </c>
      <c r="AY402" s="186" t="s">
        <v>84</v>
      </c>
      <c r="AZ402" s="63"/>
      <c r="BA402" s="817">
        <v>0.99990000000000001</v>
      </c>
      <c r="BB402" s="207">
        <v>0.99996000000000007</v>
      </c>
      <c r="BC402" s="207">
        <v>0.99990000000000001</v>
      </c>
      <c r="BD402" s="208">
        <v>0.99992000000000003</v>
      </c>
      <c r="BE402" s="208" t="s">
        <v>84</v>
      </c>
    </row>
    <row r="403" spans="1:59" ht="35.25" customHeight="1" x14ac:dyDescent="0.25">
      <c r="A403" s="144"/>
      <c r="B403" s="144"/>
      <c r="C403" s="144"/>
      <c r="D403" s="144"/>
      <c r="E403" s="144" t="str">
        <f t="shared" si="80"/>
        <v>2022NOVIEMBREÍNDICES DE ATENCIÓN POSTPAGO</v>
      </c>
      <c r="F403" s="448">
        <v>2022</v>
      </c>
      <c r="G403" s="449" t="s">
        <v>267</v>
      </c>
      <c r="H403" s="452"/>
      <c r="I403" s="818" t="s">
        <v>158</v>
      </c>
      <c r="J403" s="803" t="s">
        <v>84</v>
      </c>
      <c r="K403" s="186" t="s">
        <v>84</v>
      </c>
      <c r="L403" s="186" t="s">
        <v>84</v>
      </c>
      <c r="M403" s="186" t="s">
        <v>84</v>
      </c>
      <c r="N403" s="186" t="s">
        <v>84</v>
      </c>
      <c r="O403" s="186" t="s">
        <v>84</v>
      </c>
      <c r="P403" s="186" t="s">
        <v>84</v>
      </c>
      <c r="Q403" s="186" t="s">
        <v>84</v>
      </c>
      <c r="R403" s="186" t="s">
        <v>84</v>
      </c>
      <c r="S403" s="186" t="s">
        <v>84</v>
      </c>
      <c r="T403" s="186" t="s">
        <v>84</v>
      </c>
      <c r="U403" s="186" t="s">
        <v>84</v>
      </c>
      <c r="V403" s="186" t="s">
        <v>84</v>
      </c>
      <c r="W403" s="186" t="s">
        <v>84</v>
      </c>
      <c r="X403" s="186" t="s">
        <v>84</v>
      </c>
      <c r="Y403" s="186" t="s">
        <v>84</v>
      </c>
      <c r="Z403" s="186" t="s">
        <v>84</v>
      </c>
      <c r="AA403" s="186" t="s">
        <v>84</v>
      </c>
      <c r="AB403" s="186" t="s">
        <v>84</v>
      </c>
      <c r="AC403" s="186"/>
      <c r="AD403" s="186">
        <v>0.99990000000000001</v>
      </c>
      <c r="AE403" s="186">
        <v>0.99990000000000001</v>
      </c>
      <c r="AF403" s="186">
        <v>0.99990000000000001</v>
      </c>
      <c r="AG403" s="186" t="s">
        <v>84</v>
      </c>
      <c r="AH403" s="186" t="s">
        <v>84</v>
      </c>
      <c r="AI403" s="186" t="s">
        <v>84</v>
      </c>
      <c r="AJ403" s="186" t="s">
        <v>84</v>
      </c>
      <c r="AK403" s="186" t="s">
        <v>84</v>
      </c>
      <c r="AL403" s="186">
        <v>0.99990000000000001</v>
      </c>
      <c r="AM403" s="186">
        <v>0.99990000000000001</v>
      </c>
      <c r="AN403" s="183" t="s">
        <v>84</v>
      </c>
      <c r="AO403" s="186">
        <v>0.99990000000000001</v>
      </c>
      <c r="AP403" s="186" t="s">
        <v>84</v>
      </c>
      <c r="AQ403" s="186">
        <v>0.99990000000000001</v>
      </c>
      <c r="AR403" s="186" t="s">
        <v>84</v>
      </c>
      <c r="AS403" s="186" t="s">
        <v>84</v>
      </c>
      <c r="AT403" s="605">
        <v>1</v>
      </c>
      <c r="AU403" s="186" t="s">
        <v>84</v>
      </c>
      <c r="AV403" s="186" t="s">
        <v>84</v>
      </c>
      <c r="AW403" s="186" t="s">
        <v>84</v>
      </c>
      <c r="AX403" s="605" t="s">
        <v>84</v>
      </c>
      <c r="AY403" s="186" t="s">
        <v>84</v>
      </c>
      <c r="AZ403" s="63"/>
      <c r="BA403" s="817" t="s">
        <v>84</v>
      </c>
      <c r="BB403" s="207">
        <v>0.99990000000000001</v>
      </c>
      <c r="BC403" s="207">
        <v>0.99993333333333334</v>
      </c>
      <c r="BD403" s="208">
        <v>0.99991666666666668</v>
      </c>
      <c r="BE403" s="208" t="s">
        <v>84</v>
      </c>
    </row>
    <row r="404" spans="1:59" ht="35.25" customHeight="1" x14ac:dyDescent="0.25">
      <c r="A404" s="144"/>
      <c r="B404" s="144"/>
      <c r="C404" s="144"/>
      <c r="D404" s="144"/>
      <c r="E404" s="144" t="s">
        <v>769</v>
      </c>
      <c r="F404" s="448">
        <v>2022</v>
      </c>
      <c r="G404" s="449" t="s">
        <v>152</v>
      </c>
      <c r="H404" s="452"/>
      <c r="I404" s="451" t="s">
        <v>158</v>
      </c>
      <c r="J404" s="803" t="s">
        <v>84</v>
      </c>
      <c r="K404" s="186">
        <v>0.99990000000000001</v>
      </c>
      <c r="L404" s="186" t="s">
        <v>84</v>
      </c>
      <c r="M404" s="186">
        <v>0.99990000000000001</v>
      </c>
      <c r="N404" s="186" t="s">
        <v>84</v>
      </c>
      <c r="O404" s="186" t="s">
        <v>84</v>
      </c>
      <c r="P404" s="186" t="s">
        <v>84</v>
      </c>
      <c r="Q404" s="186">
        <v>0.66659999999999997</v>
      </c>
      <c r="R404" s="186" t="s">
        <v>84</v>
      </c>
      <c r="S404" s="186">
        <v>0.99990000000000001</v>
      </c>
      <c r="T404" s="186">
        <v>0.99990000000000001</v>
      </c>
      <c r="U404" s="186">
        <v>0.66659999999999997</v>
      </c>
      <c r="V404" s="186" t="s">
        <v>84</v>
      </c>
      <c r="W404" s="186" t="s">
        <v>84</v>
      </c>
      <c r="X404" s="186">
        <v>0.99990000000000001</v>
      </c>
      <c r="Y404" s="186">
        <v>0.66659999999999997</v>
      </c>
      <c r="Z404" s="186">
        <v>0.99990000000000001</v>
      </c>
      <c r="AA404" s="186" t="s">
        <v>84</v>
      </c>
      <c r="AB404" s="186" t="s">
        <v>84</v>
      </c>
      <c r="AC404" s="186"/>
      <c r="AD404" s="186" t="s">
        <v>84</v>
      </c>
      <c r="AE404" s="186" t="s">
        <v>84</v>
      </c>
      <c r="AF404" s="186">
        <v>0.99990000000000001</v>
      </c>
      <c r="AG404" s="186" t="s">
        <v>84</v>
      </c>
      <c r="AH404" s="186" t="s">
        <v>84</v>
      </c>
      <c r="AI404" s="186" t="s">
        <v>84</v>
      </c>
      <c r="AJ404" s="186">
        <v>0.99990000000000001</v>
      </c>
      <c r="AK404" s="186">
        <v>1</v>
      </c>
      <c r="AL404" s="186">
        <v>0.99990000000000001</v>
      </c>
      <c r="AM404" s="186">
        <v>0.66659999999999997</v>
      </c>
      <c r="AN404" s="189">
        <v>1</v>
      </c>
      <c r="AO404" s="186" t="s">
        <v>84</v>
      </c>
      <c r="AP404" s="186" t="s">
        <v>84</v>
      </c>
      <c r="AQ404" s="186">
        <v>1</v>
      </c>
      <c r="AR404" s="186">
        <v>0.99990000000000001</v>
      </c>
      <c r="AS404" s="186" t="s">
        <v>84</v>
      </c>
      <c r="AT404" s="605">
        <v>1</v>
      </c>
      <c r="AU404" s="186" t="s">
        <v>84</v>
      </c>
      <c r="AV404" s="186" t="s">
        <v>84</v>
      </c>
      <c r="AW404" s="186" t="s">
        <v>84</v>
      </c>
      <c r="AX404" s="605" t="s">
        <v>84</v>
      </c>
      <c r="AY404" s="186" t="s">
        <v>84</v>
      </c>
      <c r="AZ404" s="63"/>
      <c r="BA404" s="817">
        <v>0.88880000000000003</v>
      </c>
      <c r="BB404" s="207">
        <v>0.94438333333333324</v>
      </c>
      <c r="BC404" s="207">
        <v>0.99996666666666678</v>
      </c>
      <c r="BD404" s="208">
        <v>0.94438333333333346</v>
      </c>
      <c r="BE404" s="208" t="s">
        <v>84</v>
      </c>
    </row>
    <row r="405" spans="1:59" ht="35.25" customHeight="1" x14ac:dyDescent="0.25">
      <c r="A405" s="144"/>
      <c r="B405" s="144"/>
      <c r="C405" s="144"/>
      <c r="D405" s="144"/>
      <c r="E405" s="144" t="str">
        <f t="shared" si="78"/>
        <v>2023ENEROÍNDICES DE ATENCIÓN POSTPAGO</v>
      </c>
      <c r="F405" s="448">
        <v>2023</v>
      </c>
      <c r="G405" s="449" t="s">
        <v>153</v>
      </c>
      <c r="H405" s="452"/>
      <c r="I405" s="451" t="s">
        <v>158</v>
      </c>
      <c r="J405" s="638">
        <v>0.99990000000000001</v>
      </c>
      <c r="K405" s="186">
        <v>0.99990000000000001</v>
      </c>
      <c r="L405" s="186" t="s">
        <v>84</v>
      </c>
      <c r="M405" s="186">
        <v>0.99990000000000001</v>
      </c>
      <c r="N405" s="186" t="s">
        <v>84</v>
      </c>
      <c r="O405" s="186" t="s">
        <v>84</v>
      </c>
      <c r="P405" s="186" t="s">
        <v>84</v>
      </c>
      <c r="Q405" s="186" t="s">
        <v>84</v>
      </c>
      <c r="R405" s="186" t="s">
        <v>84</v>
      </c>
      <c r="S405" s="186" t="s">
        <v>84</v>
      </c>
      <c r="T405" s="186">
        <v>0.99990000000000001</v>
      </c>
      <c r="U405" s="186">
        <v>0.99990000000000001</v>
      </c>
      <c r="V405" s="186">
        <v>0.99990000000000001</v>
      </c>
      <c r="W405" s="186" t="s">
        <v>84</v>
      </c>
      <c r="X405" s="186">
        <v>0.99990000000000001</v>
      </c>
      <c r="Y405" s="186">
        <v>0.99990000000000001</v>
      </c>
      <c r="Z405" s="186">
        <v>0.99990000000000001</v>
      </c>
      <c r="AA405" s="186" t="s">
        <v>84</v>
      </c>
      <c r="AB405" s="186" t="s">
        <v>84</v>
      </c>
      <c r="AC405" s="186"/>
      <c r="AD405" s="186">
        <v>0.99990000000000001</v>
      </c>
      <c r="AE405" s="186">
        <v>0.66659999999999997</v>
      </c>
      <c r="AF405" s="186">
        <v>0.99990000000000001</v>
      </c>
      <c r="AG405" s="186" t="s">
        <v>84</v>
      </c>
      <c r="AH405" s="186" t="s">
        <v>84</v>
      </c>
      <c r="AI405" s="186" t="s">
        <v>84</v>
      </c>
      <c r="AJ405" s="186" t="s">
        <v>84</v>
      </c>
      <c r="AK405" s="186" t="s">
        <v>84</v>
      </c>
      <c r="AL405" s="186">
        <v>0.99990000000000001</v>
      </c>
      <c r="AM405" s="186">
        <v>0.99990000000000001</v>
      </c>
      <c r="AN405" s="189">
        <v>0.99990000000000001</v>
      </c>
      <c r="AO405" s="186">
        <v>0.99990000000000001</v>
      </c>
      <c r="AP405" s="186" t="s">
        <v>84</v>
      </c>
      <c r="AQ405" s="186" t="s">
        <v>84</v>
      </c>
      <c r="AR405" s="186">
        <v>1</v>
      </c>
      <c r="AS405" s="186" t="s">
        <v>84</v>
      </c>
      <c r="AT405" s="605">
        <v>0.99990000000000001</v>
      </c>
      <c r="AU405" s="186" t="s">
        <v>84</v>
      </c>
      <c r="AV405" s="186" t="s">
        <v>84</v>
      </c>
      <c r="AW405" s="186" t="s">
        <v>84</v>
      </c>
      <c r="AX405" s="605" t="s">
        <v>84</v>
      </c>
      <c r="AY405" s="186" t="s">
        <v>84</v>
      </c>
      <c r="AZ405" s="63"/>
      <c r="BA405" s="639">
        <v>0.99990000000000001</v>
      </c>
      <c r="BB405" s="207">
        <v>0.94435000000000013</v>
      </c>
      <c r="BC405" s="207">
        <v>0.99993333333333334</v>
      </c>
      <c r="BD405" s="208">
        <v>0.98139444444444457</v>
      </c>
      <c r="BE405" s="208" t="s">
        <v>84</v>
      </c>
    </row>
    <row r="406" spans="1:59" ht="35.25" customHeight="1" x14ac:dyDescent="0.25">
      <c r="A406" s="144"/>
      <c r="B406" s="144"/>
      <c r="C406" s="144"/>
      <c r="D406" s="144"/>
      <c r="E406" s="144" t="str">
        <f t="shared" si="78"/>
        <v>2023FEBREROÍNDICES DE ATENCIÓN POSTPAGO</v>
      </c>
      <c r="F406" s="448">
        <v>2023</v>
      </c>
      <c r="G406" s="449" t="s">
        <v>154</v>
      </c>
      <c r="H406" s="452"/>
      <c r="I406" s="451" t="s">
        <v>158</v>
      </c>
      <c r="J406" s="638">
        <v>1</v>
      </c>
      <c r="K406" s="186">
        <v>0.99990000000000001</v>
      </c>
      <c r="L406" s="186" t="s">
        <v>84</v>
      </c>
      <c r="M406" s="186">
        <v>0.33329999999999999</v>
      </c>
      <c r="N406" s="186" t="s">
        <v>84</v>
      </c>
      <c r="O406" s="186" t="s">
        <v>84</v>
      </c>
      <c r="P406" s="186">
        <v>0.99990000000000001</v>
      </c>
      <c r="Q406" s="186">
        <v>0.99990000000000001</v>
      </c>
      <c r="R406" s="186" t="s">
        <v>84</v>
      </c>
      <c r="S406" s="186">
        <v>0.99990000000000001</v>
      </c>
      <c r="T406" s="186">
        <v>1</v>
      </c>
      <c r="U406" s="186" t="s">
        <v>84</v>
      </c>
      <c r="V406" s="186">
        <v>1</v>
      </c>
      <c r="W406" s="186" t="s">
        <v>84</v>
      </c>
      <c r="X406" s="186" t="s">
        <v>84</v>
      </c>
      <c r="Y406" s="186">
        <v>1</v>
      </c>
      <c r="Z406" s="186">
        <v>0.99990000000000001</v>
      </c>
      <c r="AA406" s="186" t="s">
        <v>84</v>
      </c>
      <c r="AB406" s="186" t="s">
        <v>84</v>
      </c>
      <c r="AC406" s="186"/>
      <c r="AD406" s="186">
        <v>0.66659999999999997</v>
      </c>
      <c r="AE406" s="186" t="s">
        <v>84</v>
      </c>
      <c r="AF406" s="186">
        <v>0.99990000000000001</v>
      </c>
      <c r="AG406" s="186" t="s">
        <v>84</v>
      </c>
      <c r="AH406" s="186" t="s">
        <v>84</v>
      </c>
      <c r="AI406" s="186" t="s">
        <v>84</v>
      </c>
      <c r="AJ406" s="186">
        <v>0.99990000000000001</v>
      </c>
      <c r="AK406" s="186">
        <v>0.99990000000000001</v>
      </c>
      <c r="AL406" s="186">
        <v>0.99990000000000001</v>
      </c>
      <c r="AM406" s="186" t="s">
        <v>84</v>
      </c>
      <c r="AN406" s="189">
        <v>1</v>
      </c>
      <c r="AO406" s="186">
        <v>1</v>
      </c>
      <c r="AP406" s="186" t="s">
        <v>84</v>
      </c>
      <c r="AQ406" s="186">
        <v>0.5</v>
      </c>
      <c r="AR406" s="186" t="s">
        <v>84</v>
      </c>
      <c r="AS406" s="186" t="s">
        <v>84</v>
      </c>
      <c r="AT406" s="605">
        <v>0.99990000000000001</v>
      </c>
      <c r="AU406" s="186" t="s">
        <v>84</v>
      </c>
      <c r="AV406" s="186" t="s">
        <v>84</v>
      </c>
      <c r="AW406" s="186" t="s">
        <v>84</v>
      </c>
      <c r="AX406" s="605" t="s">
        <v>84</v>
      </c>
      <c r="AY406" s="186" t="s">
        <v>84</v>
      </c>
      <c r="AZ406" s="63"/>
      <c r="BA406" s="639">
        <v>0.93328000000000011</v>
      </c>
      <c r="BB406" s="207">
        <v>0.9443666666666668</v>
      </c>
      <c r="BC406" s="207">
        <v>0.83330000000000004</v>
      </c>
      <c r="BD406" s="208">
        <v>0.90364888888888906</v>
      </c>
      <c r="BE406" s="208" t="s">
        <v>84</v>
      </c>
    </row>
    <row r="407" spans="1:59" ht="35.25" customHeight="1" x14ac:dyDescent="0.25">
      <c r="A407" s="144"/>
      <c r="B407" s="144"/>
      <c r="C407" s="144"/>
      <c r="D407" s="144"/>
      <c r="E407" s="144" t="str">
        <f t="shared" si="78"/>
        <v>2023MARZOÍNDICES DE ATENCIÓN POSTPAGO</v>
      </c>
      <c r="F407" s="448">
        <v>2023</v>
      </c>
      <c r="G407" s="449" t="s">
        <v>155</v>
      </c>
      <c r="H407" s="452"/>
      <c r="I407" s="451" t="s">
        <v>158</v>
      </c>
      <c r="J407" s="638">
        <v>0.99990000000000001</v>
      </c>
      <c r="K407" s="186">
        <v>0.33329999999999999</v>
      </c>
      <c r="L407" s="186" t="s">
        <v>84</v>
      </c>
      <c r="M407" s="186">
        <v>0.5</v>
      </c>
      <c r="N407" s="186" t="s">
        <v>84</v>
      </c>
      <c r="O407" s="186" t="s">
        <v>84</v>
      </c>
      <c r="P407" s="186">
        <v>1</v>
      </c>
      <c r="Q407" s="186">
        <v>1</v>
      </c>
      <c r="R407" s="186" t="s">
        <v>84</v>
      </c>
      <c r="S407" s="186">
        <v>0.99990000000000001</v>
      </c>
      <c r="T407" s="186">
        <v>0.66659999999999997</v>
      </c>
      <c r="U407" s="186">
        <v>1</v>
      </c>
      <c r="V407" s="186" t="s">
        <v>84</v>
      </c>
      <c r="W407" s="186" t="s">
        <v>84</v>
      </c>
      <c r="X407" s="186">
        <v>1</v>
      </c>
      <c r="Y407" s="186">
        <v>1</v>
      </c>
      <c r="Z407" s="186" t="s">
        <v>84</v>
      </c>
      <c r="AA407" s="186" t="s">
        <v>84</v>
      </c>
      <c r="AB407" s="186" t="s">
        <v>84</v>
      </c>
      <c r="AC407" s="186"/>
      <c r="AD407" s="186" t="s">
        <v>84</v>
      </c>
      <c r="AE407" s="186">
        <v>0.99990000000000001</v>
      </c>
      <c r="AF407" s="186">
        <v>0.99990000000000001</v>
      </c>
      <c r="AG407" s="186" t="s">
        <v>84</v>
      </c>
      <c r="AH407" s="186" t="s">
        <v>84</v>
      </c>
      <c r="AI407" s="186" t="s">
        <v>84</v>
      </c>
      <c r="AJ407" s="186">
        <v>1</v>
      </c>
      <c r="AK407" s="186" t="s">
        <v>84</v>
      </c>
      <c r="AL407" s="186">
        <v>1</v>
      </c>
      <c r="AM407" s="186">
        <v>0.99990000000000001</v>
      </c>
      <c r="AN407" s="189">
        <v>0.5</v>
      </c>
      <c r="AO407" s="186">
        <v>0.66659999999999997</v>
      </c>
      <c r="AP407" s="186" t="s">
        <v>84</v>
      </c>
      <c r="AQ407" s="186" t="s">
        <v>84</v>
      </c>
      <c r="AR407" s="186">
        <v>0.99990000000000001</v>
      </c>
      <c r="AS407" s="186" t="s">
        <v>84</v>
      </c>
      <c r="AT407" s="605">
        <v>0.99990000000000001</v>
      </c>
      <c r="AU407" s="186" t="s">
        <v>84</v>
      </c>
      <c r="AV407" s="186" t="s">
        <v>84</v>
      </c>
      <c r="AW407" s="186" t="s">
        <v>84</v>
      </c>
      <c r="AX407" s="605" t="s">
        <v>84</v>
      </c>
      <c r="AY407" s="186" t="s">
        <v>84</v>
      </c>
      <c r="AZ407" s="63"/>
      <c r="BA407" s="639">
        <v>0.84997000000000011</v>
      </c>
      <c r="BB407" s="207">
        <v>0.91661666666666664</v>
      </c>
      <c r="BC407" s="207">
        <v>0.88880000000000015</v>
      </c>
      <c r="BD407" s="208">
        <v>0.88512888888888896</v>
      </c>
      <c r="BE407" s="208" t="s">
        <v>84</v>
      </c>
    </row>
    <row r="408" spans="1:59" ht="35.25" customHeight="1" x14ac:dyDescent="0.25">
      <c r="A408" s="144"/>
      <c r="B408" s="144"/>
      <c r="C408" s="144"/>
      <c r="D408" s="144"/>
      <c r="E408" s="144" t="str">
        <f t="shared" si="78"/>
        <v>2023ABRILÍNDICES DE ATENCIÓN POSTPAGO</v>
      </c>
      <c r="F408" s="448">
        <v>2023</v>
      </c>
      <c r="G408" s="449" t="s">
        <v>303</v>
      </c>
      <c r="H408" s="452"/>
      <c r="I408" s="451" t="s">
        <v>158</v>
      </c>
      <c r="J408" s="638">
        <v>0.99990000000000001</v>
      </c>
      <c r="K408" s="186">
        <v>0.99990000000000001</v>
      </c>
      <c r="L408" s="186" t="s">
        <v>84</v>
      </c>
      <c r="M408" s="186" t="s">
        <v>84</v>
      </c>
      <c r="N408" s="186" t="s">
        <v>84</v>
      </c>
      <c r="O408" s="186" t="s">
        <v>84</v>
      </c>
      <c r="P408" s="186">
        <v>0.99990000000000001</v>
      </c>
      <c r="Q408" s="186">
        <v>0.99990000000000001</v>
      </c>
      <c r="R408" s="186" t="s">
        <v>84</v>
      </c>
      <c r="S408" s="186">
        <v>0.99990000000000001</v>
      </c>
      <c r="T408" s="186" t="s">
        <v>84</v>
      </c>
      <c r="U408" s="186">
        <v>0.99990000000000001</v>
      </c>
      <c r="V408" s="186">
        <v>0.99990000000000001</v>
      </c>
      <c r="W408" s="186" t="s">
        <v>84</v>
      </c>
      <c r="X408" s="186">
        <v>0.99990000000000001</v>
      </c>
      <c r="Y408" s="186">
        <v>0.99990000000000001</v>
      </c>
      <c r="Z408" s="186">
        <v>0</v>
      </c>
      <c r="AA408" s="186">
        <v>0.99990000000000001</v>
      </c>
      <c r="AB408" s="186" t="s">
        <v>84</v>
      </c>
      <c r="AC408" s="186"/>
      <c r="AD408" s="186">
        <v>0.99990000000000001</v>
      </c>
      <c r="AE408" s="186" t="s">
        <v>84</v>
      </c>
      <c r="AF408" s="186">
        <v>0.99990000000000001</v>
      </c>
      <c r="AG408" s="186" t="s">
        <v>84</v>
      </c>
      <c r="AH408" s="186" t="s">
        <v>84</v>
      </c>
      <c r="AI408" s="186" t="s">
        <v>84</v>
      </c>
      <c r="AJ408" s="186" t="s">
        <v>84</v>
      </c>
      <c r="AK408" s="186">
        <v>1</v>
      </c>
      <c r="AL408" s="186">
        <v>1</v>
      </c>
      <c r="AM408" s="186">
        <v>0.99990000000000001</v>
      </c>
      <c r="AN408" s="189">
        <v>1</v>
      </c>
      <c r="AO408" s="186" t="s">
        <v>84</v>
      </c>
      <c r="AP408" s="186" t="s">
        <v>84</v>
      </c>
      <c r="AQ408" s="186">
        <v>1</v>
      </c>
      <c r="AR408" s="186">
        <v>0.99990000000000001</v>
      </c>
      <c r="AS408" s="186" t="s">
        <v>84</v>
      </c>
      <c r="AT408" s="605">
        <v>1</v>
      </c>
      <c r="AU408" s="186" t="s">
        <v>84</v>
      </c>
      <c r="AV408" s="186" t="s">
        <v>84</v>
      </c>
      <c r="AW408" s="186" t="s">
        <v>84</v>
      </c>
      <c r="AX408" s="605" t="s">
        <v>84</v>
      </c>
      <c r="AY408" s="186" t="s">
        <v>84</v>
      </c>
      <c r="AZ408" s="63"/>
      <c r="BA408" s="639">
        <v>0.90900000000000003</v>
      </c>
      <c r="BB408" s="207">
        <v>0.99995000000000001</v>
      </c>
      <c r="BC408" s="207">
        <v>0.99996666666666678</v>
      </c>
      <c r="BD408" s="208">
        <v>0.96963888888888894</v>
      </c>
      <c r="BE408" s="208" t="s">
        <v>84</v>
      </c>
    </row>
    <row r="409" spans="1:59" ht="35.25" customHeight="1" x14ac:dyDescent="0.25">
      <c r="A409" s="144"/>
      <c r="B409" s="144"/>
      <c r="C409" s="144"/>
      <c r="D409" s="144"/>
      <c r="E409" s="144" t="str">
        <f t="shared" si="78"/>
        <v>2023MAYOÍNDICES DE ATENCIÓN POSTPAGO</v>
      </c>
      <c r="F409" s="448">
        <v>2023</v>
      </c>
      <c r="G409" s="449" t="s">
        <v>167</v>
      </c>
      <c r="H409" s="452"/>
      <c r="I409" s="451" t="s">
        <v>158</v>
      </c>
      <c r="J409" s="638">
        <v>1</v>
      </c>
      <c r="K409" s="186">
        <v>1</v>
      </c>
      <c r="L409" s="186" t="s">
        <v>84</v>
      </c>
      <c r="M409" s="186">
        <v>0.66659999999999997</v>
      </c>
      <c r="N409" s="186" t="s">
        <v>84</v>
      </c>
      <c r="O409" s="186" t="s">
        <v>84</v>
      </c>
      <c r="P409" s="186">
        <v>1</v>
      </c>
      <c r="Q409" s="186">
        <v>1</v>
      </c>
      <c r="R409" s="186" t="s">
        <v>84</v>
      </c>
      <c r="S409" s="186">
        <v>1</v>
      </c>
      <c r="T409" s="186">
        <v>1</v>
      </c>
      <c r="U409" s="186">
        <v>1</v>
      </c>
      <c r="V409" s="186">
        <v>0.5</v>
      </c>
      <c r="W409" s="186" t="s">
        <v>84</v>
      </c>
      <c r="X409" s="186">
        <v>1</v>
      </c>
      <c r="Y409" s="186" t="s">
        <v>84</v>
      </c>
      <c r="Z409" s="186">
        <v>1</v>
      </c>
      <c r="AA409" s="186" t="s">
        <v>84</v>
      </c>
      <c r="AB409" s="186">
        <v>1</v>
      </c>
      <c r="AC409" s="186"/>
      <c r="AD409" s="186">
        <v>0.99990000000000001</v>
      </c>
      <c r="AE409" s="186">
        <v>0.99990000000000001</v>
      </c>
      <c r="AF409" s="186">
        <v>0.99990000000000001</v>
      </c>
      <c r="AG409" s="186" t="s">
        <v>84</v>
      </c>
      <c r="AH409" s="186" t="s">
        <v>84</v>
      </c>
      <c r="AI409" s="186" t="s">
        <v>84</v>
      </c>
      <c r="AJ409" s="186">
        <v>1</v>
      </c>
      <c r="AK409" s="186">
        <v>0.99990000000000001</v>
      </c>
      <c r="AL409" s="186" t="s">
        <v>84</v>
      </c>
      <c r="AM409" s="186">
        <v>0.66659999999999997</v>
      </c>
      <c r="AN409" s="189" t="s">
        <v>84</v>
      </c>
      <c r="AO409" s="186">
        <v>0.99990000000000001</v>
      </c>
      <c r="AP409" s="186" t="s">
        <v>84</v>
      </c>
      <c r="AQ409" s="186">
        <v>0.5</v>
      </c>
      <c r="AR409" s="186">
        <v>0.99990000000000001</v>
      </c>
      <c r="AS409" s="186" t="s">
        <v>84</v>
      </c>
      <c r="AT409" s="605" t="s">
        <v>84</v>
      </c>
      <c r="AU409" s="186" t="s">
        <v>84</v>
      </c>
      <c r="AV409" s="186" t="s">
        <v>84</v>
      </c>
      <c r="AW409" s="186" t="s">
        <v>84</v>
      </c>
      <c r="AX409" s="605" t="s">
        <v>84</v>
      </c>
      <c r="AY409" s="186" t="s">
        <v>84</v>
      </c>
      <c r="AZ409" s="63"/>
      <c r="BA409" s="639">
        <v>0.93054999999999988</v>
      </c>
      <c r="BB409" s="207">
        <v>0.94436666666666669</v>
      </c>
      <c r="BC409" s="207">
        <v>0.83326666666666671</v>
      </c>
      <c r="BD409" s="208">
        <v>0.9027277777777778</v>
      </c>
      <c r="BE409" s="208" t="s">
        <v>84</v>
      </c>
    </row>
    <row r="410" spans="1:59" ht="35.25" customHeight="1" x14ac:dyDescent="0.25">
      <c r="A410" s="144"/>
      <c r="B410" s="144"/>
      <c r="C410" s="144"/>
      <c r="D410" s="144"/>
      <c r="E410" s="144" t="str">
        <f t="shared" si="78"/>
        <v>2023JUNIOÍNDICES DE ATENCIÓN POSTPAGO</v>
      </c>
      <c r="F410" s="448">
        <v>2023</v>
      </c>
      <c r="G410" s="449" t="s">
        <v>168</v>
      </c>
      <c r="H410" s="452"/>
      <c r="I410" s="451" t="s">
        <v>158</v>
      </c>
      <c r="J410" s="638" t="s">
        <v>84</v>
      </c>
      <c r="K410" s="186" t="s">
        <v>84</v>
      </c>
      <c r="L410" s="186" t="s">
        <v>84</v>
      </c>
      <c r="M410" s="186">
        <v>0.99990000000000001</v>
      </c>
      <c r="N410" s="186" t="s">
        <v>84</v>
      </c>
      <c r="O410" s="186" t="s">
        <v>84</v>
      </c>
      <c r="P410" s="186">
        <v>1</v>
      </c>
      <c r="Q410" s="186">
        <v>1</v>
      </c>
      <c r="R410" s="186" t="s">
        <v>84</v>
      </c>
      <c r="S410" s="186">
        <v>1</v>
      </c>
      <c r="T410" s="186">
        <v>1</v>
      </c>
      <c r="U410" s="186">
        <v>1</v>
      </c>
      <c r="V410" s="186">
        <v>1</v>
      </c>
      <c r="W410" s="186" t="s">
        <v>84</v>
      </c>
      <c r="X410" s="186">
        <v>1</v>
      </c>
      <c r="Y410" s="186">
        <v>0.99990000000000001</v>
      </c>
      <c r="Z410" s="186">
        <v>1</v>
      </c>
      <c r="AA410" s="186">
        <v>0.99990000000000001</v>
      </c>
      <c r="AB410" s="186">
        <v>0.99990000000000001</v>
      </c>
      <c r="AC410" s="186"/>
      <c r="AD410" s="186" t="s">
        <v>84</v>
      </c>
      <c r="AE410" s="186">
        <v>0.99990000000000001</v>
      </c>
      <c r="AF410" s="186">
        <v>0.99990000000000001</v>
      </c>
      <c r="AG410" s="186" t="s">
        <v>84</v>
      </c>
      <c r="AH410" s="186" t="s">
        <v>84</v>
      </c>
      <c r="AI410" s="186" t="s">
        <v>84</v>
      </c>
      <c r="AJ410" s="186">
        <v>0.99990000000000001</v>
      </c>
      <c r="AK410" s="186" t="s">
        <v>84</v>
      </c>
      <c r="AL410" s="186">
        <v>1</v>
      </c>
      <c r="AM410" s="186">
        <v>1</v>
      </c>
      <c r="AN410" s="189">
        <v>0.99990000000000001</v>
      </c>
      <c r="AO410" s="186" t="s">
        <v>84</v>
      </c>
      <c r="AP410" s="186" t="s">
        <v>84</v>
      </c>
      <c r="AQ410" s="186">
        <v>0.99990000000000001</v>
      </c>
      <c r="AR410" s="186" t="s">
        <v>84</v>
      </c>
      <c r="AS410" s="186" t="s">
        <v>84</v>
      </c>
      <c r="AT410" s="605">
        <v>0.99990000000000001</v>
      </c>
      <c r="AU410" s="186" t="s">
        <v>84</v>
      </c>
      <c r="AV410" s="186" t="s">
        <v>84</v>
      </c>
      <c r="AW410" s="186" t="s">
        <v>84</v>
      </c>
      <c r="AX410" s="605" t="s">
        <v>84</v>
      </c>
      <c r="AY410" s="186" t="s">
        <v>84</v>
      </c>
      <c r="AZ410" s="63"/>
      <c r="BA410" s="639">
        <v>0.99996666666666678</v>
      </c>
      <c r="BB410" s="207">
        <v>0.99993333333333334</v>
      </c>
      <c r="BC410" s="207">
        <v>0.99990000000000001</v>
      </c>
      <c r="BD410" s="208">
        <v>0.99993333333333345</v>
      </c>
      <c r="BE410" s="208" t="s">
        <v>84</v>
      </c>
    </row>
    <row r="411" spans="1:59" ht="35.25" customHeight="1" x14ac:dyDescent="0.25">
      <c r="A411" s="144"/>
      <c r="B411" s="144"/>
      <c r="C411" s="144"/>
      <c r="D411" s="144"/>
      <c r="E411" s="144" t="str">
        <f t="shared" si="78"/>
        <v>2023JULIOÍNDICES DE ATENCIÓN POSTPAGO</v>
      </c>
      <c r="F411" s="448">
        <v>2023</v>
      </c>
      <c r="G411" s="449" t="s">
        <v>241</v>
      </c>
      <c r="H411" s="452"/>
      <c r="I411" s="451" t="s">
        <v>158</v>
      </c>
      <c r="J411" s="638">
        <v>0.99990000000000001</v>
      </c>
      <c r="K411" s="186">
        <v>0.99990000000000001</v>
      </c>
      <c r="L411" s="186" t="s">
        <v>84</v>
      </c>
      <c r="M411" s="186">
        <v>0.99990000000000001</v>
      </c>
      <c r="N411" s="186" t="s">
        <v>84</v>
      </c>
      <c r="O411" s="186" t="s">
        <v>84</v>
      </c>
      <c r="P411" s="186">
        <v>0.66659999999999997</v>
      </c>
      <c r="Q411" s="186" t="s">
        <v>84</v>
      </c>
      <c r="R411" s="186" t="s">
        <v>84</v>
      </c>
      <c r="S411" s="186" t="s">
        <v>84</v>
      </c>
      <c r="T411" s="186">
        <v>1</v>
      </c>
      <c r="U411" s="186">
        <v>0.5</v>
      </c>
      <c r="V411" s="186">
        <v>0.99990000000000001</v>
      </c>
      <c r="W411" s="186" t="s">
        <v>84</v>
      </c>
      <c r="X411" s="186">
        <v>0.99990000000000001</v>
      </c>
      <c r="Y411" s="186">
        <v>0.99990000000000001</v>
      </c>
      <c r="Z411" s="186">
        <v>0.99990000000000001</v>
      </c>
      <c r="AA411" s="186">
        <v>0.99990000000000001</v>
      </c>
      <c r="AB411" s="186">
        <v>1</v>
      </c>
      <c r="AC411" s="186"/>
      <c r="AD411" s="186">
        <v>0.99990000000000001</v>
      </c>
      <c r="AE411" s="186" t="s">
        <v>84</v>
      </c>
      <c r="AF411" s="186">
        <v>0.99990000000000001</v>
      </c>
      <c r="AG411" s="186" t="s">
        <v>84</v>
      </c>
      <c r="AH411" s="186" t="s">
        <v>84</v>
      </c>
      <c r="AI411" s="186" t="s">
        <v>84</v>
      </c>
      <c r="AJ411" s="186" t="s">
        <v>84</v>
      </c>
      <c r="AK411" s="186">
        <v>1</v>
      </c>
      <c r="AL411" s="186">
        <v>0.99990000000000001</v>
      </c>
      <c r="AM411" s="186">
        <v>1</v>
      </c>
      <c r="AN411" s="189">
        <v>0.99990000000000001</v>
      </c>
      <c r="AO411" s="186" t="s">
        <v>84</v>
      </c>
      <c r="AP411" s="186" t="s">
        <v>84</v>
      </c>
      <c r="AQ411" s="186" t="s">
        <v>84</v>
      </c>
      <c r="AR411" s="186">
        <v>0.99990000000000001</v>
      </c>
      <c r="AS411" s="186" t="s">
        <v>84</v>
      </c>
      <c r="AT411" s="605">
        <v>0.99990000000000001</v>
      </c>
      <c r="AU411" s="186" t="s">
        <v>84</v>
      </c>
      <c r="AV411" s="186" t="s">
        <v>84</v>
      </c>
      <c r="AW411" s="186" t="s">
        <v>84</v>
      </c>
      <c r="AX411" s="605" t="s">
        <v>84</v>
      </c>
      <c r="AY411" s="186" t="s">
        <v>84</v>
      </c>
      <c r="AZ411" s="63"/>
      <c r="BA411" s="639">
        <v>0.93048333333333344</v>
      </c>
      <c r="BB411" s="207">
        <v>0.99993333333333334</v>
      </c>
      <c r="BC411" s="207">
        <v>0.99990000000000001</v>
      </c>
      <c r="BD411" s="208">
        <v>0.97677222222222237</v>
      </c>
      <c r="BE411" s="208" t="s">
        <v>84</v>
      </c>
    </row>
    <row r="412" spans="1:59" ht="35.25" customHeight="1" x14ac:dyDescent="0.25">
      <c r="A412" s="144"/>
      <c r="B412" s="144"/>
      <c r="C412" s="144"/>
      <c r="D412" s="144"/>
      <c r="E412" s="144" t="str">
        <f t="shared" si="78"/>
        <v>2023AGOSTOÍNDICES DE ATENCIÓN POSTPAGO</v>
      </c>
      <c r="F412" s="448">
        <v>2023</v>
      </c>
      <c r="G412" s="449" t="s">
        <v>246</v>
      </c>
      <c r="H412" s="452"/>
      <c r="I412" s="451" t="s">
        <v>158</v>
      </c>
      <c r="J412" s="638">
        <v>0.99990000000000001</v>
      </c>
      <c r="K412" s="186">
        <v>0.99990000000000001</v>
      </c>
      <c r="L412" s="186" t="s">
        <v>84</v>
      </c>
      <c r="M412" s="186">
        <v>0.99990000000000001</v>
      </c>
      <c r="N412" s="186" t="s">
        <v>84</v>
      </c>
      <c r="O412" s="186" t="s">
        <v>84</v>
      </c>
      <c r="P412" s="186">
        <v>1</v>
      </c>
      <c r="Q412" s="186">
        <v>0.99990000000000001</v>
      </c>
      <c r="R412" s="186" t="s">
        <v>84</v>
      </c>
      <c r="S412" s="186">
        <v>1</v>
      </c>
      <c r="T412" s="186">
        <v>0.99990000000000001</v>
      </c>
      <c r="U412" s="186" t="s">
        <v>84</v>
      </c>
      <c r="V412" s="186">
        <v>1</v>
      </c>
      <c r="W412" s="186" t="s">
        <v>84</v>
      </c>
      <c r="X412" s="186" t="s">
        <v>84</v>
      </c>
      <c r="Y412" s="186">
        <v>0.99990000000000001</v>
      </c>
      <c r="Z412" s="186">
        <v>0.99990000000000001</v>
      </c>
      <c r="AA412" s="186">
        <v>0.99990000000000001</v>
      </c>
      <c r="AB412" s="186">
        <v>0.99990000000000001</v>
      </c>
      <c r="AC412" s="186"/>
      <c r="AD412" s="186" t="s">
        <v>84</v>
      </c>
      <c r="AE412" s="186">
        <v>0.99990000000000001</v>
      </c>
      <c r="AF412" s="186">
        <v>0.99990000000000001</v>
      </c>
      <c r="AG412" s="186" t="s">
        <v>84</v>
      </c>
      <c r="AH412" s="186" t="s">
        <v>84</v>
      </c>
      <c r="AI412" s="186" t="s">
        <v>84</v>
      </c>
      <c r="AJ412" s="186">
        <v>0.99990000000000001</v>
      </c>
      <c r="AK412" s="186" t="s">
        <v>84</v>
      </c>
      <c r="AL412" s="186">
        <v>0.99990000000000001</v>
      </c>
      <c r="AM412" s="186">
        <v>0.99990000000000001</v>
      </c>
      <c r="AN412" s="189">
        <v>0.99990000000000001</v>
      </c>
      <c r="AO412" s="186" t="s">
        <v>84</v>
      </c>
      <c r="AP412" s="186" t="s">
        <v>84</v>
      </c>
      <c r="AQ412" s="186">
        <v>1</v>
      </c>
      <c r="AR412" s="186" t="s">
        <v>84</v>
      </c>
      <c r="AS412" s="186" t="s">
        <v>84</v>
      </c>
      <c r="AT412" s="605">
        <v>1</v>
      </c>
      <c r="AU412" s="186" t="s">
        <v>84</v>
      </c>
      <c r="AV412" s="186" t="s">
        <v>84</v>
      </c>
      <c r="AW412" s="186" t="s">
        <v>84</v>
      </c>
      <c r="AX412" s="605" t="s">
        <v>84</v>
      </c>
      <c r="AY412" s="186" t="s">
        <v>84</v>
      </c>
      <c r="AZ412" s="63"/>
      <c r="BA412" s="639">
        <v>0.99992500000000006</v>
      </c>
      <c r="BB412" s="207">
        <v>0.99990000000000012</v>
      </c>
      <c r="BC412" s="207">
        <v>1</v>
      </c>
      <c r="BD412" s="208">
        <v>0.99994166666666684</v>
      </c>
      <c r="BE412" s="208" t="s">
        <v>84</v>
      </c>
    </row>
    <row r="413" spans="1:59" ht="35.25" customHeight="1" x14ac:dyDescent="0.25">
      <c r="A413" s="144"/>
      <c r="B413" s="144"/>
      <c r="C413" s="144"/>
      <c r="D413" s="144"/>
      <c r="E413" s="144" t="str">
        <f t="shared" si="78"/>
        <v>2023SEPTIEMBREÍNDICES DE ATENCIÓN POSTPAGO</v>
      </c>
      <c r="F413" s="448">
        <v>2023</v>
      </c>
      <c r="G413" s="449" t="s">
        <v>248</v>
      </c>
      <c r="H413" s="452"/>
      <c r="I413" s="451" t="s">
        <v>158</v>
      </c>
      <c r="J413" s="803">
        <v>1</v>
      </c>
      <c r="K413" s="186">
        <v>0.5</v>
      </c>
      <c r="L413" s="186" t="s">
        <v>84</v>
      </c>
      <c r="M413" s="186">
        <v>1</v>
      </c>
      <c r="N413" s="186" t="s">
        <v>84</v>
      </c>
      <c r="O413" s="186" t="s">
        <v>84</v>
      </c>
      <c r="P413" s="186">
        <v>1</v>
      </c>
      <c r="Q413" s="186">
        <v>1</v>
      </c>
      <c r="R413" s="186" t="s">
        <v>84</v>
      </c>
      <c r="S413" s="186">
        <v>1</v>
      </c>
      <c r="T413" s="186">
        <v>1</v>
      </c>
      <c r="U413" s="186">
        <v>1</v>
      </c>
      <c r="V413" s="186" t="s">
        <v>84</v>
      </c>
      <c r="W413" s="186" t="s">
        <v>84</v>
      </c>
      <c r="X413" s="186">
        <v>1</v>
      </c>
      <c r="Y413" s="186">
        <v>0.99990000000000001</v>
      </c>
      <c r="Z413" s="186" t="s">
        <v>84</v>
      </c>
      <c r="AA413" s="186">
        <v>1</v>
      </c>
      <c r="AB413" s="186">
        <v>1</v>
      </c>
      <c r="AC413" s="186"/>
      <c r="AD413" s="186">
        <v>0.99990000000000001</v>
      </c>
      <c r="AE413" s="186" t="s">
        <v>84</v>
      </c>
      <c r="AF413" s="186">
        <v>0.99990000000000001</v>
      </c>
      <c r="AG413" s="186" t="s">
        <v>84</v>
      </c>
      <c r="AH413" s="186" t="s">
        <v>84</v>
      </c>
      <c r="AI413" s="186" t="s">
        <v>84</v>
      </c>
      <c r="AJ413" s="186" t="s">
        <v>84</v>
      </c>
      <c r="AK413" s="186">
        <v>1</v>
      </c>
      <c r="AL413" s="186">
        <v>1</v>
      </c>
      <c r="AM413" s="186">
        <v>1</v>
      </c>
      <c r="AN413" s="189">
        <v>1</v>
      </c>
      <c r="AO413" s="186" t="s">
        <v>84</v>
      </c>
      <c r="AP413" s="186" t="s">
        <v>84</v>
      </c>
      <c r="AQ413" s="186" t="s">
        <v>84</v>
      </c>
      <c r="AR413" s="186">
        <v>0</v>
      </c>
      <c r="AS413" s="186" t="s">
        <v>84</v>
      </c>
      <c r="AT413" s="605">
        <v>0.99990000000000001</v>
      </c>
      <c r="AU413" s="186">
        <v>1</v>
      </c>
      <c r="AV413" s="186">
        <v>1</v>
      </c>
      <c r="AW413" s="186" t="s">
        <v>84</v>
      </c>
      <c r="AX413" s="605" t="s">
        <v>84</v>
      </c>
      <c r="AY413" s="186" t="s">
        <v>84</v>
      </c>
      <c r="AZ413" s="63" t="s">
        <v>84</v>
      </c>
      <c r="BA413" s="817" t="s">
        <v>84</v>
      </c>
      <c r="BB413" s="207"/>
      <c r="BC413" s="207">
        <v>0.95832499999999998</v>
      </c>
      <c r="BD413" s="208">
        <v>0.99996666666666678</v>
      </c>
      <c r="BE413" s="208">
        <v>0.49995000000000001</v>
      </c>
      <c r="BF413" s="147">
        <v>0.819413888888889</v>
      </c>
      <c r="BG413" s="147" t="s">
        <v>84</v>
      </c>
    </row>
    <row r="414" spans="1:59" ht="35.25" customHeight="1" x14ac:dyDescent="0.25">
      <c r="A414" s="144"/>
      <c r="B414" s="144"/>
      <c r="C414" s="144"/>
      <c r="D414" s="144"/>
      <c r="E414" s="144" t="str">
        <f t="shared" si="78"/>
        <v>2023OCTUBREÍNDICES DE ATENCIÓN POSTPAGO</v>
      </c>
      <c r="F414" s="448">
        <v>2023</v>
      </c>
      <c r="G414" s="449" t="s">
        <v>257</v>
      </c>
      <c r="H414" s="452"/>
      <c r="I414" s="451" t="s">
        <v>158</v>
      </c>
      <c r="J414" s="638">
        <v>0.99990000000000001</v>
      </c>
      <c r="K414" s="186">
        <v>0.99990000000000001</v>
      </c>
      <c r="L414" s="186" t="s">
        <v>84</v>
      </c>
      <c r="M414" s="186" t="s">
        <v>84</v>
      </c>
      <c r="N414" s="186" t="s">
        <v>84</v>
      </c>
      <c r="O414" s="186" t="s">
        <v>84</v>
      </c>
      <c r="P414" s="186">
        <v>0.99990000000000001</v>
      </c>
      <c r="Q414" s="186">
        <v>0.99990000000000001</v>
      </c>
      <c r="R414" s="186" t="s">
        <v>84</v>
      </c>
      <c r="S414" s="186">
        <v>0.99990000000000001</v>
      </c>
      <c r="T414" s="186">
        <v>0.99990000000000001</v>
      </c>
      <c r="U414" s="186">
        <v>0.99990000000000001</v>
      </c>
      <c r="V414" s="186">
        <v>0.99990000000000001</v>
      </c>
      <c r="W414" s="186" t="s">
        <v>84</v>
      </c>
      <c r="X414" s="186">
        <v>0.99990000000000001</v>
      </c>
      <c r="Y414" s="186">
        <v>0.99990000000000001</v>
      </c>
      <c r="Z414" s="186">
        <v>0.99990000000000001</v>
      </c>
      <c r="AA414" s="186">
        <v>0.99990000000000001</v>
      </c>
      <c r="AB414" s="186" t="s">
        <v>84</v>
      </c>
      <c r="AC414" s="186"/>
      <c r="AD414" s="186">
        <v>0.99990000000000001</v>
      </c>
      <c r="AE414" s="186">
        <v>0</v>
      </c>
      <c r="AF414" s="186">
        <v>0.99990000000000001</v>
      </c>
      <c r="AG414" s="186" t="s">
        <v>84</v>
      </c>
      <c r="AH414" s="186" t="s">
        <v>84</v>
      </c>
      <c r="AI414" s="186" t="s">
        <v>84</v>
      </c>
      <c r="AJ414" s="186">
        <v>0.99990000000000001</v>
      </c>
      <c r="AK414" s="186" t="s">
        <v>84</v>
      </c>
      <c r="AL414" s="186">
        <v>0.99990000000000001</v>
      </c>
      <c r="AM414" s="186">
        <v>1</v>
      </c>
      <c r="AN414" s="189">
        <v>0.66659999999999997</v>
      </c>
      <c r="AO414" s="186" t="s">
        <v>84</v>
      </c>
      <c r="AP414" s="186" t="s">
        <v>84</v>
      </c>
      <c r="AQ414" s="186">
        <v>0.5</v>
      </c>
      <c r="AR414" s="186" t="s">
        <v>84</v>
      </c>
      <c r="AS414" s="186" t="s">
        <v>84</v>
      </c>
      <c r="AT414" s="605">
        <v>0.99990000000000001</v>
      </c>
      <c r="AU414" s="186" t="s">
        <v>84</v>
      </c>
      <c r="AV414" s="186" t="s">
        <v>84</v>
      </c>
      <c r="AW414" s="186" t="s">
        <v>84</v>
      </c>
      <c r="AX414" s="605" t="s">
        <v>84</v>
      </c>
      <c r="AY414" s="186" t="s">
        <v>84</v>
      </c>
      <c r="AZ414" s="63"/>
      <c r="BA414" s="639">
        <v>0.99990000000000012</v>
      </c>
      <c r="BB414" s="207">
        <v>0.80945714285714288</v>
      </c>
      <c r="BC414" s="207">
        <v>0.74995000000000001</v>
      </c>
      <c r="BD414" s="208">
        <v>0.853102380952381</v>
      </c>
      <c r="BE414" s="208" t="s">
        <v>84</v>
      </c>
    </row>
    <row r="415" spans="1:59" ht="35.25" customHeight="1" x14ac:dyDescent="0.25">
      <c r="A415" s="144"/>
      <c r="B415" s="144"/>
      <c r="C415" s="144"/>
      <c r="D415" s="144"/>
      <c r="E415" s="144" t="str">
        <f t="shared" si="78"/>
        <v>2023NOVIEMBREÍNDICES DE ATENCIÓN POSTPAGO</v>
      </c>
      <c r="F415" s="448">
        <v>2023</v>
      </c>
      <c r="G415" s="449" t="s">
        <v>267</v>
      </c>
      <c r="H415" s="452"/>
      <c r="I415" s="451" t="s">
        <v>158</v>
      </c>
      <c r="J415" s="638" t="s">
        <v>84</v>
      </c>
      <c r="K415" s="186">
        <v>0.99990000000000001</v>
      </c>
      <c r="L415" s="186" t="s">
        <v>84</v>
      </c>
      <c r="M415" s="186">
        <v>0.99990000000000001</v>
      </c>
      <c r="N415" s="186" t="s">
        <v>84</v>
      </c>
      <c r="O415" s="186" t="s">
        <v>84</v>
      </c>
      <c r="P415" s="186">
        <v>0.99990000000000001</v>
      </c>
      <c r="Q415" s="186">
        <v>0.99990000000000001</v>
      </c>
      <c r="R415" s="186" t="s">
        <v>84</v>
      </c>
      <c r="S415" s="186">
        <v>0.99990000000000001</v>
      </c>
      <c r="T415" s="186">
        <v>0.99990000000000001</v>
      </c>
      <c r="U415" s="186">
        <v>0.99990000000000001</v>
      </c>
      <c r="V415" s="186">
        <v>0.99990000000000001</v>
      </c>
      <c r="W415" s="186" t="s">
        <v>84</v>
      </c>
      <c r="X415" s="186">
        <v>0.99990000000000001</v>
      </c>
      <c r="Y415" s="186" t="s">
        <v>84</v>
      </c>
      <c r="Z415" s="186">
        <v>0.99990000000000001</v>
      </c>
      <c r="AA415" s="186">
        <v>0.99990000000000001</v>
      </c>
      <c r="AB415" s="186">
        <v>0.99990000000000001</v>
      </c>
      <c r="AC415" s="186"/>
      <c r="AD415" s="186">
        <v>0.99990000000000001</v>
      </c>
      <c r="AE415" s="186" t="s">
        <v>84</v>
      </c>
      <c r="AF415" s="186" t="s">
        <v>84</v>
      </c>
      <c r="AG415" s="186" t="s">
        <v>84</v>
      </c>
      <c r="AH415" s="186" t="s">
        <v>84</v>
      </c>
      <c r="AI415" s="186" t="s">
        <v>84</v>
      </c>
      <c r="AJ415" s="186">
        <v>1</v>
      </c>
      <c r="AK415" s="186">
        <v>0.5</v>
      </c>
      <c r="AL415" s="186">
        <v>0.5</v>
      </c>
      <c r="AM415" s="186">
        <v>0.99990000000000001</v>
      </c>
      <c r="AN415" s="189">
        <v>0.5</v>
      </c>
      <c r="AO415" s="186" t="s">
        <v>84</v>
      </c>
      <c r="AP415" s="186" t="s">
        <v>84</v>
      </c>
      <c r="AQ415" s="186">
        <v>1</v>
      </c>
      <c r="AR415" s="186">
        <v>1</v>
      </c>
      <c r="AS415" s="186" t="s">
        <v>84</v>
      </c>
      <c r="AT415" s="605" t="s">
        <v>84</v>
      </c>
      <c r="AU415" s="186" t="s">
        <v>84</v>
      </c>
      <c r="AV415" s="186" t="s">
        <v>84</v>
      </c>
      <c r="AW415" s="186" t="s">
        <v>84</v>
      </c>
      <c r="AX415" s="605" t="s">
        <v>84</v>
      </c>
      <c r="AY415" s="186" t="s">
        <v>84</v>
      </c>
      <c r="AZ415" s="63"/>
      <c r="BA415" s="639">
        <v>0.99990000000000012</v>
      </c>
      <c r="BB415" s="207">
        <v>0.74996666666666678</v>
      </c>
      <c r="BC415" s="207">
        <v>1</v>
      </c>
      <c r="BD415" s="208">
        <v>0.91662222222222223</v>
      </c>
      <c r="BE415" s="208" t="s">
        <v>84</v>
      </c>
    </row>
    <row r="416" spans="1:59" ht="35.25" customHeight="1" x14ac:dyDescent="0.25">
      <c r="A416" s="144"/>
      <c r="B416" s="144"/>
      <c r="C416" s="144"/>
      <c r="D416" s="144"/>
      <c r="E416" s="144" t="str">
        <f t="shared" si="78"/>
        <v>2023DICIEMBREÍNDICES DE ATENCIÓN POSTPAGO</v>
      </c>
      <c r="F416" s="448">
        <v>2023</v>
      </c>
      <c r="G416" s="449" t="s">
        <v>152</v>
      </c>
      <c r="H416" s="452"/>
      <c r="I416" s="451" t="s">
        <v>158</v>
      </c>
      <c r="J416" s="638">
        <v>0.99990000000000001</v>
      </c>
      <c r="K416" s="186">
        <v>0.99990000000000001</v>
      </c>
      <c r="L416" s="186" t="s">
        <v>84</v>
      </c>
      <c r="M416" s="186">
        <v>0.99990000000000001</v>
      </c>
      <c r="N416" s="186" t="s">
        <v>84</v>
      </c>
      <c r="O416" s="186" t="s">
        <v>84</v>
      </c>
      <c r="P416" s="186">
        <v>0.5</v>
      </c>
      <c r="Q416" s="186">
        <v>0.66659999999999997</v>
      </c>
      <c r="R416" s="186" t="s">
        <v>84</v>
      </c>
      <c r="S416" s="186">
        <v>0.99990000000000001</v>
      </c>
      <c r="T416" s="186" t="s">
        <v>84</v>
      </c>
      <c r="U416" s="186">
        <v>1</v>
      </c>
      <c r="V416" s="186">
        <v>0.99990000000000001</v>
      </c>
      <c r="W416" s="186" t="s">
        <v>84</v>
      </c>
      <c r="X416" s="186">
        <v>1</v>
      </c>
      <c r="Y416" s="186">
        <v>0.99990000000000001</v>
      </c>
      <c r="Z416" s="186">
        <v>0.99990000000000001</v>
      </c>
      <c r="AA416" s="186" t="s">
        <v>84</v>
      </c>
      <c r="AB416" s="186">
        <v>1</v>
      </c>
      <c r="AC416" s="186"/>
      <c r="AD416" s="186">
        <v>0.99990000000000001</v>
      </c>
      <c r="AE416" s="186">
        <v>0.99990000000000001</v>
      </c>
      <c r="AF416" s="186">
        <v>0.99990000000000001</v>
      </c>
      <c r="AG416" s="186" t="s">
        <v>84</v>
      </c>
      <c r="AH416" s="186" t="s">
        <v>84</v>
      </c>
      <c r="AI416" s="186" t="s">
        <v>84</v>
      </c>
      <c r="AJ416" s="186">
        <v>0.99990000000000001</v>
      </c>
      <c r="AK416" s="186">
        <v>0.99990000000000001</v>
      </c>
      <c r="AL416" s="186" t="s">
        <v>84</v>
      </c>
      <c r="AM416" s="186" t="s">
        <v>84</v>
      </c>
      <c r="AN416" s="189">
        <v>0.99990000000000001</v>
      </c>
      <c r="AO416" s="186" t="s">
        <v>84</v>
      </c>
      <c r="AP416" s="186" t="s">
        <v>84</v>
      </c>
      <c r="AQ416" s="186" t="s">
        <v>84</v>
      </c>
      <c r="AR416" s="186">
        <v>0.33329999999999999</v>
      </c>
      <c r="AS416" s="186" t="s">
        <v>84</v>
      </c>
      <c r="AT416" s="605">
        <v>0.99990000000000001</v>
      </c>
      <c r="AU416" s="186" t="s">
        <v>84</v>
      </c>
      <c r="AV416" s="186" t="s">
        <v>84</v>
      </c>
      <c r="AW416" s="186" t="s">
        <v>84</v>
      </c>
      <c r="AX416" s="605" t="s">
        <v>84</v>
      </c>
      <c r="AY416" s="186" t="s">
        <v>84</v>
      </c>
      <c r="AZ416" s="63"/>
      <c r="BA416" s="639">
        <v>0.93049166666666672</v>
      </c>
      <c r="BB416" s="207">
        <v>0.99990000000000012</v>
      </c>
      <c r="BC416" s="207">
        <v>0.66659999999999997</v>
      </c>
      <c r="BD416" s="208">
        <v>0.8656638888888889</v>
      </c>
      <c r="BE416" s="208" t="s">
        <v>84</v>
      </c>
    </row>
    <row r="417" spans="1:59" ht="35.25" customHeight="1" x14ac:dyDescent="0.25">
      <c r="A417" s="144"/>
      <c r="B417" s="144"/>
      <c r="C417" s="144"/>
      <c r="D417" s="144"/>
      <c r="E417" s="144" t="str">
        <f t="shared" si="78"/>
        <v>2024ENEROÍNDICES DE ATENCIÓN POSTPAGO</v>
      </c>
      <c r="F417" s="448">
        <v>2024</v>
      </c>
      <c r="G417" s="449" t="s">
        <v>153</v>
      </c>
      <c r="H417" s="452"/>
      <c r="I417" s="451" t="s">
        <v>158</v>
      </c>
      <c r="J417" s="638">
        <v>0.99990000000000001</v>
      </c>
      <c r="K417" s="186">
        <v>0.99990000000000001</v>
      </c>
      <c r="L417" s="186" t="s">
        <v>84</v>
      </c>
      <c r="M417" s="186">
        <v>0.99990000000000001</v>
      </c>
      <c r="N417" s="186" t="s">
        <v>84</v>
      </c>
      <c r="O417" s="186" t="s">
        <v>84</v>
      </c>
      <c r="P417" s="186">
        <v>0.99990000000000001</v>
      </c>
      <c r="Q417" s="186" t="s">
        <v>84</v>
      </c>
      <c r="R417" s="186" t="s">
        <v>84</v>
      </c>
      <c r="S417" s="186" t="s">
        <v>84</v>
      </c>
      <c r="T417" s="186" t="s">
        <v>84</v>
      </c>
      <c r="U417" s="186">
        <v>0.99990000000000001</v>
      </c>
      <c r="V417" s="186">
        <v>0.99990000000000001</v>
      </c>
      <c r="W417" s="186" t="s">
        <v>84</v>
      </c>
      <c r="X417" s="186">
        <v>0.99990000000000001</v>
      </c>
      <c r="Y417" s="186">
        <v>0.99990000000000001</v>
      </c>
      <c r="Z417" s="186">
        <v>0.99990000000000001</v>
      </c>
      <c r="AA417" s="186">
        <v>0.66659999999999997</v>
      </c>
      <c r="AB417" s="186" t="s">
        <v>84</v>
      </c>
      <c r="AC417" s="186"/>
      <c r="AD417" s="186">
        <v>0.99990000000000001</v>
      </c>
      <c r="AE417" s="186">
        <v>0.99990000000000001</v>
      </c>
      <c r="AF417" s="186">
        <v>0.99990000000000001</v>
      </c>
      <c r="AG417" s="186" t="s">
        <v>84</v>
      </c>
      <c r="AH417" s="186" t="s">
        <v>84</v>
      </c>
      <c r="AI417" s="186" t="s">
        <v>84</v>
      </c>
      <c r="AJ417" s="186" t="s">
        <v>84</v>
      </c>
      <c r="AK417" s="186" t="s">
        <v>84</v>
      </c>
      <c r="AL417" s="186">
        <v>0.99990000000000001</v>
      </c>
      <c r="AM417" s="186">
        <v>0.99990000000000001</v>
      </c>
      <c r="AN417" s="189">
        <v>0.99990000000000001</v>
      </c>
      <c r="AO417" s="186" t="s">
        <v>84</v>
      </c>
      <c r="AP417" s="186" t="s">
        <v>84</v>
      </c>
      <c r="AQ417" s="186">
        <v>0.99990000000000001</v>
      </c>
      <c r="AR417" s="186" t="s">
        <v>84</v>
      </c>
      <c r="AS417" s="186" t="s">
        <v>84</v>
      </c>
      <c r="AT417" s="605">
        <v>0.99990000000000001</v>
      </c>
      <c r="AU417" s="186" t="s">
        <v>84</v>
      </c>
      <c r="AV417" s="186" t="s">
        <v>84</v>
      </c>
      <c r="AW417" s="186" t="s">
        <v>84</v>
      </c>
      <c r="AX417" s="605" t="s">
        <v>84</v>
      </c>
      <c r="AY417" s="186" t="s">
        <v>84</v>
      </c>
      <c r="AZ417" s="63"/>
      <c r="BA417" s="639">
        <v>0.96657000000000015</v>
      </c>
      <c r="BB417" s="207">
        <v>0.99990000000000012</v>
      </c>
      <c r="BC417" s="207">
        <v>0.99990000000000001</v>
      </c>
      <c r="BD417" s="208">
        <v>0.98879000000000017</v>
      </c>
      <c r="BE417" s="208" t="s">
        <v>84</v>
      </c>
      <c r="BF417" s="147">
        <v>0.98879000000000017</v>
      </c>
      <c r="BG417" s="147" t="s">
        <v>84</v>
      </c>
    </row>
    <row r="418" spans="1:59" ht="35.25" customHeight="1" x14ac:dyDescent="0.25">
      <c r="A418" s="144"/>
      <c r="B418" s="144"/>
      <c r="C418" s="144"/>
      <c r="D418" s="144"/>
      <c r="E418" s="144" t="str">
        <f t="shared" si="78"/>
        <v>2024FEBREROÍNDICES DE ATENCIÓN POSTPAGO</v>
      </c>
      <c r="F418" s="448">
        <v>2024</v>
      </c>
      <c r="G418" s="449" t="s">
        <v>154</v>
      </c>
      <c r="H418" s="452"/>
      <c r="I418" s="1102" t="s">
        <v>158</v>
      </c>
      <c r="J418" s="803">
        <v>1</v>
      </c>
      <c r="K418" s="186">
        <v>1</v>
      </c>
      <c r="L418" s="186" t="s">
        <v>84</v>
      </c>
      <c r="M418" s="186">
        <v>1</v>
      </c>
      <c r="N418" s="186" t="s">
        <v>84</v>
      </c>
      <c r="O418" s="186" t="s">
        <v>84</v>
      </c>
      <c r="P418" s="186">
        <v>1</v>
      </c>
      <c r="Q418" s="186">
        <v>1</v>
      </c>
      <c r="R418" s="186" t="s">
        <v>84</v>
      </c>
      <c r="S418" s="186">
        <v>1</v>
      </c>
      <c r="T418" s="186" t="s">
        <v>84</v>
      </c>
      <c r="U418" s="186" t="s">
        <v>84</v>
      </c>
      <c r="V418" s="186">
        <v>1</v>
      </c>
      <c r="W418" s="186" t="s">
        <v>84</v>
      </c>
      <c r="X418" s="186" t="s">
        <v>84</v>
      </c>
      <c r="Y418" s="186">
        <v>1</v>
      </c>
      <c r="Z418" s="186">
        <v>1</v>
      </c>
      <c r="AA418" s="186">
        <v>1</v>
      </c>
      <c r="AB418" s="186" t="s">
        <v>84</v>
      </c>
      <c r="AC418" s="186"/>
      <c r="AD418" s="186" t="s">
        <v>84</v>
      </c>
      <c r="AE418" s="186">
        <v>0.99990000000000001</v>
      </c>
      <c r="AF418" s="186" t="s">
        <v>84</v>
      </c>
      <c r="AG418" s="186" t="s">
        <v>84</v>
      </c>
      <c r="AH418" s="186" t="s">
        <v>84</v>
      </c>
      <c r="AI418" s="186" t="s">
        <v>84</v>
      </c>
      <c r="AJ418" s="186">
        <v>0.99990000000000001</v>
      </c>
      <c r="AK418" s="186">
        <v>0.99990000000000001</v>
      </c>
      <c r="AL418" s="186">
        <v>0.5</v>
      </c>
      <c r="AM418" s="186">
        <v>0.99990000000000001</v>
      </c>
      <c r="AN418" s="189">
        <v>0.99990000000000001</v>
      </c>
      <c r="AO418" s="186" t="s">
        <v>84</v>
      </c>
      <c r="AP418" s="186" t="s">
        <v>84</v>
      </c>
      <c r="AQ418" s="186" t="s">
        <v>84</v>
      </c>
      <c r="AR418" s="186">
        <v>0.99990000000000001</v>
      </c>
      <c r="AS418" s="186" t="s">
        <v>84</v>
      </c>
      <c r="AT418" s="605">
        <v>0.99990000000000001</v>
      </c>
      <c r="AU418" s="186" t="s">
        <v>84</v>
      </c>
      <c r="AV418" s="186" t="s">
        <v>84</v>
      </c>
      <c r="AW418" s="186" t="s">
        <v>84</v>
      </c>
      <c r="AX418" s="605" t="s">
        <v>84</v>
      </c>
      <c r="AY418" s="186" t="s">
        <v>84</v>
      </c>
      <c r="AZ418" s="63"/>
      <c r="BA418" s="1066">
        <v>1</v>
      </c>
      <c r="BB418" s="207">
        <v>0.91658333333333342</v>
      </c>
      <c r="BC418" s="207">
        <v>0.99990000000000001</v>
      </c>
      <c r="BD418" s="208">
        <v>0.97216111111111125</v>
      </c>
      <c r="BE418" s="208" t="s">
        <v>84</v>
      </c>
    </row>
    <row r="419" spans="1:59" ht="35.25" customHeight="1" x14ac:dyDescent="0.25">
      <c r="A419" s="144"/>
      <c r="B419" s="144"/>
      <c r="C419" s="144"/>
      <c r="D419" s="144"/>
      <c r="E419" s="144" t="str">
        <f t="shared" si="78"/>
        <v>2024MARZOÍNDICES DE ATENCIÓN POSTPAGO</v>
      </c>
      <c r="F419" s="448">
        <v>2024</v>
      </c>
      <c r="G419" s="449" t="s">
        <v>155</v>
      </c>
      <c r="H419" s="452"/>
      <c r="I419" s="1102" t="s">
        <v>158</v>
      </c>
      <c r="J419" s="638">
        <v>1</v>
      </c>
      <c r="K419" s="186">
        <v>0.5</v>
      </c>
      <c r="L419" s="186" t="s">
        <v>84</v>
      </c>
      <c r="M419" s="186">
        <v>1</v>
      </c>
      <c r="N419" s="186" t="s">
        <v>84</v>
      </c>
      <c r="O419" s="186" t="s">
        <v>84</v>
      </c>
      <c r="P419" s="186">
        <v>1</v>
      </c>
      <c r="Q419" s="186">
        <v>1</v>
      </c>
      <c r="R419" s="186" t="s">
        <v>84</v>
      </c>
      <c r="S419" s="186" t="s">
        <v>84</v>
      </c>
      <c r="T419" s="186" t="s">
        <v>84</v>
      </c>
      <c r="U419" s="186">
        <v>1</v>
      </c>
      <c r="V419" s="186" t="s">
        <v>84</v>
      </c>
      <c r="W419" s="186" t="s">
        <v>84</v>
      </c>
      <c r="X419" s="186">
        <v>1</v>
      </c>
      <c r="Y419" s="186">
        <v>1</v>
      </c>
      <c r="Z419" s="186">
        <v>1</v>
      </c>
      <c r="AA419" s="186">
        <v>1</v>
      </c>
      <c r="AB419" s="186" t="s">
        <v>84</v>
      </c>
      <c r="AC419" s="186"/>
      <c r="AD419" s="186">
        <v>0.99990000000000001</v>
      </c>
      <c r="AE419" s="186" t="s">
        <v>84</v>
      </c>
      <c r="AF419" s="186">
        <v>0.99990000000000001</v>
      </c>
      <c r="AG419" s="186" t="s">
        <v>84</v>
      </c>
      <c r="AH419" s="186" t="s">
        <v>84</v>
      </c>
      <c r="AI419" s="186" t="s">
        <v>84</v>
      </c>
      <c r="AJ419" s="186">
        <v>0.99990000000000001</v>
      </c>
      <c r="AK419" s="186" t="s">
        <v>84</v>
      </c>
      <c r="AL419" s="186">
        <v>0.99990000000000001</v>
      </c>
      <c r="AM419" s="186">
        <v>0.5</v>
      </c>
      <c r="AN419" s="189" t="s">
        <v>84</v>
      </c>
      <c r="AO419" s="186" t="s">
        <v>84</v>
      </c>
      <c r="AP419" s="186" t="s">
        <v>84</v>
      </c>
      <c r="AQ419" s="186">
        <v>0.33329999999999999</v>
      </c>
      <c r="AR419" s="186" t="s">
        <v>84</v>
      </c>
      <c r="AS419" s="186" t="s">
        <v>84</v>
      </c>
      <c r="AT419" s="605">
        <v>1</v>
      </c>
      <c r="AU419" s="186" t="s">
        <v>84</v>
      </c>
      <c r="AV419" s="186" t="s">
        <v>84</v>
      </c>
      <c r="AW419" s="186" t="s">
        <v>84</v>
      </c>
      <c r="AX419" s="605" t="s">
        <v>84</v>
      </c>
      <c r="AY419" s="186" t="s">
        <v>84</v>
      </c>
      <c r="AZ419" s="63"/>
      <c r="BA419" s="639">
        <v>0.95</v>
      </c>
      <c r="BB419" s="207">
        <v>0.89992000000000005</v>
      </c>
      <c r="BC419" s="207">
        <v>0.66664999999999996</v>
      </c>
      <c r="BD419" s="208">
        <v>0.83885666666666658</v>
      </c>
      <c r="BE419" s="208" t="s">
        <v>84</v>
      </c>
    </row>
    <row r="420" spans="1:59" ht="35.25" customHeight="1" x14ac:dyDescent="0.25">
      <c r="A420" s="144"/>
      <c r="B420" s="144"/>
      <c r="C420" s="144"/>
      <c r="D420" s="144"/>
      <c r="E420" s="144" t="str">
        <f t="shared" si="78"/>
        <v>2024ABRILÍNDICES DE ATENCIÓN POSTPAGO</v>
      </c>
      <c r="F420" s="448">
        <v>2024</v>
      </c>
      <c r="G420" s="449" t="s">
        <v>303</v>
      </c>
      <c r="H420" s="452"/>
      <c r="I420" s="1102" t="s">
        <v>158</v>
      </c>
      <c r="J420" s="638" t="s">
        <v>84</v>
      </c>
      <c r="K420" s="186">
        <v>0.99990000000000001</v>
      </c>
      <c r="L420" s="186" t="s">
        <v>84</v>
      </c>
      <c r="M420" s="186">
        <v>0.99990000000000001</v>
      </c>
      <c r="N420" s="186" t="s">
        <v>84</v>
      </c>
      <c r="O420" s="186" t="s">
        <v>84</v>
      </c>
      <c r="P420" s="186">
        <v>0.99990000000000001</v>
      </c>
      <c r="Q420" s="186">
        <v>0.99990000000000001</v>
      </c>
      <c r="R420" s="186" t="s">
        <v>84</v>
      </c>
      <c r="S420" s="186">
        <v>0.99990000000000001</v>
      </c>
      <c r="T420" s="186" t="s">
        <v>84</v>
      </c>
      <c r="U420" s="186">
        <v>0.99990000000000001</v>
      </c>
      <c r="V420" s="186">
        <v>0.66659999999999997</v>
      </c>
      <c r="W420" s="186" t="s">
        <v>84</v>
      </c>
      <c r="X420" s="186">
        <v>0.33329999999999999</v>
      </c>
      <c r="Y420" s="186">
        <v>0.99990000000000001</v>
      </c>
      <c r="Z420" s="186" t="s">
        <v>84</v>
      </c>
      <c r="AA420" s="186">
        <v>0.99990000000000001</v>
      </c>
      <c r="AB420" s="186" t="s">
        <v>84</v>
      </c>
      <c r="AC420" s="186"/>
      <c r="AD420" s="186">
        <v>0.33329999999999999</v>
      </c>
      <c r="AE420" s="186">
        <v>0.66659999999999997</v>
      </c>
      <c r="AF420" s="186" t="s">
        <v>84</v>
      </c>
      <c r="AG420" s="186" t="s">
        <v>84</v>
      </c>
      <c r="AH420" s="186" t="s">
        <v>84</v>
      </c>
      <c r="AI420" s="186" t="s">
        <v>84</v>
      </c>
      <c r="AJ420" s="186" t="s">
        <v>84</v>
      </c>
      <c r="AK420" s="186" t="s">
        <v>84</v>
      </c>
      <c r="AL420" s="186">
        <v>1</v>
      </c>
      <c r="AM420" s="186">
        <v>0.99990000000000001</v>
      </c>
      <c r="AN420" s="189">
        <v>0.99990000000000001</v>
      </c>
      <c r="AO420" s="186" t="s">
        <v>84</v>
      </c>
      <c r="AP420" s="186" t="s">
        <v>84</v>
      </c>
      <c r="AQ420" s="186" t="s">
        <v>84</v>
      </c>
      <c r="AR420" s="186">
        <v>1</v>
      </c>
      <c r="AS420" s="186" t="s">
        <v>84</v>
      </c>
      <c r="AT420" s="605">
        <v>1</v>
      </c>
      <c r="AU420" s="186" t="s">
        <v>84</v>
      </c>
      <c r="AV420" s="186" t="s">
        <v>84</v>
      </c>
      <c r="AW420" s="186" t="s">
        <v>84</v>
      </c>
      <c r="AX420" s="605" t="s">
        <v>84</v>
      </c>
      <c r="AY420" s="186" t="s">
        <v>84</v>
      </c>
      <c r="AZ420" s="63"/>
      <c r="BA420" s="639">
        <v>0.89990999999999999</v>
      </c>
      <c r="BB420" s="207">
        <v>0.79993999999999998</v>
      </c>
      <c r="BC420" s="207">
        <v>1</v>
      </c>
      <c r="BD420" s="208">
        <v>0.89995000000000003</v>
      </c>
      <c r="BE420" s="208" t="s">
        <v>84</v>
      </c>
    </row>
    <row r="421" spans="1:59" ht="35.25" customHeight="1" x14ac:dyDescent="0.25">
      <c r="A421" s="144"/>
      <c r="B421" s="144"/>
      <c r="C421" s="144"/>
      <c r="D421" s="144"/>
      <c r="E421" s="144" t="str">
        <f t="shared" si="78"/>
        <v>2024MAYOÍNDICES DE ATENCIÓN POSTPAGO</v>
      </c>
      <c r="F421" s="448">
        <v>2024</v>
      </c>
      <c r="G421" s="449" t="s">
        <v>167</v>
      </c>
      <c r="H421" s="452"/>
      <c r="I421" s="1102" t="s">
        <v>158</v>
      </c>
      <c r="J421" s="638">
        <v>0.99990000000000001</v>
      </c>
      <c r="K421" s="186">
        <v>0.33329999999999999</v>
      </c>
      <c r="L421" s="186" t="s">
        <v>84</v>
      </c>
      <c r="M421" s="186">
        <v>0.99990000000000001</v>
      </c>
      <c r="N421" s="186" t="s">
        <v>84</v>
      </c>
      <c r="O421" s="186" t="s">
        <v>84</v>
      </c>
      <c r="P421" s="186">
        <v>0.99990000000000001</v>
      </c>
      <c r="Q421" s="186" t="s">
        <v>84</v>
      </c>
      <c r="R421" s="186" t="s">
        <v>84</v>
      </c>
      <c r="S421" s="186">
        <v>0.99990000000000001</v>
      </c>
      <c r="T421" s="186" t="s">
        <v>84</v>
      </c>
      <c r="U421" s="186" t="s">
        <v>84</v>
      </c>
      <c r="V421" s="186">
        <v>0.99990000000000001</v>
      </c>
      <c r="W421" s="186" t="s">
        <v>84</v>
      </c>
      <c r="X421" s="186">
        <v>0.99990000000000001</v>
      </c>
      <c r="Y421" s="186">
        <v>0.99990000000000001</v>
      </c>
      <c r="Z421" s="186">
        <v>0.99990000000000001</v>
      </c>
      <c r="AA421" s="186">
        <v>0.99990000000000001</v>
      </c>
      <c r="AB421" s="186" t="s">
        <v>84</v>
      </c>
      <c r="AC421" s="186"/>
      <c r="AD421" s="186" t="s">
        <v>84</v>
      </c>
      <c r="AE421" s="186" t="s">
        <v>84</v>
      </c>
      <c r="AF421" s="186">
        <v>0.99990000000000001</v>
      </c>
      <c r="AG421" s="186" t="s">
        <v>84</v>
      </c>
      <c r="AH421" s="186" t="s">
        <v>84</v>
      </c>
      <c r="AI421" s="186" t="s">
        <v>84</v>
      </c>
      <c r="AJ421" s="186">
        <v>0.99990000000000001</v>
      </c>
      <c r="AK421" s="186" t="s">
        <v>84</v>
      </c>
      <c r="AL421" s="186">
        <v>0.99990000000000001</v>
      </c>
      <c r="AM421" s="186">
        <v>0.99990000000000001</v>
      </c>
      <c r="AN421" s="189">
        <v>1</v>
      </c>
      <c r="AO421" s="186" t="s">
        <v>84</v>
      </c>
      <c r="AP421" s="186" t="s">
        <v>84</v>
      </c>
      <c r="AQ421" s="186">
        <v>1</v>
      </c>
      <c r="AR421" s="186" t="s">
        <v>84</v>
      </c>
      <c r="AS421" s="186" t="s">
        <v>84</v>
      </c>
      <c r="AT421" s="605">
        <v>0.99990000000000001</v>
      </c>
      <c r="AU421" s="186" t="s">
        <v>84</v>
      </c>
      <c r="AV421" s="186" t="s">
        <v>84</v>
      </c>
      <c r="AW421" s="186" t="s">
        <v>84</v>
      </c>
      <c r="AX421" s="605" t="s">
        <v>84</v>
      </c>
      <c r="AY421" s="186" t="s">
        <v>84</v>
      </c>
      <c r="AZ421" s="63"/>
      <c r="BA421" s="639">
        <v>0.93324000000000018</v>
      </c>
      <c r="BB421" s="207">
        <v>0.99992000000000003</v>
      </c>
      <c r="BC421" s="207">
        <v>0.99995000000000001</v>
      </c>
      <c r="BD421" s="208">
        <v>0.97770333333333337</v>
      </c>
      <c r="BE421" s="208" t="s">
        <v>84</v>
      </c>
    </row>
    <row r="422" spans="1:59" ht="35.25" customHeight="1" x14ac:dyDescent="0.25">
      <c r="A422" s="144"/>
      <c r="B422" s="144"/>
      <c r="C422" s="144"/>
      <c r="D422" s="144"/>
      <c r="E422" s="144" t="str">
        <f t="shared" si="78"/>
        <v>2024JUNIOÍNDICES DE ATENCIÓN POSTPAGO</v>
      </c>
      <c r="F422" s="448">
        <v>2024</v>
      </c>
      <c r="G422" s="449" t="s">
        <v>168</v>
      </c>
      <c r="H422" s="452"/>
      <c r="I422" s="1102" t="s">
        <v>158</v>
      </c>
      <c r="J422" s="803">
        <v>1</v>
      </c>
      <c r="K422" s="186" t="s">
        <v>84</v>
      </c>
      <c r="L422" s="186" t="s">
        <v>84</v>
      </c>
      <c r="M422" s="186">
        <v>0.99990000000000001</v>
      </c>
      <c r="N422" s="186" t="s">
        <v>84</v>
      </c>
      <c r="O422" s="186" t="s">
        <v>84</v>
      </c>
      <c r="P422" s="186">
        <v>0.99990000000000001</v>
      </c>
      <c r="Q422" s="186">
        <v>1</v>
      </c>
      <c r="R422" s="186" t="s">
        <v>84</v>
      </c>
      <c r="S422" s="186">
        <v>1</v>
      </c>
      <c r="T422" s="186" t="s">
        <v>84</v>
      </c>
      <c r="U422" s="186">
        <v>0.99990000000000001</v>
      </c>
      <c r="V422" s="186">
        <v>0.99990000000000001</v>
      </c>
      <c r="W422" s="186" t="s">
        <v>84</v>
      </c>
      <c r="X422" s="186" t="s">
        <v>84</v>
      </c>
      <c r="Y422" s="186">
        <v>0.99990000000000001</v>
      </c>
      <c r="Z422" s="186">
        <v>0.99990000000000001</v>
      </c>
      <c r="AA422" s="186">
        <v>0.99990000000000001</v>
      </c>
      <c r="AB422" s="186" t="s">
        <v>84</v>
      </c>
      <c r="AC422" s="186"/>
      <c r="AD422" s="186">
        <v>0.99990000000000001</v>
      </c>
      <c r="AE422" s="186">
        <v>0.99990000000000001</v>
      </c>
      <c r="AF422" s="186">
        <v>0.99990000000000001</v>
      </c>
      <c r="AG422" s="186" t="s">
        <v>84</v>
      </c>
      <c r="AH422" s="186" t="s">
        <v>84</v>
      </c>
      <c r="AI422" s="186" t="s">
        <v>84</v>
      </c>
      <c r="AJ422" s="186" t="s">
        <v>84</v>
      </c>
      <c r="AK422" s="186" t="s">
        <v>84</v>
      </c>
      <c r="AL422" s="186">
        <v>0.99990000000000001</v>
      </c>
      <c r="AM422" s="186">
        <v>0.99990000000000001</v>
      </c>
      <c r="AN422" s="189" t="s">
        <v>84</v>
      </c>
      <c r="AO422" s="186" t="s">
        <v>84</v>
      </c>
      <c r="AP422" s="186" t="s">
        <v>84</v>
      </c>
      <c r="AQ422" s="186">
        <v>1</v>
      </c>
      <c r="AR422" s="186">
        <v>0.99990000000000001</v>
      </c>
      <c r="AS422" s="186" t="s">
        <v>84</v>
      </c>
      <c r="AT422" s="605" t="s">
        <v>84</v>
      </c>
      <c r="AU422" s="186" t="s">
        <v>84</v>
      </c>
      <c r="AV422" s="186" t="s">
        <v>84</v>
      </c>
      <c r="AW422" s="186" t="s">
        <v>84</v>
      </c>
      <c r="AX422" s="605" t="s">
        <v>84</v>
      </c>
      <c r="AY422" s="186" t="s">
        <v>84</v>
      </c>
      <c r="AZ422" s="63"/>
      <c r="BA422" s="1066">
        <v>0.99993000000000021</v>
      </c>
      <c r="BB422" s="207">
        <v>0.99990000000000001</v>
      </c>
      <c r="BC422" s="207">
        <v>0.99995000000000001</v>
      </c>
      <c r="BD422" s="208">
        <v>0.99992666666666674</v>
      </c>
      <c r="BE422" s="208" t="s">
        <v>84</v>
      </c>
    </row>
    <row r="423" spans="1:59" ht="35.25" customHeight="1" x14ac:dyDescent="0.25">
      <c r="A423" s="144"/>
      <c r="B423" s="144"/>
      <c r="C423" s="144"/>
      <c r="D423" s="144"/>
      <c r="E423" s="144" t="str">
        <f t="shared" si="78"/>
        <v>2024JULIOÍNDICES DE ATENCIÓN POSTPAGO</v>
      </c>
      <c r="F423" s="448">
        <v>2024</v>
      </c>
      <c r="G423" s="449" t="s">
        <v>241</v>
      </c>
      <c r="H423" s="452"/>
      <c r="I423" s="1102" t="s">
        <v>158</v>
      </c>
      <c r="J423" s="638">
        <v>0.99990000000000001</v>
      </c>
      <c r="K423" s="186">
        <v>1</v>
      </c>
      <c r="L423" s="186" t="s">
        <v>84</v>
      </c>
      <c r="M423" s="186">
        <v>0.99990000000000001</v>
      </c>
      <c r="N423" s="186" t="s">
        <v>84</v>
      </c>
      <c r="O423" s="186" t="s">
        <v>84</v>
      </c>
      <c r="P423" s="186">
        <v>0.99990000000000001</v>
      </c>
      <c r="Q423" s="186">
        <v>1</v>
      </c>
      <c r="R423" s="186" t="s">
        <v>84</v>
      </c>
      <c r="S423" s="186" t="s">
        <v>84</v>
      </c>
      <c r="T423" s="186" t="s">
        <v>84</v>
      </c>
      <c r="U423" s="186">
        <v>0.5</v>
      </c>
      <c r="V423" s="186" t="s">
        <v>84</v>
      </c>
      <c r="W423" s="186" t="s">
        <v>84</v>
      </c>
      <c r="X423" s="186">
        <v>1</v>
      </c>
      <c r="Y423" s="186">
        <v>1</v>
      </c>
      <c r="Z423" s="186">
        <v>1</v>
      </c>
      <c r="AA423" s="186">
        <v>0.99990000000000001</v>
      </c>
      <c r="AB423" s="186" t="s">
        <v>84</v>
      </c>
      <c r="AC423" s="186"/>
      <c r="AD423" s="186" t="s">
        <v>84</v>
      </c>
      <c r="AE423" s="186" t="s">
        <v>84</v>
      </c>
      <c r="AF423" s="186">
        <v>0.99990000000000001</v>
      </c>
      <c r="AG423" s="186" t="s">
        <v>84</v>
      </c>
      <c r="AH423" s="186" t="s">
        <v>84</v>
      </c>
      <c r="AI423" s="186" t="s">
        <v>84</v>
      </c>
      <c r="AJ423" s="186">
        <v>0.99990000000000001</v>
      </c>
      <c r="AK423" s="186" t="s">
        <v>84</v>
      </c>
      <c r="AL423" s="186">
        <v>0.99990000000000001</v>
      </c>
      <c r="AM423" s="186">
        <v>0.99990000000000001</v>
      </c>
      <c r="AN423" s="189">
        <v>0.99990000000000001</v>
      </c>
      <c r="AO423" s="186" t="s">
        <v>84</v>
      </c>
      <c r="AP423" s="186" t="s">
        <v>84</v>
      </c>
      <c r="AQ423" s="186" t="s">
        <v>84</v>
      </c>
      <c r="AR423" s="186">
        <v>0.99990000000000001</v>
      </c>
      <c r="AS423" s="186" t="s">
        <v>84</v>
      </c>
      <c r="AT423" s="605">
        <v>1</v>
      </c>
      <c r="AU423" s="186" t="s">
        <v>84</v>
      </c>
      <c r="AV423" s="186" t="s">
        <v>84</v>
      </c>
      <c r="AW423" s="186" t="s">
        <v>84</v>
      </c>
      <c r="AX423" s="605" t="s">
        <v>84</v>
      </c>
      <c r="AY423" s="186" t="s">
        <v>84</v>
      </c>
      <c r="AZ423" s="63"/>
      <c r="BA423" s="639">
        <v>0.94996000000000014</v>
      </c>
      <c r="BB423" s="207">
        <v>0.99990000000000001</v>
      </c>
      <c r="BC423" s="207">
        <v>0.99995000000000001</v>
      </c>
      <c r="BD423" s="208">
        <v>0.98327000000000009</v>
      </c>
      <c r="BE423" s="208" t="s">
        <v>84</v>
      </c>
    </row>
    <row r="424" spans="1:59" ht="35.25" customHeight="1" x14ac:dyDescent="0.25">
      <c r="A424" s="144"/>
      <c r="B424" s="144"/>
      <c r="C424" s="144"/>
      <c r="D424" s="144"/>
      <c r="E424" s="144" t="str">
        <f t="shared" si="78"/>
        <v>2024AGOSTOÍNDICES DE ATENCIÓN POSTPAGO</v>
      </c>
      <c r="F424" s="448">
        <v>2024</v>
      </c>
      <c r="G424" s="449" t="s">
        <v>246</v>
      </c>
      <c r="H424" s="452"/>
      <c r="I424" s="1102" t="s">
        <v>158</v>
      </c>
      <c r="J424" s="638">
        <v>1</v>
      </c>
      <c r="K424" s="186" t="s">
        <v>84</v>
      </c>
      <c r="L424" s="186" t="s">
        <v>84</v>
      </c>
      <c r="M424" s="186">
        <v>1</v>
      </c>
      <c r="N424" s="186" t="s">
        <v>84</v>
      </c>
      <c r="O424" s="186" t="s">
        <v>84</v>
      </c>
      <c r="P424" s="186">
        <v>1</v>
      </c>
      <c r="Q424" s="186">
        <v>1</v>
      </c>
      <c r="R424" s="186" t="s">
        <v>84</v>
      </c>
      <c r="S424" s="186">
        <v>1</v>
      </c>
      <c r="T424" s="186" t="s">
        <v>84</v>
      </c>
      <c r="U424" s="186">
        <v>1</v>
      </c>
      <c r="V424" s="186">
        <v>1</v>
      </c>
      <c r="W424" s="186" t="s">
        <v>84</v>
      </c>
      <c r="X424" s="186" t="s">
        <v>84</v>
      </c>
      <c r="Y424" s="186">
        <v>1</v>
      </c>
      <c r="Z424" s="186">
        <v>1</v>
      </c>
      <c r="AA424" s="186">
        <v>1</v>
      </c>
      <c r="AB424" s="186" t="s">
        <v>84</v>
      </c>
      <c r="AC424" s="186"/>
      <c r="AD424" s="186" t="s">
        <v>84</v>
      </c>
      <c r="AE424" s="186">
        <v>1</v>
      </c>
      <c r="AF424" s="186">
        <v>0.99990000000000001</v>
      </c>
      <c r="AG424" s="186" t="s">
        <v>84</v>
      </c>
      <c r="AH424" s="186" t="s">
        <v>84</v>
      </c>
      <c r="AI424" s="186" t="s">
        <v>84</v>
      </c>
      <c r="AJ424" s="186" t="s">
        <v>84</v>
      </c>
      <c r="AK424" s="186" t="s">
        <v>84</v>
      </c>
      <c r="AL424" s="186">
        <v>0.99990000000000001</v>
      </c>
      <c r="AM424" s="186">
        <v>0.99990000000000001</v>
      </c>
      <c r="AN424" s="189">
        <v>0.99990000000000001</v>
      </c>
      <c r="AO424" s="186" t="s">
        <v>84</v>
      </c>
      <c r="AP424" s="186" t="s">
        <v>84</v>
      </c>
      <c r="AQ424" s="186" t="s">
        <v>84</v>
      </c>
      <c r="AR424" s="186">
        <v>0.99990000000000001</v>
      </c>
      <c r="AS424" s="186" t="s">
        <v>84</v>
      </c>
      <c r="AT424" s="605">
        <v>0.99990000000000001</v>
      </c>
      <c r="AU424" s="186" t="s">
        <v>84</v>
      </c>
      <c r="AV424" s="186" t="s">
        <v>84</v>
      </c>
      <c r="AW424" s="186" t="s">
        <v>84</v>
      </c>
      <c r="AX424" s="605" t="s">
        <v>84</v>
      </c>
      <c r="AY424" s="186" t="s">
        <v>84</v>
      </c>
      <c r="AZ424" s="63"/>
      <c r="BA424" s="639">
        <v>1</v>
      </c>
      <c r="BB424" s="207">
        <v>0.99992000000000003</v>
      </c>
      <c r="BC424" s="207">
        <v>0.99990000000000001</v>
      </c>
      <c r="BD424" s="208">
        <v>0.99993999999999994</v>
      </c>
      <c r="BE424" s="208" t="s">
        <v>84</v>
      </c>
    </row>
    <row r="425" spans="1:59" ht="35.25" customHeight="1" x14ac:dyDescent="0.25">
      <c r="A425" s="144"/>
      <c r="B425" s="144"/>
      <c r="C425" s="144"/>
      <c r="D425" s="144"/>
      <c r="E425" s="144" t="str">
        <f t="shared" si="78"/>
        <v>2024SEPTIEMBREÍNDICES DE ATENCIÓN POSTPAGO</v>
      </c>
      <c r="F425" s="1181">
        <v>2024</v>
      </c>
      <c r="G425" s="449" t="s">
        <v>248</v>
      </c>
      <c r="H425" s="452"/>
      <c r="I425" s="1102" t="s">
        <v>158</v>
      </c>
      <c r="J425" s="803">
        <v>1</v>
      </c>
      <c r="K425" s="186">
        <v>1</v>
      </c>
      <c r="L425" s="186" t="s">
        <v>84</v>
      </c>
      <c r="M425" s="186" t="s">
        <v>84</v>
      </c>
      <c r="N425" s="186" t="s">
        <v>84</v>
      </c>
      <c r="O425" s="186" t="s">
        <v>84</v>
      </c>
      <c r="P425" s="186">
        <v>1</v>
      </c>
      <c r="Q425" s="186">
        <v>1</v>
      </c>
      <c r="R425" s="186" t="s">
        <v>84</v>
      </c>
      <c r="S425" s="186">
        <v>1</v>
      </c>
      <c r="T425" s="186" t="s">
        <v>84</v>
      </c>
      <c r="U425" s="186">
        <v>1</v>
      </c>
      <c r="V425" s="186">
        <v>1</v>
      </c>
      <c r="W425" s="186" t="s">
        <v>84</v>
      </c>
      <c r="X425" s="186">
        <v>1</v>
      </c>
      <c r="Y425" s="186" t="s">
        <v>84</v>
      </c>
      <c r="Z425" s="186">
        <v>1</v>
      </c>
      <c r="AA425" s="186">
        <v>1</v>
      </c>
      <c r="AB425" s="186" t="s">
        <v>84</v>
      </c>
      <c r="AC425" s="186"/>
      <c r="AD425" s="186">
        <v>1</v>
      </c>
      <c r="AE425" s="186" t="s">
        <v>84</v>
      </c>
      <c r="AF425" s="186">
        <v>0.99990000000000001</v>
      </c>
      <c r="AG425" s="186" t="s">
        <v>84</v>
      </c>
      <c r="AH425" s="186" t="s">
        <v>84</v>
      </c>
      <c r="AI425" s="186" t="s">
        <v>84</v>
      </c>
      <c r="AJ425" s="186" t="s">
        <v>84</v>
      </c>
      <c r="AK425" s="186" t="s">
        <v>84</v>
      </c>
      <c r="AL425" s="186">
        <v>0.99990000000000001</v>
      </c>
      <c r="AM425" s="186">
        <v>0.99990000000000001</v>
      </c>
      <c r="AN425" s="189">
        <v>1</v>
      </c>
      <c r="AO425" s="186" t="s">
        <v>84</v>
      </c>
      <c r="AP425" s="186" t="s">
        <v>84</v>
      </c>
      <c r="AQ425" s="186">
        <v>1</v>
      </c>
      <c r="AR425" s="186" t="s">
        <v>84</v>
      </c>
      <c r="AS425" s="186" t="s">
        <v>84</v>
      </c>
      <c r="AT425" s="605">
        <v>0.99990000000000001</v>
      </c>
      <c r="AU425" s="186" t="s">
        <v>84</v>
      </c>
      <c r="AV425" s="186" t="s">
        <v>84</v>
      </c>
      <c r="AW425" s="186" t="s">
        <v>84</v>
      </c>
      <c r="AX425" s="605" t="s">
        <v>84</v>
      </c>
      <c r="AY425" s="186" t="s">
        <v>84</v>
      </c>
      <c r="AZ425" s="63"/>
      <c r="BA425" s="639">
        <v>1</v>
      </c>
      <c r="BB425" s="207">
        <v>0.99993999999999994</v>
      </c>
      <c r="BC425" s="207">
        <v>0.99995000000000001</v>
      </c>
      <c r="BD425" s="208">
        <v>0.99996333333333343</v>
      </c>
      <c r="BE425" s="208" t="s">
        <v>84</v>
      </c>
    </row>
    <row r="426" spans="1:59" ht="35.25" customHeight="1" x14ac:dyDescent="0.25">
      <c r="A426" s="144"/>
      <c r="B426" s="144"/>
      <c r="C426" s="144"/>
      <c r="D426" s="144"/>
      <c r="E426" s="144" t="str">
        <f t="shared" si="78"/>
        <v>2024OCTUBREÍNDICES DE ATENCIÓN POSTPAGO</v>
      </c>
      <c r="F426" s="1192">
        <v>2024</v>
      </c>
      <c r="G426" s="449" t="s">
        <v>257</v>
      </c>
      <c r="H426" s="452"/>
      <c r="I426" s="1102" t="s">
        <v>158</v>
      </c>
      <c r="J426" s="803">
        <v>1</v>
      </c>
      <c r="K426" s="186">
        <v>1</v>
      </c>
      <c r="L426" s="186" t="s">
        <v>84</v>
      </c>
      <c r="M426" s="186">
        <v>1</v>
      </c>
      <c r="N426" s="186" t="s">
        <v>84</v>
      </c>
      <c r="O426" s="186" t="s">
        <v>84</v>
      </c>
      <c r="P426" s="186">
        <v>1</v>
      </c>
      <c r="Q426" s="186" t="s">
        <v>84</v>
      </c>
      <c r="R426" s="186" t="s">
        <v>84</v>
      </c>
      <c r="S426" s="186">
        <v>1</v>
      </c>
      <c r="T426" s="186" t="s">
        <v>84</v>
      </c>
      <c r="U426" s="186" t="s">
        <v>84</v>
      </c>
      <c r="V426" s="186">
        <v>1</v>
      </c>
      <c r="W426" s="186" t="s">
        <v>84</v>
      </c>
      <c r="X426" s="186">
        <v>1</v>
      </c>
      <c r="Y426" s="186">
        <v>1</v>
      </c>
      <c r="Z426" s="186">
        <v>1</v>
      </c>
      <c r="AA426" s="186">
        <v>1</v>
      </c>
      <c r="AB426" s="186" t="s">
        <v>84</v>
      </c>
      <c r="AC426" s="186"/>
      <c r="AD426" s="186">
        <v>0.99990000000000001</v>
      </c>
      <c r="AE426" s="186">
        <v>0.99990000000000001</v>
      </c>
      <c r="AF426" s="186">
        <v>0.99990000000000001</v>
      </c>
      <c r="AG426" s="186" t="s">
        <v>84</v>
      </c>
      <c r="AH426" s="186" t="s">
        <v>84</v>
      </c>
      <c r="AI426" s="186" t="s">
        <v>84</v>
      </c>
      <c r="AJ426" s="186">
        <v>0.99990000000000001</v>
      </c>
      <c r="AK426" s="186" t="s">
        <v>84</v>
      </c>
      <c r="AL426" s="186">
        <v>1</v>
      </c>
      <c r="AM426" s="186" t="s">
        <v>84</v>
      </c>
      <c r="AN426" s="189" t="s">
        <v>84</v>
      </c>
      <c r="AO426" s="186" t="s">
        <v>84</v>
      </c>
      <c r="AP426" s="186" t="s">
        <v>84</v>
      </c>
      <c r="AQ426" s="186" t="s">
        <v>84</v>
      </c>
      <c r="AR426" s="186">
        <v>1</v>
      </c>
      <c r="AS426" s="186" t="s">
        <v>84</v>
      </c>
      <c r="AT426" s="605">
        <v>1</v>
      </c>
      <c r="AU426" s="186" t="s">
        <v>84</v>
      </c>
      <c r="AV426" s="186" t="s">
        <v>84</v>
      </c>
      <c r="AW426" s="186" t="s">
        <v>84</v>
      </c>
      <c r="AX426" s="605" t="s">
        <v>84</v>
      </c>
      <c r="AY426" s="186" t="s">
        <v>84</v>
      </c>
      <c r="AZ426" s="63"/>
      <c r="BA426" s="1066">
        <v>1</v>
      </c>
      <c r="BB426" s="207">
        <v>0.99992000000000003</v>
      </c>
      <c r="BC426" s="207">
        <v>1</v>
      </c>
      <c r="BD426" s="208">
        <v>0.99997333333333327</v>
      </c>
      <c r="BE426" s="208" t="s">
        <v>84</v>
      </c>
    </row>
    <row r="427" spans="1:59" ht="35.25" customHeight="1" x14ac:dyDescent="0.25">
      <c r="A427" s="144"/>
      <c r="B427" s="144"/>
      <c r="C427" s="144"/>
      <c r="D427" s="144"/>
      <c r="E427" s="144" t="str">
        <f t="shared" si="78"/>
        <v>2024NOVIEMBREÍNDICES DE ATENCIÓN POSTPAGO</v>
      </c>
      <c r="F427" s="1194">
        <v>2024</v>
      </c>
      <c r="G427" s="449" t="s">
        <v>267</v>
      </c>
      <c r="H427" s="452"/>
      <c r="I427" s="1102" t="s">
        <v>158</v>
      </c>
      <c r="J427" s="1201" t="s">
        <v>84</v>
      </c>
      <c r="K427" s="186">
        <v>0.99990000000000001</v>
      </c>
      <c r="L427" s="186" t="s">
        <v>84</v>
      </c>
      <c r="M427" s="186">
        <v>0.99990000000000001</v>
      </c>
      <c r="N427" s="186" t="s">
        <v>84</v>
      </c>
      <c r="O427" s="186" t="s">
        <v>84</v>
      </c>
      <c r="P427" s="186">
        <v>0.99990000000000001</v>
      </c>
      <c r="Q427" s="186">
        <v>0.99990000000000001</v>
      </c>
      <c r="R427" s="186" t="s">
        <v>84</v>
      </c>
      <c r="S427" s="186">
        <v>0.99990000000000001</v>
      </c>
      <c r="T427" s="186" t="s">
        <v>84</v>
      </c>
      <c r="U427" s="186">
        <v>0.99990000000000001</v>
      </c>
      <c r="V427" s="186">
        <v>0.99990000000000001</v>
      </c>
      <c r="W427" s="186" t="s">
        <v>84</v>
      </c>
      <c r="X427" s="186">
        <v>0.99990000000000001</v>
      </c>
      <c r="Y427" s="186">
        <v>0.99990000000000001</v>
      </c>
      <c r="Z427" s="186" t="s">
        <v>84</v>
      </c>
      <c r="AA427" s="186">
        <v>0.99990000000000001</v>
      </c>
      <c r="AB427" s="186" t="s">
        <v>84</v>
      </c>
      <c r="AC427" s="186"/>
      <c r="AD427" s="186" t="s">
        <v>84</v>
      </c>
      <c r="AE427" s="186">
        <v>0.99990000000000001</v>
      </c>
      <c r="AF427" s="186">
        <v>0.99990000000000001</v>
      </c>
      <c r="AG427" s="186" t="s">
        <v>84</v>
      </c>
      <c r="AH427" s="186" t="s">
        <v>84</v>
      </c>
      <c r="AI427" s="186" t="s">
        <v>84</v>
      </c>
      <c r="AJ427" s="186" t="s">
        <v>84</v>
      </c>
      <c r="AK427" s="186" t="s">
        <v>84</v>
      </c>
      <c r="AL427" s="186">
        <v>1</v>
      </c>
      <c r="AM427" s="186">
        <v>0.99990000000000001</v>
      </c>
      <c r="AN427" s="189">
        <v>1</v>
      </c>
      <c r="AO427" s="186" t="s">
        <v>84</v>
      </c>
      <c r="AP427" s="186" t="s">
        <v>84</v>
      </c>
      <c r="AQ427" s="186">
        <v>0.99990000000000001</v>
      </c>
      <c r="AR427" s="186">
        <v>0.99990000000000001</v>
      </c>
      <c r="AS427" s="186" t="s">
        <v>84</v>
      </c>
      <c r="AT427" s="605" t="s">
        <v>84</v>
      </c>
      <c r="AU427" s="186" t="s">
        <v>84</v>
      </c>
      <c r="AV427" s="186" t="s">
        <v>84</v>
      </c>
      <c r="AW427" s="186" t="s">
        <v>84</v>
      </c>
      <c r="AX427" s="605" t="s">
        <v>84</v>
      </c>
      <c r="AY427" s="186" t="s">
        <v>84</v>
      </c>
      <c r="AZ427" s="63"/>
      <c r="BA427" s="1202">
        <v>0.99990000000000001</v>
      </c>
      <c r="BB427" s="207">
        <v>0.99993999999999994</v>
      </c>
      <c r="BC427" s="207">
        <v>0.99990000000000001</v>
      </c>
      <c r="BD427" s="208">
        <v>0.99991333333333332</v>
      </c>
      <c r="BE427" s="208" t="s">
        <v>84</v>
      </c>
    </row>
    <row r="428" spans="1:59" ht="35.25" customHeight="1" x14ac:dyDescent="0.25">
      <c r="A428" s="144"/>
      <c r="B428" s="144"/>
      <c r="C428" s="144"/>
      <c r="D428" s="144"/>
      <c r="E428" s="144" t="str">
        <f t="shared" si="78"/>
        <v>2024DICIEMBREÍNDICES DE ATENCIÓN POSTPAGO</v>
      </c>
      <c r="F428" s="1203">
        <v>2024</v>
      </c>
      <c r="G428" s="449" t="s">
        <v>152</v>
      </c>
      <c r="H428" s="452"/>
      <c r="I428" s="1102" t="s">
        <v>158</v>
      </c>
      <c r="J428" s="1201">
        <v>0.99990000000000001</v>
      </c>
      <c r="K428" s="186">
        <v>0.99990000000000001</v>
      </c>
      <c r="L428" s="186" t="s">
        <v>84</v>
      </c>
      <c r="M428" s="186">
        <v>0.99990000000000001</v>
      </c>
      <c r="N428" s="186" t="s">
        <v>84</v>
      </c>
      <c r="O428" s="186" t="s">
        <v>84</v>
      </c>
      <c r="P428" s="186">
        <v>0.99990000000000001</v>
      </c>
      <c r="Q428" s="186">
        <v>0.99990000000000001</v>
      </c>
      <c r="R428" s="186" t="s">
        <v>84</v>
      </c>
      <c r="S428" s="186">
        <v>0.99990000000000001</v>
      </c>
      <c r="T428" s="186" t="s">
        <v>84</v>
      </c>
      <c r="U428" s="186">
        <v>0.99990000000000001</v>
      </c>
      <c r="V428" s="186" t="s">
        <v>84</v>
      </c>
      <c r="W428" s="186" t="s">
        <v>84</v>
      </c>
      <c r="X428" s="186">
        <v>0.99990000000000001</v>
      </c>
      <c r="Y428" s="186">
        <v>0.99990000000000001</v>
      </c>
      <c r="Z428" s="186">
        <v>0.99990000000000001</v>
      </c>
      <c r="AA428" s="186" t="s">
        <v>84</v>
      </c>
      <c r="AB428" s="186" t="s">
        <v>84</v>
      </c>
      <c r="AC428" s="186"/>
      <c r="AD428" s="186">
        <v>0.99990000000000001</v>
      </c>
      <c r="AE428" s="186" t="s">
        <v>84</v>
      </c>
      <c r="AF428" s="186">
        <v>0.99990000000000001</v>
      </c>
      <c r="AG428" s="186" t="s">
        <v>84</v>
      </c>
      <c r="AH428" s="186" t="s">
        <v>84</v>
      </c>
      <c r="AI428" s="186" t="s">
        <v>84</v>
      </c>
      <c r="AJ428" s="186" t="s">
        <v>84</v>
      </c>
      <c r="AK428" s="186" t="s">
        <v>84</v>
      </c>
      <c r="AL428" s="186">
        <v>0.99990000000000001</v>
      </c>
      <c r="AM428" s="186">
        <v>0.99990000000000001</v>
      </c>
      <c r="AN428" s="189">
        <v>0.99990000000000001</v>
      </c>
      <c r="AO428" s="186" t="s">
        <v>84</v>
      </c>
      <c r="AP428" s="186" t="s">
        <v>84</v>
      </c>
      <c r="AQ428" s="186">
        <v>0.99990000000000001</v>
      </c>
      <c r="AR428" s="186" t="s">
        <v>84</v>
      </c>
      <c r="AS428" s="186" t="s">
        <v>84</v>
      </c>
      <c r="AT428" s="605">
        <v>0.99990000000000001</v>
      </c>
      <c r="AU428" s="186" t="s">
        <v>84</v>
      </c>
      <c r="AV428" s="186" t="s">
        <v>84</v>
      </c>
      <c r="AW428" s="186" t="s">
        <v>84</v>
      </c>
      <c r="AX428" s="605" t="s">
        <v>84</v>
      </c>
      <c r="AY428" s="186" t="s">
        <v>84</v>
      </c>
      <c r="AZ428" s="63"/>
      <c r="BA428" s="1202">
        <v>0.99990000000000001</v>
      </c>
      <c r="BB428" s="207">
        <v>0.99990000000000001</v>
      </c>
      <c r="BC428" s="207">
        <v>0.99990000000000001</v>
      </c>
      <c r="BD428" s="208">
        <v>0.9998999999999999</v>
      </c>
      <c r="BE428" s="208" t="s">
        <v>84</v>
      </c>
    </row>
    <row r="429" spans="1:59" ht="35.25" customHeight="1" x14ac:dyDescent="0.25">
      <c r="A429" s="144"/>
      <c r="B429" s="144"/>
      <c r="C429" s="144"/>
      <c r="D429" s="144"/>
      <c r="E429" s="144" t="str">
        <f>+F429&amp;G429&amp;I429</f>
        <v>2025ENEROÍNDICES DE ATENCIÓN POSTPAGO</v>
      </c>
      <c r="F429" s="1215">
        <v>2025</v>
      </c>
      <c r="G429" s="449" t="s">
        <v>153</v>
      </c>
      <c r="H429" s="452"/>
      <c r="I429" s="1102" t="s">
        <v>158</v>
      </c>
      <c r="J429" s="803">
        <v>0.99990000000000001</v>
      </c>
      <c r="K429" s="186" t="s">
        <v>84</v>
      </c>
      <c r="L429" s="186" t="s">
        <v>84</v>
      </c>
      <c r="M429" s="186">
        <v>0.99990000000000001</v>
      </c>
      <c r="N429" s="186" t="s">
        <v>84</v>
      </c>
      <c r="O429" s="186" t="s">
        <v>84</v>
      </c>
      <c r="P429" s="186">
        <v>0.99990000000000001</v>
      </c>
      <c r="Q429" s="186">
        <v>0.99990000000000001</v>
      </c>
      <c r="R429" s="186" t="s">
        <v>84</v>
      </c>
      <c r="S429" s="186">
        <v>0.99990000000000001</v>
      </c>
      <c r="T429" s="186" t="s">
        <v>84</v>
      </c>
      <c r="U429" s="186">
        <v>0.99990000000000001</v>
      </c>
      <c r="V429" s="186">
        <v>0.99990000000000001</v>
      </c>
      <c r="W429" s="186" t="s">
        <v>84</v>
      </c>
      <c r="X429" s="186">
        <v>0.99990000000000001</v>
      </c>
      <c r="Y429" s="186" t="s">
        <v>84</v>
      </c>
      <c r="Z429" s="186">
        <v>0.99990000000000001</v>
      </c>
      <c r="AA429" s="186">
        <v>0.5</v>
      </c>
      <c r="AB429" s="186" t="s">
        <v>84</v>
      </c>
      <c r="AC429" s="186"/>
      <c r="AD429" s="186" t="s">
        <v>84</v>
      </c>
      <c r="AE429" s="186">
        <v>0.99990000000000001</v>
      </c>
      <c r="AF429" s="186">
        <v>0.66659999999999997</v>
      </c>
      <c r="AG429" s="186" t="s">
        <v>84</v>
      </c>
      <c r="AH429" s="186" t="s">
        <v>84</v>
      </c>
      <c r="AI429" s="186" t="s">
        <v>84</v>
      </c>
      <c r="AJ429" s="186" t="s">
        <v>84</v>
      </c>
      <c r="AK429" s="186" t="s">
        <v>84</v>
      </c>
      <c r="AL429" s="186">
        <v>0.99990000000000001</v>
      </c>
      <c r="AM429" s="186">
        <v>0.99990000000000001</v>
      </c>
      <c r="AN429" s="189">
        <v>0.99990000000000001</v>
      </c>
      <c r="AO429" s="186" t="s">
        <v>84</v>
      </c>
      <c r="AP429" s="186" t="s">
        <v>84</v>
      </c>
      <c r="AQ429" s="186" t="s">
        <v>84</v>
      </c>
      <c r="AR429" s="186">
        <v>0.99990000000000001</v>
      </c>
      <c r="AS429" s="186" t="s">
        <v>84</v>
      </c>
      <c r="AT429" s="605">
        <v>0.5</v>
      </c>
      <c r="AU429" s="186" t="s">
        <v>84</v>
      </c>
      <c r="AV429" s="186" t="s">
        <v>84</v>
      </c>
      <c r="AW429" s="186" t="s">
        <v>84</v>
      </c>
      <c r="AX429" s="605" t="s">
        <v>84</v>
      </c>
      <c r="AY429" s="186" t="s">
        <v>84</v>
      </c>
      <c r="AZ429" s="63"/>
      <c r="BA429" s="1066">
        <v>0.94991000000000003</v>
      </c>
      <c r="BB429" s="207">
        <v>0.93324000000000018</v>
      </c>
      <c r="BC429" s="207">
        <v>0.74995000000000001</v>
      </c>
      <c r="BD429" s="208">
        <v>0.87770000000000004</v>
      </c>
      <c r="BE429" s="208" t="s">
        <v>84</v>
      </c>
    </row>
    <row r="430" spans="1:59" ht="35.25" customHeight="1" x14ac:dyDescent="0.25">
      <c r="A430" s="144"/>
      <c r="B430" s="144"/>
      <c r="C430" s="144"/>
      <c r="D430" s="144"/>
      <c r="E430" s="144" t="str">
        <f>+F430&amp;G430&amp;I430</f>
        <v>2025FEBREROÍNDICES DE ATENCIÓN POSTPAGO</v>
      </c>
      <c r="F430" s="1217">
        <v>2025</v>
      </c>
      <c r="G430" s="449" t="s">
        <v>154</v>
      </c>
      <c r="H430" s="452"/>
      <c r="I430" s="1102" t="s">
        <v>158</v>
      </c>
      <c r="J430" s="1201">
        <v>1</v>
      </c>
      <c r="K430" s="186">
        <v>0.99990000000000001</v>
      </c>
      <c r="L430" s="186" t="s">
        <v>84</v>
      </c>
      <c r="M430" s="186">
        <v>0.99990000000000001</v>
      </c>
      <c r="N430" s="186" t="s">
        <v>84</v>
      </c>
      <c r="O430" s="186" t="s">
        <v>84</v>
      </c>
      <c r="P430" s="186">
        <v>0.99990000000000001</v>
      </c>
      <c r="Q430" s="186">
        <v>0.99990000000000001</v>
      </c>
      <c r="R430" s="186" t="s">
        <v>84</v>
      </c>
      <c r="S430" s="186" t="s">
        <v>84</v>
      </c>
      <c r="T430" s="186" t="s">
        <v>84</v>
      </c>
      <c r="U430" s="186">
        <v>0.99990000000000001</v>
      </c>
      <c r="V430" s="186">
        <v>0.99990000000000001</v>
      </c>
      <c r="W430" s="186" t="s">
        <v>84</v>
      </c>
      <c r="X430" s="186" t="s">
        <v>84</v>
      </c>
      <c r="Y430" s="186">
        <v>0.99990000000000001</v>
      </c>
      <c r="Z430" s="186">
        <v>0.99990000000000001</v>
      </c>
      <c r="AA430" s="186">
        <v>0.99990000000000001</v>
      </c>
      <c r="AB430" s="186" t="s">
        <v>84</v>
      </c>
      <c r="AC430" s="186"/>
      <c r="AD430" s="186">
        <v>0.99990000000000001</v>
      </c>
      <c r="AE430" s="186">
        <v>0.99990000000000001</v>
      </c>
      <c r="AF430" s="186">
        <v>0.99990000000000001</v>
      </c>
      <c r="AG430" s="186" t="s">
        <v>84</v>
      </c>
      <c r="AH430" s="186" t="s">
        <v>84</v>
      </c>
      <c r="AI430" s="186" t="s">
        <v>84</v>
      </c>
      <c r="AJ430" s="186">
        <v>0.99990000000000001</v>
      </c>
      <c r="AK430" s="186" t="s">
        <v>84</v>
      </c>
      <c r="AL430" s="186">
        <v>0.99990000000000001</v>
      </c>
      <c r="AM430" s="186" t="s">
        <v>84</v>
      </c>
      <c r="AN430" s="189" t="s">
        <v>84</v>
      </c>
      <c r="AO430" s="186" t="s">
        <v>84</v>
      </c>
      <c r="AP430" s="186" t="s">
        <v>84</v>
      </c>
      <c r="AQ430" s="186">
        <v>0.99990000000000001</v>
      </c>
      <c r="AR430" s="186" t="s">
        <v>84</v>
      </c>
      <c r="AS430" s="186" t="s">
        <v>84</v>
      </c>
      <c r="AT430" s="605">
        <v>0.99990000000000001</v>
      </c>
      <c r="AU430" s="186" t="s">
        <v>84</v>
      </c>
      <c r="AV430" s="186" t="s">
        <v>84</v>
      </c>
      <c r="AW430" s="186" t="s">
        <v>84</v>
      </c>
      <c r="AX430" s="605" t="s">
        <v>84</v>
      </c>
      <c r="AY430" s="186" t="s">
        <v>84</v>
      </c>
      <c r="AZ430" s="63"/>
      <c r="BA430" s="1202">
        <v>0.99991000000000008</v>
      </c>
      <c r="BB430" s="207">
        <v>0.99990000000000001</v>
      </c>
      <c r="BC430" s="207">
        <v>0.99990000000000001</v>
      </c>
      <c r="BD430" s="208">
        <v>0.99990333333333348</v>
      </c>
      <c r="BE430" s="208" t="s">
        <v>84</v>
      </c>
    </row>
    <row r="431" spans="1:59" ht="35.25" customHeight="1" x14ac:dyDescent="0.25">
      <c r="A431" s="144"/>
      <c r="B431" s="144"/>
      <c r="C431" s="144"/>
      <c r="D431" s="144"/>
      <c r="E431" s="144" t="str">
        <f>+F431&amp;G431&amp;I431</f>
        <v>2025MARZOÍNDICES DE ATENCIÓN POSTPAGO</v>
      </c>
      <c r="F431" s="1238">
        <v>2025</v>
      </c>
      <c r="G431" s="449" t="s">
        <v>155</v>
      </c>
      <c r="H431" s="452"/>
      <c r="I431" s="1219" t="s">
        <v>158</v>
      </c>
      <c r="J431" s="1201">
        <v>1</v>
      </c>
      <c r="K431" s="186">
        <v>0.99990000000000001</v>
      </c>
      <c r="L431" s="186" t="s">
        <v>84</v>
      </c>
      <c r="M431" s="186">
        <v>0.99990000000000001</v>
      </c>
      <c r="N431" s="186" t="s">
        <v>84</v>
      </c>
      <c r="O431" s="186" t="s">
        <v>84</v>
      </c>
      <c r="P431" s="186">
        <v>0.99990000000000001</v>
      </c>
      <c r="Q431" s="186">
        <v>1</v>
      </c>
      <c r="R431" s="186" t="s">
        <v>84</v>
      </c>
      <c r="S431" s="186">
        <v>0.99990000000000001</v>
      </c>
      <c r="T431" s="186" t="s">
        <v>84</v>
      </c>
      <c r="U431" s="186">
        <v>1</v>
      </c>
      <c r="V431" s="186" t="s">
        <v>84</v>
      </c>
      <c r="W431" s="186" t="s">
        <v>84</v>
      </c>
      <c r="X431" s="186">
        <v>1</v>
      </c>
      <c r="Y431" s="186">
        <v>0.99990000000000001</v>
      </c>
      <c r="Z431" s="186">
        <v>1</v>
      </c>
      <c r="AA431" s="186" t="s">
        <v>84</v>
      </c>
      <c r="AB431" s="186" t="s">
        <v>84</v>
      </c>
      <c r="AC431" s="186"/>
      <c r="AD431" s="186">
        <v>0.99990000000000001</v>
      </c>
      <c r="AE431" s="186" t="s">
        <v>84</v>
      </c>
      <c r="AF431" s="186">
        <v>0.66659999999999997</v>
      </c>
      <c r="AG431" s="186" t="s">
        <v>84</v>
      </c>
      <c r="AH431" s="186" t="s">
        <v>84</v>
      </c>
      <c r="AI431" s="186" t="s">
        <v>84</v>
      </c>
      <c r="AJ431" s="186" t="s">
        <v>84</v>
      </c>
      <c r="AK431" s="186" t="s">
        <v>84</v>
      </c>
      <c r="AL431" s="186">
        <v>0.99990000000000001</v>
      </c>
      <c r="AM431" s="186">
        <v>0.99990000000000001</v>
      </c>
      <c r="AN431" s="189">
        <v>0.99990000000000001</v>
      </c>
      <c r="AO431" s="186" t="s">
        <v>84</v>
      </c>
      <c r="AP431" s="186" t="s">
        <v>84</v>
      </c>
      <c r="AQ431" s="186" t="s">
        <v>84</v>
      </c>
      <c r="AR431" s="186">
        <v>1</v>
      </c>
      <c r="AS431" s="186" t="s">
        <v>84</v>
      </c>
      <c r="AT431" s="605">
        <v>0.66659999999999997</v>
      </c>
      <c r="AU431" s="186" t="s">
        <v>84</v>
      </c>
      <c r="AV431" s="186" t="s">
        <v>84</v>
      </c>
      <c r="AW431" s="186" t="s">
        <v>84</v>
      </c>
      <c r="AX431" s="605" t="s">
        <v>84</v>
      </c>
      <c r="AY431" s="186" t="s">
        <v>84</v>
      </c>
      <c r="AZ431" s="63"/>
      <c r="BA431" s="1202">
        <v>0.99994999999999989</v>
      </c>
      <c r="BB431" s="207">
        <v>0.93324000000000018</v>
      </c>
      <c r="BC431" s="207">
        <v>0.83329999999999993</v>
      </c>
      <c r="BD431" s="208">
        <v>0.92216333333333333</v>
      </c>
      <c r="BE431" s="208" t="s">
        <v>84</v>
      </c>
    </row>
    <row r="432" spans="1:59" ht="35.25" customHeight="1" x14ac:dyDescent="0.25">
      <c r="A432" s="144"/>
      <c r="B432" s="144"/>
      <c r="C432" s="144"/>
      <c r="D432" s="144"/>
      <c r="E432" s="144" t="str">
        <f>+F432&amp;G432&amp;I432</f>
        <v>2025ABRILÍNDICES DE ATENCIÓN POSTPAGO</v>
      </c>
      <c r="F432" s="1240">
        <v>2025</v>
      </c>
      <c r="G432" s="449" t="s">
        <v>303</v>
      </c>
      <c r="H432" s="452"/>
      <c r="I432" s="1219" t="s">
        <v>158</v>
      </c>
      <c r="J432" s="1201">
        <v>1</v>
      </c>
      <c r="K432" s="186">
        <v>0.99990000000000001</v>
      </c>
      <c r="L432" s="186" t="s">
        <v>84</v>
      </c>
      <c r="M432" s="186" t="s">
        <v>84</v>
      </c>
      <c r="N432" s="186" t="s">
        <v>84</v>
      </c>
      <c r="O432" s="186" t="s">
        <v>84</v>
      </c>
      <c r="P432" s="186">
        <v>0.99990000000000001</v>
      </c>
      <c r="Q432" s="186">
        <v>1</v>
      </c>
      <c r="R432" s="186" t="s">
        <v>84</v>
      </c>
      <c r="S432" s="186">
        <v>1</v>
      </c>
      <c r="T432" s="186" t="s">
        <v>84</v>
      </c>
      <c r="U432" s="186">
        <v>0.99990000000000001</v>
      </c>
      <c r="V432" s="186">
        <v>0.99990000000000001</v>
      </c>
      <c r="W432" s="186" t="s">
        <v>84</v>
      </c>
      <c r="X432" s="186">
        <v>1</v>
      </c>
      <c r="Y432" s="186" t="s">
        <v>84</v>
      </c>
      <c r="Z432" s="186">
        <v>1</v>
      </c>
      <c r="AA432" s="186">
        <v>0.99990000000000001</v>
      </c>
      <c r="AB432" s="186" t="s">
        <v>84</v>
      </c>
      <c r="AC432" s="186"/>
      <c r="AD432" s="186" t="s">
        <v>84</v>
      </c>
      <c r="AE432" s="186">
        <v>0.99990000000000001</v>
      </c>
      <c r="AF432" s="186">
        <v>0.99990000000000001</v>
      </c>
      <c r="AG432" s="186" t="s">
        <v>84</v>
      </c>
      <c r="AH432" s="186" t="s">
        <v>84</v>
      </c>
      <c r="AI432" s="186" t="s">
        <v>84</v>
      </c>
      <c r="AJ432" s="186" t="s">
        <v>84</v>
      </c>
      <c r="AK432" s="186" t="s">
        <v>84</v>
      </c>
      <c r="AL432" s="186">
        <v>0.99990000000000001</v>
      </c>
      <c r="AM432" s="186">
        <v>0.99990000000000001</v>
      </c>
      <c r="AN432" s="189">
        <v>0.99990000000000001</v>
      </c>
      <c r="AO432" s="186" t="s">
        <v>84</v>
      </c>
      <c r="AP432" s="186" t="s">
        <v>84</v>
      </c>
      <c r="AQ432" s="186">
        <v>0.99990000000000001</v>
      </c>
      <c r="AR432" s="186" t="s">
        <v>84</v>
      </c>
      <c r="AS432" s="186" t="s">
        <v>84</v>
      </c>
      <c r="AT432" s="605">
        <v>0.66659999999999997</v>
      </c>
      <c r="AU432" s="186" t="s">
        <v>84</v>
      </c>
      <c r="AV432" s="186" t="s">
        <v>84</v>
      </c>
      <c r="AW432" s="186" t="s">
        <v>84</v>
      </c>
      <c r="AX432" s="605" t="s">
        <v>84</v>
      </c>
      <c r="AY432" s="186" t="s">
        <v>84</v>
      </c>
      <c r="AZ432" s="63"/>
      <c r="BA432" s="1202">
        <v>0.99995000000000012</v>
      </c>
      <c r="BB432" s="207">
        <v>0.99990000000000001</v>
      </c>
      <c r="BC432" s="207">
        <v>0.83325000000000005</v>
      </c>
      <c r="BD432" s="208">
        <v>0.94436666666666669</v>
      </c>
      <c r="BE432" s="208" t="s">
        <v>84</v>
      </c>
    </row>
    <row r="433" spans="1:57" ht="35.25" customHeight="1" x14ac:dyDescent="0.25">
      <c r="A433" s="144"/>
      <c r="B433" s="144"/>
      <c r="C433" s="144"/>
      <c r="D433" s="144"/>
      <c r="E433" s="144" t="str">
        <f t="shared" ref="E433:E435" si="81">+F433&amp;G433&amp;I433</f>
        <v>2025MAYOÍNDICES DE ATENCIÓN POSTPAGO</v>
      </c>
      <c r="F433" s="1258">
        <v>2025</v>
      </c>
      <c r="G433" s="449" t="s">
        <v>167</v>
      </c>
      <c r="H433" s="452"/>
      <c r="I433" s="1219" t="s">
        <v>158</v>
      </c>
      <c r="J433" s="1201">
        <v>1</v>
      </c>
      <c r="K433" s="186" t="s">
        <v>84</v>
      </c>
      <c r="L433" s="186" t="s">
        <v>84</v>
      </c>
      <c r="M433" s="186">
        <v>1</v>
      </c>
      <c r="N433" s="186" t="s">
        <v>84</v>
      </c>
      <c r="O433" s="186" t="s">
        <v>84</v>
      </c>
      <c r="P433" s="186">
        <v>0.99990000000000001</v>
      </c>
      <c r="Q433" s="186">
        <v>0.99990000000000001</v>
      </c>
      <c r="R433" s="186" t="s">
        <v>84</v>
      </c>
      <c r="S433" s="186">
        <v>0.99990000000000001</v>
      </c>
      <c r="T433" s="186" t="s">
        <v>84</v>
      </c>
      <c r="U433" s="186">
        <v>0.99990000000000001</v>
      </c>
      <c r="V433" s="186">
        <v>0.99990000000000001</v>
      </c>
      <c r="W433" s="186" t="s">
        <v>84</v>
      </c>
      <c r="X433" s="186">
        <v>0.99990000000000001</v>
      </c>
      <c r="Y433" s="186">
        <v>0.99990000000000001</v>
      </c>
      <c r="Z433" s="186" t="s">
        <v>84</v>
      </c>
      <c r="AA433" s="186">
        <v>0.99990000000000001</v>
      </c>
      <c r="AB433" s="186" t="s">
        <v>84</v>
      </c>
      <c r="AC433" s="186"/>
      <c r="AD433" s="186">
        <v>0.99990000000000001</v>
      </c>
      <c r="AE433" s="186" t="s">
        <v>84</v>
      </c>
      <c r="AF433" s="186">
        <v>0.99990000000000001</v>
      </c>
      <c r="AG433" s="186" t="s">
        <v>84</v>
      </c>
      <c r="AH433" s="186" t="s">
        <v>84</v>
      </c>
      <c r="AI433" s="186" t="s">
        <v>84</v>
      </c>
      <c r="AJ433" s="186">
        <v>0.99990000000000001</v>
      </c>
      <c r="AK433" s="186" t="s">
        <v>84</v>
      </c>
      <c r="AL433" s="186" t="s">
        <v>84</v>
      </c>
      <c r="AM433" s="186">
        <v>1</v>
      </c>
      <c r="AN433" s="189">
        <v>0.99990000000000001</v>
      </c>
      <c r="AO433" s="186" t="s">
        <v>84</v>
      </c>
      <c r="AP433" s="186" t="s">
        <v>84</v>
      </c>
      <c r="AQ433" s="186" t="s">
        <v>84</v>
      </c>
      <c r="AR433" s="186">
        <v>1</v>
      </c>
      <c r="AS433" s="186" t="s">
        <v>84</v>
      </c>
      <c r="AT433" s="605">
        <v>1</v>
      </c>
      <c r="AU433" s="186" t="s">
        <v>84</v>
      </c>
      <c r="AV433" s="186" t="s">
        <v>84</v>
      </c>
      <c r="AW433" s="186" t="s">
        <v>84</v>
      </c>
      <c r="AX433" s="605" t="s">
        <v>84</v>
      </c>
      <c r="AY433" s="186" t="s">
        <v>84</v>
      </c>
      <c r="AZ433" s="63"/>
      <c r="BA433" s="1202">
        <v>0.99992000000000014</v>
      </c>
      <c r="BB433" s="207">
        <v>0.99992000000000003</v>
      </c>
      <c r="BC433" s="207">
        <v>1</v>
      </c>
      <c r="BD433" s="208">
        <v>0.99994666666666676</v>
      </c>
      <c r="BE433" s="208" t="s">
        <v>84</v>
      </c>
    </row>
    <row r="434" spans="1:57" ht="35.25" customHeight="1" x14ac:dyDescent="0.25">
      <c r="A434" s="144"/>
      <c r="B434" s="144"/>
      <c r="C434" s="144"/>
      <c r="D434" s="144"/>
      <c r="E434" s="144" t="str">
        <f t="shared" si="81"/>
        <v>2025JUNIOÍNDICES DE ATENCIÓN POSTPAGO</v>
      </c>
      <c r="F434" s="1261">
        <v>2025</v>
      </c>
      <c r="G434" s="449" t="s">
        <v>168</v>
      </c>
      <c r="H434" s="452"/>
      <c r="I434" s="1102" t="s">
        <v>158</v>
      </c>
      <c r="J434" s="803">
        <v>0.99990000000000001</v>
      </c>
      <c r="K434" s="186">
        <v>1</v>
      </c>
      <c r="L434" s="186" t="s">
        <v>84</v>
      </c>
      <c r="M434" s="186">
        <v>0.99990000000000001</v>
      </c>
      <c r="N434" s="186" t="s">
        <v>84</v>
      </c>
      <c r="O434" s="186" t="s">
        <v>84</v>
      </c>
      <c r="P434" s="186">
        <v>0.99990000000000001</v>
      </c>
      <c r="Q434" s="186" t="s">
        <v>84</v>
      </c>
      <c r="R434" s="186" t="s">
        <v>84</v>
      </c>
      <c r="S434" s="186">
        <v>1</v>
      </c>
      <c r="T434" s="186" t="s">
        <v>84</v>
      </c>
      <c r="U434" s="186" t="s">
        <v>84</v>
      </c>
      <c r="V434" s="186">
        <v>0.99990000000000001</v>
      </c>
      <c r="W434" s="186" t="s">
        <v>84</v>
      </c>
      <c r="X434" s="186">
        <v>1</v>
      </c>
      <c r="Y434" s="186">
        <v>0.99990000000000001</v>
      </c>
      <c r="Z434" s="186">
        <v>0.99990000000000001</v>
      </c>
      <c r="AA434" s="186">
        <v>0.99990000000000001</v>
      </c>
      <c r="AB434" s="186" t="s">
        <v>84</v>
      </c>
      <c r="AC434" s="186"/>
      <c r="AD434" s="186" t="s">
        <v>84</v>
      </c>
      <c r="AE434" s="186">
        <v>0.66659999999999997</v>
      </c>
      <c r="AF434" s="186">
        <v>0.99990000000000001</v>
      </c>
      <c r="AG434" s="186" t="s">
        <v>84</v>
      </c>
      <c r="AH434" s="186" t="s">
        <v>84</v>
      </c>
      <c r="AI434" s="186" t="s">
        <v>84</v>
      </c>
      <c r="AJ434" s="186" t="s">
        <v>84</v>
      </c>
      <c r="AK434" s="186" t="s">
        <v>84</v>
      </c>
      <c r="AL434" s="186">
        <v>1</v>
      </c>
      <c r="AM434" s="186">
        <v>0.99990000000000001</v>
      </c>
      <c r="AN434" s="189">
        <v>0.99990000000000001</v>
      </c>
      <c r="AO434" s="186" t="s">
        <v>84</v>
      </c>
      <c r="AP434" s="186" t="s">
        <v>84</v>
      </c>
      <c r="AQ434" s="186">
        <v>0.66659999999999997</v>
      </c>
      <c r="AR434" s="186" t="s">
        <v>84</v>
      </c>
      <c r="AS434" s="186" t="s">
        <v>84</v>
      </c>
      <c r="AT434" s="605">
        <v>1</v>
      </c>
      <c r="AU434" s="186" t="s">
        <v>84</v>
      </c>
      <c r="AV434" s="186" t="s">
        <v>84</v>
      </c>
      <c r="AW434" s="186" t="s">
        <v>84</v>
      </c>
      <c r="AX434" s="605" t="s">
        <v>84</v>
      </c>
      <c r="AY434" s="186" t="s">
        <v>84</v>
      </c>
      <c r="AZ434" s="63"/>
      <c r="BA434" s="1066">
        <v>0.99992999999999999</v>
      </c>
      <c r="BB434" s="207">
        <v>0.93326000000000009</v>
      </c>
      <c r="BC434" s="207">
        <v>0.83329999999999993</v>
      </c>
      <c r="BD434" s="208">
        <v>0.92216333333333333</v>
      </c>
      <c r="BE434" s="208" t="s">
        <v>84</v>
      </c>
    </row>
    <row r="435" spans="1:57" ht="35.25" customHeight="1" x14ac:dyDescent="0.25">
      <c r="A435" s="144"/>
      <c r="B435" s="144"/>
      <c r="C435" s="144"/>
      <c r="D435" s="144"/>
      <c r="E435" s="144" t="str">
        <f t="shared" si="81"/>
        <v>2025JULIOÍNDICES DE ATENCIÓN POSTPAGO</v>
      </c>
      <c r="F435" s="1278">
        <v>2025</v>
      </c>
      <c r="G435" s="449" t="s">
        <v>241</v>
      </c>
      <c r="H435" s="452"/>
      <c r="I435" s="1219" t="s">
        <v>158</v>
      </c>
      <c r="J435" s="1201" t="s">
        <v>84</v>
      </c>
      <c r="K435" s="186">
        <v>0.99990000000000001</v>
      </c>
      <c r="L435" s="186" t="s">
        <v>84</v>
      </c>
      <c r="M435" s="186">
        <v>0.99990000000000001</v>
      </c>
      <c r="N435" s="186" t="s">
        <v>84</v>
      </c>
      <c r="O435" s="186" t="s">
        <v>84</v>
      </c>
      <c r="P435" s="186">
        <v>0.99990000000000001</v>
      </c>
      <c r="Q435" s="186">
        <v>0.99990000000000001</v>
      </c>
      <c r="R435" s="186" t="s">
        <v>84</v>
      </c>
      <c r="S435" s="186">
        <v>0.99990000000000001</v>
      </c>
      <c r="T435" s="186" t="s">
        <v>84</v>
      </c>
      <c r="U435" s="186">
        <v>0.99990000000000001</v>
      </c>
      <c r="V435" s="186" t="s">
        <v>84</v>
      </c>
      <c r="W435" s="186" t="s">
        <v>84</v>
      </c>
      <c r="X435" s="186">
        <v>0.99990000000000001</v>
      </c>
      <c r="Y435" s="186">
        <v>0.99990000000000001</v>
      </c>
      <c r="Z435" s="186">
        <v>1</v>
      </c>
      <c r="AA435" s="186">
        <v>0.99990000000000001</v>
      </c>
      <c r="AB435" s="186" t="s">
        <v>84</v>
      </c>
      <c r="AC435" s="186"/>
      <c r="AD435" s="186">
        <v>0.99990000000000001</v>
      </c>
      <c r="AE435" s="186" t="s">
        <v>84</v>
      </c>
      <c r="AF435" s="186">
        <v>0.33329999999999999</v>
      </c>
      <c r="AG435" s="186" t="s">
        <v>84</v>
      </c>
      <c r="AH435" s="186" t="s">
        <v>84</v>
      </c>
      <c r="AI435" s="186" t="s">
        <v>84</v>
      </c>
      <c r="AJ435" s="186">
        <v>0.99990000000000001</v>
      </c>
      <c r="AK435" s="186" t="s">
        <v>84</v>
      </c>
      <c r="AL435" s="186">
        <v>0.99990000000000001</v>
      </c>
      <c r="AM435" s="186" t="s">
        <v>84</v>
      </c>
      <c r="AN435" s="189">
        <v>1</v>
      </c>
      <c r="AO435" s="186" t="s">
        <v>84</v>
      </c>
      <c r="AP435" s="186" t="s">
        <v>84</v>
      </c>
      <c r="AQ435" s="186" t="s">
        <v>84</v>
      </c>
      <c r="AR435" s="186">
        <v>1</v>
      </c>
      <c r="AS435" s="186" t="s">
        <v>84</v>
      </c>
      <c r="AT435" s="605">
        <v>0.66659999999999997</v>
      </c>
      <c r="AU435" s="186" t="s">
        <v>84</v>
      </c>
      <c r="AV435" s="186" t="s">
        <v>84</v>
      </c>
      <c r="AW435" s="186" t="s">
        <v>84</v>
      </c>
      <c r="AX435" s="605" t="s">
        <v>84</v>
      </c>
      <c r="AY435" s="186" t="s">
        <v>84</v>
      </c>
      <c r="AZ435" s="63"/>
      <c r="BA435" s="1202">
        <v>0.99991000000000019</v>
      </c>
      <c r="BB435" s="207">
        <v>0.86660000000000004</v>
      </c>
      <c r="BC435" s="207">
        <v>0.83329999999999993</v>
      </c>
      <c r="BD435" s="208">
        <v>0.89993666666666672</v>
      </c>
      <c r="BE435" s="208" t="s">
        <v>84</v>
      </c>
    </row>
    <row r="436" spans="1:57" ht="35.25" customHeight="1" x14ac:dyDescent="0.25">
      <c r="A436" s="144"/>
      <c r="B436" s="144"/>
      <c r="C436" s="144"/>
      <c r="D436" s="144"/>
      <c r="E436" s="144" t="str">
        <f t="shared" ref="E436:E440" si="82">+F436&amp;G436&amp;I436</f>
        <v>2025AGOSTOÍNDICES DE ATENCIÓN POSTPAGO</v>
      </c>
      <c r="F436" s="1280">
        <v>2025</v>
      </c>
      <c r="G436" s="449" t="s">
        <v>246</v>
      </c>
      <c r="H436" s="452"/>
      <c r="I436" s="1219" t="s">
        <v>158</v>
      </c>
      <c r="J436" s="1201">
        <v>0.99990000000000001</v>
      </c>
      <c r="K436" s="186">
        <v>0.99990000000000001</v>
      </c>
      <c r="L436" s="186" t="s">
        <v>84</v>
      </c>
      <c r="M436" s="186" t="s">
        <v>84</v>
      </c>
      <c r="N436" s="186" t="s">
        <v>84</v>
      </c>
      <c r="O436" s="186" t="s">
        <v>84</v>
      </c>
      <c r="P436" s="186">
        <v>0.99990000000000001</v>
      </c>
      <c r="Q436" s="186">
        <v>1</v>
      </c>
      <c r="R436" s="186" t="s">
        <v>84</v>
      </c>
      <c r="S436" s="186">
        <v>1</v>
      </c>
      <c r="T436" s="186" t="s">
        <v>84</v>
      </c>
      <c r="U436" s="186">
        <v>0.99990000000000001</v>
      </c>
      <c r="V436" s="186">
        <v>0.99990000000000001</v>
      </c>
      <c r="W436" s="186" t="s">
        <v>84</v>
      </c>
      <c r="X436" s="186">
        <v>0.99990000000000001</v>
      </c>
      <c r="Y436" s="186" t="s">
        <v>84</v>
      </c>
      <c r="Z436" s="186">
        <v>1</v>
      </c>
      <c r="AA436" s="186">
        <v>0.99990000000000001</v>
      </c>
      <c r="AB436" s="186" t="s">
        <v>84</v>
      </c>
      <c r="AC436" s="186"/>
      <c r="AD436" s="186" t="s">
        <v>84</v>
      </c>
      <c r="AE436" s="186">
        <v>1</v>
      </c>
      <c r="AF436" s="186">
        <v>0.99990000000000001</v>
      </c>
      <c r="AG436" s="186" t="s">
        <v>84</v>
      </c>
      <c r="AH436" s="186" t="s">
        <v>84</v>
      </c>
      <c r="AI436" s="186" t="s">
        <v>84</v>
      </c>
      <c r="AJ436" s="186" t="s">
        <v>84</v>
      </c>
      <c r="AK436" s="186" t="s">
        <v>84</v>
      </c>
      <c r="AL436" s="186">
        <v>0.99990000000000001</v>
      </c>
      <c r="AM436" s="186">
        <v>1</v>
      </c>
      <c r="AN436" s="189">
        <v>0.5</v>
      </c>
      <c r="AO436" s="186" t="s">
        <v>84</v>
      </c>
      <c r="AP436" s="186" t="s">
        <v>84</v>
      </c>
      <c r="AQ436" s="186">
        <v>0.99990000000000001</v>
      </c>
      <c r="AR436" s="186" t="s">
        <v>84</v>
      </c>
      <c r="AS436" s="186" t="s">
        <v>84</v>
      </c>
      <c r="AT436" s="605">
        <v>1</v>
      </c>
      <c r="AU436" s="186" t="s">
        <v>84</v>
      </c>
      <c r="AV436" s="186" t="s">
        <v>84</v>
      </c>
      <c r="AW436" s="186" t="s">
        <v>84</v>
      </c>
      <c r="AX436" s="605" t="s">
        <v>84</v>
      </c>
      <c r="AY436" s="186" t="s">
        <v>84</v>
      </c>
      <c r="AZ436" s="63"/>
      <c r="BA436" s="1202">
        <v>0.99993000000000021</v>
      </c>
      <c r="BB436" s="207">
        <v>0.89996000000000009</v>
      </c>
      <c r="BC436" s="207">
        <v>0.99995000000000001</v>
      </c>
      <c r="BD436" s="208">
        <v>0.96661333333333344</v>
      </c>
      <c r="BE436" s="208" t="s">
        <v>84</v>
      </c>
    </row>
    <row r="437" spans="1:57" ht="35.25" customHeight="1" x14ac:dyDescent="0.25">
      <c r="A437" s="144"/>
      <c r="B437" s="144"/>
      <c r="C437" s="144"/>
      <c r="D437" s="144"/>
      <c r="E437" s="144" t="str">
        <f t="shared" si="82"/>
        <v>2025SEPTIEMBREÍNDICES DE ATENCIÓN POSTPAGO</v>
      </c>
      <c r="F437" s="1280">
        <v>2025</v>
      </c>
      <c r="G437" s="449" t="s">
        <v>248</v>
      </c>
      <c r="H437" s="452"/>
      <c r="I437" s="1219" t="s">
        <v>158</v>
      </c>
      <c r="J437" s="1201" t="s">
        <v>84</v>
      </c>
      <c r="K437" s="186">
        <v>0.99990000000000001</v>
      </c>
      <c r="L437" s="186" t="s">
        <v>84</v>
      </c>
      <c r="M437" s="186">
        <v>0.99990000000000001</v>
      </c>
      <c r="N437" s="186" t="s">
        <v>84</v>
      </c>
      <c r="O437" s="186" t="s">
        <v>84</v>
      </c>
      <c r="P437" s="186">
        <v>0.99990000000000001</v>
      </c>
      <c r="Q437" s="186">
        <v>0.99990000000000001</v>
      </c>
      <c r="R437" s="186" t="s">
        <v>84</v>
      </c>
      <c r="S437" s="186">
        <v>0.99990000000000001</v>
      </c>
      <c r="T437" s="186" t="s">
        <v>84</v>
      </c>
      <c r="U437" s="186">
        <v>0.99990000000000001</v>
      </c>
      <c r="V437" s="186">
        <v>0.99990000000000001</v>
      </c>
      <c r="W437" s="186" t="s">
        <v>84</v>
      </c>
      <c r="X437" s="186">
        <v>1</v>
      </c>
      <c r="Y437" s="186">
        <v>0.99990000000000001</v>
      </c>
      <c r="Z437" s="186" t="s">
        <v>84</v>
      </c>
      <c r="AA437" s="186">
        <v>0.99990000000000001</v>
      </c>
      <c r="AB437" s="186" t="s">
        <v>84</v>
      </c>
      <c r="AC437" s="186"/>
      <c r="AD437" s="186">
        <v>0.99990000000000001</v>
      </c>
      <c r="AE437" s="186" t="s">
        <v>84</v>
      </c>
      <c r="AF437" s="186" t="s">
        <v>84</v>
      </c>
      <c r="AG437" s="186" t="s">
        <v>84</v>
      </c>
      <c r="AH437" s="186" t="s">
        <v>84</v>
      </c>
      <c r="AI437" s="186" t="s">
        <v>84</v>
      </c>
      <c r="AJ437" s="186">
        <v>0.99990000000000001</v>
      </c>
      <c r="AK437" s="186" t="s">
        <v>84</v>
      </c>
      <c r="AL437" s="186">
        <v>0.99990000000000001</v>
      </c>
      <c r="AM437" s="186">
        <v>1</v>
      </c>
      <c r="AN437" s="189">
        <v>1</v>
      </c>
      <c r="AO437" s="186" t="s">
        <v>84</v>
      </c>
      <c r="AP437" s="186" t="s">
        <v>84</v>
      </c>
      <c r="AQ437" s="186" t="s">
        <v>84</v>
      </c>
      <c r="AR437" s="186">
        <v>1</v>
      </c>
      <c r="AS437" s="186" t="s">
        <v>84</v>
      </c>
      <c r="AT437" s="605">
        <v>1</v>
      </c>
      <c r="AU437" s="186" t="s">
        <v>84</v>
      </c>
      <c r="AV437" s="186" t="s">
        <v>84</v>
      </c>
      <c r="AW437" s="186" t="s">
        <v>84</v>
      </c>
      <c r="AX437" s="605" t="s">
        <v>84</v>
      </c>
      <c r="AY437" s="186" t="s">
        <v>84</v>
      </c>
      <c r="AZ437" s="63"/>
      <c r="BA437" s="1202">
        <v>0.99991000000000008</v>
      </c>
      <c r="BB437" s="207">
        <v>0.99993999999999994</v>
      </c>
      <c r="BC437" s="207">
        <v>1</v>
      </c>
      <c r="BD437" s="208">
        <v>0.99995000000000001</v>
      </c>
      <c r="BE437" s="208" t="s">
        <v>84</v>
      </c>
    </row>
    <row r="438" spans="1:57" ht="35.25" customHeight="1" x14ac:dyDescent="0.25">
      <c r="A438" s="144"/>
      <c r="B438" s="144"/>
      <c r="C438" s="144"/>
      <c r="D438" s="144"/>
      <c r="E438" s="144" t="str">
        <f t="shared" si="82"/>
        <v>2025OCTUBREÍNDICES DE ATENCIÓN POSTPAGO</v>
      </c>
      <c r="F438" s="1283">
        <v>2025</v>
      </c>
      <c r="G438" s="449" t="s">
        <v>257</v>
      </c>
      <c r="H438" s="452"/>
      <c r="I438" s="1102" t="s">
        <v>158</v>
      </c>
      <c r="J438" s="803">
        <v>0.99990000000000001</v>
      </c>
      <c r="K438" s="186">
        <v>0.99990000000000001</v>
      </c>
      <c r="L438" s="186" t="s">
        <v>84</v>
      </c>
      <c r="M438" s="186">
        <v>0.99990000000000001</v>
      </c>
      <c r="N438" s="186" t="s">
        <v>84</v>
      </c>
      <c r="O438" s="186" t="s">
        <v>84</v>
      </c>
      <c r="P438" s="186">
        <v>0.99990000000000001</v>
      </c>
      <c r="Q438" s="186" t="s">
        <v>84</v>
      </c>
      <c r="R438" s="186" t="s">
        <v>84</v>
      </c>
      <c r="S438" s="186">
        <v>1</v>
      </c>
      <c r="T438" s="186" t="s">
        <v>84</v>
      </c>
      <c r="U438" s="186" t="s">
        <v>84</v>
      </c>
      <c r="V438" s="186">
        <v>1</v>
      </c>
      <c r="W438" s="186" t="s">
        <v>84</v>
      </c>
      <c r="X438" s="186">
        <v>1</v>
      </c>
      <c r="Y438" s="186">
        <v>0.99990000000000001</v>
      </c>
      <c r="Z438" s="186">
        <v>0.99990000000000001</v>
      </c>
      <c r="AA438" s="186">
        <v>0.99990000000000001</v>
      </c>
      <c r="AB438" s="186" t="s">
        <v>84</v>
      </c>
      <c r="AC438" s="186"/>
      <c r="AD438" s="186" t="s">
        <v>84</v>
      </c>
      <c r="AE438" s="186">
        <v>0.99990000000000001</v>
      </c>
      <c r="AF438" s="186">
        <v>0.99990000000000001</v>
      </c>
      <c r="AG438" s="186" t="s">
        <v>84</v>
      </c>
      <c r="AH438" s="186" t="s">
        <v>84</v>
      </c>
      <c r="AI438" s="186" t="s">
        <v>84</v>
      </c>
      <c r="AJ438" s="186" t="s">
        <v>84</v>
      </c>
      <c r="AK438" s="186" t="s">
        <v>84</v>
      </c>
      <c r="AL438" s="186">
        <v>0.99990000000000001</v>
      </c>
      <c r="AM438" s="186">
        <v>0.99990000000000001</v>
      </c>
      <c r="AN438" s="189">
        <v>0.99990000000000001</v>
      </c>
      <c r="AO438" s="186" t="s">
        <v>84</v>
      </c>
      <c r="AP438" s="186" t="s">
        <v>84</v>
      </c>
      <c r="AQ438" s="186">
        <v>0.99990000000000001</v>
      </c>
      <c r="AR438" s="186" t="s">
        <v>84</v>
      </c>
      <c r="AS438" s="186" t="s">
        <v>84</v>
      </c>
      <c r="AT438" s="605">
        <v>0.99990000000000001</v>
      </c>
      <c r="AU438" s="186" t="s">
        <v>84</v>
      </c>
      <c r="AV438" s="186" t="s">
        <v>84</v>
      </c>
      <c r="AW438" s="186" t="s">
        <v>84</v>
      </c>
      <c r="AX438" s="605" t="s">
        <v>84</v>
      </c>
      <c r="AY438" s="186" t="s">
        <v>84</v>
      </c>
      <c r="AZ438" s="63"/>
      <c r="BA438" s="1066">
        <v>0.99992999999999999</v>
      </c>
      <c r="BB438" s="207">
        <v>0.99990000000000001</v>
      </c>
      <c r="BC438" s="207">
        <v>0.99990000000000001</v>
      </c>
      <c r="BD438" s="208">
        <v>0.99990999999999997</v>
      </c>
      <c r="BE438" s="208" t="s">
        <v>84</v>
      </c>
    </row>
    <row r="439" spans="1:57" ht="35.25" customHeight="1" x14ac:dyDescent="0.25">
      <c r="A439" s="144"/>
      <c r="B439" s="144"/>
      <c r="C439" s="144"/>
      <c r="D439" s="144"/>
      <c r="E439" s="144" t="str">
        <f t="shared" si="82"/>
        <v>2025NOVIEMBREÍNDICES DE ATENCIÓN POSTPAGO</v>
      </c>
      <c r="F439" s="1285">
        <v>2025</v>
      </c>
      <c r="G439" s="449" t="s">
        <v>267</v>
      </c>
      <c r="H439" s="452"/>
      <c r="I439" s="1219" t="s">
        <v>158</v>
      </c>
      <c r="J439" s="1290">
        <v>0.99990000000000001</v>
      </c>
      <c r="K439" s="186" t="s">
        <v>84</v>
      </c>
      <c r="L439" s="186" t="s">
        <v>84</v>
      </c>
      <c r="M439" s="186">
        <v>0.99990000000000001</v>
      </c>
      <c r="N439" s="186" t="s">
        <v>84</v>
      </c>
      <c r="O439" s="186" t="s">
        <v>84</v>
      </c>
      <c r="P439" s="186">
        <v>1</v>
      </c>
      <c r="Q439" s="186">
        <v>0.99990000000000001</v>
      </c>
      <c r="R439" s="186" t="s">
        <v>84</v>
      </c>
      <c r="S439" s="186">
        <v>0.99990000000000001</v>
      </c>
      <c r="T439" s="186" t="s">
        <v>84</v>
      </c>
      <c r="U439" s="186">
        <v>0.99990000000000001</v>
      </c>
      <c r="V439" s="186" t="s">
        <v>84</v>
      </c>
      <c r="W439" s="186" t="s">
        <v>84</v>
      </c>
      <c r="X439" s="186">
        <v>0.99990000000000001</v>
      </c>
      <c r="Y439" s="186">
        <v>0.99990000000000001</v>
      </c>
      <c r="Z439" s="186">
        <v>0.99990000000000001</v>
      </c>
      <c r="AA439" s="186">
        <v>1</v>
      </c>
      <c r="AB439" s="186" t="s">
        <v>84</v>
      </c>
      <c r="AC439" s="186"/>
      <c r="AD439" s="186">
        <v>0.99990000000000001</v>
      </c>
      <c r="AE439" s="186">
        <v>0.99990000000000001</v>
      </c>
      <c r="AF439" s="186" t="s">
        <v>84</v>
      </c>
      <c r="AG439" s="186" t="s">
        <v>84</v>
      </c>
      <c r="AH439" s="186" t="s">
        <v>84</v>
      </c>
      <c r="AI439" s="186" t="s">
        <v>84</v>
      </c>
      <c r="AJ439" s="186">
        <v>0.99990000000000001</v>
      </c>
      <c r="AK439" s="186" t="s">
        <v>84</v>
      </c>
      <c r="AL439" s="186" t="s">
        <v>84</v>
      </c>
      <c r="AM439" s="186">
        <v>0.99990000000000001</v>
      </c>
      <c r="AN439" s="189">
        <v>0.99990000000000001</v>
      </c>
      <c r="AO439" s="186" t="s">
        <v>84</v>
      </c>
      <c r="AP439" s="186" t="s">
        <v>84</v>
      </c>
      <c r="AQ439" s="186" t="s">
        <v>84</v>
      </c>
      <c r="AR439" s="186">
        <v>0.99990000000000001</v>
      </c>
      <c r="AS439" s="186" t="s">
        <v>84</v>
      </c>
      <c r="AT439" s="605">
        <v>0.99990000000000001</v>
      </c>
      <c r="AU439" s="186" t="s">
        <v>84</v>
      </c>
      <c r="AV439" s="186" t="s">
        <v>84</v>
      </c>
      <c r="AW439" s="186" t="s">
        <v>84</v>
      </c>
      <c r="AX439" s="605" t="s">
        <v>84</v>
      </c>
      <c r="AY439" s="186" t="s">
        <v>84</v>
      </c>
      <c r="AZ439" s="63"/>
      <c r="BA439" s="1202">
        <v>0.99992000000000003</v>
      </c>
      <c r="BB439" s="207">
        <v>0.99990000000000001</v>
      </c>
      <c r="BC439" s="207">
        <v>0.99990000000000001</v>
      </c>
      <c r="BD439" s="208">
        <v>0.99990666666666661</v>
      </c>
      <c r="BE439" s="208" t="s">
        <v>84</v>
      </c>
    </row>
    <row r="440" spans="1:57" ht="35.25" customHeight="1" x14ac:dyDescent="0.25">
      <c r="A440" s="144"/>
      <c r="B440" s="144"/>
      <c r="C440" s="144"/>
      <c r="D440" s="144"/>
      <c r="E440" s="144" t="str">
        <f t="shared" si="82"/>
        <v>2025DICIEMBREÍNDICES DE ATENCIÓN POSTPAGO</v>
      </c>
      <c r="F440" s="1300">
        <v>2025</v>
      </c>
      <c r="G440" s="449" t="s">
        <v>152</v>
      </c>
      <c r="H440" s="452"/>
      <c r="I440" s="1219" t="s">
        <v>158</v>
      </c>
      <c r="J440" s="1373">
        <v>0.99990000000000001</v>
      </c>
      <c r="K440" s="186">
        <v>0.99990000000000001</v>
      </c>
      <c r="L440" s="186" t="s">
        <v>84</v>
      </c>
      <c r="M440" s="186" t="s">
        <v>84</v>
      </c>
      <c r="N440" s="186" t="s">
        <v>84</v>
      </c>
      <c r="O440" s="186" t="s">
        <v>84</v>
      </c>
      <c r="P440" s="186">
        <v>0.99990000000000001</v>
      </c>
      <c r="Q440" s="186">
        <v>0.99990000000000001</v>
      </c>
      <c r="R440" s="186" t="s">
        <v>84</v>
      </c>
      <c r="S440" s="186">
        <v>0.99990000000000001</v>
      </c>
      <c r="T440" s="186" t="s">
        <v>84</v>
      </c>
      <c r="U440" s="186">
        <v>0.99990000000000001</v>
      </c>
      <c r="V440" s="186">
        <v>0.99990000000000001</v>
      </c>
      <c r="W440" s="186" t="s">
        <v>84</v>
      </c>
      <c r="X440" s="186">
        <v>0.99990000000000001</v>
      </c>
      <c r="Y440" s="186" t="s">
        <v>84</v>
      </c>
      <c r="Z440" s="186">
        <v>0.99990000000000001</v>
      </c>
      <c r="AA440" s="186">
        <v>0.99990000000000001</v>
      </c>
      <c r="AB440" s="186" t="s">
        <v>84</v>
      </c>
      <c r="AC440" s="186"/>
      <c r="AD440" s="186">
        <v>0.99990000000000001</v>
      </c>
      <c r="AE440" s="186" t="s">
        <v>84</v>
      </c>
      <c r="AF440" s="186">
        <v>0.99990000000000001</v>
      </c>
      <c r="AG440" s="186" t="s">
        <v>84</v>
      </c>
      <c r="AH440" s="186" t="s">
        <v>84</v>
      </c>
      <c r="AI440" s="186" t="s">
        <v>84</v>
      </c>
      <c r="AJ440" s="186" t="s">
        <v>84</v>
      </c>
      <c r="AK440" s="186" t="s">
        <v>84</v>
      </c>
      <c r="AL440" s="186">
        <v>0.99990000000000001</v>
      </c>
      <c r="AM440" s="186">
        <v>0.99990000000000001</v>
      </c>
      <c r="AN440" s="189">
        <v>0.99990000000000001</v>
      </c>
      <c r="AO440" s="186" t="s">
        <v>84</v>
      </c>
      <c r="AP440" s="186" t="s">
        <v>84</v>
      </c>
      <c r="AQ440" s="186">
        <v>0.99990000000000001</v>
      </c>
      <c r="AR440" s="186">
        <v>0.99990000000000001</v>
      </c>
      <c r="AS440" s="186" t="s">
        <v>84</v>
      </c>
      <c r="AT440" s="605" t="s">
        <v>84</v>
      </c>
      <c r="AU440" s="186" t="s">
        <v>84</v>
      </c>
      <c r="AV440" s="186" t="s">
        <v>84</v>
      </c>
      <c r="AW440" s="186" t="s">
        <v>84</v>
      </c>
      <c r="AX440" s="605" t="s">
        <v>84</v>
      </c>
      <c r="AY440" s="186" t="s">
        <v>84</v>
      </c>
      <c r="AZ440" s="63"/>
      <c r="BA440" s="1381">
        <v>0.99990000000000001</v>
      </c>
      <c r="BB440" s="207">
        <v>0.99990000000000001</v>
      </c>
      <c r="BC440" s="207">
        <v>0.99990000000000001</v>
      </c>
      <c r="BD440" s="208">
        <v>0.9998999999999999</v>
      </c>
      <c r="BE440" s="208" t="s">
        <v>84</v>
      </c>
    </row>
    <row r="441" spans="1:57" ht="34" customHeight="1" x14ac:dyDescent="0.25">
      <c r="A441" s="144"/>
      <c r="B441" s="144"/>
      <c r="C441" s="144"/>
      <c r="D441" s="144"/>
      <c r="E441" s="144" t="str">
        <f t="shared" si="78"/>
        <v>2026FEBREROÍNDICES DE ATENCIÓN POSTPAGO</v>
      </c>
      <c r="F441" s="448">
        <v>2026</v>
      </c>
      <c r="G441" s="449" t="s">
        <v>154</v>
      </c>
      <c r="H441" s="452"/>
      <c r="I441" s="451" t="s">
        <v>158</v>
      </c>
      <c r="J441" s="640" t="str">
        <f>'Datos comparativos'!H441</f>
        <v>n/a</v>
      </c>
      <c r="K441" s="641">
        <f>'Datos comparativos'!I441</f>
        <v>0.99990000000000001</v>
      </c>
      <c r="L441" s="641" t="str">
        <f>'Datos comparativos'!J441</f>
        <v>n/a</v>
      </c>
      <c r="M441" s="641">
        <f>'Datos comparativos'!K441</f>
        <v>0.99990000000000001</v>
      </c>
      <c r="N441" s="641" t="str">
        <f>'Datos comparativos'!L441</f>
        <v>n/a</v>
      </c>
      <c r="O441" s="641" t="str">
        <f>'Datos comparativos'!M441</f>
        <v>n/a</v>
      </c>
      <c r="P441" s="641">
        <f>'Datos comparativos'!N441</f>
        <v>0.99990000000000001</v>
      </c>
      <c r="Q441" s="641">
        <f>'Datos comparativos'!O441</f>
        <v>0.99990000000000001</v>
      </c>
      <c r="R441" s="641" t="str">
        <f>'Datos comparativos'!P441</f>
        <v>n/a</v>
      </c>
      <c r="S441" s="641">
        <f>'Datos comparativos'!Q441</f>
        <v>0.99990000000000001</v>
      </c>
      <c r="T441" s="641" t="str">
        <f>'Datos comparativos'!R441</f>
        <v>n/a</v>
      </c>
      <c r="U441" s="641">
        <f>'Datos comparativos'!S441</f>
        <v>0.5</v>
      </c>
      <c r="V441" s="641">
        <f>'Datos comparativos'!T441</f>
        <v>0.99990000000000001</v>
      </c>
      <c r="W441" s="642" t="str">
        <f>'Datos comparativos'!U441</f>
        <v>n/a</v>
      </c>
      <c r="X441" s="642">
        <f>'Datos comparativos'!V441</f>
        <v>0.99990000000000001</v>
      </c>
      <c r="Y441" s="642">
        <f>'Datos comparativos'!W441</f>
        <v>0.99990000000000001</v>
      </c>
      <c r="Z441" s="642" t="str">
        <f>'Datos comparativos'!X441</f>
        <v>n/a</v>
      </c>
      <c r="AA441" s="642">
        <f>'Datos comparativos'!Y441</f>
        <v>0.99990000000000001</v>
      </c>
      <c r="AB441" s="642" t="str">
        <f>'Datos comparativos'!Z441</f>
        <v>n/a</v>
      </c>
      <c r="AC441" s="642">
        <f>'Datos comparativos'!AA441</f>
        <v>0.99990000000000001</v>
      </c>
      <c r="AD441" s="642" t="str">
        <f>'Datos comparativos'!AB441</f>
        <v>n/a</v>
      </c>
      <c r="AE441" s="641">
        <f>'Datos comparativos'!AC441</f>
        <v>1</v>
      </c>
      <c r="AF441" s="641" t="str">
        <f>'Datos comparativos'!AD441</f>
        <v>n/a</v>
      </c>
      <c r="AG441" s="641" t="str">
        <f>'Datos comparativos'!AE441</f>
        <v>n/a</v>
      </c>
      <c r="AH441" s="641" t="str">
        <f>'Datos comparativos'!AF441</f>
        <v>n/a</v>
      </c>
      <c r="AI441" s="641" t="str">
        <f>'Datos comparativos'!AG441</f>
        <v>n/a</v>
      </c>
      <c r="AJ441" s="642">
        <f>'Datos comparativos'!AH441</f>
        <v>0.99990000000000001</v>
      </c>
      <c r="AK441" s="642" t="str">
        <f>'Datos comparativos'!AI441</f>
        <v>n/a</v>
      </c>
      <c r="AL441" s="642">
        <f>'Datos comparativos'!AJ441</f>
        <v>0.66659999999999997</v>
      </c>
      <c r="AM441" s="642">
        <f>'Datos comparativos'!AK441</f>
        <v>0.99990000000000001</v>
      </c>
      <c r="AN441" s="642">
        <f>'Datos comparativos'!AL441</f>
        <v>0.99990000000000001</v>
      </c>
      <c r="AO441" s="642" t="str">
        <f>'Datos comparativos'!AM441</f>
        <v>n/a</v>
      </c>
      <c r="AP441" s="641" t="str">
        <f>'Datos comparativos'!AN441</f>
        <v>n/a</v>
      </c>
      <c r="AQ441" s="641">
        <f>'Datos comparativos'!AO441</f>
        <v>0.5</v>
      </c>
      <c r="AR441" s="641" t="str">
        <f>'Datos comparativos'!AP441</f>
        <v>n/a</v>
      </c>
      <c r="AS441" s="642" t="str">
        <f>'Datos comparativos'!AQ441</f>
        <v>n/a</v>
      </c>
      <c r="AT441" s="647">
        <f>'Datos comparativos'!AR441</f>
        <v>0.99990000000000001</v>
      </c>
      <c r="AU441" s="642" t="str">
        <f>'Datos comparativos'!AU441</f>
        <v>n/a</v>
      </c>
      <c r="AV441" s="659" t="str">
        <f>'Datos comparativos'!AV441</f>
        <v>n/a</v>
      </c>
      <c r="AW441" s="642" t="str">
        <f>'Datos comparativos'!AW441</f>
        <v>n/a</v>
      </c>
      <c r="AX441" s="647" t="str">
        <f>'Datos comparativos'!AX441</f>
        <v>n/a</v>
      </c>
      <c r="AY441" s="607" t="str">
        <f>'Datos comparativos'!AY441</f>
        <v>n/a</v>
      </c>
      <c r="AZ441" s="63"/>
      <c r="BA441" s="645">
        <f>'Datos comparativos'!BA441</f>
        <v>0.95445454545454556</v>
      </c>
      <c r="BB441" s="646">
        <f>'Datos comparativos'!BB441</f>
        <v>0.93326000000000009</v>
      </c>
      <c r="BC441" s="646">
        <f>'Datos comparativos'!BC441</f>
        <v>0.74995000000000001</v>
      </c>
      <c r="BD441" s="644">
        <f>'Datos comparativos'!BD441</f>
        <v>0.87922151515151514</v>
      </c>
      <c r="BE441" s="644" t="str">
        <f>'Datos comparativos'!BE441</f>
        <v>n/a</v>
      </c>
    </row>
    <row r="442" spans="1:57" s="72" customFormat="1" ht="6" customHeight="1" x14ac:dyDescent="0.25">
      <c r="A442" s="155"/>
      <c r="B442" s="155"/>
      <c r="C442" s="155"/>
      <c r="D442" s="155"/>
      <c r="E442" s="144" t="str">
        <f t="shared" si="71"/>
        <v/>
      </c>
      <c r="F442" s="190"/>
      <c r="G442" s="191"/>
      <c r="H442" s="453"/>
      <c r="I442" s="193"/>
      <c r="J442" s="186"/>
      <c r="K442" s="186"/>
      <c r="L442" s="186"/>
      <c r="M442" s="186"/>
      <c r="N442" s="186"/>
      <c r="O442" s="186"/>
      <c r="P442" s="287"/>
      <c r="Q442" s="186"/>
      <c r="R442" s="186"/>
      <c r="S442" s="186"/>
      <c r="T442" s="186"/>
      <c r="U442" s="186"/>
      <c r="V442" s="186"/>
      <c r="W442" s="189"/>
      <c r="X442" s="189"/>
      <c r="Y442" s="189"/>
      <c r="Z442" s="189"/>
      <c r="AA442" s="189"/>
      <c r="AB442" s="189"/>
      <c r="AC442" s="189"/>
      <c r="AD442" s="186"/>
      <c r="AE442" s="186"/>
      <c r="AF442" s="186"/>
      <c r="AG442" s="186"/>
      <c r="AH442" s="186"/>
      <c r="AI442" s="186"/>
      <c r="AJ442" s="186"/>
      <c r="AK442" s="186"/>
      <c r="AL442" s="186"/>
      <c r="AM442" s="186"/>
      <c r="AN442" s="186"/>
      <c r="AO442" s="206"/>
      <c r="AP442" s="186"/>
      <c r="AQ442" s="186"/>
      <c r="AR442" s="186"/>
      <c r="AS442" s="186"/>
      <c r="AT442" s="186"/>
      <c r="AU442" s="186"/>
      <c r="AV442" s="186"/>
      <c r="AW442" s="186"/>
      <c r="AX442" s="186"/>
      <c r="AY442" s="186"/>
      <c r="AZ442"/>
      <c r="BA442" s="186"/>
      <c r="BB442" s="186"/>
      <c r="BC442" s="186"/>
      <c r="BD442" s="186"/>
      <c r="BE442" s="186"/>
    </row>
    <row r="443" spans="1:57" ht="50.15" customHeight="1" x14ac:dyDescent="0.25">
      <c r="A443" s="144"/>
      <c r="B443" s="144"/>
      <c r="C443" s="144"/>
      <c r="D443" s="144"/>
      <c r="E443" s="144" t="str">
        <f t="shared" si="71"/>
        <v>VARIACIÓN ATENCIÓN POSTPAGO
(Febrero - Diciembre)</v>
      </c>
      <c r="F443" s="1599" t="s">
        <v>856</v>
      </c>
      <c r="G443" s="1600"/>
      <c r="H443" s="1600"/>
      <c r="I443" s="1601"/>
      <c r="J443" s="195">
        <v>0</v>
      </c>
      <c r="K443" s="196">
        <v>0</v>
      </c>
      <c r="L443" s="196" t="s">
        <v>84</v>
      </c>
      <c r="M443" s="196">
        <v>0</v>
      </c>
      <c r="N443" s="196" t="s">
        <v>84</v>
      </c>
      <c r="O443" s="196">
        <v>0</v>
      </c>
      <c r="P443" s="196">
        <v>0</v>
      </c>
      <c r="Q443" s="196">
        <v>0</v>
      </c>
      <c r="R443" s="196" t="s">
        <v>84</v>
      </c>
      <c r="S443" s="196">
        <v>0</v>
      </c>
      <c r="T443" s="196">
        <v>0</v>
      </c>
      <c r="U443" s="196">
        <v>0</v>
      </c>
      <c r="V443" s="196">
        <v>0</v>
      </c>
      <c r="W443" s="196" t="s">
        <v>84</v>
      </c>
      <c r="X443" s="196">
        <v>1</v>
      </c>
      <c r="Y443" s="196">
        <v>0</v>
      </c>
      <c r="Z443" s="717"/>
      <c r="AA443" s="996"/>
      <c r="AB443" s="996"/>
      <c r="AC443" s="996"/>
      <c r="AD443" s="196">
        <v>1</v>
      </c>
      <c r="AE443" s="196">
        <v>-0.33333333333333337</v>
      </c>
      <c r="AF443" s="196">
        <v>0</v>
      </c>
      <c r="AG443" s="196" t="s">
        <v>84</v>
      </c>
      <c r="AH443" s="196" t="s">
        <v>84</v>
      </c>
      <c r="AI443" s="196" t="s">
        <v>84</v>
      </c>
      <c r="AJ443" s="251">
        <v>1</v>
      </c>
      <c r="AK443" s="251">
        <v>-0.66666666666666674</v>
      </c>
      <c r="AL443" s="717"/>
      <c r="AM443" s="717"/>
      <c r="AN443" s="880"/>
      <c r="AO443" s="254">
        <v>0</v>
      </c>
      <c r="AP443" s="196">
        <v>0</v>
      </c>
      <c r="AQ443" s="196">
        <v>0</v>
      </c>
      <c r="AR443" s="857"/>
      <c r="AS443" s="456" t="s">
        <v>84</v>
      </c>
      <c r="AT443" s="457">
        <v>0</v>
      </c>
      <c r="AU443" s="456" t="s">
        <v>84</v>
      </c>
      <c r="AV443" s="616" t="s">
        <v>84</v>
      </c>
      <c r="AW443" s="456" t="s">
        <v>84</v>
      </c>
      <c r="AX443" s="457" t="s">
        <v>84</v>
      </c>
      <c r="AY443" s="456" t="s">
        <v>84</v>
      </c>
      <c r="BA443" s="195">
        <v>8.333333333333337E-2</v>
      </c>
      <c r="BB443" s="196">
        <v>0.20000000000000007</v>
      </c>
      <c r="BC443" s="196">
        <v>0</v>
      </c>
      <c r="BD443" s="197">
        <v>9.4444444444444331E-2</v>
      </c>
      <c r="BE443" s="197" t="s">
        <v>84</v>
      </c>
    </row>
    <row r="444" spans="1:57" s="72" customFormat="1" ht="6" customHeight="1" x14ac:dyDescent="0.25">
      <c r="A444" s="155"/>
      <c r="B444" s="155"/>
      <c r="C444" s="155"/>
      <c r="D444" s="155"/>
      <c r="E444" s="144" t="str">
        <f t="shared" si="71"/>
        <v/>
      </c>
      <c r="F444" s="190"/>
      <c r="G444" s="191"/>
      <c r="H444" s="453"/>
      <c r="I444" s="193"/>
      <c r="J444" s="186"/>
      <c r="K444" s="186"/>
      <c r="L444" s="186"/>
      <c r="M444" s="186"/>
      <c r="N444" s="186"/>
      <c r="O444" s="186"/>
      <c r="P444" s="186"/>
      <c r="Q444" s="186"/>
      <c r="R444" s="186"/>
      <c r="S444" s="186"/>
      <c r="T444" s="186"/>
      <c r="U444" s="186"/>
      <c r="V444" s="186"/>
      <c r="W444" s="186"/>
      <c r="X444" s="186"/>
      <c r="Y444" s="186"/>
      <c r="Z444" s="186"/>
      <c r="AA444" s="186"/>
      <c r="AB444" s="186"/>
      <c r="AC444" s="186"/>
      <c r="AD444" s="186"/>
      <c r="AE444" s="186"/>
      <c r="AF444" s="186"/>
      <c r="AG444" s="186"/>
      <c r="AH444" s="186"/>
      <c r="AI444" s="186"/>
      <c r="AJ444" s="186"/>
      <c r="AK444" s="186"/>
      <c r="AL444" s="186"/>
      <c r="AM444" s="186"/>
      <c r="AN444" s="186"/>
      <c r="AO444" s="206"/>
      <c r="AP444" s="186"/>
      <c r="AQ444" s="186"/>
      <c r="AR444" s="186"/>
      <c r="AS444" s="186"/>
      <c r="AT444" s="186"/>
      <c r="AU444" s="186"/>
      <c r="AV444" s="186"/>
      <c r="AW444" s="186"/>
      <c r="AX444" s="186"/>
      <c r="AY444" s="186"/>
      <c r="AZ444"/>
      <c r="BA444" s="186"/>
      <c r="BB444" s="186"/>
      <c r="BC444" s="186"/>
      <c r="BD444" s="186"/>
      <c r="BE444" s="186"/>
    </row>
    <row r="445" spans="1:57" ht="35.25" customHeight="1" x14ac:dyDescent="0.25">
      <c r="A445" s="147"/>
      <c r="B445" s="147"/>
      <c r="C445" s="147"/>
      <c r="D445" s="147"/>
      <c r="E445" s="144" t="str">
        <f t="shared" si="71"/>
        <v>2016DICIEMBREÍNDICE AMBIENTE DE LA TIENDA</v>
      </c>
      <c r="F445" s="448">
        <v>2016</v>
      </c>
      <c r="G445" s="449" t="s">
        <v>152</v>
      </c>
      <c r="H445" s="452"/>
      <c r="I445" s="450" t="s">
        <v>159</v>
      </c>
      <c r="J445" s="297">
        <v>1</v>
      </c>
      <c r="K445" s="181">
        <v>1</v>
      </c>
      <c r="L445" s="181">
        <v>0.75</v>
      </c>
      <c r="M445" s="181">
        <v>0.875</v>
      </c>
      <c r="N445" s="181">
        <v>1</v>
      </c>
      <c r="O445" s="181">
        <v>1</v>
      </c>
      <c r="P445" s="181">
        <v>0.5</v>
      </c>
      <c r="Q445" s="181" t="s">
        <v>84</v>
      </c>
      <c r="R445" s="181">
        <v>1</v>
      </c>
      <c r="S445" s="181">
        <v>0.625</v>
      </c>
      <c r="T445" s="181">
        <v>1</v>
      </c>
      <c r="U445" s="181">
        <v>1</v>
      </c>
      <c r="V445" s="181" t="s">
        <v>84</v>
      </c>
      <c r="W445" s="182">
        <v>0.75</v>
      </c>
      <c r="X445" s="181" t="s">
        <v>84</v>
      </c>
      <c r="Y445" s="181" t="s">
        <v>84</v>
      </c>
      <c r="Z445" s="716" t="s">
        <v>84</v>
      </c>
      <c r="AA445" s="870" t="s">
        <v>84</v>
      </c>
      <c r="AB445" s="870" t="s">
        <v>84</v>
      </c>
      <c r="AC445" s="870"/>
      <c r="AD445" s="181">
        <v>0.75</v>
      </c>
      <c r="AE445" s="181">
        <v>0.875</v>
      </c>
      <c r="AF445" s="181">
        <v>0.875</v>
      </c>
      <c r="AG445" s="181">
        <v>0.8125</v>
      </c>
      <c r="AH445" s="181">
        <v>1</v>
      </c>
      <c r="AI445" s="181">
        <v>0.75</v>
      </c>
      <c r="AJ445" s="181" t="s">
        <v>84</v>
      </c>
      <c r="AK445" s="181" t="s">
        <v>84</v>
      </c>
      <c r="AL445" s="716" t="s">
        <v>84</v>
      </c>
      <c r="AM445" s="716" t="s">
        <v>84</v>
      </c>
      <c r="AN445" s="870" t="s">
        <v>84</v>
      </c>
      <c r="AO445" s="181">
        <v>1</v>
      </c>
      <c r="AP445" s="181">
        <v>0.75</v>
      </c>
      <c r="AQ445" s="181" t="s">
        <v>84</v>
      </c>
      <c r="AR445" s="856" t="s">
        <v>84</v>
      </c>
      <c r="AS445" s="181">
        <v>0.8125</v>
      </c>
      <c r="AT445" s="298" t="s">
        <v>84</v>
      </c>
      <c r="AU445" s="181" t="s">
        <v>84</v>
      </c>
      <c r="AV445" s="601" t="s">
        <v>84</v>
      </c>
      <c r="AW445" s="181" t="s">
        <v>84</v>
      </c>
      <c r="AX445" s="298" t="s">
        <v>84</v>
      </c>
      <c r="AY445" s="181" t="s">
        <v>84</v>
      </c>
      <c r="BA445" s="223">
        <v>0.875</v>
      </c>
      <c r="BB445" s="224">
        <v>0.84375</v>
      </c>
      <c r="BC445" s="224">
        <v>0.85416666666666663</v>
      </c>
      <c r="BD445" s="225">
        <v>0.85763888888888884</v>
      </c>
      <c r="BE445" s="225" t="s">
        <v>84</v>
      </c>
    </row>
    <row r="446" spans="1:57" ht="35.25" customHeight="1" x14ac:dyDescent="0.25">
      <c r="A446" s="144"/>
      <c r="B446" s="144"/>
      <c r="C446" s="144"/>
      <c r="D446" s="144"/>
      <c r="E446" s="144" t="str">
        <f t="shared" si="71"/>
        <v>2017ENEROÍNDICE AMBIENTE DE LA TIENDA</v>
      </c>
      <c r="F446" s="448">
        <v>2017</v>
      </c>
      <c r="G446" s="449" t="s">
        <v>153</v>
      </c>
      <c r="H446" s="452"/>
      <c r="I446" s="451" t="str">
        <f>+I445</f>
        <v>ÍNDICE AMBIENTE DE LA TIENDA</v>
      </c>
      <c r="J446" s="264">
        <v>1</v>
      </c>
      <c r="K446" s="183">
        <v>1</v>
      </c>
      <c r="L446" s="183">
        <v>0.9375</v>
      </c>
      <c r="M446" s="183">
        <v>1</v>
      </c>
      <c r="N446" s="183">
        <v>0.9375</v>
      </c>
      <c r="O446" s="183">
        <v>1</v>
      </c>
      <c r="P446" s="183">
        <v>0.5</v>
      </c>
      <c r="Q446" s="183" t="s">
        <v>84</v>
      </c>
      <c r="R446" s="183">
        <v>1</v>
      </c>
      <c r="S446" s="183">
        <v>1</v>
      </c>
      <c r="T446" s="183">
        <v>0.6875</v>
      </c>
      <c r="U446" s="183">
        <v>0.75</v>
      </c>
      <c r="V446" s="183" t="s">
        <v>84</v>
      </c>
      <c r="W446" s="183">
        <v>1</v>
      </c>
      <c r="X446" s="183" t="s">
        <v>84</v>
      </c>
      <c r="Y446" s="183" t="s">
        <v>84</v>
      </c>
      <c r="Z446" s="183" t="s">
        <v>84</v>
      </c>
      <c r="AA446" s="183" t="s">
        <v>84</v>
      </c>
      <c r="AB446" s="183" t="s">
        <v>84</v>
      </c>
      <c r="AC446" s="183"/>
      <c r="AD446" s="183">
        <v>0.875</v>
      </c>
      <c r="AE446" s="183">
        <v>1</v>
      </c>
      <c r="AF446" s="183">
        <v>1</v>
      </c>
      <c r="AG446" s="183">
        <v>0.6875</v>
      </c>
      <c r="AH446" s="183">
        <v>1</v>
      </c>
      <c r="AI446" s="183">
        <v>0.375</v>
      </c>
      <c r="AJ446" s="183" t="s">
        <v>84</v>
      </c>
      <c r="AK446" s="183" t="s">
        <v>84</v>
      </c>
      <c r="AL446" s="183" t="s">
        <v>84</v>
      </c>
      <c r="AM446" s="183" t="s">
        <v>84</v>
      </c>
      <c r="AN446" s="183" t="s">
        <v>84</v>
      </c>
      <c r="AO446" s="183">
        <v>1</v>
      </c>
      <c r="AP446" s="183">
        <v>1</v>
      </c>
      <c r="AQ446" s="183" t="s">
        <v>84</v>
      </c>
      <c r="AR446" s="183" t="s">
        <v>84</v>
      </c>
      <c r="AS446" s="183">
        <v>0.3125</v>
      </c>
      <c r="AT446" s="265" t="s">
        <v>84</v>
      </c>
      <c r="AU446" s="183" t="s">
        <v>84</v>
      </c>
      <c r="AV446" s="183" t="s">
        <v>84</v>
      </c>
      <c r="AW446" s="183" t="s">
        <v>84</v>
      </c>
      <c r="AX446" s="265" t="s">
        <v>84</v>
      </c>
      <c r="AY446" s="183" t="s">
        <v>84</v>
      </c>
      <c r="BA446" s="266">
        <v>0.90104166666666663</v>
      </c>
      <c r="BB446" s="187">
        <v>0.82291666666666663</v>
      </c>
      <c r="BC446" s="187">
        <v>0.77083333333333337</v>
      </c>
      <c r="BD446" s="188">
        <v>0.83159722222222221</v>
      </c>
      <c r="BE446" s="188" t="s">
        <v>84</v>
      </c>
    </row>
    <row r="447" spans="1:57" ht="35.25" customHeight="1" x14ac:dyDescent="0.25">
      <c r="A447" s="144"/>
      <c r="B447" s="144"/>
      <c r="C447" s="144"/>
      <c r="D447" s="144"/>
      <c r="E447" s="144" t="str">
        <f t="shared" si="71"/>
        <v>2017FEBREROÍNDICE AMBIENTE DE LA TIENDA</v>
      </c>
      <c r="F447" s="448">
        <f>+F446</f>
        <v>2017</v>
      </c>
      <c r="G447" s="449" t="s">
        <v>154</v>
      </c>
      <c r="H447" s="452"/>
      <c r="I447" s="451" t="str">
        <f t="shared" ref="I447:I458" si="83">+I446</f>
        <v>ÍNDICE AMBIENTE DE LA TIENDA</v>
      </c>
      <c r="J447" s="268">
        <v>1</v>
      </c>
      <c r="K447" s="186">
        <v>1</v>
      </c>
      <c r="L447" s="186">
        <v>0.5</v>
      </c>
      <c r="M447" s="186">
        <v>0.625</v>
      </c>
      <c r="N447" s="186">
        <v>1</v>
      </c>
      <c r="O447" s="186">
        <v>0.875</v>
      </c>
      <c r="P447" s="186">
        <v>1</v>
      </c>
      <c r="Q447" s="186">
        <v>1</v>
      </c>
      <c r="R447" s="186">
        <v>1</v>
      </c>
      <c r="S447" s="186">
        <v>1</v>
      </c>
      <c r="T447" s="186">
        <v>0.875</v>
      </c>
      <c r="U447" s="186">
        <v>1</v>
      </c>
      <c r="V447" s="186" t="s">
        <v>84</v>
      </c>
      <c r="W447" s="186" t="s">
        <v>84</v>
      </c>
      <c r="X447" s="186" t="s">
        <v>84</v>
      </c>
      <c r="Y447" s="186" t="s">
        <v>84</v>
      </c>
      <c r="Z447" s="186" t="s">
        <v>84</v>
      </c>
      <c r="AA447" s="186" t="s">
        <v>84</v>
      </c>
      <c r="AB447" s="186" t="s">
        <v>84</v>
      </c>
      <c r="AC447" s="186"/>
      <c r="AD447" s="186">
        <v>0.9375</v>
      </c>
      <c r="AE447" s="186">
        <v>1</v>
      </c>
      <c r="AF447" s="186">
        <v>0.875</v>
      </c>
      <c r="AG447" s="186">
        <v>0.625</v>
      </c>
      <c r="AH447" s="186">
        <v>1</v>
      </c>
      <c r="AI447" s="186">
        <v>0.75</v>
      </c>
      <c r="AJ447" s="186" t="s">
        <v>84</v>
      </c>
      <c r="AK447" s="186" t="s">
        <v>84</v>
      </c>
      <c r="AL447" s="186" t="s">
        <v>84</v>
      </c>
      <c r="AM447" s="186" t="s">
        <v>84</v>
      </c>
      <c r="AN447" s="186" t="s">
        <v>84</v>
      </c>
      <c r="AO447" s="186">
        <v>0.875</v>
      </c>
      <c r="AP447" s="186">
        <v>0.9375</v>
      </c>
      <c r="AQ447" s="186" t="s">
        <v>84</v>
      </c>
      <c r="AR447" s="186" t="s">
        <v>84</v>
      </c>
      <c r="AS447" s="186">
        <v>0.375</v>
      </c>
      <c r="AT447" s="269" t="s">
        <v>84</v>
      </c>
      <c r="AU447" s="186" t="s">
        <v>84</v>
      </c>
      <c r="AV447" s="186" t="s">
        <v>84</v>
      </c>
      <c r="AW447" s="186" t="s">
        <v>84</v>
      </c>
      <c r="AX447" s="269" t="s">
        <v>84</v>
      </c>
      <c r="AY447" s="186" t="s">
        <v>84</v>
      </c>
      <c r="BA447" s="270">
        <v>0.90625</v>
      </c>
      <c r="BB447" s="207">
        <v>0.86458333333333337</v>
      </c>
      <c r="BC447" s="207">
        <v>0.72916666666666663</v>
      </c>
      <c r="BD447" s="208">
        <v>0.83333333333333337</v>
      </c>
      <c r="BE447" s="208" t="s">
        <v>84</v>
      </c>
    </row>
    <row r="448" spans="1:57" ht="35.25" customHeight="1" x14ac:dyDescent="0.25">
      <c r="A448" s="144"/>
      <c r="B448" s="144"/>
      <c r="C448" s="144"/>
      <c r="D448" s="144"/>
      <c r="E448" s="144" t="str">
        <f t="shared" si="71"/>
        <v>2017MARZOÍNDICE AMBIENTE DE LA TIENDA</v>
      </c>
      <c r="F448" s="448">
        <f t="shared" ref="F448:F458" si="84">+F447</f>
        <v>2017</v>
      </c>
      <c r="G448" s="449" t="s">
        <v>155</v>
      </c>
      <c r="H448" s="452"/>
      <c r="I448" s="451" t="str">
        <f t="shared" si="83"/>
        <v>ÍNDICE AMBIENTE DE LA TIENDA</v>
      </c>
      <c r="J448" s="264">
        <v>0.625</v>
      </c>
      <c r="K448" s="183">
        <v>0.875</v>
      </c>
      <c r="L448" s="183">
        <v>0.875</v>
      </c>
      <c r="M448" s="183">
        <v>0.75</v>
      </c>
      <c r="N448" s="183">
        <v>0.875</v>
      </c>
      <c r="O448" s="183">
        <v>1</v>
      </c>
      <c r="P448" s="183">
        <v>1</v>
      </c>
      <c r="Q448" s="183">
        <v>1</v>
      </c>
      <c r="R448" s="183">
        <v>0.9375</v>
      </c>
      <c r="S448" s="183">
        <v>1</v>
      </c>
      <c r="T448" s="183">
        <v>1</v>
      </c>
      <c r="U448" s="183">
        <v>0.9375</v>
      </c>
      <c r="V448" s="183" t="s">
        <v>84</v>
      </c>
      <c r="W448" s="183" t="s">
        <v>84</v>
      </c>
      <c r="X448" s="183" t="s">
        <v>84</v>
      </c>
      <c r="Y448" s="183" t="s">
        <v>84</v>
      </c>
      <c r="Z448" s="183" t="s">
        <v>84</v>
      </c>
      <c r="AA448" s="183" t="s">
        <v>84</v>
      </c>
      <c r="AB448" s="183" t="s">
        <v>84</v>
      </c>
      <c r="AC448" s="183"/>
      <c r="AD448" s="183">
        <v>0.875</v>
      </c>
      <c r="AE448" s="183">
        <v>1</v>
      </c>
      <c r="AF448" s="183">
        <v>0.9375</v>
      </c>
      <c r="AG448" s="183">
        <v>1</v>
      </c>
      <c r="AH448" s="183">
        <v>1</v>
      </c>
      <c r="AI448" s="183">
        <v>1</v>
      </c>
      <c r="AJ448" s="183" t="s">
        <v>84</v>
      </c>
      <c r="AK448" s="183" t="s">
        <v>84</v>
      </c>
      <c r="AL448" s="183" t="s">
        <v>84</v>
      </c>
      <c r="AM448" s="183" t="s">
        <v>84</v>
      </c>
      <c r="AN448" s="183" t="s">
        <v>84</v>
      </c>
      <c r="AO448" s="183">
        <v>1</v>
      </c>
      <c r="AP448" s="183">
        <v>1</v>
      </c>
      <c r="AQ448" s="183" t="s">
        <v>84</v>
      </c>
      <c r="AR448" s="183" t="s">
        <v>84</v>
      </c>
      <c r="AS448" s="183">
        <v>0.5</v>
      </c>
      <c r="AT448" s="265" t="s">
        <v>84</v>
      </c>
      <c r="AU448" s="183" t="s">
        <v>84</v>
      </c>
      <c r="AV448" s="183" t="s">
        <v>84</v>
      </c>
      <c r="AW448" s="183" t="s">
        <v>84</v>
      </c>
      <c r="AX448" s="265" t="s">
        <v>84</v>
      </c>
      <c r="AY448" s="183" t="s">
        <v>84</v>
      </c>
      <c r="BA448" s="266">
        <v>0.90625</v>
      </c>
      <c r="BB448" s="187">
        <v>0.96875</v>
      </c>
      <c r="BC448" s="187">
        <v>0.83333333333333337</v>
      </c>
      <c r="BD448" s="188">
        <v>0.90277777777777779</v>
      </c>
      <c r="BE448" s="188" t="s">
        <v>84</v>
      </c>
    </row>
    <row r="449" spans="1:57" ht="35.25" customHeight="1" x14ac:dyDescent="0.25">
      <c r="A449" s="144"/>
      <c r="B449" s="144"/>
      <c r="C449" s="144"/>
      <c r="D449" s="144"/>
      <c r="E449" s="144" t="str">
        <f t="shared" si="71"/>
        <v>2017MAYOÍNDICE AMBIENTE DE LA TIENDA</v>
      </c>
      <c r="F449" s="448">
        <f t="shared" si="84"/>
        <v>2017</v>
      </c>
      <c r="G449" s="449" t="s">
        <v>167</v>
      </c>
      <c r="H449" s="452"/>
      <c r="I449" s="451" t="str">
        <f t="shared" si="83"/>
        <v>ÍNDICE AMBIENTE DE LA TIENDA</v>
      </c>
      <c r="J449" s="268">
        <v>0.91666666666666674</v>
      </c>
      <c r="K449" s="186">
        <v>0.66666666666666674</v>
      </c>
      <c r="L449" s="186">
        <v>0.83333333333333337</v>
      </c>
      <c r="M449" s="186">
        <v>0.91666666666666674</v>
      </c>
      <c r="N449" s="186">
        <v>0.66666666666666674</v>
      </c>
      <c r="O449" s="186">
        <v>0.5625</v>
      </c>
      <c r="P449" s="186">
        <v>0.83333333333333337</v>
      </c>
      <c r="Q449" s="186">
        <v>0.75</v>
      </c>
      <c r="R449" s="186">
        <v>1</v>
      </c>
      <c r="S449" s="186">
        <v>0.91666666666666674</v>
      </c>
      <c r="T449" s="186">
        <v>0.66666666666666674</v>
      </c>
      <c r="U449" s="186">
        <v>0.91666666666666674</v>
      </c>
      <c r="V449" s="186" t="s">
        <v>84</v>
      </c>
      <c r="W449" s="186" t="s">
        <v>84</v>
      </c>
      <c r="X449" s="186" t="s">
        <v>84</v>
      </c>
      <c r="Y449" s="186" t="s">
        <v>84</v>
      </c>
      <c r="Z449" s="186" t="s">
        <v>84</v>
      </c>
      <c r="AA449" s="186" t="s">
        <v>84</v>
      </c>
      <c r="AB449" s="186" t="s">
        <v>84</v>
      </c>
      <c r="AC449" s="186"/>
      <c r="AD449" s="186">
        <v>0.83333333333333348</v>
      </c>
      <c r="AE449" s="186">
        <v>1</v>
      </c>
      <c r="AF449" s="186">
        <v>0.87500000000000011</v>
      </c>
      <c r="AG449" s="186">
        <v>0.91666666666666674</v>
      </c>
      <c r="AH449" s="186">
        <v>0.875</v>
      </c>
      <c r="AI449" s="186">
        <v>0.91666666666666674</v>
      </c>
      <c r="AJ449" s="186">
        <v>1</v>
      </c>
      <c r="AK449" s="186" t="s">
        <v>84</v>
      </c>
      <c r="AL449" s="186" t="s">
        <v>84</v>
      </c>
      <c r="AM449" s="186" t="s">
        <v>84</v>
      </c>
      <c r="AN449" s="186" t="s">
        <v>84</v>
      </c>
      <c r="AO449" s="186">
        <v>0.95833333333333337</v>
      </c>
      <c r="AP449" s="186">
        <v>0.625</v>
      </c>
      <c r="AQ449" s="186" t="s">
        <v>84</v>
      </c>
      <c r="AR449" s="186" t="s">
        <v>84</v>
      </c>
      <c r="AS449" s="186" t="s">
        <v>84</v>
      </c>
      <c r="AT449" s="269" t="s">
        <v>84</v>
      </c>
      <c r="AU449" s="186" t="s">
        <v>84</v>
      </c>
      <c r="AV449" s="186" t="s">
        <v>84</v>
      </c>
      <c r="AW449" s="186" t="s">
        <v>84</v>
      </c>
      <c r="AX449" s="269" t="s">
        <v>84</v>
      </c>
      <c r="AY449" s="186" t="s">
        <v>84</v>
      </c>
      <c r="BA449" s="270">
        <v>0.80381944444444431</v>
      </c>
      <c r="BB449" s="207">
        <v>0.90277777777777779</v>
      </c>
      <c r="BC449" s="207">
        <v>0.86111111111111116</v>
      </c>
      <c r="BD449" s="208">
        <v>0.85590277777777768</v>
      </c>
      <c r="BE449" s="208" t="s">
        <v>84</v>
      </c>
    </row>
    <row r="450" spans="1:57" ht="35.25" customHeight="1" x14ac:dyDescent="0.25">
      <c r="A450" s="144"/>
      <c r="B450" s="144"/>
      <c r="C450" s="144"/>
      <c r="D450" s="144"/>
      <c r="E450" s="144" t="str">
        <f t="shared" si="71"/>
        <v>2017JUNIOÍNDICE AMBIENTE DE LA TIENDA</v>
      </c>
      <c r="F450" s="448">
        <f t="shared" si="84"/>
        <v>2017</v>
      </c>
      <c r="G450" s="449" t="s">
        <v>168</v>
      </c>
      <c r="H450" s="452"/>
      <c r="I450" s="451" t="str">
        <f t="shared" si="83"/>
        <v>ÍNDICE AMBIENTE DE LA TIENDA</v>
      </c>
      <c r="J450" s="264">
        <v>1</v>
      </c>
      <c r="K450" s="183">
        <v>0.75</v>
      </c>
      <c r="L450" s="183">
        <v>0.91666666666666674</v>
      </c>
      <c r="M450" s="183">
        <v>0.91666666666666674</v>
      </c>
      <c r="N450" s="183">
        <v>0.91666666666666674</v>
      </c>
      <c r="O450" s="183">
        <v>0.75</v>
      </c>
      <c r="P450" s="183">
        <v>0.875</v>
      </c>
      <c r="Q450" s="183">
        <v>0.87500000000000011</v>
      </c>
      <c r="R450" s="183">
        <v>1</v>
      </c>
      <c r="S450" s="183">
        <v>0.79166666666666674</v>
      </c>
      <c r="T450" s="183">
        <v>1</v>
      </c>
      <c r="U450" s="183">
        <v>0.91666666666666674</v>
      </c>
      <c r="V450" s="183" t="s">
        <v>84</v>
      </c>
      <c r="W450" s="183" t="s">
        <v>84</v>
      </c>
      <c r="X450" s="183" t="s">
        <v>84</v>
      </c>
      <c r="Y450" s="183" t="s">
        <v>84</v>
      </c>
      <c r="Z450" s="183" t="s">
        <v>84</v>
      </c>
      <c r="AA450" s="183" t="s">
        <v>84</v>
      </c>
      <c r="AB450" s="183" t="s">
        <v>84</v>
      </c>
      <c r="AC450" s="183"/>
      <c r="AD450" s="183">
        <v>1</v>
      </c>
      <c r="AE450" s="183">
        <v>1</v>
      </c>
      <c r="AF450" s="183">
        <v>1</v>
      </c>
      <c r="AG450" s="183">
        <v>1</v>
      </c>
      <c r="AH450" s="183">
        <v>1</v>
      </c>
      <c r="AI450" s="183">
        <v>0.91666666666666674</v>
      </c>
      <c r="AJ450" s="183">
        <v>0.5625</v>
      </c>
      <c r="AK450" s="183" t="s">
        <v>84</v>
      </c>
      <c r="AL450" s="183" t="s">
        <v>84</v>
      </c>
      <c r="AM450" s="183" t="s">
        <v>84</v>
      </c>
      <c r="AN450" s="183" t="s">
        <v>84</v>
      </c>
      <c r="AO450" s="183">
        <v>1</v>
      </c>
      <c r="AP450" s="183">
        <v>0.91666666666666674</v>
      </c>
      <c r="AQ450" s="183" t="s">
        <v>84</v>
      </c>
      <c r="AR450" s="183" t="s">
        <v>84</v>
      </c>
      <c r="AS450" s="183" t="s">
        <v>84</v>
      </c>
      <c r="AT450" s="265" t="s">
        <v>84</v>
      </c>
      <c r="AU450" s="183" t="s">
        <v>84</v>
      </c>
      <c r="AV450" s="183" t="s">
        <v>84</v>
      </c>
      <c r="AW450" s="183" t="s">
        <v>84</v>
      </c>
      <c r="AX450" s="265" t="s">
        <v>84</v>
      </c>
      <c r="AY450" s="183" t="s">
        <v>84</v>
      </c>
      <c r="BA450" s="266">
        <v>0.89236111111111105</v>
      </c>
      <c r="BB450" s="187">
        <v>0.98611111111111116</v>
      </c>
      <c r="BC450" s="187">
        <v>0.95833333333333337</v>
      </c>
      <c r="BD450" s="188">
        <v>0.94560185185185197</v>
      </c>
      <c r="BE450" s="188" t="s">
        <v>84</v>
      </c>
    </row>
    <row r="451" spans="1:57" ht="35.25" customHeight="1" x14ac:dyDescent="0.25">
      <c r="A451" s="144"/>
      <c r="B451" s="144"/>
      <c r="C451" s="144"/>
      <c r="D451" s="144"/>
      <c r="E451" s="144" t="str">
        <f t="shared" si="71"/>
        <v>2017JULIOÍNDICE AMBIENTE DE LA TIENDA</v>
      </c>
      <c r="F451" s="448">
        <f t="shared" si="84"/>
        <v>2017</v>
      </c>
      <c r="G451" s="449" t="s">
        <v>241</v>
      </c>
      <c r="H451" s="452"/>
      <c r="I451" s="451" t="str">
        <f t="shared" si="83"/>
        <v>ÍNDICE AMBIENTE DE LA TIENDA</v>
      </c>
      <c r="J451" s="299">
        <v>0.875</v>
      </c>
      <c r="K451" s="189">
        <v>0.625</v>
      </c>
      <c r="L451" s="189">
        <v>1</v>
      </c>
      <c r="M451" s="189">
        <v>1</v>
      </c>
      <c r="N451" s="189">
        <v>0.875</v>
      </c>
      <c r="O451" s="189">
        <v>1</v>
      </c>
      <c r="P451" s="189">
        <v>1</v>
      </c>
      <c r="Q451" s="189">
        <v>0.875</v>
      </c>
      <c r="R451" s="189">
        <v>1</v>
      </c>
      <c r="S451" s="189">
        <v>1</v>
      </c>
      <c r="T451" s="189">
        <v>1</v>
      </c>
      <c r="U451" s="189">
        <v>1</v>
      </c>
      <c r="V451" s="189" t="s">
        <v>84</v>
      </c>
      <c r="W451" s="189" t="s">
        <v>84</v>
      </c>
      <c r="X451" s="189" t="s">
        <v>84</v>
      </c>
      <c r="Y451" s="189" t="s">
        <v>84</v>
      </c>
      <c r="Z451" s="189" t="s">
        <v>84</v>
      </c>
      <c r="AA451" s="189" t="s">
        <v>84</v>
      </c>
      <c r="AB451" s="189" t="s">
        <v>84</v>
      </c>
      <c r="AC451" s="189"/>
      <c r="AD451" s="189">
        <v>0.6875</v>
      </c>
      <c r="AE451" s="189">
        <v>1</v>
      </c>
      <c r="AF451" s="189">
        <v>1</v>
      </c>
      <c r="AG451" s="189">
        <v>0.625</v>
      </c>
      <c r="AH451" s="189">
        <v>1</v>
      </c>
      <c r="AI451" s="189">
        <v>1</v>
      </c>
      <c r="AJ451" s="189">
        <v>0.8125</v>
      </c>
      <c r="AK451" s="189" t="s">
        <v>84</v>
      </c>
      <c r="AL451" s="189" t="s">
        <v>84</v>
      </c>
      <c r="AM451" s="189" t="s">
        <v>84</v>
      </c>
      <c r="AN451" s="189" t="s">
        <v>84</v>
      </c>
      <c r="AO451" s="189">
        <v>0.9375</v>
      </c>
      <c r="AP451" s="189">
        <v>0.75</v>
      </c>
      <c r="AQ451" s="189" t="s">
        <v>84</v>
      </c>
      <c r="AR451" s="189" t="s">
        <v>84</v>
      </c>
      <c r="AS451" s="189" t="s">
        <v>84</v>
      </c>
      <c r="AT451" s="256" t="s">
        <v>84</v>
      </c>
      <c r="AU451" s="189" t="s">
        <v>84</v>
      </c>
      <c r="AV451" s="189" t="s">
        <v>84</v>
      </c>
      <c r="AW451" s="189" t="s">
        <v>84</v>
      </c>
      <c r="AX451" s="256" t="s">
        <v>84</v>
      </c>
      <c r="AY451" s="189" t="s">
        <v>84</v>
      </c>
      <c r="BA451" s="300">
        <v>0.9375</v>
      </c>
      <c r="BB451" s="239">
        <v>0.875</v>
      </c>
      <c r="BC451" s="239">
        <v>0.84375</v>
      </c>
      <c r="BD451" s="240">
        <v>0.88541666666666663</v>
      </c>
      <c r="BE451" s="240" t="s">
        <v>84</v>
      </c>
    </row>
    <row r="452" spans="1:57" ht="35.25" customHeight="1" x14ac:dyDescent="0.25">
      <c r="A452" s="144"/>
      <c r="B452" s="144"/>
      <c r="C452" s="144"/>
      <c r="D452" s="144"/>
      <c r="E452" s="144" t="str">
        <f t="shared" si="71"/>
        <v>2017AGOSTOÍNDICE AMBIENTE DE LA TIENDA</v>
      </c>
      <c r="F452" s="448">
        <f t="shared" si="84"/>
        <v>2017</v>
      </c>
      <c r="G452" s="449" t="s">
        <v>246</v>
      </c>
      <c r="H452" s="452"/>
      <c r="I452" s="451" t="str">
        <f t="shared" si="83"/>
        <v>ÍNDICE AMBIENTE DE LA TIENDA</v>
      </c>
      <c r="J452" s="264">
        <v>1</v>
      </c>
      <c r="K452" s="183">
        <v>0.75</v>
      </c>
      <c r="L452" s="183">
        <v>0.75</v>
      </c>
      <c r="M452" s="183">
        <v>1</v>
      </c>
      <c r="N452" s="183">
        <v>0.875</v>
      </c>
      <c r="O452" s="183">
        <v>0.75</v>
      </c>
      <c r="P452" s="183">
        <v>0.75</v>
      </c>
      <c r="Q452" s="183">
        <v>0.8125</v>
      </c>
      <c r="R452" s="183">
        <v>1</v>
      </c>
      <c r="S452" s="183">
        <v>0.875</v>
      </c>
      <c r="T452" s="183">
        <v>1</v>
      </c>
      <c r="U452" s="183">
        <v>1</v>
      </c>
      <c r="V452" s="183" t="s">
        <v>84</v>
      </c>
      <c r="W452" s="183" t="s">
        <v>84</v>
      </c>
      <c r="X452" s="183" t="s">
        <v>84</v>
      </c>
      <c r="Y452" s="183" t="s">
        <v>84</v>
      </c>
      <c r="Z452" s="183" t="s">
        <v>84</v>
      </c>
      <c r="AA452" s="183" t="s">
        <v>84</v>
      </c>
      <c r="AB452" s="183" t="s">
        <v>84</v>
      </c>
      <c r="AC452" s="183"/>
      <c r="AD452" s="183">
        <v>0.875</v>
      </c>
      <c r="AE452" s="183">
        <v>0.875</v>
      </c>
      <c r="AF452" s="183">
        <v>0.6875</v>
      </c>
      <c r="AG452" s="183">
        <v>1</v>
      </c>
      <c r="AH452" s="183">
        <v>0.9375</v>
      </c>
      <c r="AI452" s="183">
        <v>1</v>
      </c>
      <c r="AJ452" s="183">
        <v>0.75</v>
      </c>
      <c r="AK452" s="183" t="s">
        <v>84</v>
      </c>
      <c r="AL452" s="183" t="s">
        <v>84</v>
      </c>
      <c r="AM452" s="183" t="s">
        <v>84</v>
      </c>
      <c r="AN452" s="183" t="s">
        <v>84</v>
      </c>
      <c r="AO452" s="183">
        <v>1</v>
      </c>
      <c r="AP452" s="183">
        <v>0.875</v>
      </c>
      <c r="AQ452" s="183" t="s">
        <v>84</v>
      </c>
      <c r="AR452" s="183" t="s">
        <v>84</v>
      </c>
      <c r="AS452" s="183" t="s">
        <v>84</v>
      </c>
      <c r="AT452" s="265" t="s">
        <v>84</v>
      </c>
      <c r="AU452" s="183" t="s">
        <v>84</v>
      </c>
      <c r="AV452" s="183" t="s">
        <v>84</v>
      </c>
      <c r="AW452" s="183" t="s">
        <v>84</v>
      </c>
      <c r="AX452" s="265" t="s">
        <v>84</v>
      </c>
      <c r="AY452" s="183" t="s">
        <v>84</v>
      </c>
      <c r="BA452" s="266">
        <v>0.88020833333333337</v>
      </c>
      <c r="BB452" s="187">
        <v>0.875</v>
      </c>
      <c r="BC452" s="187">
        <v>0.9375</v>
      </c>
      <c r="BD452" s="188">
        <v>0.89756944444444453</v>
      </c>
      <c r="BE452" s="188" t="s">
        <v>84</v>
      </c>
    </row>
    <row r="453" spans="1:57" ht="35.25" customHeight="1" x14ac:dyDescent="0.25">
      <c r="A453" s="144"/>
      <c r="B453" s="144"/>
      <c r="C453" s="144"/>
      <c r="D453" s="144"/>
      <c r="E453" s="144" t="str">
        <f t="shared" si="71"/>
        <v>2017SEPTIEMBREÍNDICE AMBIENTE DE LA TIENDA</v>
      </c>
      <c r="F453" s="448">
        <f t="shared" si="84"/>
        <v>2017</v>
      </c>
      <c r="G453" s="449" t="s">
        <v>248</v>
      </c>
      <c r="H453" s="452"/>
      <c r="I453" s="451" t="str">
        <f t="shared" si="83"/>
        <v>ÍNDICE AMBIENTE DE LA TIENDA</v>
      </c>
      <c r="J453" s="299">
        <v>1</v>
      </c>
      <c r="K453" s="189">
        <v>0.875</v>
      </c>
      <c r="L453" s="189">
        <v>1</v>
      </c>
      <c r="M453" s="189">
        <v>0.875</v>
      </c>
      <c r="N453" s="189">
        <v>0.875</v>
      </c>
      <c r="O453" s="189">
        <v>1</v>
      </c>
      <c r="P453" s="189">
        <v>0.75</v>
      </c>
      <c r="Q453" s="189">
        <v>0.875</v>
      </c>
      <c r="R453" s="189">
        <v>1</v>
      </c>
      <c r="S453" s="189">
        <v>1</v>
      </c>
      <c r="T453" s="189">
        <v>0.75</v>
      </c>
      <c r="U453" s="189">
        <v>1</v>
      </c>
      <c r="V453" s="189" t="s">
        <v>84</v>
      </c>
      <c r="W453" s="189" t="s">
        <v>84</v>
      </c>
      <c r="X453" s="189" t="s">
        <v>84</v>
      </c>
      <c r="Y453" s="189" t="s">
        <v>84</v>
      </c>
      <c r="Z453" s="189" t="s">
        <v>84</v>
      </c>
      <c r="AA453" s="189" t="s">
        <v>84</v>
      </c>
      <c r="AB453" s="189" t="s">
        <v>84</v>
      </c>
      <c r="AC453" s="189"/>
      <c r="AD453" s="189">
        <v>0</v>
      </c>
      <c r="AE453" s="189">
        <v>0.875</v>
      </c>
      <c r="AF453" s="189">
        <v>0.875</v>
      </c>
      <c r="AG453" s="189">
        <v>1</v>
      </c>
      <c r="AH453" s="189">
        <v>0.875</v>
      </c>
      <c r="AI453" s="189">
        <v>0.9375</v>
      </c>
      <c r="AJ453" s="189">
        <v>0.875</v>
      </c>
      <c r="AK453" s="189" t="s">
        <v>84</v>
      </c>
      <c r="AL453" s="189" t="s">
        <v>84</v>
      </c>
      <c r="AM453" s="189" t="s">
        <v>84</v>
      </c>
      <c r="AN453" s="189" t="s">
        <v>84</v>
      </c>
      <c r="AO453" s="189">
        <v>0.875</v>
      </c>
      <c r="AP453" s="189">
        <v>0.75</v>
      </c>
      <c r="AQ453" s="189" t="s">
        <v>84</v>
      </c>
      <c r="AR453" s="189" t="s">
        <v>84</v>
      </c>
      <c r="AS453" s="189" t="s">
        <v>84</v>
      </c>
      <c r="AT453" s="256" t="s">
        <v>84</v>
      </c>
      <c r="AU453" s="189" t="s">
        <v>84</v>
      </c>
      <c r="AV453" s="189" t="s">
        <v>84</v>
      </c>
      <c r="AW453" s="189" t="s">
        <v>84</v>
      </c>
      <c r="AX453" s="256" t="s">
        <v>84</v>
      </c>
      <c r="AY453" s="189" t="s">
        <v>84</v>
      </c>
      <c r="BA453" s="300">
        <v>0.91666666666666663</v>
      </c>
      <c r="BB453" s="239">
        <v>0.7767857142857143</v>
      </c>
      <c r="BC453" s="239">
        <v>0.8125</v>
      </c>
      <c r="BD453" s="240">
        <v>0.83531746031746035</v>
      </c>
      <c r="BE453" s="240" t="s">
        <v>84</v>
      </c>
    </row>
    <row r="454" spans="1:57" ht="35.25" customHeight="1" x14ac:dyDescent="0.25">
      <c r="A454" s="144"/>
      <c r="B454" s="144"/>
      <c r="C454" s="144"/>
      <c r="D454" s="144"/>
      <c r="E454" s="144" t="str">
        <f t="shared" si="71"/>
        <v>2017OCTUBREÍNDICE AMBIENTE DE LA TIENDA</v>
      </c>
      <c r="F454" s="448">
        <f t="shared" si="84"/>
        <v>2017</v>
      </c>
      <c r="G454" s="449" t="s">
        <v>257</v>
      </c>
      <c r="H454" s="452"/>
      <c r="I454" s="451" t="str">
        <f t="shared" si="83"/>
        <v>ÍNDICE AMBIENTE DE LA TIENDA</v>
      </c>
      <c r="J454" s="264">
        <v>1</v>
      </c>
      <c r="K454" s="183">
        <v>0.75</v>
      </c>
      <c r="L454" s="183">
        <v>0.375</v>
      </c>
      <c r="M454" s="183">
        <v>0.75</v>
      </c>
      <c r="N454" s="183">
        <v>1</v>
      </c>
      <c r="O454" s="183">
        <v>0.5</v>
      </c>
      <c r="P454" s="183">
        <v>0.875</v>
      </c>
      <c r="Q454" s="183">
        <v>0.875</v>
      </c>
      <c r="R454" s="183">
        <v>0.875</v>
      </c>
      <c r="S454" s="183">
        <v>0.8125</v>
      </c>
      <c r="T454" s="183">
        <v>0.625</v>
      </c>
      <c r="U454" s="183">
        <v>0.75</v>
      </c>
      <c r="V454" s="183" t="s">
        <v>84</v>
      </c>
      <c r="W454" s="183" t="s">
        <v>84</v>
      </c>
      <c r="X454" s="183" t="s">
        <v>84</v>
      </c>
      <c r="Y454" s="183" t="s">
        <v>84</v>
      </c>
      <c r="Z454" s="183" t="s">
        <v>84</v>
      </c>
      <c r="AA454" s="183" t="s">
        <v>84</v>
      </c>
      <c r="AB454" s="183" t="s">
        <v>84</v>
      </c>
      <c r="AC454" s="183"/>
      <c r="AD454" s="183">
        <v>0</v>
      </c>
      <c r="AE454" s="183">
        <v>0.75</v>
      </c>
      <c r="AF454" s="183">
        <v>1</v>
      </c>
      <c r="AG454" s="183">
        <v>1</v>
      </c>
      <c r="AH454" s="183">
        <v>1</v>
      </c>
      <c r="AI454" s="183">
        <v>1</v>
      </c>
      <c r="AJ454" s="183">
        <v>0.3125</v>
      </c>
      <c r="AK454" s="183" t="s">
        <v>84</v>
      </c>
      <c r="AL454" s="183" t="s">
        <v>84</v>
      </c>
      <c r="AM454" s="183" t="s">
        <v>84</v>
      </c>
      <c r="AN454" s="183" t="s">
        <v>84</v>
      </c>
      <c r="AO454" s="183">
        <v>1</v>
      </c>
      <c r="AP454" s="183">
        <v>1</v>
      </c>
      <c r="AQ454" s="183" t="s">
        <v>84</v>
      </c>
      <c r="AR454" s="183" t="s">
        <v>84</v>
      </c>
      <c r="AS454" s="183" t="s">
        <v>84</v>
      </c>
      <c r="AT454" s="265" t="s">
        <v>84</v>
      </c>
      <c r="AU454" s="183" t="s">
        <v>84</v>
      </c>
      <c r="AV454" s="183" t="s">
        <v>84</v>
      </c>
      <c r="AW454" s="183" t="s">
        <v>84</v>
      </c>
      <c r="AX454" s="265" t="s">
        <v>84</v>
      </c>
      <c r="AY454" s="183" t="s">
        <v>84</v>
      </c>
      <c r="BA454" s="266">
        <v>0.765625</v>
      </c>
      <c r="BB454" s="187">
        <v>0.7232142857142857</v>
      </c>
      <c r="BC454" s="187">
        <v>1</v>
      </c>
      <c r="BD454" s="188">
        <v>0.82961309523809523</v>
      </c>
      <c r="BE454" s="188" t="s">
        <v>84</v>
      </c>
    </row>
    <row r="455" spans="1:57" ht="35.25" customHeight="1" x14ac:dyDescent="0.25">
      <c r="A455" s="144"/>
      <c r="B455" s="144"/>
      <c r="C455" s="144"/>
      <c r="D455" s="144"/>
      <c r="E455" s="144" t="str">
        <f t="shared" si="71"/>
        <v>2017NOVIEMBREÍNDICE AMBIENTE DE LA TIENDA</v>
      </c>
      <c r="F455" s="448">
        <f t="shared" si="84"/>
        <v>2017</v>
      </c>
      <c r="G455" s="449" t="s">
        <v>267</v>
      </c>
      <c r="H455" s="452"/>
      <c r="I455" s="451" t="str">
        <f t="shared" si="83"/>
        <v>ÍNDICE AMBIENTE DE LA TIENDA</v>
      </c>
      <c r="J455" s="268">
        <v>0.75</v>
      </c>
      <c r="K455" s="186">
        <v>0.875</v>
      </c>
      <c r="L455" s="186">
        <v>0.875</v>
      </c>
      <c r="M455" s="186">
        <v>1</v>
      </c>
      <c r="N455" s="186">
        <v>1</v>
      </c>
      <c r="O455" s="186">
        <v>1</v>
      </c>
      <c r="P455" s="186">
        <v>0.875</v>
      </c>
      <c r="Q455" s="186">
        <v>0.75</v>
      </c>
      <c r="R455" s="186">
        <v>1</v>
      </c>
      <c r="S455" s="186">
        <v>1</v>
      </c>
      <c r="T455" s="186">
        <v>1</v>
      </c>
      <c r="U455" s="186">
        <v>1</v>
      </c>
      <c r="V455" s="186">
        <v>0.9375</v>
      </c>
      <c r="W455" s="186" t="s">
        <v>84</v>
      </c>
      <c r="X455" s="186" t="s">
        <v>84</v>
      </c>
      <c r="Y455" s="186" t="s">
        <v>84</v>
      </c>
      <c r="Z455" s="186" t="s">
        <v>84</v>
      </c>
      <c r="AA455" s="186" t="s">
        <v>84</v>
      </c>
      <c r="AB455" s="186" t="s">
        <v>84</v>
      </c>
      <c r="AC455" s="186"/>
      <c r="AD455" s="186">
        <v>0.5</v>
      </c>
      <c r="AE455" s="186">
        <v>0.5625</v>
      </c>
      <c r="AF455" s="186">
        <v>0.9375</v>
      </c>
      <c r="AG455" s="186">
        <v>1</v>
      </c>
      <c r="AH455" s="186">
        <v>1</v>
      </c>
      <c r="AI455" s="186">
        <v>1</v>
      </c>
      <c r="AJ455" s="186">
        <v>0.5625</v>
      </c>
      <c r="AK455" s="186" t="s">
        <v>84</v>
      </c>
      <c r="AL455" s="186" t="s">
        <v>84</v>
      </c>
      <c r="AM455" s="186" t="s">
        <v>84</v>
      </c>
      <c r="AN455" s="186" t="s">
        <v>84</v>
      </c>
      <c r="AO455" s="186">
        <v>1</v>
      </c>
      <c r="AP455" s="186">
        <v>1</v>
      </c>
      <c r="AQ455" s="186" t="s">
        <v>84</v>
      </c>
      <c r="AR455" s="186" t="s">
        <v>84</v>
      </c>
      <c r="AS455" s="186" t="s">
        <v>84</v>
      </c>
      <c r="AT455" s="269" t="s">
        <v>84</v>
      </c>
      <c r="AU455" s="186" t="s">
        <v>84</v>
      </c>
      <c r="AV455" s="186" t="s">
        <v>84</v>
      </c>
      <c r="AW455" s="186" t="s">
        <v>84</v>
      </c>
      <c r="AX455" s="269" t="s">
        <v>84</v>
      </c>
      <c r="AY455" s="186" t="s">
        <v>84</v>
      </c>
      <c r="BA455" s="270">
        <v>0.92788461538461542</v>
      </c>
      <c r="BB455" s="207">
        <v>0.7946428571428571</v>
      </c>
      <c r="BC455" s="207">
        <v>1</v>
      </c>
      <c r="BD455" s="208">
        <v>0.9075091575091575</v>
      </c>
      <c r="BE455" s="208" t="s">
        <v>84</v>
      </c>
    </row>
    <row r="456" spans="1:57" ht="35.25" customHeight="1" x14ac:dyDescent="0.25">
      <c r="A456" s="144"/>
      <c r="B456" s="144"/>
      <c r="C456" s="144"/>
      <c r="D456" s="144"/>
      <c r="E456" s="144" t="str">
        <f t="shared" si="71"/>
        <v>2017DICIEMBREÍNDICE AMBIENTE DE LA TIENDA</v>
      </c>
      <c r="F456" s="448">
        <f t="shared" si="84"/>
        <v>2017</v>
      </c>
      <c r="G456" s="449" t="s">
        <v>152</v>
      </c>
      <c r="H456" s="452"/>
      <c r="I456" s="451" t="str">
        <f t="shared" si="83"/>
        <v>ÍNDICE AMBIENTE DE LA TIENDA</v>
      </c>
      <c r="J456" s="264">
        <v>1</v>
      </c>
      <c r="K456" s="183">
        <v>1</v>
      </c>
      <c r="L456" s="183">
        <v>1</v>
      </c>
      <c r="M456" s="183">
        <v>0.875</v>
      </c>
      <c r="N456" s="183">
        <v>1</v>
      </c>
      <c r="O456" s="183">
        <v>1</v>
      </c>
      <c r="P456" s="183">
        <v>0.75</v>
      </c>
      <c r="Q456" s="183">
        <v>0.625</v>
      </c>
      <c r="R456" s="183">
        <v>1</v>
      </c>
      <c r="S456" s="183">
        <v>1</v>
      </c>
      <c r="T456" s="183">
        <v>1</v>
      </c>
      <c r="U456" s="183">
        <v>0.875</v>
      </c>
      <c r="V456" s="183">
        <v>0.9375</v>
      </c>
      <c r="W456" s="183" t="s">
        <v>84</v>
      </c>
      <c r="X456" s="183" t="s">
        <v>84</v>
      </c>
      <c r="Y456" s="183" t="s">
        <v>84</v>
      </c>
      <c r="Z456" s="183" t="s">
        <v>84</v>
      </c>
      <c r="AA456" s="183" t="s">
        <v>84</v>
      </c>
      <c r="AB456" s="183" t="s">
        <v>84</v>
      </c>
      <c r="AC456" s="183"/>
      <c r="AD456" s="183">
        <v>0.875</v>
      </c>
      <c r="AE456" s="183">
        <v>0.75</v>
      </c>
      <c r="AF456" s="183">
        <v>0.8125</v>
      </c>
      <c r="AG456" s="183">
        <v>0.8125</v>
      </c>
      <c r="AH456" s="183">
        <v>1</v>
      </c>
      <c r="AI456" s="183">
        <v>1</v>
      </c>
      <c r="AJ456" s="183">
        <v>1</v>
      </c>
      <c r="AK456" s="183" t="s">
        <v>84</v>
      </c>
      <c r="AL456" s="183" t="s">
        <v>84</v>
      </c>
      <c r="AM456" s="183" t="s">
        <v>84</v>
      </c>
      <c r="AN456" s="183" t="s">
        <v>84</v>
      </c>
      <c r="AO456" s="183">
        <v>0.75</v>
      </c>
      <c r="AP456" s="183">
        <v>0.875</v>
      </c>
      <c r="AQ456" s="183" t="s">
        <v>84</v>
      </c>
      <c r="AR456" s="183" t="s">
        <v>84</v>
      </c>
      <c r="AS456" s="183" t="s">
        <v>84</v>
      </c>
      <c r="AT456" s="265" t="s">
        <v>84</v>
      </c>
      <c r="AU456" s="183" t="s">
        <v>84</v>
      </c>
      <c r="AV456" s="183" t="s">
        <v>84</v>
      </c>
      <c r="AW456" s="183" t="s">
        <v>84</v>
      </c>
      <c r="AX456" s="265" t="s">
        <v>84</v>
      </c>
      <c r="AY456" s="183" t="s">
        <v>84</v>
      </c>
      <c r="BA456" s="266">
        <v>0.92788461538461542</v>
      </c>
      <c r="BB456" s="187">
        <v>0.8928571428571429</v>
      </c>
      <c r="BC456" s="187">
        <v>0.8125</v>
      </c>
      <c r="BD456" s="188">
        <v>0.87774725274725274</v>
      </c>
      <c r="BE456" s="188" t="s">
        <v>84</v>
      </c>
    </row>
    <row r="457" spans="1:57" ht="35.25" customHeight="1" x14ac:dyDescent="0.25">
      <c r="A457" s="144"/>
      <c r="B457" s="144"/>
      <c r="C457" s="144"/>
      <c r="D457" s="144"/>
      <c r="E457" s="144" t="str">
        <f t="shared" si="71"/>
        <v>2018ENEROÍNDICE AMBIENTE DE LA TIENDA</v>
      </c>
      <c r="F457" s="448">
        <v>2018</v>
      </c>
      <c r="G457" s="449" t="s">
        <v>153</v>
      </c>
      <c r="H457" s="452"/>
      <c r="I457" s="451" t="str">
        <f t="shared" si="83"/>
        <v>ÍNDICE AMBIENTE DE LA TIENDA</v>
      </c>
      <c r="J457" s="299">
        <v>0.875</v>
      </c>
      <c r="K457" s="189">
        <v>0.8125</v>
      </c>
      <c r="L457" s="189">
        <v>0.75</v>
      </c>
      <c r="M457" s="189">
        <v>1</v>
      </c>
      <c r="N457" s="189">
        <v>1</v>
      </c>
      <c r="O457" s="189">
        <v>0.9375</v>
      </c>
      <c r="P457" s="189">
        <v>0.25</v>
      </c>
      <c r="Q457" s="189">
        <v>0.6875</v>
      </c>
      <c r="R457" s="189">
        <v>1</v>
      </c>
      <c r="S457" s="189">
        <v>1</v>
      </c>
      <c r="T457" s="189">
        <v>1</v>
      </c>
      <c r="U457" s="189">
        <v>0.875</v>
      </c>
      <c r="V457" s="189">
        <v>0.9375</v>
      </c>
      <c r="W457" s="189" t="s">
        <v>84</v>
      </c>
      <c r="X457" s="189" t="s">
        <v>84</v>
      </c>
      <c r="Y457" s="189" t="s">
        <v>84</v>
      </c>
      <c r="Z457" s="189" t="s">
        <v>84</v>
      </c>
      <c r="AA457" s="189" t="s">
        <v>84</v>
      </c>
      <c r="AB457" s="189" t="s">
        <v>84</v>
      </c>
      <c r="AC457" s="189"/>
      <c r="AD457" s="189">
        <v>0.75</v>
      </c>
      <c r="AE457" s="189">
        <v>0.75</v>
      </c>
      <c r="AF457" s="189">
        <v>0.875</v>
      </c>
      <c r="AG457" s="189">
        <v>1</v>
      </c>
      <c r="AH457" s="189">
        <v>1</v>
      </c>
      <c r="AI457" s="189">
        <v>1</v>
      </c>
      <c r="AJ457" s="189">
        <v>0.8125</v>
      </c>
      <c r="AK457" s="189" t="s">
        <v>84</v>
      </c>
      <c r="AL457" s="189" t="s">
        <v>84</v>
      </c>
      <c r="AM457" s="189" t="s">
        <v>84</v>
      </c>
      <c r="AN457" s="186" t="s">
        <v>84</v>
      </c>
      <c r="AO457" s="189">
        <v>0.5</v>
      </c>
      <c r="AP457" s="189">
        <v>1</v>
      </c>
      <c r="AQ457" s="189" t="s">
        <v>84</v>
      </c>
      <c r="AR457" s="189" t="s">
        <v>84</v>
      </c>
      <c r="AS457" s="189" t="s">
        <v>84</v>
      </c>
      <c r="AT457" s="256" t="s">
        <v>84</v>
      </c>
      <c r="AU457" s="189" t="s">
        <v>84</v>
      </c>
      <c r="AV457" s="189" t="s">
        <v>84</v>
      </c>
      <c r="AW457" s="189" t="s">
        <v>84</v>
      </c>
      <c r="AX457" s="256" t="s">
        <v>84</v>
      </c>
      <c r="AY457" s="189" t="s">
        <v>84</v>
      </c>
      <c r="BA457" s="300">
        <v>0.85576923076923073</v>
      </c>
      <c r="BB457" s="239">
        <v>0.8839285714285714</v>
      </c>
      <c r="BC457" s="239">
        <v>0.75</v>
      </c>
      <c r="BD457" s="240">
        <v>0.82989926739926734</v>
      </c>
      <c r="BE457" s="240" t="s">
        <v>84</v>
      </c>
    </row>
    <row r="458" spans="1:57" ht="35.25" customHeight="1" x14ac:dyDescent="0.25">
      <c r="A458" s="144"/>
      <c r="B458" s="144"/>
      <c r="C458" s="144"/>
      <c r="D458" s="144"/>
      <c r="E458" s="144" t="str">
        <f t="shared" si="71"/>
        <v>2018FEBREROÍNDICE AMBIENTE DE LA TIENDA</v>
      </c>
      <c r="F458" s="448">
        <f t="shared" si="84"/>
        <v>2018</v>
      </c>
      <c r="G458" s="449" t="s">
        <v>154</v>
      </c>
      <c r="H458" s="452"/>
      <c r="I458" s="451" t="str">
        <f t="shared" si="83"/>
        <v>ÍNDICE AMBIENTE DE LA TIENDA</v>
      </c>
      <c r="J458" s="264">
        <v>0.9375</v>
      </c>
      <c r="K458" s="183">
        <v>0.8125</v>
      </c>
      <c r="L458" s="183">
        <v>0.75</v>
      </c>
      <c r="M458" s="183">
        <v>1</v>
      </c>
      <c r="N458" s="183">
        <v>0.875</v>
      </c>
      <c r="O458" s="183">
        <v>1</v>
      </c>
      <c r="P458" s="183">
        <v>1</v>
      </c>
      <c r="Q458" s="183">
        <v>1</v>
      </c>
      <c r="R458" s="183">
        <v>1</v>
      </c>
      <c r="S458" s="183">
        <v>0.875</v>
      </c>
      <c r="T458" s="183">
        <v>0.9375</v>
      </c>
      <c r="U458" s="183">
        <v>0.6875</v>
      </c>
      <c r="V458" s="183">
        <v>1</v>
      </c>
      <c r="W458" s="183" t="s">
        <v>84</v>
      </c>
      <c r="X458" s="183" t="s">
        <v>84</v>
      </c>
      <c r="Y458" s="183" t="s">
        <v>84</v>
      </c>
      <c r="Z458" s="183" t="s">
        <v>84</v>
      </c>
      <c r="AA458" s="183" t="s">
        <v>84</v>
      </c>
      <c r="AB458" s="183" t="s">
        <v>84</v>
      </c>
      <c r="AC458" s="183"/>
      <c r="AD458" s="183">
        <v>1</v>
      </c>
      <c r="AE458" s="183">
        <v>0.875</v>
      </c>
      <c r="AF458" s="183">
        <v>1</v>
      </c>
      <c r="AG458" s="183">
        <v>1</v>
      </c>
      <c r="AH458" s="183">
        <v>1</v>
      </c>
      <c r="AI458" s="183">
        <v>1</v>
      </c>
      <c r="AJ458" s="183">
        <v>1</v>
      </c>
      <c r="AK458" s="183" t="s">
        <v>84</v>
      </c>
      <c r="AL458" s="183" t="s">
        <v>84</v>
      </c>
      <c r="AM458" s="183" t="s">
        <v>84</v>
      </c>
      <c r="AN458" s="183" t="s">
        <v>84</v>
      </c>
      <c r="AO458" s="183">
        <v>1</v>
      </c>
      <c r="AP458" s="183">
        <v>1</v>
      </c>
      <c r="AQ458" s="183" t="s">
        <v>84</v>
      </c>
      <c r="AR458" s="183" t="s">
        <v>84</v>
      </c>
      <c r="AS458" s="183" t="s">
        <v>84</v>
      </c>
      <c r="AT458" s="265" t="s">
        <v>84</v>
      </c>
      <c r="AU458" s="183" t="s">
        <v>84</v>
      </c>
      <c r="AV458" s="183" t="s">
        <v>84</v>
      </c>
      <c r="AW458" s="183" t="s">
        <v>84</v>
      </c>
      <c r="AX458" s="265" t="s">
        <v>84</v>
      </c>
      <c r="AY458" s="183" t="s">
        <v>84</v>
      </c>
      <c r="BA458" s="266">
        <v>0.91346153846153844</v>
      </c>
      <c r="BB458" s="187">
        <v>0.9821428571428571</v>
      </c>
      <c r="BC458" s="187">
        <v>1</v>
      </c>
      <c r="BD458" s="188">
        <v>0.96520146520146521</v>
      </c>
      <c r="BE458" s="188" t="s">
        <v>84</v>
      </c>
    </row>
    <row r="459" spans="1:57" ht="35.25" customHeight="1" x14ac:dyDescent="0.25">
      <c r="A459" s="144"/>
      <c r="B459" s="144"/>
      <c r="C459" s="144"/>
      <c r="D459" s="144"/>
      <c r="E459" s="144" t="str">
        <f t="shared" si="71"/>
        <v>2018MARZOÍNDICE AMBIENTE DE LA TIENDA</v>
      </c>
      <c r="F459" s="448">
        <f t="shared" ref="F459:F468" si="85">+F458</f>
        <v>2018</v>
      </c>
      <c r="G459" s="449" t="s">
        <v>155</v>
      </c>
      <c r="H459" s="452"/>
      <c r="I459" s="451" t="str">
        <f t="shared" ref="I459:I468" si="86">+I458</f>
        <v>ÍNDICE AMBIENTE DE LA TIENDA</v>
      </c>
      <c r="J459" s="299">
        <v>1</v>
      </c>
      <c r="K459" s="189">
        <v>0.75</v>
      </c>
      <c r="L459" s="189">
        <v>0.875</v>
      </c>
      <c r="M459" s="189">
        <v>1</v>
      </c>
      <c r="N459" s="189">
        <v>1</v>
      </c>
      <c r="O459" s="189">
        <v>1</v>
      </c>
      <c r="P459" s="189">
        <v>1</v>
      </c>
      <c r="Q459" s="189">
        <v>1</v>
      </c>
      <c r="R459" s="189">
        <v>1</v>
      </c>
      <c r="S459" s="189">
        <v>0.9375</v>
      </c>
      <c r="T459" s="189">
        <v>1</v>
      </c>
      <c r="U459" s="189">
        <v>1</v>
      </c>
      <c r="V459" s="189">
        <v>1</v>
      </c>
      <c r="W459" s="189" t="s">
        <v>84</v>
      </c>
      <c r="X459" s="189" t="s">
        <v>84</v>
      </c>
      <c r="Y459" s="189" t="s">
        <v>84</v>
      </c>
      <c r="Z459" s="189" t="s">
        <v>84</v>
      </c>
      <c r="AA459" s="189" t="s">
        <v>84</v>
      </c>
      <c r="AB459" s="189" t="s">
        <v>84</v>
      </c>
      <c r="AC459" s="189"/>
      <c r="AD459" s="189">
        <v>0.4375</v>
      </c>
      <c r="AE459" s="189">
        <v>1</v>
      </c>
      <c r="AF459" s="189">
        <v>1</v>
      </c>
      <c r="AG459" s="189">
        <v>1</v>
      </c>
      <c r="AH459" s="189">
        <v>1</v>
      </c>
      <c r="AI459" s="189">
        <v>1</v>
      </c>
      <c r="AJ459" s="189">
        <v>1</v>
      </c>
      <c r="AK459" s="189" t="s">
        <v>84</v>
      </c>
      <c r="AL459" s="189" t="s">
        <v>84</v>
      </c>
      <c r="AM459" s="189" t="s">
        <v>84</v>
      </c>
      <c r="AN459" s="186" t="s">
        <v>84</v>
      </c>
      <c r="AO459" s="189">
        <v>0.5625</v>
      </c>
      <c r="AP459" s="189">
        <v>0.875</v>
      </c>
      <c r="AQ459" s="189" t="s">
        <v>84</v>
      </c>
      <c r="AR459" s="189" t="s">
        <v>84</v>
      </c>
      <c r="AS459" s="189" t="s">
        <v>84</v>
      </c>
      <c r="AT459" s="256" t="s">
        <v>84</v>
      </c>
      <c r="AU459" s="189" t="s">
        <v>84</v>
      </c>
      <c r="AV459" s="189" t="s">
        <v>84</v>
      </c>
      <c r="AW459" s="189" t="s">
        <v>84</v>
      </c>
      <c r="AX459" s="256" t="s">
        <v>84</v>
      </c>
      <c r="AY459" s="189" t="s">
        <v>84</v>
      </c>
      <c r="BA459" s="300">
        <v>0.96634615384615385</v>
      </c>
      <c r="BB459" s="239">
        <v>0.9196428571428571</v>
      </c>
      <c r="BC459" s="239">
        <v>0.71875</v>
      </c>
      <c r="BD459" s="240">
        <v>0.86824633699633702</v>
      </c>
      <c r="BE459" s="240" t="s">
        <v>84</v>
      </c>
    </row>
    <row r="460" spans="1:57" ht="35.25" customHeight="1" x14ac:dyDescent="0.25">
      <c r="A460" s="144"/>
      <c r="B460" s="144"/>
      <c r="C460" s="144"/>
      <c r="D460" s="144"/>
      <c r="E460" s="144" t="str">
        <f t="shared" si="71"/>
        <v>2018ABRILÍNDICE AMBIENTE DE LA TIENDA</v>
      </c>
      <c r="F460" s="448">
        <f t="shared" si="85"/>
        <v>2018</v>
      </c>
      <c r="G460" s="449" t="s">
        <v>303</v>
      </c>
      <c r="H460" s="452"/>
      <c r="I460" s="451" t="str">
        <f t="shared" si="86"/>
        <v>ÍNDICE AMBIENTE DE LA TIENDA</v>
      </c>
      <c r="J460" s="264">
        <v>0.875</v>
      </c>
      <c r="K460" s="183">
        <v>0.75</v>
      </c>
      <c r="L460" s="183">
        <v>0.3125</v>
      </c>
      <c r="M460" s="183">
        <v>0.75</v>
      </c>
      <c r="N460" s="183">
        <v>0.625</v>
      </c>
      <c r="O460" s="183">
        <v>0.875</v>
      </c>
      <c r="P460" s="183">
        <v>0.75</v>
      </c>
      <c r="Q460" s="183">
        <v>1</v>
      </c>
      <c r="R460" s="183">
        <v>1</v>
      </c>
      <c r="S460" s="183">
        <v>0.75</v>
      </c>
      <c r="T460" s="183">
        <v>1</v>
      </c>
      <c r="U460" s="183">
        <v>0.625</v>
      </c>
      <c r="V460" s="183">
        <v>1</v>
      </c>
      <c r="W460" s="183" t="s">
        <v>84</v>
      </c>
      <c r="X460" s="183" t="s">
        <v>84</v>
      </c>
      <c r="Y460" s="183" t="s">
        <v>84</v>
      </c>
      <c r="Z460" s="183" t="s">
        <v>84</v>
      </c>
      <c r="AA460" s="183" t="s">
        <v>84</v>
      </c>
      <c r="AB460" s="183" t="s">
        <v>84</v>
      </c>
      <c r="AC460" s="183"/>
      <c r="AD460" s="183">
        <v>0.3125</v>
      </c>
      <c r="AE460" s="183">
        <v>0.875</v>
      </c>
      <c r="AF460" s="183">
        <v>0.5</v>
      </c>
      <c r="AG460" s="183">
        <v>0.5</v>
      </c>
      <c r="AH460" s="183">
        <v>0.625</v>
      </c>
      <c r="AI460" s="183">
        <v>1</v>
      </c>
      <c r="AJ460" s="183">
        <v>1</v>
      </c>
      <c r="AK460" s="183" t="s">
        <v>84</v>
      </c>
      <c r="AL460" s="183" t="s">
        <v>84</v>
      </c>
      <c r="AM460" s="183" t="s">
        <v>84</v>
      </c>
      <c r="AN460" s="183" t="s">
        <v>84</v>
      </c>
      <c r="AO460" s="183">
        <v>0.625</v>
      </c>
      <c r="AP460" s="183">
        <v>0.9375</v>
      </c>
      <c r="AQ460" s="183" t="s">
        <v>84</v>
      </c>
      <c r="AR460" s="183" t="s">
        <v>84</v>
      </c>
      <c r="AS460" s="183" t="s">
        <v>84</v>
      </c>
      <c r="AT460" s="265" t="s">
        <v>84</v>
      </c>
      <c r="AU460" s="183" t="s">
        <v>84</v>
      </c>
      <c r="AV460" s="183" t="s">
        <v>84</v>
      </c>
      <c r="AW460" s="183" t="s">
        <v>84</v>
      </c>
      <c r="AX460" s="265" t="s">
        <v>84</v>
      </c>
      <c r="AY460" s="183" t="s">
        <v>84</v>
      </c>
      <c r="BA460" s="266">
        <v>0.79326923076923073</v>
      </c>
      <c r="BB460" s="187">
        <v>0.6875</v>
      </c>
      <c r="BC460" s="187">
        <v>0.78125</v>
      </c>
      <c r="BD460" s="188">
        <v>0.75400641025641024</v>
      </c>
      <c r="BE460" s="188" t="s">
        <v>84</v>
      </c>
    </row>
    <row r="461" spans="1:57" ht="35.25" customHeight="1" x14ac:dyDescent="0.25">
      <c r="A461" s="144"/>
      <c r="B461" s="144"/>
      <c r="C461" s="144"/>
      <c r="D461" s="144"/>
      <c r="E461" s="144" t="str">
        <f t="shared" si="71"/>
        <v>2018MAYOÍNDICE AMBIENTE DE LA TIENDA</v>
      </c>
      <c r="F461" s="448">
        <f t="shared" si="85"/>
        <v>2018</v>
      </c>
      <c r="G461" s="449" t="s">
        <v>167</v>
      </c>
      <c r="H461" s="452"/>
      <c r="I461" s="451" t="str">
        <f t="shared" si="86"/>
        <v>ÍNDICE AMBIENTE DE LA TIENDA</v>
      </c>
      <c r="J461" s="299">
        <v>0.75</v>
      </c>
      <c r="K461" s="189">
        <v>0.75</v>
      </c>
      <c r="L461" s="189">
        <v>0.75</v>
      </c>
      <c r="M461" s="189">
        <v>0.75</v>
      </c>
      <c r="N461" s="189">
        <v>0.75</v>
      </c>
      <c r="O461" s="189">
        <v>0.75</v>
      </c>
      <c r="P461" s="189">
        <v>0.625</v>
      </c>
      <c r="Q461" s="189">
        <v>1</v>
      </c>
      <c r="R461" s="189">
        <v>1</v>
      </c>
      <c r="S461" s="189">
        <v>1</v>
      </c>
      <c r="T461" s="189">
        <v>0.875</v>
      </c>
      <c r="U461" s="189">
        <v>0.875</v>
      </c>
      <c r="V461" s="189">
        <v>0.875</v>
      </c>
      <c r="W461" s="189" t="s">
        <v>84</v>
      </c>
      <c r="X461" s="189" t="s">
        <v>84</v>
      </c>
      <c r="Y461" s="189" t="s">
        <v>84</v>
      </c>
      <c r="Z461" s="189" t="s">
        <v>84</v>
      </c>
      <c r="AA461" s="189" t="s">
        <v>84</v>
      </c>
      <c r="AB461" s="189" t="s">
        <v>84</v>
      </c>
      <c r="AC461" s="189"/>
      <c r="AD461" s="189">
        <v>1</v>
      </c>
      <c r="AE461" s="189">
        <v>0.875</v>
      </c>
      <c r="AF461" s="189">
        <v>1</v>
      </c>
      <c r="AG461" s="189">
        <v>1</v>
      </c>
      <c r="AH461" s="189">
        <v>1</v>
      </c>
      <c r="AI461" s="189">
        <v>1</v>
      </c>
      <c r="AJ461" s="189">
        <v>0.8125</v>
      </c>
      <c r="AK461" s="189" t="s">
        <v>84</v>
      </c>
      <c r="AL461" s="189" t="s">
        <v>84</v>
      </c>
      <c r="AM461" s="189" t="s">
        <v>84</v>
      </c>
      <c r="AN461" s="186" t="s">
        <v>84</v>
      </c>
      <c r="AO461" s="189">
        <v>1</v>
      </c>
      <c r="AP461" s="189">
        <v>0.75</v>
      </c>
      <c r="AQ461" s="189" t="s">
        <v>84</v>
      </c>
      <c r="AR461" s="189" t="s">
        <v>84</v>
      </c>
      <c r="AS461" s="189" t="s">
        <v>84</v>
      </c>
      <c r="AT461" s="256" t="s">
        <v>84</v>
      </c>
      <c r="AU461" s="189" t="s">
        <v>84</v>
      </c>
      <c r="AV461" s="189" t="s">
        <v>84</v>
      </c>
      <c r="AW461" s="189" t="s">
        <v>84</v>
      </c>
      <c r="AX461" s="256" t="s">
        <v>84</v>
      </c>
      <c r="AY461" s="189" t="s">
        <v>84</v>
      </c>
      <c r="BA461" s="300">
        <v>0.82692307692307687</v>
      </c>
      <c r="BB461" s="239">
        <v>0.9553571428571429</v>
      </c>
      <c r="BC461" s="239">
        <v>0.875</v>
      </c>
      <c r="BD461" s="240">
        <v>0.88576007326007333</v>
      </c>
      <c r="BE461" s="240" t="s">
        <v>84</v>
      </c>
    </row>
    <row r="462" spans="1:57" ht="35.25" customHeight="1" x14ac:dyDescent="0.25">
      <c r="A462" s="144"/>
      <c r="B462" s="144"/>
      <c r="C462" s="144"/>
      <c r="D462" s="144"/>
      <c r="E462" s="144" t="str">
        <f t="shared" si="71"/>
        <v>2018JUNIOÍNDICE AMBIENTE DE LA TIENDA</v>
      </c>
      <c r="F462" s="448">
        <f t="shared" si="85"/>
        <v>2018</v>
      </c>
      <c r="G462" s="449" t="s">
        <v>168</v>
      </c>
      <c r="H462" s="452"/>
      <c r="I462" s="451" t="str">
        <f t="shared" si="86"/>
        <v>ÍNDICE AMBIENTE DE LA TIENDA</v>
      </c>
      <c r="J462" s="264">
        <v>1</v>
      </c>
      <c r="K462" s="183">
        <v>1</v>
      </c>
      <c r="L462" s="183">
        <v>0.875</v>
      </c>
      <c r="M462" s="183">
        <v>1</v>
      </c>
      <c r="N462" s="183">
        <v>0.75</v>
      </c>
      <c r="O462" s="183">
        <v>1</v>
      </c>
      <c r="P462" s="183">
        <v>1</v>
      </c>
      <c r="Q462" s="183">
        <v>1</v>
      </c>
      <c r="R462" s="183">
        <v>1</v>
      </c>
      <c r="S462" s="183">
        <v>1</v>
      </c>
      <c r="T462" s="183">
        <v>1</v>
      </c>
      <c r="U462" s="183">
        <v>1</v>
      </c>
      <c r="V462" s="183">
        <v>1</v>
      </c>
      <c r="W462" s="183" t="s">
        <v>84</v>
      </c>
      <c r="X462" s="183">
        <v>1</v>
      </c>
      <c r="Y462" s="183" t="s">
        <v>84</v>
      </c>
      <c r="Z462" s="183" t="s">
        <v>84</v>
      </c>
      <c r="AA462" s="183" t="s">
        <v>84</v>
      </c>
      <c r="AB462" s="183" t="s">
        <v>84</v>
      </c>
      <c r="AC462" s="183"/>
      <c r="AD462" s="183">
        <v>1</v>
      </c>
      <c r="AE462" s="183">
        <v>1</v>
      </c>
      <c r="AF462" s="183">
        <v>1</v>
      </c>
      <c r="AG462" s="183">
        <v>1</v>
      </c>
      <c r="AH462" s="183">
        <v>1</v>
      </c>
      <c r="AI462" s="183">
        <v>0.9375</v>
      </c>
      <c r="AJ462" s="183">
        <v>0.875</v>
      </c>
      <c r="AK462" s="183" t="s">
        <v>84</v>
      </c>
      <c r="AL462" s="183" t="s">
        <v>84</v>
      </c>
      <c r="AM462" s="183" t="s">
        <v>84</v>
      </c>
      <c r="AN462" s="183" t="s">
        <v>84</v>
      </c>
      <c r="AO462" s="183">
        <v>0.5</v>
      </c>
      <c r="AP462" s="183">
        <v>0.875</v>
      </c>
      <c r="AQ462" s="183" t="s">
        <v>84</v>
      </c>
      <c r="AR462" s="183" t="s">
        <v>84</v>
      </c>
      <c r="AS462" s="183" t="s">
        <v>84</v>
      </c>
      <c r="AT462" s="265" t="s">
        <v>84</v>
      </c>
      <c r="AU462" s="183" t="s">
        <v>84</v>
      </c>
      <c r="AV462" s="183" t="s">
        <v>84</v>
      </c>
      <c r="AW462" s="183" t="s">
        <v>84</v>
      </c>
      <c r="AX462" s="265" t="s">
        <v>84</v>
      </c>
      <c r="AY462" s="183" t="s">
        <v>84</v>
      </c>
      <c r="BA462" s="266">
        <v>0.9732142857142857</v>
      </c>
      <c r="BB462" s="187">
        <v>0.9732142857142857</v>
      </c>
      <c r="BC462" s="187">
        <v>0.6875</v>
      </c>
      <c r="BD462" s="188">
        <v>0.87797619047619035</v>
      </c>
      <c r="BE462" s="188" t="s">
        <v>84</v>
      </c>
    </row>
    <row r="463" spans="1:57" ht="35.25" customHeight="1" x14ac:dyDescent="0.25">
      <c r="A463" s="144"/>
      <c r="B463" s="144"/>
      <c r="C463" s="144"/>
      <c r="D463" s="144"/>
      <c r="E463" s="144" t="str">
        <f t="shared" si="71"/>
        <v>2018JULIOÍNDICE AMBIENTE DE LA TIENDA</v>
      </c>
      <c r="F463" s="448">
        <f t="shared" si="85"/>
        <v>2018</v>
      </c>
      <c r="G463" s="449" t="s">
        <v>241</v>
      </c>
      <c r="H463" s="452"/>
      <c r="I463" s="451" t="str">
        <f t="shared" si="86"/>
        <v>ÍNDICE AMBIENTE DE LA TIENDA</v>
      </c>
      <c r="J463" s="299">
        <v>1</v>
      </c>
      <c r="K463" s="189">
        <v>0.875</v>
      </c>
      <c r="L463" s="189">
        <v>0.625</v>
      </c>
      <c r="M463" s="189">
        <v>0.625</v>
      </c>
      <c r="N463" s="189">
        <v>0.875</v>
      </c>
      <c r="O463" s="189">
        <v>1</v>
      </c>
      <c r="P463" s="189">
        <v>1</v>
      </c>
      <c r="Q463" s="189">
        <v>1</v>
      </c>
      <c r="R463" s="189">
        <v>1</v>
      </c>
      <c r="S463" s="189">
        <v>0.75</v>
      </c>
      <c r="T463" s="189">
        <v>0.875</v>
      </c>
      <c r="U463" s="189">
        <v>1</v>
      </c>
      <c r="V463" s="189">
        <v>1</v>
      </c>
      <c r="W463" s="189" t="s">
        <v>84</v>
      </c>
      <c r="X463" s="189">
        <v>0.875</v>
      </c>
      <c r="Y463" s="189" t="s">
        <v>84</v>
      </c>
      <c r="Z463" s="189" t="s">
        <v>84</v>
      </c>
      <c r="AA463" s="189" t="s">
        <v>84</v>
      </c>
      <c r="AB463" s="189" t="s">
        <v>84</v>
      </c>
      <c r="AC463" s="189"/>
      <c r="AD463" s="189">
        <v>0.6875</v>
      </c>
      <c r="AE463" s="189">
        <v>1</v>
      </c>
      <c r="AF463" s="189">
        <v>1</v>
      </c>
      <c r="AG463" s="189">
        <v>0.875</v>
      </c>
      <c r="AH463" s="189">
        <v>1</v>
      </c>
      <c r="AI463" s="189">
        <v>0.875</v>
      </c>
      <c r="AJ463" s="189">
        <v>0.75</v>
      </c>
      <c r="AK463" s="189" t="s">
        <v>84</v>
      </c>
      <c r="AL463" s="189" t="s">
        <v>84</v>
      </c>
      <c r="AM463" s="189" t="s">
        <v>84</v>
      </c>
      <c r="AN463" s="186" t="s">
        <v>84</v>
      </c>
      <c r="AO463" s="189">
        <v>0.6875</v>
      </c>
      <c r="AP463" s="189">
        <v>0.625</v>
      </c>
      <c r="AQ463" s="189" t="s">
        <v>84</v>
      </c>
      <c r="AR463" s="189" t="s">
        <v>84</v>
      </c>
      <c r="AS463" s="189" t="s">
        <v>84</v>
      </c>
      <c r="AT463" s="256" t="s">
        <v>84</v>
      </c>
      <c r="AU463" s="189" t="s">
        <v>84</v>
      </c>
      <c r="AV463" s="189" t="s">
        <v>84</v>
      </c>
      <c r="AW463" s="189" t="s">
        <v>84</v>
      </c>
      <c r="AX463" s="256" t="s">
        <v>84</v>
      </c>
      <c r="AY463" s="189" t="s">
        <v>84</v>
      </c>
      <c r="BA463" s="300">
        <v>0.8928571428571429</v>
      </c>
      <c r="BB463" s="239">
        <v>0.8839285714285714</v>
      </c>
      <c r="BC463" s="239">
        <v>0.65625</v>
      </c>
      <c r="BD463" s="240">
        <v>0.81101190476190477</v>
      </c>
      <c r="BE463" s="240" t="s">
        <v>84</v>
      </c>
    </row>
    <row r="464" spans="1:57" ht="35.25" customHeight="1" x14ac:dyDescent="0.25">
      <c r="A464" s="144"/>
      <c r="B464" s="144"/>
      <c r="C464" s="144"/>
      <c r="D464" s="144"/>
      <c r="E464" s="144" t="str">
        <f t="shared" ref="E464:E473" si="87">+F464&amp;G464&amp;I464</f>
        <v>2018AGOSTOÍNDICE AMBIENTE DE LA TIENDA</v>
      </c>
      <c r="F464" s="448">
        <f t="shared" si="85"/>
        <v>2018</v>
      </c>
      <c r="G464" s="449" t="s">
        <v>246</v>
      </c>
      <c r="H464" s="452"/>
      <c r="I464" s="451" t="str">
        <f t="shared" si="86"/>
        <v>ÍNDICE AMBIENTE DE LA TIENDA</v>
      </c>
      <c r="J464" s="271">
        <v>1</v>
      </c>
      <c r="K464" s="183">
        <v>1</v>
      </c>
      <c r="L464" s="183">
        <v>0.875</v>
      </c>
      <c r="M464" s="183">
        <v>0.875</v>
      </c>
      <c r="N464" s="183">
        <v>1</v>
      </c>
      <c r="O464" s="183">
        <v>0.75</v>
      </c>
      <c r="P464" s="183">
        <v>0.875</v>
      </c>
      <c r="Q464" s="183">
        <v>1</v>
      </c>
      <c r="R464" s="183">
        <v>1</v>
      </c>
      <c r="S464" s="183">
        <v>1</v>
      </c>
      <c r="T464" s="183">
        <v>0.75</v>
      </c>
      <c r="U464" s="183">
        <v>1</v>
      </c>
      <c r="V464" s="183">
        <v>0.875</v>
      </c>
      <c r="W464" s="183" t="s">
        <v>84</v>
      </c>
      <c r="X464" s="183">
        <v>1</v>
      </c>
      <c r="Y464" s="183" t="s">
        <v>84</v>
      </c>
      <c r="Z464" s="183" t="s">
        <v>84</v>
      </c>
      <c r="AA464" s="183" t="s">
        <v>84</v>
      </c>
      <c r="AB464" s="183" t="s">
        <v>84</v>
      </c>
      <c r="AC464" s="183"/>
      <c r="AD464" s="183">
        <v>1</v>
      </c>
      <c r="AE464" s="183">
        <v>0.9375</v>
      </c>
      <c r="AF464" s="183">
        <v>0.875</v>
      </c>
      <c r="AG464" s="183">
        <v>0.875</v>
      </c>
      <c r="AH464" s="183">
        <v>1</v>
      </c>
      <c r="AI464" s="183">
        <v>0.8125</v>
      </c>
      <c r="AJ464" s="183">
        <v>0.75</v>
      </c>
      <c r="AK464" s="183" t="s">
        <v>84</v>
      </c>
      <c r="AL464" s="183" t="s">
        <v>84</v>
      </c>
      <c r="AM464" s="183" t="s">
        <v>84</v>
      </c>
      <c r="AN464" s="183" t="s">
        <v>84</v>
      </c>
      <c r="AO464" s="183">
        <v>0.9375</v>
      </c>
      <c r="AP464" s="183">
        <v>0.75</v>
      </c>
      <c r="AQ464" s="183">
        <v>0.75</v>
      </c>
      <c r="AR464" s="183" t="s">
        <v>84</v>
      </c>
      <c r="AS464" s="183" t="s">
        <v>84</v>
      </c>
      <c r="AT464" s="265" t="s">
        <v>84</v>
      </c>
      <c r="AU464" s="183" t="s">
        <v>84</v>
      </c>
      <c r="AV464" s="183" t="s">
        <v>84</v>
      </c>
      <c r="AW464" s="183" t="s">
        <v>84</v>
      </c>
      <c r="AX464" s="265" t="s">
        <v>84</v>
      </c>
      <c r="AY464" s="183" t="s">
        <v>84</v>
      </c>
      <c r="BA464" s="272">
        <v>0.9285714285714286</v>
      </c>
      <c r="BB464" s="187">
        <v>0.8928571428571429</v>
      </c>
      <c r="BC464" s="187">
        <v>0.8125</v>
      </c>
      <c r="BD464" s="188">
        <v>0.87797619047619058</v>
      </c>
      <c r="BE464" s="188" t="s">
        <v>84</v>
      </c>
    </row>
    <row r="465" spans="1:57" ht="35.25" customHeight="1" x14ac:dyDescent="0.25">
      <c r="A465" s="144"/>
      <c r="B465" s="144"/>
      <c r="C465" s="144"/>
      <c r="D465" s="144"/>
      <c r="E465" s="144" t="str">
        <f t="shared" si="87"/>
        <v>2018SEPTIEMBREÍNDICE AMBIENTE DE LA TIENDA</v>
      </c>
      <c r="F465" s="448">
        <f t="shared" si="85"/>
        <v>2018</v>
      </c>
      <c r="G465" s="449" t="s">
        <v>248</v>
      </c>
      <c r="H465" s="452"/>
      <c r="I465" s="451" t="str">
        <f t="shared" si="86"/>
        <v>ÍNDICE AMBIENTE DE LA TIENDA</v>
      </c>
      <c r="J465" s="342">
        <v>1</v>
      </c>
      <c r="K465" s="189">
        <v>1</v>
      </c>
      <c r="L465" s="189">
        <v>0.75</v>
      </c>
      <c r="M465" s="189">
        <v>0.625</v>
      </c>
      <c r="N465" s="189" t="s">
        <v>84</v>
      </c>
      <c r="O465" s="189">
        <v>0.875</v>
      </c>
      <c r="P465" s="189">
        <v>0.875</v>
      </c>
      <c r="Q465" s="189">
        <v>1</v>
      </c>
      <c r="R465" s="189">
        <v>1</v>
      </c>
      <c r="S465" s="189">
        <v>1</v>
      </c>
      <c r="T465" s="189">
        <v>0.8125</v>
      </c>
      <c r="U465" s="189">
        <v>0.875</v>
      </c>
      <c r="V465" s="189">
        <v>0.875</v>
      </c>
      <c r="W465" s="189" t="s">
        <v>84</v>
      </c>
      <c r="X465" s="189">
        <v>1</v>
      </c>
      <c r="Y465" s="189" t="s">
        <v>84</v>
      </c>
      <c r="Z465" s="189" t="s">
        <v>84</v>
      </c>
      <c r="AA465" s="189" t="s">
        <v>84</v>
      </c>
      <c r="AB465" s="189" t="s">
        <v>84</v>
      </c>
      <c r="AC465" s="189"/>
      <c r="AD465" s="189">
        <v>1</v>
      </c>
      <c r="AE465" s="189">
        <v>0.9375</v>
      </c>
      <c r="AF465" s="189">
        <v>0.3125</v>
      </c>
      <c r="AG465" s="189" t="s">
        <v>84</v>
      </c>
      <c r="AH465" s="189">
        <v>0</v>
      </c>
      <c r="AI465" s="189" t="s">
        <v>84</v>
      </c>
      <c r="AJ465" s="189">
        <v>1</v>
      </c>
      <c r="AK465" s="189" t="s">
        <v>84</v>
      </c>
      <c r="AL465" s="189" t="s">
        <v>84</v>
      </c>
      <c r="AM465" s="189" t="s">
        <v>84</v>
      </c>
      <c r="AN465" s="186" t="s">
        <v>84</v>
      </c>
      <c r="AO465" s="189">
        <v>0.875</v>
      </c>
      <c r="AP465" s="189">
        <v>0.75</v>
      </c>
      <c r="AQ465" s="189">
        <v>0.625</v>
      </c>
      <c r="AR465" s="189" t="s">
        <v>84</v>
      </c>
      <c r="AS465" s="189" t="s">
        <v>84</v>
      </c>
      <c r="AT465" s="256" t="s">
        <v>84</v>
      </c>
      <c r="AU465" s="189" t="s">
        <v>84</v>
      </c>
      <c r="AV465" s="189" t="s">
        <v>84</v>
      </c>
      <c r="AW465" s="189" t="s">
        <v>84</v>
      </c>
      <c r="AX465" s="256" t="s">
        <v>84</v>
      </c>
      <c r="AY465" s="189" t="s">
        <v>84</v>
      </c>
      <c r="BA465" s="343">
        <v>0.89903846153846156</v>
      </c>
      <c r="BB465" s="239">
        <v>0.65</v>
      </c>
      <c r="BC465" s="239">
        <v>0.75</v>
      </c>
      <c r="BD465" s="240">
        <v>0.7663461538461539</v>
      </c>
      <c r="BE465" s="240" t="s">
        <v>84</v>
      </c>
    </row>
    <row r="466" spans="1:57" ht="35.25" customHeight="1" x14ac:dyDescent="0.25">
      <c r="A466" s="144"/>
      <c r="B466" s="144"/>
      <c r="C466" s="144"/>
      <c r="D466" s="144"/>
      <c r="E466" s="144" t="str">
        <f t="shared" si="87"/>
        <v>2018OCTUBREÍNDICE AMBIENTE DE LA TIENDA</v>
      </c>
      <c r="F466" s="448">
        <f t="shared" si="85"/>
        <v>2018</v>
      </c>
      <c r="G466" s="449" t="s">
        <v>257</v>
      </c>
      <c r="H466" s="452"/>
      <c r="I466" s="451" t="str">
        <f t="shared" si="86"/>
        <v>ÍNDICE AMBIENTE DE LA TIENDA</v>
      </c>
      <c r="J466" s="344">
        <v>0.875</v>
      </c>
      <c r="K466" s="183">
        <v>0.875</v>
      </c>
      <c r="L466" s="183">
        <v>1</v>
      </c>
      <c r="M466" s="183">
        <v>0.75</v>
      </c>
      <c r="N466" s="183" t="s">
        <v>84</v>
      </c>
      <c r="O466" s="183">
        <v>0.75</v>
      </c>
      <c r="P466" s="183">
        <v>1</v>
      </c>
      <c r="Q466" s="183">
        <v>0.5625</v>
      </c>
      <c r="R466" s="183">
        <v>1</v>
      </c>
      <c r="S466" s="183">
        <v>0.75</v>
      </c>
      <c r="T466" s="183">
        <v>0.875</v>
      </c>
      <c r="U466" s="183">
        <v>0.75</v>
      </c>
      <c r="V466" s="183">
        <v>0.75</v>
      </c>
      <c r="W466" s="183" t="s">
        <v>84</v>
      </c>
      <c r="X466" s="183">
        <v>0.9375</v>
      </c>
      <c r="Y466" s="183" t="s">
        <v>84</v>
      </c>
      <c r="Z466" s="183" t="s">
        <v>84</v>
      </c>
      <c r="AA466" s="183" t="s">
        <v>84</v>
      </c>
      <c r="AB466" s="183" t="s">
        <v>84</v>
      </c>
      <c r="AC466" s="183"/>
      <c r="AD466" s="183">
        <v>1</v>
      </c>
      <c r="AE466" s="183">
        <v>1</v>
      </c>
      <c r="AF466" s="183">
        <v>0.875</v>
      </c>
      <c r="AG466" s="183" t="s">
        <v>84</v>
      </c>
      <c r="AH466" s="183" t="s">
        <v>84</v>
      </c>
      <c r="AI466" s="183" t="s">
        <v>84</v>
      </c>
      <c r="AJ466" s="183">
        <v>0.9375</v>
      </c>
      <c r="AK466" s="183" t="s">
        <v>84</v>
      </c>
      <c r="AL466" s="183" t="s">
        <v>84</v>
      </c>
      <c r="AM466" s="183" t="s">
        <v>84</v>
      </c>
      <c r="AN466" s="183" t="s">
        <v>84</v>
      </c>
      <c r="AO466" s="183">
        <v>0.875</v>
      </c>
      <c r="AP466" s="183">
        <v>0.4375</v>
      </c>
      <c r="AQ466" s="183">
        <v>0.5625</v>
      </c>
      <c r="AR466" s="183" t="s">
        <v>84</v>
      </c>
      <c r="AS466" s="183" t="s">
        <v>84</v>
      </c>
      <c r="AT466" s="265" t="s">
        <v>84</v>
      </c>
      <c r="AU466" s="183" t="s">
        <v>84</v>
      </c>
      <c r="AV466" s="183" t="s">
        <v>84</v>
      </c>
      <c r="AW466" s="183" t="s">
        <v>84</v>
      </c>
      <c r="AX466" s="265" t="s">
        <v>84</v>
      </c>
      <c r="AY466" s="183" t="s">
        <v>84</v>
      </c>
      <c r="BA466" s="345">
        <v>0.83653846153846156</v>
      </c>
      <c r="BB466" s="187">
        <v>0.953125</v>
      </c>
      <c r="BC466" s="187">
        <v>0.625</v>
      </c>
      <c r="BD466" s="188">
        <v>0.8048878205128206</v>
      </c>
      <c r="BE466" s="188" t="s">
        <v>84</v>
      </c>
    </row>
    <row r="467" spans="1:57" ht="35.25" customHeight="1" x14ac:dyDescent="0.25">
      <c r="A467" s="144"/>
      <c r="B467" s="144"/>
      <c r="C467" s="144"/>
      <c r="D467" s="144"/>
      <c r="E467" s="144" t="str">
        <f t="shared" si="87"/>
        <v>2018NOVIEMBREÍNDICE AMBIENTE DE LA TIENDA</v>
      </c>
      <c r="F467" s="448">
        <f t="shared" si="85"/>
        <v>2018</v>
      </c>
      <c r="G467" s="449" t="s">
        <v>267</v>
      </c>
      <c r="H467" s="452"/>
      <c r="I467" s="451" t="str">
        <f t="shared" si="86"/>
        <v>ÍNDICE AMBIENTE DE LA TIENDA</v>
      </c>
      <c r="J467" s="342">
        <v>1</v>
      </c>
      <c r="K467" s="189">
        <v>0.875</v>
      </c>
      <c r="L467" s="189">
        <v>0.75</v>
      </c>
      <c r="M467" s="189">
        <v>1</v>
      </c>
      <c r="N467" s="189" t="s">
        <v>84</v>
      </c>
      <c r="O467" s="189">
        <v>1</v>
      </c>
      <c r="P467" s="189">
        <v>1</v>
      </c>
      <c r="Q467" s="189">
        <v>0.75</v>
      </c>
      <c r="R467" s="189">
        <v>1</v>
      </c>
      <c r="S467" s="189">
        <v>0.3125</v>
      </c>
      <c r="T467" s="189">
        <v>1</v>
      </c>
      <c r="U467" s="189">
        <v>0.875</v>
      </c>
      <c r="V467" s="189">
        <v>1</v>
      </c>
      <c r="W467" s="189" t="s">
        <v>84</v>
      </c>
      <c r="X467" s="189">
        <v>1</v>
      </c>
      <c r="Y467" s="189" t="s">
        <v>84</v>
      </c>
      <c r="Z467" s="189" t="s">
        <v>84</v>
      </c>
      <c r="AA467" s="189" t="s">
        <v>84</v>
      </c>
      <c r="AB467" s="189" t="s">
        <v>84</v>
      </c>
      <c r="AC467" s="189"/>
      <c r="AD467" s="189">
        <v>0.875</v>
      </c>
      <c r="AE467" s="189">
        <v>1</v>
      </c>
      <c r="AF467" s="189">
        <v>1</v>
      </c>
      <c r="AG467" s="189" t="s">
        <v>84</v>
      </c>
      <c r="AH467" s="189" t="s">
        <v>84</v>
      </c>
      <c r="AI467" s="189" t="s">
        <v>84</v>
      </c>
      <c r="AJ467" s="189">
        <v>1</v>
      </c>
      <c r="AK467" s="189" t="s">
        <v>84</v>
      </c>
      <c r="AL467" s="189" t="s">
        <v>84</v>
      </c>
      <c r="AM467" s="189" t="s">
        <v>84</v>
      </c>
      <c r="AN467" s="186" t="s">
        <v>84</v>
      </c>
      <c r="AO467" s="189">
        <v>0.5</v>
      </c>
      <c r="AP467" s="189">
        <v>0.625</v>
      </c>
      <c r="AQ467" s="189">
        <v>0.875</v>
      </c>
      <c r="AR467" s="189" t="s">
        <v>84</v>
      </c>
      <c r="AS467" s="189" t="s">
        <v>84</v>
      </c>
      <c r="AT467" s="256" t="s">
        <v>84</v>
      </c>
      <c r="AU467" s="189" t="s">
        <v>84</v>
      </c>
      <c r="AV467" s="189" t="s">
        <v>84</v>
      </c>
      <c r="AW467" s="189" t="s">
        <v>84</v>
      </c>
      <c r="AX467" s="256" t="s">
        <v>84</v>
      </c>
      <c r="AY467" s="189" t="s">
        <v>84</v>
      </c>
      <c r="BA467" s="343">
        <v>0.88942307692307687</v>
      </c>
      <c r="BB467" s="239">
        <v>0.96875</v>
      </c>
      <c r="BC467" s="239">
        <v>0.66666666666666663</v>
      </c>
      <c r="BD467" s="240">
        <v>0.84161324786324787</v>
      </c>
      <c r="BE467" s="240" t="s">
        <v>84</v>
      </c>
    </row>
    <row r="468" spans="1:57" ht="35.25" customHeight="1" x14ac:dyDescent="0.25">
      <c r="A468" s="144"/>
      <c r="B468" s="144"/>
      <c r="C468" s="144"/>
      <c r="D468" s="144"/>
      <c r="E468" s="144" t="str">
        <f t="shared" si="87"/>
        <v>2018DICIEMBREÍNDICE AMBIENTE DE LA TIENDA</v>
      </c>
      <c r="F468" s="448">
        <f t="shared" si="85"/>
        <v>2018</v>
      </c>
      <c r="G468" s="449" t="s">
        <v>152</v>
      </c>
      <c r="H468" s="452"/>
      <c r="I468" s="451" t="str">
        <f t="shared" si="86"/>
        <v>ÍNDICE AMBIENTE DE LA TIENDA</v>
      </c>
      <c r="J468" s="344">
        <v>0.875</v>
      </c>
      <c r="K468" s="183">
        <v>0.875</v>
      </c>
      <c r="L468" s="183">
        <v>0.875</v>
      </c>
      <c r="M468" s="183">
        <v>1</v>
      </c>
      <c r="N468" s="183" t="s">
        <v>84</v>
      </c>
      <c r="O468" s="183">
        <v>0.875</v>
      </c>
      <c r="P468" s="183">
        <v>0.875</v>
      </c>
      <c r="Q468" s="183">
        <v>0.875</v>
      </c>
      <c r="R468" s="183">
        <v>0.875</v>
      </c>
      <c r="S468" s="183">
        <v>0.75</v>
      </c>
      <c r="T468" s="183">
        <v>1</v>
      </c>
      <c r="U468" s="183">
        <v>1</v>
      </c>
      <c r="V468" s="183">
        <v>1</v>
      </c>
      <c r="W468" s="183" t="s">
        <v>84</v>
      </c>
      <c r="X468" s="183">
        <v>0.875</v>
      </c>
      <c r="Y468" s="183" t="s">
        <v>84</v>
      </c>
      <c r="Z468" s="183" t="s">
        <v>84</v>
      </c>
      <c r="AA468" s="183" t="s">
        <v>84</v>
      </c>
      <c r="AB468" s="183" t="s">
        <v>84</v>
      </c>
      <c r="AC468" s="183"/>
      <c r="AD468" s="183">
        <v>0.625</v>
      </c>
      <c r="AE468" s="183">
        <v>0.75</v>
      </c>
      <c r="AF468" s="183">
        <v>0.875</v>
      </c>
      <c r="AG468" s="183" t="s">
        <v>84</v>
      </c>
      <c r="AH468" s="183" t="s">
        <v>84</v>
      </c>
      <c r="AI468" s="183" t="s">
        <v>84</v>
      </c>
      <c r="AJ468" s="183">
        <v>0.875</v>
      </c>
      <c r="AK468" s="183" t="s">
        <v>84</v>
      </c>
      <c r="AL468" s="183" t="s">
        <v>84</v>
      </c>
      <c r="AM468" s="183" t="s">
        <v>84</v>
      </c>
      <c r="AN468" s="183" t="s">
        <v>84</v>
      </c>
      <c r="AO468" s="183">
        <v>0.8125</v>
      </c>
      <c r="AP468" s="183">
        <v>0.6875</v>
      </c>
      <c r="AQ468" s="183">
        <v>0.5625</v>
      </c>
      <c r="AR468" s="183" t="s">
        <v>84</v>
      </c>
      <c r="AS468" s="183" t="s">
        <v>84</v>
      </c>
      <c r="AT468" s="265" t="s">
        <v>84</v>
      </c>
      <c r="AU468" s="183" t="s">
        <v>84</v>
      </c>
      <c r="AV468" s="183" t="s">
        <v>84</v>
      </c>
      <c r="AW468" s="183" t="s">
        <v>84</v>
      </c>
      <c r="AX468" s="265" t="s">
        <v>84</v>
      </c>
      <c r="AY468" s="183" t="s">
        <v>84</v>
      </c>
      <c r="BA468" s="345">
        <v>0.90384615384615385</v>
      </c>
      <c r="BB468" s="187">
        <v>0.78125</v>
      </c>
      <c r="BC468" s="187">
        <v>0.6875</v>
      </c>
      <c r="BD468" s="188">
        <v>0.79086538461538458</v>
      </c>
      <c r="BE468" s="188" t="s">
        <v>84</v>
      </c>
    </row>
    <row r="469" spans="1:57" ht="35.25" customHeight="1" x14ac:dyDescent="0.25">
      <c r="A469" s="144"/>
      <c r="B469" s="144"/>
      <c r="C469" s="144"/>
      <c r="D469" s="144"/>
      <c r="E469" s="144" t="str">
        <f t="shared" si="87"/>
        <v>2019ENEROÍNDICE AMBIENTE DE LA TIENDA</v>
      </c>
      <c r="F469" s="448">
        <v>2019</v>
      </c>
      <c r="G469" s="449" t="s">
        <v>153</v>
      </c>
      <c r="H469" s="452"/>
      <c r="I469" s="451" t="s">
        <v>159</v>
      </c>
      <c r="J469" s="342">
        <v>1</v>
      </c>
      <c r="K469" s="189">
        <v>1</v>
      </c>
      <c r="L469" s="189">
        <v>0.875</v>
      </c>
      <c r="M469" s="189">
        <v>0.75</v>
      </c>
      <c r="N469" s="189" t="s">
        <v>84</v>
      </c>
      <c r="O469" s="189">
        <v>0.875</v>
      </c>
      <c r="P469" s="189">
        <v>1</v>
      </c>
      <c r="Q469" s="189">
        <v>1</v>
      </c>
      <c r="R469" s="189">
        <v>1</v>
      </c>
      <c r="S469" s="189">
        <v>1</v>
      </c>
      <c r="T469" s="189">
        <v>1</v>
      </c>
      <c r="U469" s="189">
        <v>0.875</v>
      </c>
      <c r="V469" s="189">
        <v>1</v>
      </c>
      <c r="W469" s="189" t="s">
        <v>84</v>
      </c>
      <c r="X469" s="189">
        <v>1</v>
      </c>
      <c r="Y469" s="189">
        <v>0.9375</v>
      </c>
      <c r="Z469" s="189" t="s">
        <v>84</v>
      </c>
      <c r="AA469" s="189" t="s">
        <v>84</v>
      </c>
      <c r="AB469" s="189" t="s">
        <v>84</v>
      </c>
      <c r="AC469" s="189"/>
      <c r="AD469" s="189">
        <v>0.9375</v>
      </c>
      <c r="AE469" s="189">
        <v>1</v>
      </c>
      <c r="AF469" s="189">
        <v>1</v>
      </c>
      <c r="AG469" s="189" t="s">
        <v>84</v>
      </c>
      <c r="AH469" s="189" t="s">
        <v>84</v>
      </c>
      <c r="AI469" s="189" t="s">
        <v>84</v>
      </c>
      <c r="AJ469" s="189">
        <v>0.8125</v>
      </c>
      <c r="AK469" s="189">
        <v>1</v>
      </c>
      <c r="AL469" s="189" t="s">
        <v>84</v>
      </c>
      <c r="AM469" s="189" t="s">
        <v>84</v>
      </c>
      <c r="AN469" s="186" t="s">
        <v>84</v>
      </c>
      <c r="AO469" s="189">
        <v>0.5</v>
      </c>
      <c r="AP469" s="189">
        <v>0.625</v>
      </c>
      <c r="AQ469" s="189">
        <v>0.6875</v>
      </c>
      <c r="AR469" s="189" t="s">
        <v>84</v>
      </c>
      <c r="AS469" s="189" t="s">
        <v>84</v>
      </c>
      <c r="AT469" s="256" t="s">
        <v>84</v>
      </c>
      <c r="AU469" s="189" t="s">
        <v>84</v>
      </c>
      <c r="AV469" s="189" t="s">
        <v>84</v>
      </c>
      <c r="AW469" s="189" t="s">
        <v>84</v>
      </c>
      <c r="AX469" s="256" t="s">
        <v>84</v>
      </c>
      <c r="AY469" s="189" t="s">
        <v>84</v>
      </c>
      <c r="BA469" s="343">
        <v>0.9508928571428571</v>
      </c>
      <c r="BB469" s="239">
        <v>0.95</v>
      </c>
      <c r="BC469" s="239">
        <v>0.60416666666666663</v>
      </c>
      <c r="BD469" s="240">
        <v>0.83501984126984119</v>
      </c>
      <c r="BE469" s="240" t="s">
        <v>84</v>
      </c>
    </row>
    <row r="470" spans="1:57" ht="35.25" customHeight="1" x14ac:dyDescent="0.25">
      <c r="A470" s="144"/>
      <c r="B470" s="144"/>
      <c r="C470" s="144"/>
      <c r="D470" s="144"/>
      <c r="E470" s="144" t="str">
        <f t="shared" si="87"/>
        <v>2019FEBREROÍNDICE AMBIENTE DE LA TIENDA</v>
      </c>
      <c r="F470" s="448">
        <v>2019</v>
      </c>
      <c r="G470" s="449" t="s">
        <v>154</v>
      </c>
      <c r="H470" s="452"/>
      <c r="I470" s="451" t="str">
        <f>+I460</f>
        <v>ÍNDICE AMBIENTE DE LA TIENDA</v>
      </c>
      <c r="J470" s="344">
        <v>0.875</v>
      </c>
      <c r="K470" s="183">
        <v>0.8125</v>
      </c>
      <c r="L470" s="183">
        <v>0.75</v>
      </c>
      <c r="M470" s="183">
        <v>0.875</v>
      </c>
      <c r="N470" s="183" t="s">
        <v>84</v>
      </c>
      <c r="O470" s="183">
        <v>0.8125</v>
      </c>
      <c r="P470" s="183">
        <v>1</v>
      </c>
      <c r="Q470" s="183">
        <v>0.8125</v>
      </c>
      <c r="R470" s="183">
        <v>0.875</v>
      </c>
      <c r="S470" s="183">
        <v>1</v>
      </c>
      <c r="T470" s="183">
        <v>1</v>
      </c>
      <c r="U470" s="183">
        <v>0.6875</v>
      </c>
      <c r="V470" s="183">
        <v>0.75</v>
      </c>
      <c r="W470" s="183" t="s">
        <v>84</v>
      </c>
      <c r="X470" s="183">
        <v>0.625</v>
      </c>
      <c r="Y470" s="183">
        <v>0.8125</v>
      </c>
      <c r="Z470" s="183" t="s">
        <v>84</v>
      </c>
      <c r="AA470" s="183" t="s">
        <v>84</v>
      </c>
      <c r="AB470" s="183" t="s">
        <v>84</v>
      </c>
      <c r="AC470" s="183"/>
      <c r="AD470" s="183">
        <v>0.75</v>
      </c>
      <c r="AE470" s="183">
        <v>0.875</v>
      </c>
      <c r="AF470" s="183">
        <v>0.875</v>
      </c>
      <c r="AG470" s="183" t="s">
        <v>84</v>
      </c>
      <c r="AH470" s="183" t="s">
        <v>84</v>
      </c>
      <c r="AI470" s="183" t="s">
        <v>84</v>
      </c>
      <c r="AJ470" s="183">
        <v>0.9375</v>
      </c>
      <c r="AK470" s="183">
        <v>0.875</v>
      </c>
      <c r="AL470" s="183" t="s">
        <v>84</v>
      </c>
      <c r="AM470" s="183" t="s">
        <v>84</v>
      </c>
      <c r="AN470" s="183" t="s">
        <v>84</v>
      </c>
      <c r="AO470" s="183">
        <v>0.5625</v>
      </c>
      <c r="AP470" s="183">
        <v>1</v>
      </c>
      <c r="AQ470" s="183">
        <v>0.875</v>
      </c>
      <c r="AR470" s="183" t="s">
        <v>84</v>
      </c>
      <c r="AS470" s="183" t="s">
        <v>84</v>
      </c>
      <c r="AT470" s="265" t="s">
        <v>84</v>
      </c>
      <c r="AU470" s="183" t="s">
        <v>84</v>
      </c>
      <c r="AV470" s="183" t="s">
        <v>84</v>
      </c>
      <c r="AW470" s="183" t="s">
        <v>84</v>
      </c>
      <c r="AX470" s="265" t="s">
        <v>84</v>
      </c>
      <c r="AY470" s="183" t="s">
        <v>84</v>
      </c>
      <c r="BA470" s="345">
        <v>0.8348214285714286</v>
      </c>
      <c r="BB470" s="187">
        <v>0.86250000000000004</v>
      </c>
      <c r="BC470" s="187">
        <v>0.8125</v>
      </c>
      <c r="BD470" s="188">
        <v>0.83660714285714288</v>
      </c>
      <c r="BE470" s="188" t="s">
        <v>84</v>
      </c>
    </row>
    <row r="471" spans="1:57" ht="35.25" customHeight="1" x14ac:dyDescent="0.25">
      <c r="A471" s="144"/>
      <c r="B471" s="144"/>
      <c r="C471" s="144"/>
      <c r="D471" s="144"/>
      <c r="E471" s="144" t="str">
        <f t="shared" si="87"/>
        <v>2019MARZOÍNDICE AMBIENTE DE LA TIENDA</v>
      </c>
      <c r="F471" s="448">
        <v>2019</v>
      </c>
      <c r="G471" s="449" t="s">
        <v>155</v>
      </c>
      <c r="H471" s="452"/>
      <c r="I471" s="451" t="str">
        <f>+I461</f>
        <v>ÍNDICE AMBIENTE DE LA TIENDA</v>
      </c>
      <c r="J471" s="342">
        <v>0.875</v>
      </c>
      <c r="K471" s="189">
        <v>0.875</v>
      </c>
      <c r="L471" s="189">
        <v>1</v>
      </c>
      <c r="M471" s="189">
        <v>0.875</v>
      </c>
      <c r="N471" s="189" t="s">
        <v>84</v>
      </c>
      <c r="O471" s="189">
        <v>0.875</v>
      </c>
      <c r="P471" s="189">
        <v>0.875</v>
      </c>
      <c r="Q471" s="189">
        <v>1</v>
      </c>
      <c r="R471" s="189">
        <v>1</v>
      </c>
      <c r="S471" s="189">
        <v>1</v>
      </c>
      <c r="T471" s="189">
        <v>1</v>
      </c>
      <c r="U471" s="189">
        <v>0.875</v>
      </c>
      <c r="V471" s="189">
        <v>1</v>
      </c>
      <c r="W471" s="189" t="s">
        <v>84</v>
      </c>
      <c r="X471" s="189">
        <v>0.875</v>
      </c>
      <c r="Y471" s="189">
        <v>0.625</v>
      </c>
      <c r="Z471" s="189" t="s">
        <v>84</v>
      </c>
      <c r="AA471" s="189" t="s">
        <v>84</v>
      </c>
      <c r="AB471" s="189" t="s">
        <v>84</v>
      </c>
      <c r="AC471" s="189"/>
      <c r="AD471" s="237">
        <v>0.625</v>
      </c>
      <c r="AE471" s="189">
        <v>0.625</v>
      </c>
      <c r="AF471" s="189">
        <v>1</v>
      </c>
      <c r="AG471" s="189" t="s">
        <v>84</v>
      </c>
      <c r="AH471" s="189" t="s">
        <v>84</v>
      </c>
      <c r="AI471" s="189" t="s">
        <v>84</v>
      </c>
      <c r="AJ471" s="189">
        <v>0.75</v>
      </c>
      <c r="AK471" s="189">
        <v>0.5</v>
      </c>
      <c r="AL471" s="189" t="s">
        <v>84</v>
      </c>
      <c r="AM471" s="189" t="s">
        <v>84</v>
      </c>
      <c r="AN471" s="189" t="s">
        <v>84</v>
      </c>
      <c r="AO471" s="189">
        <v>0.875</v>
      </c>
      <c r="AP471" s="189">
        <v>1</v>
      </c>
      <c r="AQ471" s="189">
        <v>0.8125</v>
      </c>
      <c r="AR471" s="189" t="s">
        <v>84</v>
      </c>
      <c r="AS471" s="189" t="s">
        <v>84</v>
      </c>
      <c r="AT471" s="256" t="s">
        <v>84</v>
      </c>
      <c r="AU471" s="189" t="s">
        <v>84</v>
      </c>
      <c r="AV471" s="189" t="s">
        <v>84</v>
      </c>
      <c r="AW471" s="189" t="s">
        <v>84</v>
      </c>
      <c r="AX471" s="256" t="s">
        <v>84</v>
      </c>
      <c r="AY471" s="189" t="s">
        <v>84</v>
      </c>
      <c r="BA471" s="343">
        <v>0.9107142857142857</v>
      </c>
      <c r="BB471" s="239">
        <v>0.7</v>
      </c>
      <c r="BC471" s="239">
        <v>0.89583333333333337</v>
      </c>
      <c r="BD471" s="240">
        <v>0.83551587301587305</v>
      </c>
      <c r="BE471" s="240" t="s">
        <v>84</v>
      </c>
    </row>
    <row r="472" spans="1:57" ht="35.25" customHeight="1" x14ac:dyDescent="0.25">
      <c r="A472" s="144"/>
      <c r="B472" s="144"/>
      <c r="C472" s="144"/>
      <c r="D472" s="144"/>
      <c r="E472" s="144" t="str">
        <f t="shared" si="87"/>
        <v>2019ABRILÍNDICE AMBIENTE DE LA TIENDA</v>
      </c>
      <c r="F472" s="448">
        <v>2019</v>
      </c>
      <c r="G472" s="449" t="s">
        <v>303</v>
      </c>
      <c r="H472" s="452"/>
      <c r="I472" s="451" t="s">
        <v>159</v>
      </c>
      <c r="J472" s="344">
        <v>0.875</v>
      </c>
      <c r="K472" s="183">
        <v>0.9375</v>
      </c>
      <c r="L472" s="183">
        <v>0.625</v>
      </c>
      <c r="M472" s="183">
        <v>0.875</v>
      </c>
      <c r="N472" s="183" t="s">
        <v>84</v>
      </c>
      <c r="O472" s="183">
        <v>1</v>
      </c>
      <c r="P472" s="183">
        <v>1</v>
      </c>
      <c r="Q472" s="183">
        <v>1</v>
      </c>
      <c r="R472" s="183">
        <v>1</v>
      </c>
      <c r="S472" s="183">
        <v>1</v>
      </c>
      <c r="T472" s="183">
        <v>0.875</v>
      </c>
      <c r="U472" s="183">
        <v>0.875</v>
      </c>
      <c r="V472" s="183">
        <v>1</v>
      </c>
      <c r="W472" s="183" t="s">
        <v>84</v>
      </c>
      <c r="X472" s="183">
        <v>0.875</v>
      </c>
      <c r="Y472" s="183">
        <v>1</v>
      </c>
      <c r="Z472" s="183" t="s">
        <v>84</v>
      </c>
      <c r="AA472" s="183" t="s">
        <v>84</v>
      </c>
      <c r="AB472" s="183" t="s">
        <v>84</v>
      </c>
      <c r="AC472" s="183"/>
      <c r="AD472" s="183">
        <v>0.875</v>
      </c>
      <c r="AE472" s="183">
        <v>0.5625</v>
      </c>
      <c r="AF472" s="183">
        <v>0.75</v>
      </c>
      <c r="AG472" s="183" t="s">
        <v>84</v>
      </c>
      <c r="AH472" s="183" t="s">
        <v>84</v>
      </c>
      <c r="AI472" s="183" t="s">
        <v>84</v>
      </c>
      <c r="AJ472" s="183">
        <v>1</v>
      </c>
      <c r="AK472" s="183">
        <v>0.625</v>
      </c>
      <c r="AL472" s="183" t="s">
        <v>84</v>
      </c>
      <c r="AM472" s="183" t="s">
        <v>84</v>
      </c>
      <c r="AN472" s="183" t="s">
        <v>84</v>
      </c>
      <c r="AO472" s="183">
        <v>0.6875</v>
      </c>
      <c r="AP472" s="183">
        <v>0.625</v>
      </c>
      <c r="AQ472" s="183">
        <v>0.8125</v>
      </c>
      <c r="AR472" s="183" t="s">
        <v>84</v>
      </c>
      <c r="AS472" s="183" t="s">
        <v>84</v>
      </c>
      <c r="AT472" s="265" t="s">
        <v>84</v>
      </c>
      <c r="AU472" s="183" t="s">
        <v>84</v>
      </c>
      <c r="AV472" s="183" t="s">
        <v>84</v>
      </c>
      <c r="AW472" s="183" t="s">
        <v>84</v>
      </c>
      <c r="AX472" s="265" t="s">
        <v>84</v>
      </c>
      <c r="AY472" s="183" t="s">
        <v>84</v>
      </c>
      <c r="BA472" s="345">
        <v>0.9241071428571429</v>
      </c>
      <c r="BB472" s="187">
        <v>0.76249999999999996</v>
      </c>
      <c r="BC472" s="187">
        <v>0.70833333333333337</v>
      </c>
      <c r="BD472" s="188">
        <v>0.79831349206349211</v>
      </c>
      <c r="BE472" s="188" t="s">
        <v>84</v>
      </c>
    </row>
    <row r="473" spans="1:57" ht="35.25" customHeight="1" x14ac:dyDescent="0.25">
      <c r="A473" s="144"/>
      <c r="B473" s="144"/>
      <c r="C473" s="144"/>
      <c r="D473" s="144"/>
      <c r="E473" s="144" t="str">
        <f t="shared" si="87"/>
        <v>2019MAYOÍNDICE AMBIENTE DE LA TIENDA</v>
      </c>
      <c r="F473" s="448">
        <v>2019</v>
      </c>
      <c r="G473" s="449" t="s">
        <v>167</v>
      </c>
      <c r="H473" s="452"/>
      <c r="I473" s="451" t="s">
        <v>159</v>
      </c>
      <c r="J473" s="342">
        <f>'Datos comparativos'!H473</f>
        <v>0.875</v>
      </c>
      <c r="K473" s="189">
        <f>'Datos comparativos'!I473</f>
        <v>1</v>
      </c>
      <c r="L473" s="189">
        <f>'Datos comparativos'!J473</f>
        <v>0.75</v>
      </c>
      <c r="M473" s="189">
        <f>'Datos comparativos'!K473</f>
        <v>0.75</v>
      </c>
      <c r="N473" s="189" t="str">
        <f>'Datos comparativos'!L473</f>
        <v>n/a</v>
      </c>
      <c r="O473" s="189">
        <f>'Datos comparativos'!M473</f>
        <v>1</v>
      </c>
      <c r="P473" s="189">
        <f>'Datos comparativos'!N473</f>
        <v>1</v>
      </c>
      <c r="Q473" s="189">
        <f>'Datos comparativos'!O473</f>
        <v>1</v>
      </c>
      <c r="R473" s="189">
        <f>'Datos comparativos'!P473</f>
        <v>1</v>
      </c>
      <c r="S473" s="189">
        <f>'Datos comparativos'!Q473</f>
        <v>1</v>
      </c>
      <c r="T473" s="189">
        <f>'Datos comparativos'!R473</f>
        <v>0.75</v>
      </c>
      <c r="U473" s="189">
        <f>'Datos comparativos'!S473</f>
        <v>0.5625</v>
      </c>
      <c r="V473" s="189">
        <f>'Datos comparativos'!T473</f>
        <v>1</v>
      </c>
      <c r="W473" s="189" t="str">
        <f>'Datos comparativos'!U473</f>
        <v>n/a</v>
      </c>
      <c r="X473" s="236">
        <f>'Datos comparativos'!V473</f>
        <v>1</v>
      </c>
      <c r="Y473" s="189">
        <f>'Datos comparativos'!W473</f>
        <v>0.75</v>
      </c>
      <c r="Z473" s="189" t="s">
        <v>84</v>
      </c>
      <c r="AA473" s="189" t="s">
        <v>84</v>
      </c>
      <c r="AB473" s="189" t="s">
        <v>84</v>
      </c>
      <c r="AC473" s="189"/>
      <c r="AD473" s="189">
        <f>'Datos comparativos'!AB473</f>
        <v>0.5625</v>
      </c>
      <c r="AE473" s="189">
        <f>'Datos comparativos'!AC473</f>
        <v>0.625</v>
      </c>
      <c r="AF473" s="189">
        <f>'Datos comparativos'!AD473</f>
        <v>0.625</v>
      </c>
      <c r="AG473" s="189" t="str">
        <f>'Datos comparativos'!AE473</f>
        <v>n/a</v>
      </c>
      <c r="AH473" s="189" t="str">
        <f>'Datos comparativos'!AF473</f>
        <v>n/a</v>
      </c>
      <c r="AI473" s="189" t="str">
        <f>'Datos comparativos'!AG473</f>
        <v>n/a</v>
      </c>
      <c r="AJ473" s="189">
        <f>'Datos comparativos'!AH473</f>
        <v>1</v>
      </c>
      <c r="AK473" s="189">
        <f>'Datos comparativos'!AI473</f>
        <v>0.875</v>
      </c>
      <c r="AL473" s="189" t="s">
        <v>84</v>
      </c>
      <c r="AM473" s="189" t="s">
        <v>84</v>
      </c>
      <c r="AN473" s="189" t="s">
        <v>84</v>
      </c>
      <c r="AO473" s="189">
        <f>'Datos comparativos'!AM473</f>
        <v>0.5</v>
      </c>
      <c r="AP473" s="189">
        <f>'Datos comparativos'!AN473</f>
        <v>0.5</v>
      </c>
      <c r="AQ473" s="189">
        <f>'Datos comparativos'!AO473</f>
        <v>0.75</v>
      </c>
      <c r="AR473" s="189" t="s">
        <v>84</v>
      </c>
      <c r="AS473" s="189" t="str">
        <f>'Datos comparativos'!AQ473</f>
        <v>n/a</v>
      </c>
      <c r="AT473" s="256" t="str">
        <f>'Datos comparativos'!AR473</f>
        <v>n/a</v>
      </c>
      <c r="AU473" s="189" t="s">
        <v>84</v>
      </c>
      <c r="AV473" s="189" t="s">
        <v>84</v>
      </c>
      <c r="AW473" s="189" t="s">
        <v>84</v>
      </c>
      <c r="AX473" s="256" t="s">
        <v>84</v>
      </c>
      <c r="AY473" s="189" t="s">
        <v>84</v>
      </c>
      <c r="BA473" s="343">
        <f>'Datos comparativos'!BA473</f>
        <v>0.8883928571428571</v>
      </c>
      <c r="BB473" s="239">
        <f>'Datos comparativos'!BB473</f>
        <v>0.73750000000000004</v>
      </c>
      <c r="BC473" s="239">
        <f>'Datos comparativos'!BC473</f>
        <v>0.58333333333333337</v>
      </c>
      <c r="BD473" s="240">
        <f>'Datos comparativos'!BD473</f>
        <v>0.73640873015873021</v>
      </c>
      <c r="BE473" s="240" t="s">
        <v>84</v>
      </c>
    </row>
    <row r="474" spans="1:57" ht="35.25" customHeight="1" x14ac:dyDescent="0.25">
      <c r="A474" s="144"/>
      <c r="B474" s="144"/>
      <c r="C474" s="144"/>
      <c r="D474" s="144"/>
      <c r="E474" s="144" t="str">
        <f>+F474&amp;G474&amp;I474</f>
        <v>2019JUNIOÍNDICE AMBIENTE DE LA TIENDA</v>
      </c>
      <c r="F474" s="448">
        <v>2019</v>
      </c>
      <c r="G474" s="449" t="s">
        <v>168</v>
      </c>
      <c r="H474" s="452"/>
      <c r="I474" s="451" t="s">
        <v>159</v>
      </c>
      <c r="J474" s="344">
        <v>1</v>
      </c>
      <c r="K474" s="183">
        <v>0.875</v>
      </c>
      <c r="L474" s="183">
        <v>0.75</v>
      </c>
      <c r="M474" s="183">
        <v>0.75</v>
      </c>
      <c r="N474" s="183" t="s">
        <v>84</v>
      </c>
      <c r="O474" s="183">
        <v>0.875</v>
      </c>
      <c r="P474" s="183">
        <v>0.75</v>
      </c>
      <c r="Q474" s="183">
        <v>0.9375</v>
      </c>
      <c r="R474" s="183">
        <v>1</v>
      </c>
      <c r="S474" s="183">
        <v>1</v>
      </c>
      <c r="T474" s="183">
        <v>1</v>
      </c>
      <c r="U474" s="183">
        <v>0.8125</v>
      </c>
      <c r="V474" s="183">
        <v>0.875</v>
      </c>
      <c r="W474" s="183" t="s">
        <v>84</v>
      </c>
      <c r="X474" s="183">
        <v>0.25</v>
      </c>
      <c r="Y474" s="183">
        <v>0.75</v>
      </c>
      <c r="Z474" s="183" t="s">
        <v>84</v>
      </c>
      <c r="AA474" s="183" t="s">
        <v>84</v>
      </c>
      <c r="AB474" s="183" t="s">
        <v>84</v>
      </c>
      <c r="AC474" s="183"/>
      <c r="AD474" s="183">
        <v>1</v>
      </c>
      <c r="AE474" s="183">
        <v>1</v>
      </c>
      <c r="AF474" s="183">
        <v>1</v>
      </c>
      <c r="AG474" s="183" t="s">
        <v>84</v>
      </c>
      <c r="AH474" s="183" t="s">
        <v>84</v>
      </c>
      <c r="AI474" s="183" t="s">
        <v>84</v>
      </c>
      <c r="AJ474" s="183">
        <v>0.875</v>
      </c>
      <c r="AK474" s="183">
        <v>1</v>
      </c>
      <c r="AL474" s="183" t="s">
        <v>84</v>
      </c>
      <c r="AM474" s="183" t="s">
        <v>84</v>
      </c>
      <c r="AN474" s="183" t="s">
        <v>84</v>
      </c>
      <c r="AO474" s="183">
        <v>0.875</v>
      </c>
      <c r="AP474" s="183">
        <v>0.4375</v>
      </c>
      <c r="AQ474" s="183">
        <v>0.8125</v>
      </c>
      <c r="AR474" s="183" t="s">
        <v>84</v>
      </c>
      <c r="AS474" s="183" t="s">
        <v>84</v>
      </c>
      <c r="AT474" s="265" t="s">
        <v>84</v>
      </c>
      <c r="AU474" s="183" t="s">
        <v>84</v>
      </c>
      <c r="AV474" s="183" t="s">
        <v>84</v>
      </c>
      <c r="AW474" s="183" t="s">
        <v>84</v>
      </c>
      <c r="AX474" s="265" t="s">
        <v>84</v>
      </c>
      <c r="AY474" s="183" t="s">
        <v>84</v>
      </c>
      <c r="BA474" s="345">
        <v>0.8303571428571429</v>
      </c>
      <c r="BB474" s="187">
        <v>0.97499999999999998</v>
      </c>
      <c r="BC474" s="187">
        <v>0.70833333333333337</v>
      </c>
      <c r="BD474" s="188">
        <v>0.83789682539682542</v>
      </c>
      <c r="BE474" s="188" t="s">
        <v>84</v>
      </c>
    </row>
    <row r="475" spans="1:57" ht="35.25" customHeight="1" x14ac:dyDescent="0.25">
      <c r="A475" s="144"/>
      <c r="B475" s="144"/>
      <c r="C475" s="144"/>
      <c r="D475" s="144"/>
      <c r="E475" s="144" t="str">
        <f>+F475&amp;G475&amp;I475</f>
        <v>2019JULIOÍNDICE AMBIENTE DE LA TIENDA</v>
      </c>
      <c r="F475" s="448">
        <v>2019</v>
      </c>
      <c r="G475" s="449" t="s">
        <v>241</v>
      </c>
      <c r="H475" s="452"/>
      <c r="I475" s="451" t="s">
        <v>159</v>
      </c>
      <c r="J475" s="342">
        <v>0.875</v>
      </c>
      <c r="K475" s="189">
        <v>0.875</v>
      </c>
      <c r="L475" s="189">
        <v>0.75</v>
      </c>
      <c r="M475" s="189">
        <v>1</v>
      </c>
      <c r="N475" s="189" t="s">
        <v>84</v>
      </c>
      <c r="O475" s="189">
        <v>1</v>
      </c>
      <c r="P475" s="189">
        <v>0.875</v>
      </c>
      <c r="Q475" s="189">
        <v>0.625</v>
      </c>
      <c r="R475" s="189">
        <v>1</v>
      </c>
      <c r="S475" s="189">
        <v>1</v>
      </c>
      <c r="T475" s="189">
        <v>0.875</v>
      </c>
      <c r="U475" s="189">
        <v>0.4375</v>
      </c>
      <c r="V475" s="189">
        <v>0.875</v>
      </c>
      <c r="W475" s="189" t="s">
        <v>84</v>
      </c>
      <c r="X475" s="189">
        <v>0.8125</v>
      </c>
      <c r="Y475" s="189">
        <v>0.8125</v>
      </c>
      <c r="Z475" s="189" t="s">
        <v>84</v>
      </c>
      <c r="AA475" s="189" t="s">
        <v>84</v>
      </c>
      <c r="AB475" s="189" t="s">
        <v>84</v>
      </c>
      <c r="AC475" s="189"/>
      <c r="AD475" s="189">
        <v>0.6875</v>
      </c>
      <c r="AE475" s="189">
        <v>0.625</v>
      </c>
      <c r="AF475" s="189">
        <v>1</v>
      </c>
      <c r="AG475" s="189" t="s">
        <v>84</v>
      </c>
      <c r="AH475" s="189" t="s">
        <v>84</v>
      </c>
      <c r="AI475" s="189" t="s">
        <v>84</v>
      </c>
      <c r="AJ475" s="189">
        <v>0.625</v>
      </c>
      <c r="AK475" s="189">
        <v>0.875</v>
      </c>
      <c r="AL475" s="189" t="s">
        <v>84</v>
      </c>
      <c r="AM475" s="189" t="s">
        <v>84</v>
      </c>
      <c r="AN475" s="189" t="s">
        <v>84</v>
      </c>
      <c r="AO475" s="189">
        <v>0.5</v>
      </c>
      <c r="AP475" s="189">
        <v>1</v>
      </c>
      <c r="AQ475" s="189">
        <v>0.75</v>
      </c>
      <c r="AR475" s="189" t="s">
        <v>84</v>
      </c>
      <c r="AS475" s="189" t="s">
        <v>84</v>
      </c>
      <c r="AT475" s="256" t="s">
        <v>84</v>
      </c>
      <c r="AU475" s="189" t="s">
        <v>84</v>
      </c>
      <c r="AV475" s="189" t="s">
        <v>84</v>
      </c>
      <c r="AW475" s="189" t="s">
        <v>84</v>
      </c>
      <c r="AX475" s="256" t="s">
        <v>84</v>
      </c>
      <c r="AY475" s="189" t="s">
        <v>84</v>
      </c>
      <c r="BA475" s="343">
        <v>0.84375</v>
      </c>
      <c r="BB475" s="239">
        <v>0.76249999999999996</v>
      </c>
      <c r="BC475" s="239">
        <v>0.75</v>
      </c>
      <c r="BD475" s="240">
        <v>0.78541666666666676</v>
      </c>
      <c r="BE475" s="240" t="s">
        <v>84</v>
      </c>
    </row>
    <row r="476" spans="1:57" ht="35.25" customHeight="1" x14ac:dyDescent="0.25">
      <c r="A476" s="144"/>
      <c r="B476" s="144"/>
      <c r="C476" s="144"/>
      <c r="D476" s="144"/>
      <c r="E476" s="144" t="str">
        <f t="shared" ref="E476:E477" si="88">+F476&amp;G476&amp;I476</f>
        <v>2019AGOSTOÍNDICE AMBIENTE DE LA TIENDA</v>
      </c>
      <c r="F476" s="448">
        <v>2019</v>
      </c>
      <c r="G476" s="449" t="s">
        <v>246</v>
      </c>
      <c r="H476" s="452"/>
      <c r="I476" s="451" t="s">
        <v>159</v>
      </c>
      <c r="J476" s="344">
        <v>1</v>
      </c>
      <c r="K476" s="183">
        <v>0.75</v>
      </c>
      <c r="L476" s="183">
        <v>0.875</v>
      </c>
      <c r="M476" s="183">
        <v>1</v>
      </c>
      <c r="N476" s="183" t="s">
        <v>84</v>
      </c>
      <c r="O476" s="183">
        <v>0.9375</v>
      </c>
      <c r="P476" s="183">
        <v>0.875</v>
      </c>
      <c r="Q476" s="183">
        <v>0.75</v>
      </c>
      <c r="R476" s="183">
        <v>1</v>
      </c>
      <c r="S476" s="183">
        <v>1</v>
      </c>
      <c r="T476" s="183">
        <v>1</v>
      </c>
      <c r="U476" s="183">
        <v>1</v>
      </c>
      <c r="V476" s="183">
        <v>1</v>
      </c>
      <c r="W476" s="183" t="s">
        <v>84</v>
      </c>
      <c r="X476" s="183">
        <v>1</v>
      </c>
      <c r="Y476" s="183">
        <v>0.75</v>
      </c>
      <c r="Z476" s="183" t="s">
        <v>84</v>
      </c>
      <c r="AA476" s="183" t="s">
        <v>84</v>
      </c>
      <c r="AB476" s="183" t="s">
        <v>84</v>
      </c>
      <c r="AC476" s="183"/>
      <c r="AD476" s="183">
        <v>0.8125</v>
      </c>
      <c r="AE476" s="183">
        <v>0.875</v>
      </c>
      <c r="AF476" s="183">
        <v>0.8125</v>
      </c>
      <c r="AG476" s="183" t="s">
        <v>84</v>
      </c>
      <c r="AH476" s="183" t="s">
        <v>84</v>
      </c>
      <c r="AI476" s="183" t="s">
        <v>84</v>
      </c>
      <c r="AJ476" s="183">
        <v>0.8125</v>
      </c>
      <c r="AK476" s="183">
        <v>0.8125</v>
      </c>
      <c r="AL476" s="183" t="s">
        <v>84</v>
      </c>
      <c r="AM476" s="183" t="s">
        <v>84</v>
      </c>
      <c r="AN476" s="183" t="s">
        <v>84</v>
      </c>
      <c r="AO476" s="183">
        <v>0.875</v>
      </c>
      <c r="AP476" s="183">
        <v>0.875</v>
      </c>
      <c r="AQ476" s="183">
        <v>0.75</v>
      </c>
      <c r="AR476" s="183" t="s">
        <v>84</v>
      </c>
      <c r="AS476" s="183" t="s">
        <v>84</v>
      </c>
      <c r="AT476" s="265">
        <v>0.4375</v>
      </c>
      <c r="AU476" s="183" t="s">
        <v>84</v>
      </c>
      <c r="AV476" s="183" t="s">
        <v>84</v>
      </c>
      <c r="AW476" s="183" t="s">
        <v>84</v>
      </c>
      <c r="AX476" s="265" t="s">
        <v>84</v>
      </c>
      <c r="AY476" s="183" t="s">
        <v>84</v>
      </c>
      <c r="BA476" s="345">
        <v>0.9241071428571429</v>
      </c>
      <c r="BB476" s="187">
        <v>0.82499999999999996</v>
      </c>
      <c r="BC476" s="187">
        <v>0.734375</v>
      </c>
      <c r="BD476" s="188">
        <v>0.82782738095238095</v>
      </c>
      <c r="BE476" s="188" t="s">
        <v>84</v>
      </c>
    </row>
    <row r="477" spans="1:57" ht="35.25" customHeight="1" x14ac:dyDescent="0.25">
      <c r="A477" s="144"/>
      <c r="B477" s="144"/>
      <c r="C477" s="144"/>
      <c r="D477" s="144"/>
      <c r="E477" s="144" t="str">
        <f t="shared" si="88"/>
        <v>2019SEPTIEMBREÍNDICE AMBIENTE DE LA TIENDA</v>
      </c>
      <c r="F477" s="448">
        <v>2019</v>
      </c>
      <c r="G477" s="449" t="s">
        <v>248</v>
      </c>
      <c r="H477" s="452"/>
      <c r="I477" s="451" t="s">
        <v>159</v>
      </c>
      <c r="J477" s="342">
        <v>0.75</v>
      </c>
      <c r="K477" s="189">
        <v>1</v>
      </c>
      <c r="L477" s="189">
        <v>0.875</v>
      </c>
      <c r="M477" s="189">
        <v>1</v>
      </c>
      <c r="N477" s="189" t="s">
        <v>84</v>
      </c>
      <c r="O477" s="189">
        <v>1</v>
      </c>
      <c r="P477" s="189">
        <v>1</v>
      </c>
      <c r="Q477" s="189">
        <v>0.875</v>
      </c>
      <c r="R477" s="189">
        <v>1</v>
      </c>
      <c r="S477" s="189">
        <v>1</v>
      </c>
      <c r="T477" s="189">
        <v>1</v>
      </c>
      <c r="U477" s="189">
        <v>0.625</v>
      </c>
      <c r="V477" s="189">
        <v>1</v>
      </c>
      <c r="W477" s="189" t="s">
        <v>84</v>
      </c>
      <c r="X477" s="189">
        <v>0.875</v>
      </c>
      <c r="Y477" s="189">
        <v>1</v>
      </c>
      <c r="Z477" s="189" t="s">
        <v>84</v>
      </c>
      <c r="AA477" s="189" t="s">
        <v>84</v>
      </c>
      <c r="AB477" s="189" t="s">
        <v>84</v>
      </c>
      <c r="AC477" s="189"/>
      <c r="AD477" s="189">
        <v>0.625</v>
      </c>
      <c r="AE477" s="189">
        <v>0.75</v>
      </c>
      <c r="AF477" s="189">
        <v>1</v>
      </c>
      <c r="AG477" s="189" t="s">
        <v>84</v>
      </c>
      <c r="AH477" s="189" t="s">
        <v>84</v>
      </c>
      <c r="AI477" s="189" t="s">
        <v>84</v>
      </c>
      <c r="AJ477" s="189">
        <v>0.75</v>
      </c>
      <c r="AK477" s="189">
        <v>1</v>
      </c>
      <c r="AL477" s="189" t="s">
        <v>84</v>
      </c>
      <c r="AM477" s="189" t="s">
        <v>84</v>
      </c>
      <c r="AN477" s="189" t="s">
        <v>84</v>
      </c>
      <c r="AO477" s="189">
        <v>0.875</v>
      </c>
      <c r="AP477" s="189">
        <v>0.875</v>
      </c>
      <c r="AQ477" s="189">
        <v>0.875</v>
      </c>
      <c r="AR477" s="189" t="s">
        <v>84</v>
      </c>
      <c r="AS477" s="189" t="s">
        <v>84</v>
      </c>
      <c r="AT477" s="256">
        <v>0.75</v>
      </c>
      <c r="AU477" s="189" t="s">
        <v>84</v>
      </c>
      <c r="AV477" s="189" t="s">
        <v>84</v>
      </c>
      <c r="AW477" s="189" t="s">
        <v>84</v>
      </c>
      <c r="AX477" s="256" t="s">
        <v>84</v>
      </c>
      <c r="AY477" s="189" t="s">
        <v>84</v>
      </c>
      <c r="BA477" s="343">
        <v>0.9285714285714286</v>
      </c>
      <c r="BB477" s="239">
        <v>0.82499999999999996</v>
      </c>
      <c r="BC477" s="239">
        <v>0.84375</v>
      </c>
      <c r="BD477" s="240">
        <v>0.86577380952380956</v>
      </c>
      <c r="BE477" s="240" t="s">
        <v>84</v>
      </c>
    </row>
    <row r="478" spans="1:57" ht="35.25" customHeight="1" x14ac:dyDescent="0.25">
      <c r="A478" s="144"/>
      <c r="B478" s="144"/>
      <c r="C478" s="144"/>
      <c r="D478" s="144"/>
      <c r="E478" s="144" t="str">
        <f t="shared" ref="E478:E480" si="89">+F478&amp;G478&amp;I478</f>
        <v>2019OCTUBREÍNDICE AMBIENTE DE LA TIENDA</v>
      </c>
      <c r="F478" s="448">
        <v>2019</v>
      </c>
      <c r="G478" s="449" t="s">
        <v>257</v>
      </c>
      <c r="H478" s="452"/>
      <c r="I478" s="451" t="s">
        <v>159</v>
      </c>
      <c r="J478" s="344">
        <v>0.875</v>
      </c>
      <c r="K478" s="183">
        <v>1</v>
      </c>
      <c r="L478" s="183">
        <v>0.375</v>
      </c>
      <c r="M478" s="183">
        <v>0.75</v>
      </c>
      <c r="N478" s="183" t="s">
        <v>84</v>
      </c>
      <c r="O478" s="183">
        <v>0.8125</v>
      </c>
      <c r="P478" s="183">
        <v>1</v>
      </c>
      <c r="Q478" s="183">
        <v>0.75</v>
      </c>
      <c r="R478" s="183">
        <v>0.875</v>
      </c>
      <c r="S478" s="183">
        <v>1</v>
      </c>
      <c r="T478" s="183">
        <v>1</v>
      </c>
      <c r="U478" s="183">
        <v>0.875</v>
      </c>
      <c r="V478" s="183">
        <v>1</v>
      </c>
      <c r="W478" s="183" t="s">
        <v>84</v>
      </c>
      <c r="X478" s="183">
        <v>0.75</v>
      </c>
      <c r="Y478" s="183">
        <v>0.875</v>
      </c>
      <c r="Z478" s="183" t="s">
        <v>84</v>
      </c>
      <c r="AA478" s="183" t="s">
        <v>84</v>
      </c>
      <c r="AB478" s="183" t="s">
        <v>84</v>
      </c>
      <c r="AC478" s="183"/>
      <c r="AD478" s="183">
        <v>0.75</v>
      </c>
      <c r="AE478" s="183">
        <v>0.875</v>
      </c>
      <c r="AF478" s="183">
        <v>0.875</v>
      </c>
      <c r="AG478" s="183" t="s">
        <v>84</v>
      </c>
      <c r="AH478" s="183" t="s">
        <v>84</v>
      </c>
      <c r="AI478" s="183" t="s">
        <v>84</v>
      </c>
      <c r="AJ478" s="183">
        <v>1</v>
      </c>
      <c r="AK478" s="183">
        <v>1</v>
      </c>
      <c r="AL478" s="183" t="s">
        <v>84</v>
      </c>
      <c r="AM478" s="183" t="s">
        <v>84</v>
      </c>
      <c r="AN478" s="183" t="s">
        <v>84</v>
      </c>
      <c r="AO478" s="183">
        <v>0.75</v>
      </c>
      <c r="AP478" s="183">
        <v>1</v>
      </c>
      <c r="AQ478" s="183">
        <v>0.75</v>
      </c>
      <c r="AR478" s="183" t="s">
        <v>84</v>
      </c>
      <c r="AS478" s="183" t="s">
        <v>84</v>
      </c>
      <c r="AT478" s="265">
        <v>1</v>
      </c>
      <c r="AU478" s="183" t="s">
        <v>84</v>
      </c>
      <c r="AV478" s="183" t="s">
        <v>84</v>
      </c>
      <c r="AW478" s="183" t="s">
        <v>84</v>
      </c>
      <c r="AX478" s="265" t="s">
        <v>84</v>
      </c>
      <c r="AY478" s="183" t="s">
        <v>84</v>
      </c>
      <c r="BA478" s="345">
        <v>0.8526785714285714</v>
      </c>
      <c r="BB478" s="187">
        <v>0.9</v>
      </c>
      <c r="BC478" s="187">
        <v>0.875</v>
      </c>
      <c r="BD478" s="188">
        <v>0.87589285714285714</v>
      </c>
      <c r="BE478" s="188" t="s">
        <v>84</v>
      </c>
    </row>
    <row r="479" spans="1:57" ht="35.25" customHeight="1" x14ac:dyDescent="0.25">
      <c r="A479" s="144"/>
      <c r="B479" s="144"/>
      <c r="C479" s="144"/>
      <c r="D479" s="144"/>
      <c r="E479" s="144" t="str">
        <f t="shared" si="89"/>
        <v>2019NOVIEMBREÍNDICE AMBIENTE DE LA TIENDA</v>
      </c>
      <c r="F479" s="448">
        <v>2019</v>
      </c>
      <c r="G479" s="449" t="s">
        <v>267</v>
      </c>
      <c r="H479" s="452"/>
      <c r="I479" s="451" t="s">
        <v>159</v>
      </c>
      <c r="J479" s="492">
        <v>1</v>
      </c>
      <c r="K479" s="189">
        <v>0.75</v>
      </c>
      <c r="L479" s="189">
        <v>0.75</v>
      </c>
      <c r="M479" s="189">
        <v>0.75</v>
      </c>
      <c r="N479" s="189" t="s">
        <v>84</v>
      </c>
      <c r="O479" s="189">
        <v>0.625</v>
      </c>
      <c r="P479" s="189">
        <v>0.75</v>
      </c>
      <c r="Q479" s="189">
        <v>0.875</v>
      </c>
      <c r="R479" s="189">
        <v>0.4375</v>
      </c>
      <c r="S479" s="189">
        <v>0.875</v>
      </c>
      <c r="T479" s="189">
        <v>1</v>
      </c>
      <c r="U479" s="189">
        <v>0.625</v>
      </c>
      <c r="V479" s="189">
        <v>0.875</v>
      </c>
      <c r="W479" s="189" t="s">
        <v>84</v>
      </c>
      <c r="X479" s="189">
        <v>0.875</v>
      </c>
      <c r="Y479" s="189">
        <v>0.625</v>
      </c>
      <c r="Z479" s="189" t="s">
        <v>84</v>
      </c>
      <c r="AA479" s="189" t="s">
        <v>84</v>
      </c>
      <c r="AB479" s="189" t="s">
        <v>84</v>
      </c>
      <c r="AC479" s="189"/>
      <c r="AD479" s="189">
        <v>0.75</v>
      </c>
      <c r="AE479" s="189">
        <v>1</v>
      </c>
      <c r="AF479" s="189">
        <v>1</v>
      </c>
      <c r="AG479" s="189" t="s">
        <v>84</v>
      </c>
      <c r="AH479" s="189" t="s">
        <v>84</v>
      </c>
      <c r="AI479" s="189" t="s">
        <v>84</v>
      </c>
      <c r="AJ479" s="189">
        <v>0.875</v>
      </c>
      <c r="AK479" s="189">
        <v>0.8125</v>
      </c>
      <c r="AL479" s="189" t="s">
        <v>84</v>
      </c>
      <c r="AM479" s="189" t="s">
        <v>84</v>
      </c>
      <c r="AN479" s="189" t="s">
        <v>84</v>
      </c>
      <c r="AO479" s="189">
        <v>0.75</v>
      </c>
      <c r="AP479" s="189">
        <v>0.75</v>
      </c>
      <c r="AQ479" s="189">
        <v>0.875</v>
      </c>
      <c r="AR479" s="189" t="s">
        <v>84</v>
      </c>
      <c r="AS479" s="189" t="s">
        <v>84</v>
      </c>
      <c r="AT479" s="256">
        <v>0.625</v>
      </c>
      <c r="AU479" s="189" t="s">
        <v>84</v>
      </c>
      <c r="AV479" s="189" t="s">
        <v>84</v>
      </c>
      <c r="AW479" s="189" t="s">
        <v>84</v>
      </c>
      <c r="AX479" s="256" t="s">
        <v>84</v>
      </c>
      <c r="AY479" s="189" t="s">
        <v>84</v>
      </c>
      <c r="BA479" s="493">
        <v>0.7723214285714286</v>
      </c>
      <c r="BB479" s="239">
        <v>0.88749999999999996</v>
      </c>
      <c r="BC479" s="239">
        <v>0.75</v>
      </c>
      <c r="BD479" s="240">
        <v>0.80327380952380956</v>
      </c>
      <c r="BE479" s="240" t="s">
        <v>84</v>
      </c>
    </row>
    <row r="480" spans="1:57" ht="35.25" customHeight="1" x14ac:dyDescent="0.25">
      <c r="A480" s="144"/>
      <c r="B480" s="144"/>
      <c r="C480" s="144"/>
      <c r="D480" s="144"/>
      <c r="E480" s="144" t="str">
        <f t="shared" si="89"/>
        <v>2019DICIEMBREÍNDICE AMBIENTE DE LA TIENDA</v>
      </c>
      <c r="F480" s="448">
        <v>2019</v>
      </c>
      <c r="G480" s="449" t="s">
        <v>152</v>
      </c>
      <c r="H480" s="452"/>
      <c r="I480" s="451" t="s">
        <v>159</v>
      </c>
      <c r="J480" s="495">
        <v>1</v>
      </c>
      <c r="K480" s="183">
        <v>0.875</v>
      </c>
      <c r="L480" s="183">
        <v>0.75</v>
      </c>
      <c r="M480" s="183">
        <v>1</v>
      </c>
      <c r="N480" s="183" t="s">
        <v>84</v>
      </c>
      <c r="O480" s="183">
        <v>1</v>
      </c>
      <c r="P480" s="183">
        <v>1</v>
      </c>
      <c r="Q480" s="183">
        <v>1</v>
      </c>
      <c r="R480" s="183">
        <v>0.8125</v>
      </c>
      <c r="S480" s="183">
        <v>1</v>
      </c>
      <c r="T480" s="183">
        <v>1</v>
      </c>
      <c r="U480" s="183">
        <v>0.5</v>
      </c>
      <c r="V480" s="183">
        <v>0.875</v>
      </c>
      <c r="W480" s="183" t="s">
        <v>84</v>
      </c>
      <c r="X480" s="183">
        <v>0.875</v>
      </c>
      <c r="Y480" s="183">
        <v>0.875</v>
      </c>
      <c r="Z480" s="183" t="s">
        <v>84</v>
      </c>
      <c r="AA480" s="183" t="s">
        <v>84</v>
      </c>
      <c r="AB480" s="183" t="s">
        <v>84</v>
      </c>
      <c r="AC480" s="183"/>
      <c r="AD480" s="183">
        <v>0.5</v>
      </c>
      <c r="AE480" s="183">
        <v>0.75</v>
      </c>
      <c r="AF480" s="183">
        <v>1</v>
      </c>
      <c r="AG480" s="183" t="s">
        <v>84</v>
      </c>
      <c r="AH480" s="183" t="s">
        <v>84</v>
      </c>
      <c r="AI480" s="183" t="s">
        <v>84</v>
      </c>
      <c r="AJ480" s="183">
        <v>1</v>
      </c>
      <c r="AK480" s="183">
        <v>1</v>
      </c>
      <c r="AL480" s="183" t="s">
        <v>84</v>
      </c>
      <c r="AM480" s="183" t="s">
        <v>84</v>
      </c>
      <c r="AN480" s="183" t="s">
        <v>84</v>
      </c>
      <c r="AO480" s="183">
        <v>0.75</v>
      </c>
      <c r="AP480" s="183">
        <v>0.6875</v>
      </c>
      <c r="AQ480" s="183">
        <v>0.75</v>
      </c>
      <c r="AR480" s="183" t="s">
        <v>84</v>
      </c>
      <c r="AS480" s="183" t="s">
        <v>84</v>
      </c>
      <c r="AT480" s="265">
        <v>0.75</v>
      </c>
      <c r="AU480" s="183" t="s">
        <v>84</v>
      </c>
      <c r="AV480" s="183" t="s">
        <v>84</v>
      </c>
      <c r="AW480" s="183" t="s">
        <v>84</v>
      </c>
      <c r="AX480" s="265" t="s">
        <v>84</v>
      </c>
      <c r="AY480" s="183" t="s">
        <v>84</v>
      </c>
      <c r="BA480" s="494">
        <v>0.8973214285714286</v>
      </c>
      <c r="BB480" s="187">
        <v>0.85</v>
      </c>
      <c r="BC480" s="187">
        <v>0.734375</v>
      </c>
      <c r="BD480" s="188">
        <v>0.82723214285714286</v>
      </c>
      <c r="BE480" s="188" t="s">
        <v>84</v>
      </c>
    </row>
    <row r="481" spans="1:57" ht="35.25" customHeight="1" x14ac:dyDescent="0.25">
      <c r="A481" s="144"/>
      <c r="B481" s="144"/>
      <c r="C481" s="144"/>
      <c r="D481" s="144"/>
      <c r="E481" s="144" t="str">
        <f t="shared" ref="E481:E509" si="90">+F481&amp;G481&amp;I481</f>
        <v>2020ENEROÍNDICE AMBIENTE DE LA TIENDA</v>
      </c>
      <c r="F481" s="448">
        <v>2020</v>
      </c>
      <c r="G481" s="449" t="s">
        <v>153</v>
      </c>
      <c r="H481" s="452"/>
      <c r="I481" s="451" t="s">
        <v>159</v>
      </c>
      <c r="J481" s="492">
        <v>0.875</v>
      </c>
      <c r="K481" s="189">
        <v>0.8125</v>
      </c>
      <c r="L481" s="189" t="s">
        <v>84</v>
      </c>
      <c r="M481" s="189">
        <v>1</v>
      </c>
      <c r="N481" s="189" t="s">
        <v>84</v>
      </c>
      <c r="O481" s="189">
        <v>0.5</v>
      </c>
      <c r="P481" s="189">
        <v>1</v>
      </c>
      <c r="Q481" s="189">
        <v>0.875</v>
      </c>
      <c r="R481" s="189" t="s">
        <v>84</v>
      </c>
      <c r="S481" s="189">
        <v>1</v>
      </c>
      <c r="T481" s="189">
        <v>0.625</v>
      </c>
      <c r="U481" s="189">
        <v>0.875</v>
      </c>
      <c r="V481" s="189">
        <v>1</v>
      </c>
      <c r="W481" s="189" t="s">
        <v>84</v>
      </c>
      <c r="X481" s="189">
        <v>0.75</v>
      </c>
      <c r="Y481" s="189">
        <v>0.875</v>
      </c>
      <c r="Z481" s="189" t="s">
        <v>84</v>
      </c>
      <c r="AA481" s="189" t="s">
        <v>84</v>
      </c>
      <c r="AB481" s="189" t="s">
        <v>84</v>
      </c>
      <c r="AC481" s="189"/>
      <c r="AD481" s="189">
        <v>0.125</v>
      </c>
      <c r="AE481" s="189">
        <v>0.8125</v>
      </c>
      <c r="AF481" s="189">
        <v>1</v>
      </c>
      <c r="AG481" s="189" t="s">
        <v>84</v>
      </c>
      <c r="AH481" s="189" t="s">
        <v>84</v>
      </c>
      <c r="AI481" s="189" t="s">
        <v>84</v>
      </c>
      <c r="AJ481" s="189">
        <v>0.875</v>
      </c>
      <c r="AK481" s="189">
        <v>0.875</v>
      </c>
      <c r="AL481" s="189" t="s">
        <v>84</v>
      </c>
      <c r="AM481" s="189" t="s">
        <v>84</v>
      </c>
      <c r="AN481" s="189" t="s">
        <v>84</v>
      </c>
      <c r="AO481" s="189">
        <v>0.625</v>
      </c>
      <c r="AP481" s="189">
        <v>0.625</v>
      </c>
      <c r="AQ481" s="189">
        <v>0.8125</v>
      </c>
      <c r="AR481" s="189" t="s">
        <v>84</v>
      </c>
      <c r="AS481" s="189" t="s">
        <v>84</v>
      </c>
      <c r="AT481" s="506">
        <v>1</v>
      </c>
      <c r="AU481" s="189" t="s">
        <v>84</v>
      </c>
      <c r="AV481" s="189" t="s">
        <v>84</v>
      </c>
      <c r="AW481" s="189" t="s">
        <v>84</v>
      </c>
      <c r="AX481" s="506" t="s">
        <v>84</v>
      </c>
      <c r="AY481" s="189" t="s">
        <v>84</v>
      </c>
      <c r="BA481" s="493">
        <v>0.84895833333333337</v>
      </c>
      <c r="BB481" s="239">
        <v>0.73750000000000004</v>
      </c>
      <c r="BC481" s="239">
        <v>0.765625</v>
      </c>
      <c r="BD481" s="240">
        <v>0.78402777777777777</v>
      </c>
      <c r="BE481" s="240" t="s">
        <v>84</v>
      </c>
    </row>
    <row r="482" spans="1:57" ht="35.25" customHeight="1" x14ac:dyDescent="0.25">
      <c r="A482" s="144"/>
      <c r="B482" s="144"/>
      <c r="C482" s="144"/>
      <c r="D482" s="144"/>
      <c r="E482" s="144" t="str">
        <f t="shared" si="90"/>
        <v>2020FEBREROÍNDICE AMBIENTE DE LA TIENDA</v>
      </c>
      <c r="F482" s="448">
        <v>2020</v>
      </c>
      <c r="G482" s="449" t="s">
        <v>154</v>
      </c>
      <c r="H482" s="452"/>
      <c r="I482" s="451" t="s">
        <v>159</v>
      </c>
      <c r="J482" s="495">
        <v>1</v>
      </c>
      <c r="K482" s="183">
        <v>1</v>
      </c>
      <c r="L482" s="183" t="s">
        <v>84</v>
      </c>
      <c r="M482" s="183">
        <v>1</v>
      </c>
      <c r="N482" s="183" t="s">
        <v>84</v>
      </c>
      <c r="O482" s="183">
        <v>0.875</v>
      </c>
      <c r="P482" s="183">
        <v>1</v>
      </c>
      <c r="Q482" s="183">
        <v>1</v>
      </c>
      <c r="R482" s="183" t="s">
        <v>84</v>
      </c>
      <c r="S482" s="183">
        <v>1</v>
      </c>
      <c r="T482" s="183">
        <v>0.875</v>
      </c>
      <c r="U482" s="183">
        <v>0.75</v>
      </c>
      <c r="V482" s="183">
        <v>1</v>
      </c>
      <c r="W482" s="183" t="s">
        <v>84</v>
      </c>
      <c r="X482" s="183">
        <v>1</v>
      </c>
      <c r="Y482" s="183">
        <v>0.875</v>
      </c>
      <c r="Z482" s="183" t="s">
        <v>84</v>
      </c>
      <c r="AA482" s="183" t="s">
        <v>84</v>
      </c>
      <c r="AB482" s="183" t="s">
        <v>84</v>
      </c>
      <c r="AC482" s="183"/>
      <c r="AD482" s="183">
        <v>0.5625</v>
      </c>
      <c r="AE482" s="183">
        <v>1</v>
      </c>
      <c r="AF482" s="183">
        <v>0.875</v>
      </c>
      <c r="AG482" s="183" t="s">
        <v>84</v>
      </c>
      <c r="AH482" s="183" t="s">
        <v>84</v>
      </c>
      <c r="AI482" s="183" t="s">
        <v>84</v>
      </c>
      <c r="AJ482" s="183">
        <v>0.75</v>
      </c>
      <c r="AK482" s="183">
        <v>0.875</v>
      </c>
      <c r="AL482" s="183" t="s">
        <v>84</v>
      </c>
      <c r="AM482" s="183" t="s">
        <v>84</v>
      </c>
      <c r="AN482" s="183" t="s">
        <v>84</v>
      </c>
      <c r="AO482" s="183">
        <v>0.875</v>
      </c>
      <c r="AP482" s="183">
        <v>0.875</v>
      </c>
      <c r="AQ482" s="183">
        <v>0.5</v>
      </c>
      <c r="AR482" s="183" t="s">
        <v>84</v>
      </c>
      <c r="AS482" s="183" t="s">
        <v>84</v>
      </c>
      <c r="AT482" s="604">
        <v>1</v>
      </c>
      <c r="AU482" s="183">
        <v>0.75</v>
      </c>
      <c r="AV482" s="183">
        <v>0.5</v>
      </c>
      <c r="AW482" s="183" t="s">
        <v>84</v>
      </c>
      <c r="AX482" s="604" t="s">
        <v>84</v>
      </c>
      <c r="AY482" s="183">
        <v>0.8125</v>
      </c>
      <c r="AZ482" s="63"/>
      <c r="BA482" s="494">
        <v>0.94791666666666663</v>
      </c>
      <c r="BB482" s="187">
        <v>0.8125</v>
      </c>
      <c r="BC482" s="187">
        <v>0.8125</v>
      </c>
      <c r="BD482" s="188">
        <v>0.85763888888888884</v>
      </c>
      <c r="BE482" s="188">
        <v>0.6</v>
      </c>
    </row>
    <row r="483" spans="1:57" ht="35.25" customHeight="1" x14ac:dyDescent="0.25">
      <c r="A483" s="144"/>
      <c r="B483" s="144"/>
      <c r="C483" s="144"/>
      <c r="D483" s="144"/>
      <c r="E483" s="144" t="str">
        <f t="shared" si="90"/>
        <v>2020MARZOÍNDICE AMBIENTE DE LA TIENDA</v>
      </c>
      <c r="F483" s="448">
        <v>2020</v>
      </c>
      <c r="G483" s="449" t="s">
        <v>155</v>
      </c>
      <c r="H483" s="452"/>
      <c r="I483" s="657" t="s">
        <v>159</v>
      </c>
      <c r="J483" s="638">
        <v>0.875</v>
      </c>
      <c r="K483" s="186">
        <v>0.875</v>
      </c>
      <c r="L483" s="186" t="s">
        <v>84</v>
      </c>
      <c r="M483" s="186">
        <v>0.75</v>
      </c>
      <c r="N483" s="186" t="s">
        <v>84</v>
      </c>
      <c r="O483" s="186" t="s">
        <v>84</v>
      </c>
      <c r="P483" s="186" t="s">
        <v>84</v>
      </c>
      <c r="Q483" s="186">
        <v>0.875</v>
      </c>
      <c r="R483" s="186" t="s">
        <v>84</v>
      </c>
      <c r="S483" s="186">
        <v>0.75</v>
      </c>
      <c r="T483" s="186">
        <v>0.625</v>
      </c>
      <c r="U483" s="186">
        <v>0.5625</v>
      </c>
      <c r="V483" s="186">
        <v>0.625</v>
      </c>
      <c r="W483" s="186" t="s">
        <v>84</v>
      </c>
      <c r="X483" s="186">
        <v>0.375</v>
      </c>
      <c r="Y483" s="186">
        <v>0.625</v>
      </c>
      <c r="Z483" s="186" t="s">
        <v>84</v>
      </c>
      <c r="AA483" s="186" t="s">
        <v>84</v>
      </c>
      <c r="AB483" s="186" t="s">
        <v>84</v>
      </c>
      <c r="AC483" s="186"/>
      <c r="AD483" s="186">
        <v>1</v>
      </c>
      <c r="AE483" s="186">
        <v>1</v>
      </c>
      <c r="AF483" s="186">
        <v>0.875</v>
      </c>
      <c r="AG483" s="186" t="s">
        <v>84</v>
      </c>
      <c r="AH483" s="186" t="s">
        <v>84</v>
      </c>
      <c r="AI483" s="186" t="s">
        <v>84</v>
      </c>
      <c r="AJ483" s="186">
        <v>0.875</v>
      </c>
      <c r="AK483" s="186">
        <v>0.75</v>
      </c>
      <c r="AL483" s="186" t="s">
        <v>84</v>
      </c>
      <c r="AM483" s="186" t="s">
        <v>84</v>
      </c>
      <c r="AN483" s="186" t="s">
        <v>84</v>
      </c>
      <c r="AO483" s="186">
        <v>0.875</v>
      </c>
      <c r="AP483" s="186" t="s">
        <v>84</v>
      </c>
      <c r="AQ483" s="186">
        <v>1</v>
      </c>
      <c r="AR483" s="186" t="s">
        <v>84</v>
      </c>
      <c r="AS483" s="186" t="s">
        <v>84</v>
      </c>
      <c r="AT483" s="605">
        <v>1</v>
      </c>
      <c r="AU483" s="186" t="s">
        <v>84</v>
      </c>
      <c r="AV483" s="186" t="s">
        <v>84</v>
      </c>
      <c r="AW483" s="186">
        <v>1</v>
      </c>
      <c r="AX483" s="605">
        <v>0.5</v>
      </c>
      <c r="AY483" s="186" t="s">
        <v>84</v>
      </c>
      <c r="AZ483" s="63"/>
      <c r="BA483" s="639">
        <v>0.69374999999999998</v>
      </c>
      <c r="BB483" s="207">
        <v>0.9</v>
      </c>
      <c r="BC483" s="207">
        <v>0.95833333333333337</v>
      </c>
      <c r="BD483" s="208">
        <v>0.85069444444444453</v>
      </c>
      <c r="BE483" s="208" t="s">
        <v>84</v>
      </c>
    </row>
    <row r="484" spans="1:57" ht="35.25" customHeight="1" x14ac:dyDescent="0.25">
      <c r="A484" s="144"/>
      <c r="B484" s="144"/>
      <c r="C484" s="144"/>
      <c r="D484" s="144"/>
      <c r="E484" s="144" t="str">
        <f t="shared" si="90"/>
        <v>2020JULIOÍNDICE AMBIENTE DE LA TIENDA</v>
      </c>
      <c r="F484" s="448">
        <v>2020</v>
      </c>
      <c r="G484" s="449" t="s">
        <v>241</v>
      </c>
      <c r="H484" s="452"/>
      <c r="I484" s="657" t="s">
        <v>159</v>
      </c>
      <c r="J484" s="638">
        <v>1</v>
      </c>
      <c r="K484" s="186">
        <v>1</v>
      </c>
      <c r="L484" s="186" t="s">
        <v>84</v>
      </c>
      <c r="M484" s="186">
        <v>0.875</v>
      </c>
      <c r="N484" s="186" t="s">
        <v>84</v>
      </c>
      <c r="O484" s="186" t="s">
        <v>84</v>
      </c>
      <c r="P484" s="186" t="s">
        <v>84</v>
      </c>
      <c r="Q484" s="186">
        <v>1</v>
      </c>
      <c r="R484" s="186" t="s">
        <v>84</v>
      </c>
      <c r="S484" s="186">
        <v>1</v>
      </c>
      <c r="T484" s="186">
        <v>1</v>
      </c>
      <c r="U484" s="186">
        <v>1</v>
      </c>
      <c r="V484" s="186">
        <v>1</v>
      </c>
      <c r="W484" s="186" t="s">
        <v>84</v>
      </c>
      <c r="X484" s="186">
        <v>1</v>
      </c>
      <c r="Y484" s="186">
        <v>1</v>
      </c>
      <c r="Z484" s="186" t="s">
        <v>84</v>
      </c>
      <c r="AA484" s="186" t="s">
        <v>84</v>
      </c>
      <c r="AB484" s="186" t="s">
        <v>84</v>
      </c>
      <c r="AC484" s="186"/>
      <c r="AD484" s="186">
        <v>0.875</v>
      </c>
      <c r="AE484" s="186">
        <v>1</v>
      </c>
      <c r="AF484" s="186">
        <v>0.875</v>
      </c>
      <c r="AG484" s="186" t="s">
        <v>84</v>
      </c>
      <c r="AH484" s="186" t="s">
        <v>84</v>
      </c>
      <c r="AI484" s="186" t="s">
        <v>84</v>
      </c>
      <c r="AJ484" s="186">
        <v>0.875</v>
      </c>
      <c r="AK484" s="186">
        <v>1</v>
      </c>
      <c r="AL484" s="186" t="s">
        <v>84</v>
      </c>
      <c r="AM484" s="186" t="s">
        <v>84</v>
      </c>
      <c r="AN484" s="183" t="s">
        <v>84</v>
      </c>
      <c r="AO484" s="186">
        <v>0.9375</v>
      </c>
      <c r="AP484" s="186" t="s">
        <v>84</v>
      </c>
      <c r="AQ484" s="186">
        <v>0.75</v>
      </c>
      <c r="AR484" s="186" t="s">
        <v>84</v>
      </c>
      <c r="AS484" s="186" t="s">
        <v>84</v>
      </c>
      <c r="AT484" s="605">
        <v>0.75</v>
      </c>
      <c r="AU484" s="186" t="s">
        <v>84</v>
      </c>
      <c r="AV484" s="186" t="s">
        <v>84</v>
      </c>
      <c r="AW484" s="186">
        <v>0</v>
      </c>
      <c r="AX484" s="605">
        <v>0</v>
      </c>
      <c r="AY484" s="186" t="s">
        <v>84</v>
      </c>
      <c r="AZ484" s="63"/>
      <c r="BA484" s="639">
        <v>0.98750000000000004</v>
      </c>
      <c r="BB484" s="207">
        <v>0.92500000000000004</v>
      </c>
      <c r="BC484" s="207">
        <v>0.8125</v>
      </c>
      <c r="BD484" s="208">
        <v>0.90833333333333333</v>
      </c>
      <c r="BE484" s="208" t="s">
        <v>84</v>
      </c>
    </row>
    <row r="485" spans="1:57" ht="35.25" customHeight="1" x14ac:dyDescent="0.25">
      <c r="A485" s="144"/>
      <c r="B485" s="144"/>
      <c r="C485" s="144"/>
      <c r="D485" s="144"/>
      <c r="E485" s="144" t="str">
        <f t="shared" si="90"/>
        <v>2020AGOSTOÍNDICE AMBIENTE DE LA TIENDA</v>
      </c>
      <c r="F485" s="448">
        <v>2020</v>
      </c>
      <c r="G485" s="449" t="s">
        <v>246</v>
      </c>
      <c r="H485" s="452"/>
      <c r="I485" s="657" t="s">
        <v>159</v>
      </c>
      <c r="J485" s="638">
        <v>1</v>
      </c>
      <c r="K485" s="186">
        <v>0.625</v>
      </c>
      <c r="L485" s="186" t="s">
        <v>84</v>
      </c>
      <c r="M485" s="186">
        <v>0.8125</v>
      </c>
      <c r="N485" s="186" t="s">
        <v>84</v>
      </c>
      <c r="O485" s="186" t="s">
        <v>84</v>
      </c>
      <c r="P485" s="186" t="s">
        <v>84</v>
      </c>
      <c r="Q485" s="186">
        <v>1</v>
      </c>
      <c r="R485" s="186" t="s">
        <v>84</v>
      </c>
      <c r="S485" s="186">
        <v>1</v>
      </c>
      <c r="T485" s="186">
        <v>0.75</v>
      </c>
      <c r="U485" s="186">
        <v>1</v>
      </c>
      <c r="V485" s="186">
        <v>1</v>
      </c>
      <c r="W485" s="186" t="s">
        <v>84</v>
      </c>
      <c r="X485" s="186">
        <v>0.875</v>
      </c>
      <c r="Y485" s="186">
        <v>0.75</v>
      </c>
      <c r="Z485" s="186" t="s">
        <v>84</v>
      </c>
      <c r="AA485" s="186" t="s">
        <v>84</v>
      </c>
      <c r="AB485" s="186" t="s">
        <v>84</v>
      </c>
      <c r="AC485" s="186"/>
      <c r="AD485" s="186">
        <v>1</v>
      </c>
      <c r="AE485" s="186">
        <v>0.9375</v>
      </c>
      <c r="AF485" s="186">
        <v>0.8125</v>
      </c>
      <c r="AG485" s="186" t="s">
        <v>84</v>
      </c>
      <c r="AH485" s="186" t="s">
        <v>84</v>
      </c>
      <c r="AI485" s="186" t="s">
        <v>84</v>
      </c>
      <c r="AJ485" s="186">
        <v>0.75</v>
      </c>
      <c r="AK485" s="186">
        <v>0.875</v>
      </c>
      <c r="AL485" s="186" t="s">
        <v>84</v>
      </c>
      <c r="AM485" s="186" t="s">
        <v>84</v>
      </c>
      <c r="AN485" s="186" t="s">
        <v>84</v>
      </c>
      <c r="AO485" s="186">
        <v>0.75</v>
      </c>
      <c r="AP485" s="186" t="s">
        <v>84</v>
      </c>
      <c r="AQ485" s="186">
        <v>0.125</v>
      </c>
      <c r="AR485" s="186" t="s">
        <v>84</v>
      </c>
      <c r="AS485" s="186" t="s">
        <v>84</v>
      </c>
      <c r="AT485" s="605">
        <v>0.875</v>
      </c>
      <c r="AU485" s="186" t="s">
        <v>84</v>
      </c>
      <c r="AV485" s="186" t="s">
        <v>84</v>
      </c>
      <c r="AW485" s="186">
        <v>0</v>
      </c>
      <c r="AX485" s="605">
        <v>0</v>
      </c>
      <c r="AY485" s="186" t="s">
        <v>84</v>
      </c>
      <c r="AZ485" s="63"/>
      <c r="BA485" s="639">
        <v>0.88124999999999998</v>
      </c>
      <c r="BB485" s="207">
        <v>0.875</v>
      </c>
      <c r="BC485" s="207">
        <v>0.58333333333333337</v>
      </c>
      <c r="BD485" s="208">
        <v>0.77986111111111123</v>
      </c>
      <c r="BE485" s="208" t="s">
        <v>84</v>
      </c>
    </row>
    <row r="486" spans="1:57" ht="35.25" customHeight="1" x14ac:dyDescent="0.25">
      <c r="A486" s="144"/>
      <c r="B486" s="144"/>
      <c r="C486" s="144"/>
      <c r="D486" s="144"/>
      <c r="E486" s="144" t="str">
        <f t="shared" si="90"/>
        <v>2020SEPTIEMBREÍNDICE AMBIENTE DE LA TIENDA</v>
      </c>
      <c r="F486" s="448">
        <v>2020</v>
      </c>
      <c r="G486" s="449" t="s">
        <v>248</v>
      </c>
      <c r="H486" s="452"/>
      <c r="I486" s="657" t="s">
        <v>159</v>
      </c>
      <c r="J486" s="638">
        <v>1</v>
      </c>
      <c r="K486" s="186">
        <v>1</v>
      </c>
      <c r="L486" s="186" t="s">
        <v>84</v>
      </c>
      <c r="M486" s="186">
        <v>0.8125</v>
      </c>
      <c r="N486" s="186" t="s">
        <v>84</v>
      </c>
      <c r="O486" s="186" t="s">
        <v>84</v>
      </c>
      <c r="P486" s="186" t="s">
        <v>84</v>
      </c>
      <c r="Q486" s="186">
        <v>1</v>
      </c>
      <c r="R486" s="186" t="s">
        <v>84</v>
      </c>
      <c r="S486" s="186">
        <v>0.75</v>
      </c>
      <c r="T486" s="186">
        <v>0.6875</v>
      </c>
      <c r="U486" s="186">
        <v>0.8125</v>
      </c>
      <c r="V486" s="186">
        <v>1</v>
      </c>
      <c r="W486" s="186" t="s">
        <v>84</v>
      </c>
      <c r="X486" s="186">
        <v>0.875</v>
      </c>
      <c r="Y486" s="186">
        <v>0.875</v>
      </c>
      <c r="Z486" s="186" t="s">
        <v>84</v>
      </c>
      <c r="AA486" s="186" t="s">
        <v>84</v>
      </c>
      <c r="AB486" s="186" t="s">
        <v>84</v>
      </c>
      <c r="AC486" s="186"/>
      <c r="AD486" s="186">
        <v>0.75</v>
      </c>
      <c r="AE486" s="186">
        <v>1</v>
      </c>
      <c r="AF486" s="186">
        <v>1</v>
      </c>
      <c r="AG486" s="186" t="s">
        <v>84</v>
      </c>
      <c r="AH486" s="186" t="s">
        <v>84</v>
      </c>
      <c r="AI486" s="186" t="s">
        <v>84</v>
      </c>
      <c r="AJ486" s="186">
        <v>1</v>
      </c>
      <c r="AK486" s="186">
        <v>1</v>
      </c>
      <c r="AL486" s="186" t="s">
        <v>84</v>
      </c>
      <c r="AM486" s="186" t="s">
        <v>84</v>
      </c>
      <c r="AN486" s="183" t="s">
        <v>84</v>
      </c>
      <c r="AO486" s="186">
        <v>1</v>
      </c>
      <c r="AP486" s="186" t="s">
        <v>84</v>
      </c>
      <c r="AQ486" s="186">
        <v>0.75</v>
      </c>
      <c r="AR486" s="186" t="s">
        <v>84</v>
      </c>
      <c r="AS486" s="186" t="s">
        <v>84</v>
      </c>
      <c r="AT486" s="605">
        <v>1</v>
      </c>
      <c r="AU486" s="186" t="s">
        <v>84</v>
      </c>
      <c r="AV486" s="186" t="s">
        <v>84</v>
      </c>
      <c r="AW486" s="186">
        <v>0</v>
      </c>
      <c r="AX486" s="605">
        <v>0</v>
      </c>
      <c r="AY486" s="186" t="s">
        <v>84</v>
      </c>
      <c r="AZ486" s="63"/>
      <c r="BA486" s="639">
        <v>0.88124999999999998</v>
      </c>
      <c r="BB486" s="207">
        <v>0.95</v>
      </c>
      <c r="BC486" s="207">
        <v>0.91666666666666663</v>
      </c>
      <c r="BD486" s="208">
        <v>0.91597222222222208</v>
      </c>
      <c r="BE486" s="208" t="s">
        <v>84</v>
      </c>
    </row>
    <row r="487" spans="1:57" ht="35.25" customHeight="1" x14ac:dyDescent="0.25">
      <c r="A487" s="144"/>
      <c r="B487" s="144"/>
      <c r="C487" s="144"/>
      <c r="D487" s="144"/>
      <c r="E487" s="144" t="str">
        <f t="shared" si="90"/>
        <v>2020OCTUBREÍNDICE AMBIENTE DE LA TIENDA</v>
      </c>
      <c r="F487" s="448">
        <v>2020</v>
      </c>
      <c r="G487" s="449" t="s">
        <v>257</v>
      </c>
      <c r="H487" s="452"/>
      <c r="I487" s="657" t="s">
        <v>159</v>
      </c>
      <c r="J487" s="638">
        <v>0.8125</v>
      </c>
      <c r="K487" s="186">
        <v>0.875</v>
      </c>
      <c r="L487" s="186" t="s">
        <v>84</v>
      </c>
      <c r="M487" s="186">
        <v>0.5625</v>
      </c>
      <c r="N487" s="186" t="s">
        <v>84</v>
      </c>
      <c r="O487" s="186" t="s">
        <v>84</v>
      </c>
      <c r="P487" s="186" t="s">
        <v>84</v>
      </c>
      <c r="Q487" s="186">
        <v>0.875</v>
      </c>
      <c r="R487" s="186" t="s">
        <v>84</v>
      </c>
      <c r="S487" s="186">
        <v>0.875</v>
      </c>
      <c r="T487" s="186">
        <v>0.75</v>
      </c>
      <c r="U487" s="186">
        <v>0.875</v>
      </c>
      <c r="V487" s="186">
        <v>1</v>
      </c>
      <c r="W487" s="186" t="s">
        <v>84</v>
      </c>
      <c r="X487" s="186">
        <v>0.75</v>
      </c>
      <c r="Y487" s="186">
        <v>1</v>
      </c>
      <c r="Z487" s="186" t="s">
        <v>84</v>
      </c>
      <c r="AA487" s="186" t="s">
        <v>84</v>
      </c>
      <c r="AB487" s="186" t="s">
        <v>84</v>
      </c>
      <c r="AC487" s="186"/>
      <c r="AD487" s="186">
        <v>0.875</v>
      </c>
      <c r="AE487" s="186">
        <v>1</v>
      </c>
      <c r="AF487" s="186">
        <v>1</v>
      </c>
      <c r="AG487" s="186" t="s">
        <v>84</v>
      </c>
      <c r="AH487" s="186" t="s">
        <v>84</v>
      </c>
      <c r="AI487" s="186" t="s">
        <v>84</v>
      </c>
      <c r="AJ487" s="186">
        <v>1</v>
      </c>
      <c r="AK487" s="186">
        <v>1</v>
      </c>
      <c r="AL487" s="186" t="s">
        <v>84</v>
      </c>
      <c r="AM487" s="186" t="s">
        <v>84</v>
      </c>
      <c r="AN487" s="186" t="s">
        <v>84</v>
      </c>
      <c r="AO487" s="186">
        <v>0.875</v>
      </c>
      <c r="AP487" s="186" t="s">
        <v>84</v>
      </c>
      <c r="AQ487" s="186">
        <v>1</v>
      </c>
      <c r="AR487" s="186" t="s">
        <v>84</v>
      </c>
      <c r="AS487" s="186" t="s">
        <v>84</v>
      </c>
      <c r="AT487" s="605">
        <v>1</v>
      </c>
      <c r="AU487" s="186" t="s">
        <v>84</v>
      </c>
      <c r="AV487" s="186" t="s">
        <v>84</v>
      </c>
      <c r="AW487" s="186">
        <v>0</v>
      </c>
      <c r="AX487" s="605">
        <v>0</v>
      </c>
      <c r="AY487" s="186" t="s">
        <v>84</v>
      </c>
      <c r="AZ487" s="63"/>
      <c r="BA487" s="639">
        <v>0.83750000000000002</v>
      </c>
      <c r="BB487" s="207">
        <v>0.97499999999999998</v>
      </c>
      <c r="BC487" s="207">
        <v>0.95833333333333337</v>
      </c>
      <c r="BD487" s="208">
        <v>0.92361111111111116</v>
      </c>
      <c r="BE487" s="208" t="s">
        <v>84</v>
      </c>
    </row>
    <row r="488" spans="1:57" ht="35.25" customHeight="1" x14ac:dyDescent="0.25">
      <c r="A488" s="144"/>
      <c r="B488" s="144"/>
      <c r="C488" s="144"/>
      <c r="D488" s="144"/>
      <c r="E488" s="144" t="str">
        <f t="shared" si="90"/>
        <v>2020NOVIEMBREÍNDICE AMBIENTE DE LA TIENDA</v>
      </c>
      <c r="F488" s="448">
        <v>2020</v>
      </c>
      <c r="G488" s="449" t="s">
        <v>267</v>
      </c>
      <c r="H488" s="452"/>
      <c r="I488" s="657" t="s">
        <v>159</v>
      </c>
      <c r="J488" s="638">
        <v>0.75</v>
      </c>
      <c r="K488" s="186">
        <v>0.875</v>
      </c>
      <c r="L488" s="186" t="s">
        <v>84</v>
      </c>
      <c r="M488" s="186">
        <v>1</v>
      </c>
      <c r="N488" s="186" t="s">
        <v>84</v>
      </c>
      <c r="O488" s="186" t="s">
        <v>84</v>
      </c>
      <c r="P488" s="186" t="s">
        <v>84</v>
      </c>
      <c r="Q488" s="186">
        <v>0.875</v>
      </c>
      <c r="R488" s="186" t="s">
        <v>84</v>
      </c>
      <c r="S488" s="186">
        <v>0.6875</v>
      </c>
      <c r="T488" s="186">
        <v>0.5</v>
      </c>
      <c r="U488" s="186">
        <v>0.75</v>
      </c>
      <c r="V488" s="186">
        <v>0.5625</v>
      </c>
      <c r="W488" s="186" t="s">
        <v>84</v>
      </c>
      <c r="X488" s="186">
        <v>0.75</v>
      </c>
      <c r="Y488" s="186">
        <v>1</v>
      </c>
      <c r="Z488" s="186" t="s">
        <v>84</v>
      </c>
      <c r="AA488" s="186" t="s">
        <v>84</v>
      </c>
      <c r="AB488" s="186" t="s">
        <v>84</v>
      </c>
      <c r="AC488" s="186"/>
      <c r="AD488" s="186">
        <v>1</v>
      </c>
      <c r="AE488" s="186">
        <v>0.9375</v>
      </c>
      <c r="AF488" s="186">
        <v>1</v>
      </c>
      <c r="AG488" s="186" t="s">
        <v>84</v>
      </c>
      <c r="AH488" s="186" t="s">
        <v>84</v>
      </c>
      <c r="AI488" s="186" t="s">
        <v>84</v>
      </c>
      <c r="AJ488" s="186">
        <v>0.9375</v>
      </c>
      <c r="AK488" s="186">
        <v>1</v>
      </c>
      <c r="AL488" s="186" t="s">
        <v>84</v>
      </c>
      <c r="AM488" s="186" t="s">
        <v>84</v>
      </c>
      <c r="AN488" s="183" t="s">
        <v>84</v>
      </c>
      <c r="AO488" s="186">
        <v>0.875</v>
      </c>
      <c r="AP488" s="186" t="s">
        <v>84</v>
      </c>
      <c r="AQ488" s="186">
        <v>0.875</v>
      </c>
      <c r="AR488" s="186" t="s">
        <v>84</v>
      </c>
      <c r="AS488" s="186" t="s">
        <v>84</v>
      </c>
      <c r="AT488" s="605">
        <v>0.625</v>
      </c>
      <c r="AU488" s="186" t="s">
        <v>84</v>
      </c>
      <c r="AV488" s="186" t="s">
        <v>84</v>
      </c>
      <c r="AW488" s="186">
        <v>0</v>
      </c>
      <c r="AX488" s="605">
        <v>0</v>
      </c>
      <c r="AY488" s="186" t="s">
        <v>84</v>
      </c>
      <c r="AZ488" s="63"/>
      <c r="BA488" s="639">
        <v>0.77500000000000002</v>
      </c>
      <c r="BB488" s="207">
        <v>0.97499999999999998</v>
      </c>
      <c r="BC488" s="207">
        <v>0.79166666666666663</v>
      </c>
      <c r="BD488" s="208">
        <v>0.84722222222222221</v>
      </c>
      <c r="BE488" s="208" t="s">
        <v>84</v>
      </c>
    </row>
    <row r="489" spans="1:57" ht="35.25" customHeight="1" x14ac:dyDescent="0.25">
      <c r="A489" s="144"/>
      <c r="B489" s="144"/>
      <c r="C489" s="144"/>
      <c r="D489" s="144"/>
      <c r="E489" s="144" t="str">
        <f t="shared" si="90"/>
        <v>2020DICIEMBREÍNDICE AMBIENTE DE LA TIENDA</v>
      </c>
      <c r="F489" s="448">
        <v>2020</v>
      </c>
      <c r="G489" s="449" t="s">
        <v>152</v>
      </c>
      <c r="H489" s="452"/>
      <c r="I489" s="657" t="s">
        <v>159</v>
      </c>
      <c r="J489" s="638">
        <v>1</v>
      </c>
      <c r="K489" s="186">
        <v>1</v>
      </c>
      <c r="L489" s="186" t="s">
        <v>84</v>
      </c>
      <c r="M489" s="186">
        <v>1</v>
      </c>
      <c r="N489" s="186" t="s">
        <v>84</v>
      </c>
      <c r="O489" s="186" t="s">
        <v>84</v>
      </c>
      <c r="P489" s="186" t="s">
        <v>84</v>
      </c>
      <c r="Q489" s="186">
        <v>1</v>
      </c>
      <c r="R489" s="186" t="s">
        <v>84</v>
      </c>
      <c r="S489" s="186">
        <v>1</v>
      </c>
      <c r="T489" s="186">
        <v>1</v>
      </c>
      <c r="U489" s="186">
        <v>1</v>
      </c>
      <c r="V489" s="186">
        <v>0.9375</v>
      </c>
      <c r="W489" s="186" t="s">
        <v>84</v>
      </c>
      <c r="X489" s="186">
        <v>0.8125</v>
      </c>
      <c r="Y489" s="186">
        <v>0.875</v>
      </c>
      <c r="Z489" s="186" t="s">
        <v>84</v>
      </c>
      <c r="AA489" s="186" t="s">
        <v>84</v>
      </c>
      <c r="AB489" s="186" t="s">
        <v>84</v>
      </c>
      <c r="AC489" s="186"/>
      <c r="AD489" s="186">
        <v>0.875</v>
      </c>
      <c r="AE489" s="186">
        <v>1</v>
      </c>
      <c r="AF489" s="186">
        <v>1</v>
      </c>
      <c r="AG489" s="186" t="s">
        <v>84</v>
      </c>
      <c r="AH489" s="186" t="s">
        <v>84</v>
      </c>
      <c r="AI489" s="186" t="s">
        <v>84</v>
      </c>
      <c r="AJ489" s="186">
        <v>0.75</v>
      </c>
      <c r="AK489" s="186">
        <v>1</v>
      </c>
      <c r="AL489" s="186" t="s">
        <v>84</v>
      </c>
      <c r="AM489" s="186" t="s">
        <v>84</v>
      </c>
      <c r="AN489" s="186" t="s">
        <v>84</v>
      </c>
      <c r="AO489" s="186">
        <v>0.8125</v>
      </c>
      <c r="AP489" s="186" t="s">
        <v>84</v>
      </c>
      <c r="AQ489" s="186">
        <v>0.6875</v>
      </c>
      <c r="AR489" s="186" t="s">
        <v>84</v>
      </c>
      <c r="AS489" s="186" t="s">
        <v>84</v>
      </c>
      <c r="AT489" s="605">
        <v>1</v>
      </c>
      <c r="AU489" s="186" t="s">
        <v>84</v>
      </c>
      <c r="AV489" s="186" t="s">
        <v>84</v>
      </c>
      <c r="AW489" s="186">
        <v>0</v>
      </c>
      <c r="AX489" s="605">
        <v>0</v>
      </c>
      <c r="AY489" s="186" t="s">
        <v>84</v>
      </c>
      <c r="AZ489" s="63"/>
      <c r="BA489" s="639">
        <v>0.96250000000000002</v>
      </c>
      <c r="BB489" s="207">
        <v>0.92500000000000004</v>
      </c>
      <c r="BC489" s="207">
        <v>0.83333333333333337</v>
      </c>
      <c r="BD489" s="208">
        <v>0.90694444444444455</v>
      </c>
      <c r="BE489" s="208" t="s">
        <v>84</v>
      </c>
    </row>
    <row r="490" spans="1:57" ht="35.25" customHeight="1" x14ac:dyDescent="0.25">
      <c r="A490" s="144"/>
      <c r="B490" s="144"/>
      <c r="C490" s="144"/>
      <c r="D490" s="144"/>
      <c r="E490" s="144" t="str">
        <f t="shared" si="90"/>
        <v>2021ENEROÍNDICE AMBIENTE DE LA TIENDA</v>
      </c>
      <c r="F490" s="448">
        <v>2021</v>
      </c>
      <c r="G490" s="449" t="s">
        <v>153</v>
      </c>
      <c r="H490" s="452"/>
      <c r="I490" s="657" t="s">
        <v>159</v>
      </c>
      <c r="J490" s="638">
        <v>1</v>
      </c>
      <c r="K490" s="186">
        <v>0.875</v>
      </c>
      <c r="L490" s="186" t="s">
        <v>84</v>
      </c>
      <c r="M490" s="186">
        <v>0.875</v>
      </c>
      <c r="N490" s="186" t="s">
        <v>84</v>
      </c>
      <c r="O490" s="186" t="s">
        <v>84</v>
      </c>
      <c r="P490" s="186" t="s">
        <v>84</v>
      </c>
      <c r="Q490" s="186">
        <v>0.875</v>
      </c>
      <c r="R490" s="186" t="s">
        <v>84</v>
      </c>
      <c r="S490" s="186">
        <v>0.625</v>
      </c>
      <c r="T490" s="186">
        <v>0.75</v>
      </c>
      <c r="U490" s="186">
        <v>0.8125</v>
      </c>
      <c r="V490" s="186">
        <v>0.8125</v>
      </c>
      <c r="W490" s="186" t="s">
        <v>84</v>
      </c>
      <c r="X490" s="186">
        <v>0.875</v>
      </c>
      <c r="Y490" s="186">
        <v>1</v>
      </c>
      <c r="Z490" s="186" t="s">
        <v>84</v>
      </c>
      <c r="AA490" s="186" t="s">
        <v>84</v>
      </c>
      <c r="AB490" s="186" t="s">
        <v>84</v>
      </c>
      <c r="AC490" s="186"/>
      <c r="AD490" s="186">
        <v>0.75</v>
      </c>
      <c r="AE490" s="186">
        <v>1</v>
      </c>
      <c r="AF490" s="186">
        <v>0.4375</v>
      </c>
      <c r="AG490" s="186" t="s">
        <v>84</v>
      </c>
      <c r="AH490" s="186" t="s">
        <v>84</v>
      </c>
      <c r="AI490" s="186" t="s">
        <v>84</v>
      </c>
      <c r="AJ490" s="186">
        <v>0.5</v>
      </c>
      <c r="AK490" s="186">
        <v>0.75</v>
      </c>
      <c r="AL490" s="186" t="s">
        <v>84</v>
      </c>
      <c r="AM490" s="186" t="s">
        <v>84</v>
      </c>
      <c r="AN490" s="183" t="s">
        <v>84</v>
      </c>
      <c r="AO490" s="186">
        <v>0.75</v>
      </c>
      <c r="AP490" s="186" t="s">
        <v>84</v>
      </c>
      <c r="AQ490" s="186">
        <v>0.875</v>
      </c>
      <c r="AR490" s="186" t="s">
        <v>84</v>
      </c>
      <c r="AS490" s="186" t="s">
        <v>84</v>
      </c>
      <c r="AT490" s="605">
        <v>1</v>
      </c>
      <c r="AU490" s="186" t="s">
        <v>84</v>
      </c>
      <c r="AV490" s="186" t="s">
        <v>84</v>
      </c>
      <c r="AW490" s="186">
        <v>0</v>
      </c>
      <c r="AX490" s="605">
        <v>0</v>
      </c>
      <c r="AY490" s="186" t="s">
        <v>84</v>
      </c>
      <c r="AZ490" s="63"/>
      <c r="BA490" s="639">
        <v>0.85</v>
      </c>
      <c r="BB490" s="207">
        <v>0.6875</v>
      </c>
      <c r="BC490" s="207">
        <v>0.875</v>
      </c>
      <c r="BD490" s="208">
        <v>0.8041666666666667</v>
      </c>
      <c r="BE490" s="208" t="s">
        <v>84</v>
      </c>
    </row>
    <row r="491" spans="1:57" ht="35.25" customHeight="1" x14ac:dyDescent="0.25">
      <c r="A491" s="144"/>
      <c r="B491" s="144"/>
      <c r="C491" s="144"/>
      <c r="D491" s="144"/>
      <c r="E491" s="144" t="str">
        <f t="shared" si="90"/>
        <v>2021FEBREROÍNDICE AMBIENTE DE LA TIENDA</v>
      </c>
      <c r="F491" s="448">
        <v>2021</v>
      </c>
      <c r="G491" s="449" t="s">
        <v>154</v>
      </c>
      <c r="H491" s="452"/>
      <c r="I491" s="657" t="s">
        <v>159</v>
      </c>
      <c r="J491" s="638">
        <v>1</v>
      </c>
      <c r="K491" s="186">
        <v>0.9375</v>
      </c>
      <c r="L491" s="186" t="s">
        <v>84</v>
      </c>
      <c r="M491" s="186">
        <v>0.875</v>
      </c>
      <c r="N491" s="186" t="s">
        <v>84</v>
      </c>
      <c r="O491" s="186" t="s">
        <v>84</v>
      </c>
      <c r="P491" s="186" t="s">
        <v>84</v>
      </c>
      <c r="Q491" s="186">
        <v>1</v>
      </c>
      <c r="R491" s="186" t="s">
        <v>84</v>
      </c>
      <c r="S491" s="186">
        <v>1</v>
      </c>
      <c r="T491" s="186">
        <v>1</v>
      </c>
      <c r="U491" s="186">
        <v>0.875</v>
      </c>
      <c r="V491" s="186">
        <v>1</v>
      </c>
      <c r="W491" s="186" t="s">
        <v>84</v>
      </c>
      <c r="X491" s="186">
        <v>0.875</v>
      </c>
      <c r="Y491" s="186">
        <v>1</v>
      </c>
      <c r="Z491" s="186" t="s">
        <v>84</v>
      </c>
      <c r="AA491" s="186" t="s">
        <v>84</v>
      </c>
      <c r="AB491" s="186" t="s">
        <v>84</v>
      </c>
      <c r="AC491" s="186"/>
      <c r="AD491" s="186">
        <v>0.75</v>
      </c>
      <c r="AE491" s="186">
        <v>0.75</v>
      </c>
      <c r="AF491" s="186">
        <v>1</v>
      </c>
      <c r="AG491" s="186" t="s">
        <v>84</v>
      </c>
      <c r="AH491" s="186" t="s">
        <v>84</v>
      </c>
      <c r="AI491" s="186" t="s">
        <v>84</v>
      </c>
      <c r="AJ491" s="186">
        <v>0.8125</v>
      </c>
      <c r="AK491" s="186">
        <v>1</v>
      </c>
      <c r="AL491" s="186" t="s">
        <v>84</v>
      </c>
      <c r="AM491" s="186" t="s">
        <v>84</v>
      </c>
      <c r="AN491" s="186" t="s">
        <v>84</v>
      </c>
      <c r="AO491" s="186">
        <v>0.875</v>
      </c>
      <c r="AP491" s="186" t="s">
        <v>84</v>
      </c>
      <c r="AQ491" s="186">
        <v>1</v>
      </c>
      <c r="AR491" s="186" t="s">
        <v>84</v>
      </c>
      <c r="AS491" s="186" t="s">
        <v>84</v>
      </c>
      <c r="AT491" s="605">
        <v>0.75</v>
      </c>
      <c r="AU491" s="186" t="s">
        <v>84</v>
      </c>
      <c r="AV491" s="186" t="s">
        <v>84</v>
      </c>
      <c r="AW491" s="186">
        <v>0</v>
      </c>
      <c r="AX491" s="605">
        <v>0</v>
      </c>
      <c r="AY491" s="186" t="s">
        <v>84</v>
      </c>
      <c r="AZ491" s="63"/>
      <c r="BA491" s="639">
        <v>0.95625000000000004</v>
      </c>
      <c r="BB491" s="207">
        <v>0.86250000000000004</v>
      </c>
      <c r="BC491" s="207">
        <v>0.875</v>
      </c>
      <c r="BD491" s="208">
        <v>0.8979166666666667</v>
      </c>
      <c r="BE491" s="208" t="s">
        <v>84</v>
      </c>
    </row>
    <row r="492" spans="1:57" ht="35.25" customHeight="1" x14ac:dyDescent="0.25">
      <c r="A492" s="144"/>
      <c r="B492" s="144"/>
      <c r="C492" s="144"/>
      <c r="D492" s="144"/>
      <c r="E492" s="144" t="str">
        <f t="shared" si="90"/>
        <v>2021MARZOÍNDICE AMBIENTE DE LA TIENDA</v>
      </c>
      <c r="F492" s="448">
        <v>2021</v>
      </c>
      <c r="G492" s="449" t="s">
        <v>155</v>
      </c>
      <c r="H492" s="452"/>
      <c r="I492" s="657" t="s">
        <v>159</v>
      </c>
      <c r="J492" s="638">
        <v>1</v>
      </c>
      <c r="K492" s="186">
        <v>1</v>
      </c>
      <c r="L492" s="186" t="s">
        <v>84</v>
      </c>
      <c r="M492" s="186">
        <v>0.875</v>
      </c>
      <c r="N492" s="186" t="s">
        <v>84</v>
      </c>
      <c r="O492" s="186" t="s">
        <v>84</v>
      </c>
      <c r="P492" s="186" t="s">
        <v>84</v>
      </c>
      <c r="Q492" s="186">
        <v>1</v>
      </c>
      <c r="R492" s="186" t="s">
        <v>84</v>
      </c>
      <c r="S492" s="186">
        <v>1</v>
      </c>
      <c r="T492" s="186">
        <v>1</v>
      </c>
      <c r="U492" s="186">
        <v>1</v>
      </c>
      <c r="V492" s="186">
        <v>1</v>
      </c>
      <c r="W492" s="186" t="s">
        <v>84</v>
      </c>
      <c r="X492" s="186">
        <v>1</v>
      </c>
      <c r="Y492" s="186">
        <v>1</v>
      </c>
      <c r="Z492" s="186" t="s">
        <v>84</v>
      </c>
      <c r="AA492" s="186" t="s">
        <v>84</v>
      </c>
      <c r="AB492" s="186" t="s">
        <v>84</v>
      </c>
      <c r="AC492" s="186"/>
      <c r="AD492" s="186">
        <v>1</v>
      </c>
      <c r="AE492" s="186">
        <v>0.6875</v>
      </c>
      <c r="AF492" s="186">
        <v>0.625</v>
      </c>
      <c r="AG492" s="186" t="s">
        <v>84</v>
      </c>
      <c r="AH492" s="186" t="s">
        <v>84</v>
      </c>
      <c r="AI492" s="186" t="s">
        <v>84</v>
      </c>
      <c r="AJ492" s="186">
        <v>1</v>
      </c>
      <c r="AK492" s="186">
        <v>1</v>
      </c>
      <c r="AL492" s="186" t="s">
        <v>84</v>
      </c>
      <c r="AM492" s="186" t="s">
        <v>84</v>
      </c>
      <c r="AN492" s="183" t="s">
        <v>84</v>
      </c>
      <c r="AO492" s="186">
        <v>1</v>
      </c>
      <c r="AP492" s="186" t="s">
        <v>84</v>
      </c>
      <c r="AQ492" s="186">
        <v>0.875</v>
      </c>
      <c r="AR492" s="186" t="s">
        <v>84</v>
      </c>
      <c r="AS492" s="186" t="s">
        <v>84</v>
      </c>
      <c r="AT492" s="605">
        <v>1</v>
      </c>
      <c r="AU492" s="186" t="s">
        <v>84</v>
      </c>
      <c r="AV492" s="186" t="s">
        <v>84</v>
      </c>
      <c r="AW492" s="186">
        <v>0</v>
      </c>
      <c r="AX492" s="605">
        <v>0</v>
      </c>
      <c r="AY492" s="186" t="s">
        <v>84</v>
      </c>
      <c r="AZ492" s="63"/>
      <c r="BA492" s="639">
        <v>0.98750000000000004</v>
      </c>
      <c r="BB492" s="207">
        <v>0.86250000000000004</v>
      </c>
      <c r="BC492" s="207">
        <v>0.95833333333333337</v>
      </c>
      <c r="BD492" s="208">
        <v>0.93611111111111123</v>
      </c>
      <c r="BE492" s="208" t="s">
        <v>84</v>
      </c>
    </row>
    <row r="493" spans="1:57" ht="35.25" customHeight="1" x14ac:dyDescent="0.25">
      <c r="A493" s="144"/>
      <c r="B493" s="144"/>
      <c r="C493" s="144"/>
      <c r="D493" s="144"/>
      <c r="E493" s="144" t="str">
        <f t="shared" si="90"/>
        <v>2021ABRILÍNDICE AMBIENTE DE LA TIENDA</v>
      </c>
      <c r="F493" s="448">
        <v>2021</v>
      </c>
      <c r="G493" s="449" t="s">
        <v>303</v>
      </c>
      <c r="H493" s="452"/>
      <c r="I493" s="657" t="s">
        <v>159</v>
      </c>
      <c r="J493" s="638">
        <v>1</v>
      </c>
      <c r="K493" s="186">
        <v>0.875</v>
      </c>
      <c r="L493" s="186" t="s">
        <v>84</v>
      </c>
      <c r="M493" s="186">
        <v>0.75</v>
      </c>
      <c r="N493" s="186" t="s">
        <v>84</v>
      </c>
      <c r="O493" s="186" t="s">
        <v>84</v>
      </c>
      <c r="P493" s="186" t="s">
        <v>84</v>
      </c>
      <c r="Q493" s="186">
        <v>1</v>
      </c>
      <c r="R493" s="186" t="s">
        <v>84</v>
      </c>
      <c r="S493" s="186">
        <v>1</v>
      </c>
      <c r="T493" s="186">
        <v>0.8125</v>
      </c>
      <c r="U493" s="186">
        <v>0.8125</v>
      </c>
      <c r="V493" s="186">
        <v>1</v>
      </c>
      <c r="W493" s="186" t="s">
        <v>84</v>
      </c>
      <c r="X493" s="186">
        <v>0.875</v>
      </c>
      <c r="Y493" s="186">
        <v>0.6875</v>
      </c>
      <c r="Z493" s="186" t="s">
        <v>84</v>
      </c>
      <c r="AA493" s="186" t="s">
        <v>84</v>
      </c>
      <c r="AB493" s="186" t="s">
        <v>84</v>
      </c>
      <c r="AC493" s="186"/>
      <c r="AD493" s="186">
        <v>0.8125</v>
      </c>
      <c r="AE493" s="186">
        <v>0.875</v>
      </c>
      <c r="AF493" s="186">
        <v>1</v>
      </c>
      <c r="AG493" s="186" t="s">
        <v>84</v>
      </c>
      <c r="AH493" s="186" t="s">
        <v>84</v>
      </c>
      <c r="AI493" s="186" t="s">
        <v>84</v>
      </c>
      <c r="AJ493" s="186">
        <v>0.625</v>
      </c>
      <c r="AK493" s="186">
        <v>0.5</v>
      </c>
      <c r="AL493" s="186" t="s">
        <v>84</v>
      </c>
      <c r="AM493" s="186" t="s">
        <v>84</v>
      </c>
      <c r="AN493" s="186" t="s">
        <v>84</v>
      </c>
      <c r="AO493" s="186">
        <v>0.75</v>
      </c>
      <c r="AP493" s="186" t="s">
        <v>84</v>
      </c>
      <c r="AQ493" s="186">
        <v>1</v>
      </c>
      <c r="AR493" s="186" t="s">
        <v>84</v>
      </c>
      <c r="AS493" s="186" t="s">
        <v>84</v>
      </c>
      <c r="AT493" s="605">
        <v>1</v>
      </c>
      <c r="AU493" s="186" t="s">
        <v>84</v>
      </c>
      <c r="AV493" s="186" t="s">
        <v>84</v>
      </c>
      <c r="AW493" s="186">
        <v>0</v>
      </c>
      <c r="AX493" s="605">
        <v>0</v>
      </c>
      <c r="AY493" s="186" t="s">
        <v>84</v>
      </c>
      <c r="AZ493" s="63"/>
      <c r="BA493" s="639">
        <v>0.88124999999999998</v>
      </c>
      <c r="BB493" s="207">
        <v>0.76249999999999996</v>
      </c>
      <c r="BC493" s="207">
        <v>0.91666666666666663</v>
      </c>
      <c r="BD493" s="208">
        <v>0.85347222222222208</v>
      </c>
      <c r="BE493" s="208" t="s">
        <v>84</v>
      </c>
    </row>
    <row r="494" spans="1:57" ht="35.25" customHeight="1" x14ac:dyDescent="0.25">
      <c r="A494" s="144"/>
      <c r="B494" s="144"/>
      <c r="C494" s="144"/>
      <c r="D494" s="144"/>
      <c r="E494" s="144" t="str">
        <f t="shared" si="90"/>
        <v>2021MAYOÍNDICE AMBIENTE DE LA TIENDA</v>
      </c>
      <c r="F494" s="448">
        <v>2021</v>
      </c>
      <c r="G494" s="449" t="s">
        <v>167</v>
      </c>
      <c r="H494" s="452"/>
      <c r="I494" s="657" t="s">
        <v>159</v>
      </c>
      <c r="J494" s="638">
        <v>0.875</v>
      </c>
      <c r="K494" s="186">
        <v>0.8125</v>
      </c>
      <c r="L494" s="186" t="s">
        <v>84</v>
      </c>
      <c r="M494" s="186">
        <v>1</v>
      </c>
      <c r="N494" s="186" t="s">
        <v>84</v>
      </c>
      <c r="O494" s="186" t="s">
        <v>84</v>
      </c>
      <c r="P494" s="186" t="s">
        <v>84</v>
      </c>
      <c r="Q494" s="186">
        <v>1</v>
      </c>
      <c r="R494" s="186" t="s">
        <v>84</v>
      </c>
      <c r="S494" s="186">
        <v>1</v>
      </c>
      <c r="T494" s="186">
        <v>1</v>
      </c>
      <c r="U494" s="186">
        <v>1</v>
      </c>
      <c r="V494" s="186">
        <v>1</v>
      </c>
      <c r="W494" s="186" t="s">
        <v>84</v>
      </c>
      <c r="X494" s="186">
        <v>1</v>
      </c>
      <c r="Y494" s="186">
        <v>1</v>
      </c>
      <c r="Z494" s="186" t="s">
        <v>84</v>
      </c>
      <c r="AA494" s="186" t="s">
        <v>84</v>
      </c>
      <c r="AB494" s="186" t="s">
        <v>84</v>
      </c>
      <c r="AC494" s="186"/>
      <c r="AD494" s="186">
        <v>0.75</v>
      </c>
      <c r="AE494" s="186">
        <v>0.875</v>
      </c>
      <c r="AF494" s="186">
        <v>1</v>
      </c>
      <c r="AG494" s="186" t="s">
        <v>84</v>
      </c>
      <c r="AH494" s="186" t="s">
        <v>84</v>
      </c>
      <c r="AI494" s="186" t="s">
        <v>84</v>
      </c>
      <c r="AJ494" s="186">
        <v>0.9375</v>
      </c>
      <c r="AK494" s="186">
        <v>1</v>
      </c>
      <c r="AL494" s="186" t="s">
        <v>84</v>
      </c>
      <c r="AM494" s="186" t="s">
        <v>84</v>
      </c>
      <c r="AN494" s="183" t="s">
        <v>84</v>
      </c>
      <c r="AO494" s="186">
        <v>0.875</v>
      </c>
      <c r="AP494" s="186" t="s">
        <v>84</v>
      </c>
      <c r="AQ494" s="186">
        <v>1</v>
      </c>
      <c r="AR494" s="186" t="s">
        <v>84</v>
      </c>
      <c r="AS494" s="186" t="s">
        <v>84</v>
      </c>
      <c r="AT494" s="605">
        <v>0.75</v>
      </c>
      <c r="AU494" s="186" t="s">
        <v>84</v>
      </c>
      <c r="AV494" s="186" t="s">
        <v>84</v>
      </c>
      <c r="AW494" s="186">
        <v>0</v>
      </c>
      <c r="AX494" s="605">
        <v>0</v>
      </c>
      <c r="AY494" s="186" t="s">
        <v>84</v>
      </c>
      <c r="AZ494" s="63"/>
      <c r="BA494" s="639">
        <v>0.96875</v>
      </c>
      <c r="BB494" s="207">
        <v>0.91249999999999998</v>
      </c>
      <c r="BC494" s="207">
        <v>0.875</v>
      </c>
      <c r="BD494" s="208">
        <v>0.91875000000000007</v>
      </c>
      <c r="BE494" s="208" t="s">
        <v>84</v>
      </c>
    </row>
    <row r="495" spans="1:57" ht="35.25" customHeight="1" x14ac:dyDescent="0.25">
      <c r="A495" s="144"/>
      <c r="B495" s="144"/>
      <c r="C495" s="144"/>
      <c r="D495" s="144"/>
      <c r="E495" s="144" t="str">
        <f t="shared" si="90"/>
        <v>2021JUNIOÍNDICE AMBIENTE DE LA TIENDA</v>
      </c>
      <c r="F495" s="448">
        <v>2021</v>
      </c>
      <c r="G495" s="449" t="s">
        <v>168</v>
      </c>
      <c r="H495" s="452"/>
      <c r="I495" s="657" t="s">
        <v>159</v>
      </c>
      <c r="J495" s="638">
        <v>1</v>
      </c>
      <c r="K495" s="186">
        <v>1</v>
      </c>
      <c r="L495" s="186" t="s">
        <v>84</v>
      </c>
      <c r="M495" s="186">
        <v>0.875</v>
      </c>
      <c r="N495" s="186" t="s">
        <v>84</v>
      </c>
      <c r="O495" s="186" t="s">
        <v>84</v>
      </c>
      <c r="P495" s="186" t="s">
        <v>84</v>
      </c>
      <c r="Q495" s="186">
        <v>1</v>
      </c>
      <c r="R495" s="186" t="s">
        <v>84</v>
      </c>
      <c r="S495" s="186">
        <v>1</v>
      </c>
      <c r="T495" s="186">
        <v>0.875</v>
      </c>
      <c r="U495" s="186">
        <v>1</v>
      </c>
      <c r="V495" s="186">
        <v>0.875</v>
      </c>
      <c r="W495" s="186" t="s">
        <v>84</v>
      </c>
      <c r="X495" s="186">
        <v>1</v>
      </c>
      <c r="Y495" s="186">
        <v>1</v>
      </c>
      <c r="Z495" s="186" t="s">
        <v>84</v>
      </c>
      <c r="AA495" s="186" t="s">
        <v>84</v>
      </c>
      <c r="AB495" s="186" t="s">
        <v>84</v>
      </c>
      <c r="AC495" s="186"/>
      <c r="AD495" s="186">
        <v>0.875</v>
      </c>
      <c r="AE495" s="186">
        <v>0.875</v>
      </c>
      <c r="AF495" s="186">
        <v>1</v>
      </c>
      <c r="AG495" s="186" t="s">
        <v>84</v>
      </c>
      <c r="AH495" s="186" t="s">
        <v>84</v>
      </c>
      <c r="AI495" s="186" t="s">
        <v>84</v>
      </c>
      <c r="AJ495" s="186">
        <v>1</v>
      </c>
      <c r="AK495" s="186">
        <v>1</v>
      </c>
      <c r="AL495" s="186">
        <v>1</v>
      </c>
      <c r="AM495" s="186" t="s">
        <v>84</v>
      </c>
      <c r="AN495" s="186" t="s">
        <v>84</v>
      </c>
      <c r="AO495" s="186">
        <v>1</v>
      </c>
      <c r="AP495" s="186" t="s">
        <v>84</v>
      </c>
      <c r="AQ495" s="186">
        <v>1</v>
      </c>
      <c r="AR495" s="186" t="s">
        <v>84</v>
      </c>
      <c r="AS495" s="186" t="s">
        <v>84</v>
      </c>
      <c r="AT495" s="605">
        <v>0.75</v>
      </c>
      <c r="AU495" s="186" t="s">
        <v>84</v>
      </c>
      <c r="AV495" s="186" t="s">
        <v>84</v>
      </c>
      <c r="AW495" s="186">
        <v>0</v>
      </c>
      <c r="AX495" s="605">
        <v>0</v>
      </c>
      <c r="AY495" s="186" t="s">
        <v>84</v>
      </c>
      <c r="AZ495" s="63"/>
      <c r="BA495" s="639">
        <v>0.96250000000000002</v>
      </c>
      <c r="BB495" s="207">
        <v>0.95833333333333337</v>
      </c>
      <c r="BC495" s="207">
        <v>0.91666666666666663</v>
      </c>
      <c r="BD495" s="208">
        <v>0.9458333333333333</v>
      </c>
      <c r="BE495" s="208" t="s">
        <v>84</v>
      </c>
    </row>
    <row r="496" spans="1:57" ht="35.25" customHeight="1" x14ac:dyDescent="0.25">
      <c r="A496" s="144"/>
      <c r="B496" s="144"/>
      <c r="C496" s="144"/>
      <c r="D496" s="144"/>
      <c r="E496" s="144" t="str">
        <f t="shared" si="90"/>
        <v>2021JULIOÍNDICE AMBIENTE DE LA TIENDA</v>
      </c>
      <c r="F496" s="448">
        <v>2021</v>
      </c>
      <c r="G496" s="449" t="s">
        <v>241</v>
      </c>
      <c r="H496" s="452"/>
      <c r="I496" s="657" t="s">
        <v>159</v>
      </c>
      <c r="J496" s="638">
        <v>0.875</v>
      </c>
      <c r="K496" s="186">
        <v>1</v>
      </c>
      <c r="L496" s="186" t="s">
        <v>84</v>
      </c>
      <c r="M496" s="186">
        <v>1</v>
      </c>
      <c r="N496" s="186" t="s">
        <v>84</v>
      </c>
      <c r="O496" s="186" t="s">
        <v>84</v>
      </c>
      <c r="P496" s="186" t="s">
        <v>84</v>
      </c>
      <c r="Q496" s="186">
        <v>0.875</v>
      </c>
      <c r="R496" s="186" t="s">
        <v>84</v>
      </c>
      <c r="S496" s="186">
        <v>1</v>
      </c>
      <c r="T496" s="186">
        <v>0.75</v>
      </c>
      <c r="U496" s="186">
        <v>0.625</v>
      </c>
      <c r="V496" s="186">
        <v>1</v>
      </c>
      <c r="W496" s="186" t="s">
        <v>84</v>
      </c>
      <c r="X496" s="186">
        <v>0.75</v>
      </c>
      <c r="Y496" s="186">
        <v>0.875</v>
      </c>
      <c r="Z496" s="186" t="s">
        <v>84</v>
      </c>
      <c r="AA496" s="186" t="s">
        <v>84</v>
      </c>
      <c r="AB496" s="186" t="s">
        <v>84</v>
      </c>
      <c r="AC496" s="186"/>
      <c r="AD496" s="186">
        <v>0.75</v>
      </c>
      <c r="AE496" s="186">
        <v>1</v>
      </c>
      <c r="AF496" s="186">
        <v>0.875</v>
      </c>
      <c r="AG496" s="186" t="s">
        <v>84</v>
      </c>
      <c r="AH496" s="186" t="s">
        <v>84</v>
      </c>
      <c r="AI496" s="186" t="s">
        <v>84</v>
      </c>
      <c r="AJ496" s="186">
        <v>1</v>
      </c>
      <c r="AK496" s="186">
        <v>0.75</v>
      </c>
      <c r="AL496" s="186">
        <v>1</v>
      </c>
      <c r="AM496" s="186" t="s">
        <v>84</v>
      </c>
      <c r="AN496" s="183" t="s">
        <v>84</v>
      </c>
      <c r="AO496" s="186">
        <v>1</v>
      </c>
      <c r="AP496" s="186" t="s">
        <v>84</v>
      </c>
      <c r="AQ496" s="186">
        <v>1</v>
      </c>
      <c r="AR496" s="186" t="s">
        <v>84</v>
      </c>
      <c r="AS496" s="186" t="s">
        <v>84</v>
      </c>
      <c r="AT496" s="605">
        <v>0.75</v>
      </c>
      <c r="AU496" s="186" t="s">
        <v>84</v>
      </c>
      <c r="AV496" s="186" t="s">
        <v>84</v>
      </c>
      <c r="AW496" s="186">
        <v>0</v>
      </c>
      <c r="AX496" s="605">
        <v>0</v>
      </c>
      <c r="AY496" s="186" t="s">
        <v>84</v>
      </c>
      <c r="AZ496" s="63"/>
      <c r="BA496" s="639">
        <v>0.875</v>
      </c>
      <c r="BB496" s="207">
        <v>0.89583333333333337</v>
      </c>
      <c r="BC496" s="207">
        <v>0.91666666666666663</v>
      </c>
      <c r="BD496" s="208">
        <v>0.89583333333333337</v>
      </c>
      <c r="BE496" s="208" t="s">
        <v>84</v>
      </c>
    </row>
    <row r="497" spans="1:57" ht="35.25" customHeight="1" x14ac:dyDescent="0.25">
      <c r="A497" s="144"/>
      <c r="B497" s="144"/>
      <c r="C497" s="144"/>
      <c r="D497" s="144"/>
      <c r="E497" s="144" t="str">
        <f t="shared" si="90"/>
        <v>2021AGOSTOÍNDICE AMBIENTE DE LA TIENDA</v>
      </c>
      <c r="F497" s="448">
        <v>2021</v>
      </c>
      <c r="G497" s="449" t="s">
        <v>246</v>
      </c>
      <c r="H497" s="452"/>
      <c r="I497" s="657" t="s">
        <v>159</v>
      </c>
      <c r="J497" s="638">
        <v>0.875</v>
      </c>
      <c r="K497" s="186">
        <v>1</v>
      </c>
      <c r="L497" s="186" t="s">
        <v>84</v>
      </c>
      <c r="M497" s="186">
        <v>1</v>
      </c>
      <c r="N497" s="186" t="s">
        <v>84</v>
      </c>
      <c r="O497" s="186" t="s">
        <v>84</v>
      </c>
      <c r="P497" s="186" t="s">
        <v>84</v>
      </c>
      <c r="Q497" s="186">
        <v>0.875</v>
      </c>
      <c r="R497" s="186" t="s">
        <v>84</v>
      </c>
      <c r="S497" s="186">
        <v>1</v>
      </c>
      <c r="T497" s="186">
        <v>1</v>
      </c>
      <c r="U497" s="186">
        <v>1</v>
      </c>
      <c r="V497" s="186">
        <v>1</v>
      </c>
      <c r="W497" s="186" t="s">
        <v>84</v>
      </c>
      <c r="X497" s="186">
        <v>0.875</v>
      </c>
      <c r="Y497" s="186">
        <v>1</v>
      </c>
      <c r="Z497" s="186" t="s">
        <v>84</v>
      </c>
      <c r="AA497" s="186" t="s">
        <v>84</v>
      </c>
      <c r="AB497" s="186" t="s">
        <v>84</v>
      </c>
      <c r="AC497" s="186"/>
      <c r="AD497" s="186">
        <v>1</v>
      </c>
      <c r="AE497" s="186">
        <v>1</v>
      </c>
      <c r="AF497" s="186">
        <v>1</v>
      </c>
      <c r="AG497" s="186" t="s">
        <v>84</v>
      </c>
      <c r="AH497" s="186" t="s">
        <v>84</v>
      </c>
      <c r="AI497" s="186" t="s">
        <v>84</v>
      </c>
      <c r="AJ497" s="186">
        <v>1</v>
      </c>
      <c r="AK497" s="186">
        <v>1</v>
      </c>
      <c r="AL497" s="186">
        <v>1</v>
      </c>
      <c r="AM497" s="186" t="s">
        <v>84</v>
      </c>
      <c r="AN497" s="186" t="s">
        <v>84</v>
      </c>
      <c r="AO497" s="186">
        <v>1</v>
      </c>
      <c r="AP497" s="186" t="s">
        <v>84</v>
      </c>
      <c r="AQ497" s="186">
        <v>1</v>
      </c>
      <c r="AR497" s="186" t="s">
        <v>84</v>
      </c>
      <c r="AS497" s="186" t="s">
        <v>84</v>
      </c>
      <c r="AT497" s="605">
        <v>1</v>
      </c>
      <c r="AU497" s="186" t="s">
        <v>84</v>
      </c>
      <c r="AV497" s="186" t="s">
        <v>84</v>
      </c>
      <c r="AW497" s="186">
        <v>0</v>
      </c>
      <c r="AX497" s="605">
        <v>0</v>
      </c>
      <c r="AY497" s="186" t="s">
        <v>84</v>
      </c>
      <c r="AZ497" s="63"/>
      <c r="BA497" s="639">
        <v>0.96250000000000002</v>
      </c>
      <c r="BB497" s="207">
        <v>1</v>
      </c>
      <c r="BC497" s="207">
        <v>1</v>
      </c>
      <c r="BD497" s="208">
        <v>0.98749999999999993</v>
      </c>
      <c r="BE497" s="208" t="s">
        <v>84</v>
      </c>
    </row>
    <row r="498" spans="1:57" ht="35.25" customHeight="1" x14ac:dyDescent="0.25">
      <c r="A498" s="144"/>
      <c r="B498" s="144"/>
      <c r="C498" s="144"/>
      <c r="D498" s="144"/>
      <c r="E498" s="144" t="str">
        <f t="shared" si="90"/>
        <v>2021SEPTIEMBREÍNDICE AMBIENTE DE LA TIENDA</v>
      </c>
      <c r="F498" s="448">
        <v>2021</v>
      </c>
      <c r="G498" s="449" t="s">
        <v>248</v>
      </c>
      <c r="H498" s="452"/>
      <c r="I498" s="657" t="s">
        <v>159</v>
      </c>
      <c r="J498" s="803">
        <v>0.875</v>
      </c>
      <c r="K498" s="186">
        <v>1</v>
      </c>
      <c r="L498" s="186" t="s">
        <v>84</v>
      </c>
      <c r="M498" s="186">
        <v>1</v>
      </c>
      <c r="N498" s="186" t="s">
        <v>84</v>
      </c>
      <c r="O498" s="186" t="s">
        <v>84</v>
      </c>
      <c r="P498" s="186" t="s">
        <v>84</v>
      </c>
      <c r="Q498" s="186">
        <v>0.875</v>
      </c>
      <c r="R498" s="186" t="s">
        <v>84</v>
      </c>
      <c r="S498" s="186">
        <v>1</v>
      </c>
      <c r="T498" s="186">
        <v>0.875</v>
      </c>
      <c r="U498" s="186">
        <v>0.875</v>
      </c>
      <c r="V498" s="186">
        <v>1</v>
      </c>
      <c r="W498" s="186" t="s">
        <v>84</v>
      </c>
      <c r="X498" s="186">
        <v>1</v>
      </c>
      <c r="Y498" s="186">
        <v>0.875</v>
      </c>
      <c r="Z498" s="186" t="s">
        <v>84</v>
      </c>
      <c r="AA498" s="186" t="s">
        <v>84</v>
      </c>
      <c r="AB498" s="186" t="s">
        <v>84</v>
      </c>
      <c r="AC498" s="186"/>
      <c r="AD498" s="186">
        <v>0.75</v>
      </c>
      <c r="AE498" s="186">
        <v>0.875</v>
      </c>
      <c r="AF498" s="186">
        <v>0.9375</v>
      </c>
      <c r="AG498" s="186" t="s">
        <v>84</v>
      </c>
      <c r="AH498" s="186" t="s">
        <v>84</v>
      </c>
      <c r="AI498" s="186" t="s">
        <v>84</v>
      </c>
      <c r="AJ498" s="186">
        <v>1</v>
      </c>
      <c r="AK498" s="186">
        <v>0.8125</v>
      </c>
      <c r="AL498" s="186">
        <v>1</v>
      </c>
      <c r="AM498" s="186" t="s">
        <v>84</v>
      </c>
      <c r="AN498" s="183" t="s">
        <v>84</v>
      </c>
      <c r="AO498" s="186">
        <v>1</v>
      </c>
      <c r="AP498" s="186" t="s">
        <v>84</v>
      </c>
      <c r="AQ498" s="186">
        <v>1</v>
      </c>
      <c r="AR498" s="186" t="s">
        <v>84</v>
      </c>
      <c r="AS498" s="186" t="s">
        <v>84</v>
      </c>
      <c r="AT498" s="605">
        <v>0.875</v>
      </c>
      <c r="AU498" s="186" t="s">
        <v>84</v>
      </c>
      <c r="AV498" s="186" t="s">
        <v>84</v>
      </c>
      <c r="AW498" s="186">
        <v>0</v>
      </c>
      <c r="AX498" s="605">
        <v>0</v>
      </c>
      <c r="AY498" s="186" t="s">
        <v>84</v>
      </c>
      <c r="AZ498" s="63"/>
      <c r="BA498" s="341">
        <v>0.9375</v>
      </c>
      <c r="BB498" s="207">
        <v>0.89583333333333337</v>
      </c>
      <c r="BC498" s="207">
        <v>0.95833333333333337</v>
      </c>
      <c r="BD498" s="208">
        <v>0.93055555555555569</v>
      </c>
      <c r="BE498" s="208" t="s">
        <v>84</v>
      </c>
    </row>
    <row r="499" spans="1:57" ht="35.25" customHeight="1" x14ac:dyDescent="0.25">
      <c r="A499" s="144"/>
      <c r="B499" s="144"/>
      <c r="C499" s="144"/>
      <c r="D499" s="144"/>
      <c r="E499" s="144" t="str">
        <f t="shared" si="90"/>
        <v>2021OCTUBREÍNDICE AMBIENTE DE LA TIENDA</v>
      </c>
      <c r="F499" s="448">
        <v>2021</v>
      </c>
      <c r="G499" s="449" t="s">
        <v>257</v>
      </c>
      <c r="H499" s="452"/>
      <c r="I499" s="657" t="s">
        <v>159</v>
      </c>
      <c r="J499" s="803">
        <v>0.875</v>
      </c>
      <c r="K499" s="186">
        <v>0.875</v>
      </c>
      <c r="L499" s="186" t="s">
        <v>84</v>
      </c>
      <c r="M499" s="186">
        <v>1</v>
      </c>
      <c r="N499" s="186" t="s">
        <v>84</v>
      </c>
      <c r="O499" s="186" t="s">
        <v>84</v>
      </c>
      <c r="P499" s="186" t="s">
        <v>84</v>
      </c>
      <c r="Q499" s="186">
        <v>1</v>
      </c>
      <c r="R499" s="186" t="s">
        <v>84</v>
      </c>
      <c r="S499" s="186">
        <v>0.75</v>
      </c>
      <c r="T499" s="186">
        <v>0.875</v>
      </c>
      <c r="U499" s="186">
        <v>0.875</v>
      </c>
      <c r="V499" s="186">
        <v>0.625</v>
      </c>
      <c r="W499" s="186" t="s">
        <v>84</v>
      </c>
      <c r="X499" s="186">
        <v>0.75</v>
      </c>
      <c r="Y499" s="186">
        <v>0.875</v>
      </c>
      <c r="Z499" s="186" t="s">
        <v>84</v>
      </c>
      <c r="AA499" s="186" t="s">
        <v>84</v>
      </c>
      <c r="AB499" s="186" t="s">
        <v>84</v>
      </c>
      <c r="AC499" s="186"/>
      <c r="AD499" s="186">
        <v>1</v>
      </c>
      <c r="AE499" s="186">
        <v>1</v>
      </c>
      <c r="AF499" s="186">
        <v>1</v>
      </c>
      <c r="AG499" s="186" t="s">
        <v>84</v>
      </c>
      <c r="AH499" s="186" t="s">
        <v>84</v>
      </c>
      <c r="AI499" s="186" t="s">
        <v>84</v>
      </c>
      <c r="AJ499" s="186">
        <v>1</v>
      </c>
      <c r="AK499" s="186">
        <v>1</v>
      </c>
      <c r="AL499" s="186">
        <v>1</v>
      </c>
      <c r="AM499" s="186" t="s">
        <v>84</v>
      </c>
      <c r="AN499" s="189" t="s">
        <v>84</v>
      </c>
      <c r="AO499" s="186">
        <v>1</v>
      </c>
      <c r="AP499" s="186" t="s">
        <v>84</v>
      </c>
      <c r="AQ499" s="186">
        <v>1</v>
      </c>
      <c r="AR499" s="186" t="s">
        <v>84</v>
      </c>
      <c r="AS499" s="186" t="s">
        <v>84</v>
      </c>
      <c r="AT499" s="605">
        <v>1</v>
      </c>
      <c r="AU499" s="186" t="s">
        <v>84</v>
      </c>
      <c r="AV499" s="186" t="s">
        <v>84</v>
      </c>
      <c r="AW499" s="186">
        <v>0</v>
      </c>
      <c r="AX499" s="605">
        <v>0</v>
      </c>
      <c r="AY499" s="186" t="s">
        <v>84</v>
      </c>
      <c r="AZ499" s="63"/>
      <c r="BA499" s="341">
        <v>0.85</v>
      </c>
      <c r="BB499" s="207">
        <v>1</v>
      </c>
      <c r="BC499" s="207">
        <v>1</v>
      </c>
      <c r="BD499" s="208">
        <v>0.95000000000000007</v>
      </c>
      <c r="BE499" s="208" t="s">
        <v>84</v>
      </c>
    </row>
    <row r="500" spans="1:57" ht="35.25" customHeight="1" x14ac:dyDescent="0.25">
      <c r="A500" s="144"/>
      <c r="B500" s="144"/>
      <c r="C500" s="144"/>
      <c r="D500" s="144"/>
      <c r="E500" s="144" t="str">
        <f t="shared" si="90"/>
        <v>2021NOVIEMBREÍNDICE AMBIENTE DE LA TIENDA</v>
      </c>
      <c r="F500" s="448">
        <v>2021</v>
      </c>
      <c r="G500" s="449" t="s">
        <v>267</v>
      </c>
      <c r="H500" s="452"/>
      <c r="I500" s="657" t="s">
        <v>159</v>
      </c>
      <c r="J500" s="803">
        <v>0.875</v>
      </c>
      <c r="K500" s="186">
        <v>1</v>
      </c>
      <c r="L500" s="186" t="s">
        <v>84</v>
      </c>
      <c r="M500" s="186">
        <v>0.875</v>
      </c>
      <c r="N500" s="186" t="s">
        <v>84</v>
      </c>
      <c r="O500" s="186" t="s">
        <v>84</v>
      </c>
      <c r="P500" s="186" t="s">
        <v>84</v>
      </c>
      <c r="Q500" s="186">
        <v>0.875</v>
      </c>
      <c r="R500" s="186" t="s">
        <v>84</v>
      </c>
      <c r="S500" s="186">
        <v>1</v>
      </c>
      <c r="T500" s="186">
        <v>1</v>
      </c>
      <c r="U500" s="186">
        <v>1</v>
      </c>
      <c r="V500" s="186">
        <v>1</v>
      </c>
      <c r="W500" s="186" t="s">
        <v>84</v>
      </c>
      <c r="X500" s="186">
        <v>1</v>
      </c>
      <c r="Y500" s="186">
        <v>1</v>
      </c>
      <c r="Z500" s="186">
        <v>0.875</v>
      </c>
      <c r="AA500" s="186" t="s">
        <v>84</v>
      </c>
      <c r="AB500" s="186" t="s">
        <v>84</v>
      </c>
      <c r="AC500" s="186"/>
      <c r="AD500" s="186">
        <v>0.625</v>
      </c>
      <c r="AE500" s="186">
        <v>0.625</v>
      </c>
      <c r="AF500" s="186">
        <v>0.5</v>
      </c>
      <c r="AG500" s="186" t="s">
        <v>84</v>
      </c>
      <c r="AH500" s="186" t="s">
        <v>84</v>
      </c>
      <c r="AI500" s="186" t="s">
        <v>84</v>
      </c>
      <c r="AJ500" s="186">
        <v>0.875</v>
      </c>
      <c r="AK500" s="186">
        <v>0.875</v>
      </c>
      <c r="AL500" s="186">
        <v>0.625</v>
      </c>
      <c r="AM500" s="186" t="s">
        <v>84</v>
      </c>
      <c r="AN500" s="183" t="s">
        <v>84</v>
      </c>
      <c r="AO500" s="186">
        <v>1</v>
      </c>
      <c r="AP500" s="186" t="s">
        <v>84</v>
      </c>
      <c r="AQ500" s="186">
        <v>1</v>
      </c>
      <c r="AR500" s="186" t="s">
        <v>84</v>
      </c>
      <c r="AS500" s="186" t="s">
        <v>84</v>
      </c>
      <c r="AT500" s="605">
        <v>0.75</v>
      </c>
      <c r="AU500" s="186" t="s">
        <v>84</v>
      </c>
      <c r="AV500" s="186" t="s">
        <v>84</v>
      </c>
      <c r="AW500" s="186">
        <v>0</v>
      </c>
      <c r="AX500" s="605">
        <v>0</v>
      </c>
      <c r="AY500" s="186" t="s">
        <v>84</v>
      </c>
      <c r="AZ500" s="63"/>
      <c r="BA500" s="341">
        <v>0.95454545454545459</v>
      </c>
      <c r="BB500" s="207">
        <v>0.6875</v>
      </c>
      <c r="BC500" s="207">
        <v>0.91666666666666663</v>
      </c>
      <c r="BD500" s="208">
        <v>0.85290404040404033</v>
      </c>
      <c r="BE500" s="208" t="s">
        <v>84</v>
      </c>
    </row>
    <row r="501" spans="1:57" ht="35.25" customHeight="1" x14ac:dyDescent="0.25">
      <c r="A501" s="144"/>
      <c r="B501" s="144"/>
      <c r="C501" s="144"/>
      <c r="D501" s="144"/>
      <c r="E501" s="144" t="str">
        <f t="shared" si="90"/>
        <v>2021DICIEMBREÍNDICE AMBIENTE DE LA TIENDA</v>
      </c>
      <c r="F501" s="448">
        <v>2021</v>
      </c>
      <c r="G501" s="449" t="s">
        <v>152</v>
      </c>
      <c r="H501" s="452"/>
      <c r="I501" s="657" t="s">
        <v>159</v>
      </c>
      <c r="J501" s="638">
        <v>1</v>
      </c>
      <c r="K501" s="186">
        <v>0.875</v>
      </c>
      <c r="L501" s="186" t="s">
        <v>84</v>
      </c>
      <c r="M501" s="186">
        <v>1</v>
      </c>
      <c r="N501" s="186" t="s">
        <v>84</v>
      </c>
      <c r="O501" s="186" t="s">
        <v>84</v>
      </c>
      <c r="P501" s="186" t="s">
        <v>84</v>
      </c>
      <c r="Q501" s="186">
        <v>1</v>
      </c>
      <c r="R501" s="186" t="s">
        <v>84</v>
      </c>
      <c r="S501" s="186">
        <v>0.875</v>
      </c>
      <c r="T501" s="186">
        <v>1</v>
      </c>
      <c r="U501" s="186">
        <v>0.875</v>
      </c>
      <c r="V501" s="186">
        <v>1</v>
      </c>
      <c r="W501" s="186" t="s">
        <v>84</v>
      </c>
      <c r="X501" s="186">
        <v>0.875</v>
      </c>
      <c r="Y501" s="186">
        <v>1</v>
      </c>
      <c r="Z501" s="186">
        <v>1</v>
      </c>
      <c r="AA501" s="186" t="s">
        <v>84</v>
      </c>
      <c r="AB501" s="186" t="s">
        <v>84</v>
      </c>
      <c r="AC501" s="186"/>
      <c r="AD501" s="186">
        <v>0.875</v>
      </c>
      <c r="AE501" s="186">
        <v>0.875</v>
      </c>
      <c r="AF501" s="186">
        <v>1</v>
      </c>
      <c r="AG501" s="186" t="s">
        <v>84</v>
      </c>
      <c r="AH501" s="186" t="s">
        <v>84</v>
      </c>
      <c r="AI501" s="186" t="s">
        <v>84</v>
      </c>
      <c r="AJ501" s="186">
        <v>1</v>
      </c>
      <c r="AK501" s="186">
        <v>1</v>
      </c>
      <c r="AL501" s="186">
        <v>0.875</v>
      </c>
      <c r="AM501" s="186" t="s">
        <v>84</v>
      </c>
      <c r="AN501" s="189" t="s">
        <v>84</v>
      </c>
      <c r="AO501" s="186">
        <v>1</v>
      </c>
      <c r="AP501" s="186" t="s">
        <v>84</v>
      </c>
      <c r="AQ501" s="186">
        <v>1</v>
      </c>
      <c r="AR501" s="186" t="s">
        <v>84</v>
      </c>
      <c r="AS501" s="186" t="s">
        <v>84</v>
      </c>
      <c r="AT501" s="269">
        <v>0.5</v>
      </c>
      <c r="AU501" s="186" t="s">
        <v>84</v>
      </c>
      <c r="AV501" s="186" t="s">
        <v>84</v>
      </c>
      <c r="AW501" s="186">
        <v>0</v>
      </c>
      <c r="AX501" s="269">
        <v>0</v>
      </c>
      <c r="AY501" s="186" t="s">
        <v>84</v>
      </c>
      <c r="AZ501" s="63"/>
      <c r="BA501" s="639">
        <v>0.95454545454545459</v>
      </c>
      <c r="BB501" s="207">
        <v>0.9375</v>
      </c>
      <c r="BC501" s="207">
        <v>0.83333333333333337</v>
      </c>
      <c r="BD501" s="208">
        <v>0.90845959595959602</v>
      </c>
      <c r="BE501" s="208" t="s">
        <v>84</v>
      </c>
    </row>
    <row r="502" spans="1:57" ht="35.25" customHeight="1" x14ac:dyDescent="0.25">
      <c r="A502" s="144"/>
      <c r="B502" s="144"/>
      <c r="C502" s="144"/>
      <c r="D502" s="144"/>
      <c r="E502" s="144" t="str">
        <f t="shared" si="90"/>
        <v>2022ENEROÍNDICE AMBIENTE DE LA TIENDA</v>
      </c>
      <c r="F502" s="448">
        <v>2022</v>
      </c>
      <c r="G502" s="449" t="s">
        <v>153</v>
      </c>
      <c r="H502" s="452"/>
      <c r="I502" s="657" t="s">
        <v>159</v>
      </c>
      <c r="J502" s="803">
        <v>1</v>
      </c>
      <c r="K502" s="186">
        <v>1</v>
      </c>
      <c r="L502" s="186" t="s">
        <v>84</v>
      </c>
      <c r="M502" s="186">
        <v>1</v>
      </c>
      <c r="N502" s="186" t="s">
        <v>84</v>
      </c>
      <c r="O502" s="186" t="s">
        <v>84</v>
      </c>
      <c r="P502" s="186" t="s">
        <v>84</v>
      </c>
      <c r="Q502" s="186">
        <v>1</v>
      </c>
      <c r="R502" s="186" t="s">
        <v>84</v>
      </c>
      <c r="S502" s="186">
        <v>1</v>
      </c>
      <c r="T502" s="186">
        <v>1</v>
      </c>
      <c r="U502" s="186">
        <v>1</v>
      </c>
      <c r="V502" s="186">
        <v>1</v>
      </c>
      <c r="W502" s="186" t="s">
        <v>84</v>
      </c>
      <c r="X502" s="186">
        <v>0.75</v>
      </c>
      <c r="Y502" s="186">
        <v>1</v>
      </c>
      <c r="Z502" s="186">
        <v>1</v>
      </c>
      <c r="AA502" s="186" t="s">
        <v>84</v>
      </c>
      <c r="AB502" s="186" t="s">
        <v>84</v>
      </c>
      <c r="AC502" s="186"/>
      <c r="AD502" s="186">
        <v>1</v>
      </c>
      <c r="AE502" s="186">
        <v>0.75</v>
      </c>
      <c r="AF502" s="186">
        <v>0.8125</v>
      </c>
      <c r="AG502" s="186" t="s">
        <v>84</v>
      </c>
      <c r="AH502" s="186" t="s">
        <v>84</v>
      </c>
      <c r="AI502" s="186" t="s">
        <v>84</v>
      </c>
      <c r="AJ502" s="186">
        <v>0.875</v>
      </c>
      <c r="AK502" s="186">
        <v>0.6875</v>
      </c>
      <c r="AL502" s="186">
        <v>0.75</v>
      </c>
      <c r="AM502" s="186">
        <v>0.875</v>
      </c>
      <c r="AN502" s="183" t="s">
        <v>84</v>
      </c>
      <c r="AO502" s="186">
        <v>1</v>
      </c>
      <c r="AP502" s="186" t="s">
        <v>84</v>
      </c>
      <c r="AQ502" s="186">
        <v>0.8125</v>
      </c>
      <c r="AR502" s="186" t="s">
        <v>84</v>
      </c>
      <c r="AS502" s="186" t="s">
        <v>84</v>
      </c>
      <c r="AT502" s="605">
        <v>0.875</v>
      </c>
      <c r="AU502" s="186" t="s">
        <v>84</v>
      </c>
      <c r="AV502" s="186" t="s">
        <v>84</v>
      </c>
      <c r="AW502" s="186">
        <v>0</v>
      </c>
      <c r="AX502" s="605">
        <v>0</v>
      </c>
      <c r="AY502" s="186" t="s">
        <v>84</v>
      </c>
      <c r="AZ502" s="63"/>
      <c r="BA502" s="817">
        <v>0.97727272727272729</v>
      </c>
      <c r="BB502" s="207">
        <v>0.8214285714285714</v>
      </c>
      <c r="BC502" s="207">
        <v>0.89583333333333337</v>
      </c>
      <c r="BD502" s="208">
        <v>0.89817821067821069</v>
      </c>
      <c r="BE502" s="208" t="s">
        <v>84</v>
      </c>
    </row>
    <row r="503" spans="1:57" ht="35.25" customHeight="1" x14ac:dyDescent="0.25">
      <c r="A503" s="144"/>
      <c r="B503" s="144"/>
      <c r="C503" s="144"/>
      <c r="D503" s="144"/>
      <c r="E503" s="144" t="str">
        <f t="shared" si="90"/>
        <v>2022FEBREROÍNDICE AMBIENTE DE LA TIENDA</v>
      </c>
      <c r="F503" s="448">
        <v>2022</v>
      </c>
      <c r="G503" s="449" t="s">
        <v>154</v>
      </c>
      <c r="H503" s="452"/>
      <c r="I503" s="657" t="s">
        <v>159</v>
      </c>
      <c r="J503" s="803">
        <v>1</v>
      </c>
      <c r="K503" s="186">
        <v>0.75</v>
      </c>
      <c r="L503" s="186" t="s">
        <v>84</v>
      </c>
      <c r="M503" s="186">
        <v>0.875</v>
      </c>
      <c r="N503" s="186" t="s">
        <v>84</v>
      </c>
      <c r="O503" s="186" t="s">
        <v>84</v>
      </c>
      <c r="P503" s="186" t="s">
        <v>84</v>
      </c>
      <c r="Q503" s="186">
        <v>1</v>
      </c>
      <c r="R503" s="186" t="s">
        <v>84</v>
      </c>
      <c r="S503" s="186">
        <v>0.875</v>
      </c>
      <c r="T503" s="186">
        <v>0.75</v>
      </c>
      <c r="U503" s="186">
        <v>0.75</v>
      </c>
      <c r="V503" s="186">
        <v>1</v>
      </c>
      <c r="W503" s="186" t="s">
        <v>84</v>
      </c>
      <c r="X503" s="186">
        <v>0.875</v>
      </c>
      <c r="Y503" s="186">
        <v>1</v>
      </c>
      <c r="Z503" s="186">
        <v>0.875</v>
      </c>
      <c r="AA503" s="186" t="s">
        <v>84</v>
      </c>
      <c r="AB503" s="186" t="s">
        <v>84</v>
      </c>
      <c r="AC503" s="186"/>
      <c r="AD503" s="186">
        <v>0.75</v>
      </c>
      <c r="AE503" s="186">
        <v>1</v>
      </c>
      <c r="AF503" s="186">
        <v>1</v>
      </c>
      <c r="AG503" s="186" t="s">
        <v>84</v>
      </c>
      <c r="AH503" s="186" t="s">
        <v>84</v>
      </c>
      <c r="AI503" s="186" t="s">
        <v>84</v>
      </c>
      <c r="AJ503" s="186">
        <v>1</v>
      </c>
      <c r="AK503" s="186">
        <v>1</v>
      </c>
      <c r="AL503" s="186">
        <v>1</v>
      </c>
      <c r="AM503" s="186">
        <v>1</v>
      </c>
      <c r="AN503" s="189" t="s">
        <v>84</v>
      </c>
      <c r="AO503" s="186">
        <v>1</v>
      </c>
      <c r="AP503" s="186" t="s">
        <v>84</v>
      </c>
      <c r="AQ503" s="186">
        <v>1</v>
      </c>
      <c r="AR503" s="186" t="s">
        <v>84</v>
      </c>
      <c r="AS503" s="186" t="s">
        <v>84</v>
      </c>
      <c r="AT503" s="605">
        <v>0.75</v>
      </c>
      <c r="AU503" s="186" t="s">
        <v>84</v>
      </c>
      <c r="AV503" s="186" t="s">
        <v>84</v>
      </c>
      <c r="AW503" s="186">
        <v>0</v>
      </c>
      <c r="AX503" s="605">
        <v>0</v>
      </c>
      <c r="AY503" s="186" t="s">
        <v>84</v>
      </c>
      <c r="AZ503" s="63"/>
      <c r="BA503" s="639">
        <v>0.88636363636363635</v>
      </c>
      <c r="BB503" s="207">
        <v>0.9642857142857143</v>
      </c>
      <c r="BC503" s="207">
        <v>0.91666666666666663</v>
      </c>
      <c r="BD503" s="208">
        <v>0.92243867243867239</v>
      </c>
      <c r="BE503" s="208" t="s">
        <v>84</v>
      </c>
    </row>
    <row r="504" spans="1:57" ht="35.25" customHeight="1" x14ac:dyDescent="0.25">
      <c r="A504" s="144"/>
      <c r="B504" s="144"/>
      <c r="C504" s="144"/>
      <c r="D504" s="144"/>
      <c r="E504" s="144" t="str">
        <f t="shared" si="90"/>
        <v>2022MARZOÍNDICE AMBIENTE DE LA TIENDA</v>
      </c>
      <c r="F504" s="448">
        <v>2022</v>
      </c>
      <c r="G504" s="449" t="s">
        <v>155</v>
      </c>
      <c r="H504" s="452"/>
      <c r="I504" s="657" t="s">
        <v>159</v>
      </c>
      <c r="J504" s="803">
        <v>1</v>
      </c>
      <c r="K504" s="186">
        <v>1</v>
      </c>
      <c r="L504" s="186" t="s">
        <v>84</v>
      </c>
      <c r="M504" s="186">
        <v>1</v>
      </c>
      <c r="N504" s="186" t="s">
        <v>84</v>
      </c>
      <c r="O504" s="186" t="s">
        <v>84</v>
      </c>
      <c r="P504" s="186" t="s">
        <v>84</v>
      </c>
      <c r="Q504" s="186">
        <v>1</v>
      </c>
      <c r="R504" s="186" t="s">
        <v>84</v>
      </c>
      <c r="S504" s="186">
        <v>1</v>
      </c>
      <c r="T504" s="186">
        <v>1</v>
      </c>
      <c r="U504" s="186">
        <v>0.875</v>
      </c>
      <c r="V504" s="186">
        <v>1</v>
      </c>
      <c r="W504" s="186" t="s">
        <v>84</v>
      </c>
      <c r="X504" s="186">
        <v>1</v>
      </c>
      <c r="Y504" s="186">
        <v>1</v>
      </c>
      <c r="Z504" s="186">
        <v>1</v>
      </c>
      <c r="AA504" s="186" t="s">
        <v>84</v>
      </c>
      <c r="AB504" s="186" t="s">
        <v>84</v>
      </c>
      <c r="AC504" s="186"/>
      <c r="AD504" s="186">
        <v>1</v>
      </c>
      <c r="AE504" s="186">
        <v>1</v>
      </c>
      <c r="AF504" s="186">
        <v>0.875</v>
      </c>
      <c r="AG504" s="186" t="s">
        <v>84</v>
      </c>
      <c r="AH504" s="186" t="s">
        <v>84</v>
      </c>
      <c r="AI504" s="186" t="s">
        <v>84</v>
      </c>
      <c r="AJ504" s="186">
        <v>1</v>
      </c>
      <c r="AK504" s="186">
        <v>1</v>
      </c>
      <c r="AL504" s="186">
        <v>1</v>
      </c>
      <c r="AM504" s="186">
        <v>1</v>
      </c>
      <c r="AN504" s="183" t="s">
        <v>84</v>
      </c>
      <c r="AO504" s="186">
        <v>1</v>
      </c>
      <c r="AP504" s="186" t="s">
        <v>84</v>
      </c>
      <c r="AQ504" s="186">
        <v>1</v>
      </c>
      <c r="AR504" s="186" t="s">
        <v>84</v>
      </c>
      <c r="AS504" s="186" t="s">
        <v>84</v>
      </c>
      <c r="AT504" s="605">
        <v>1</v>
      </c>
      <c r="AU504" s="186" t="s">
        <v>84</v>
      </c>
      <c r="AV504" s="186" t="s">
        <v>84</v>
      </c>
      <c r="AW504" s="186">
        <v>0</v>
      </c>
      <c r="AX504" s="605">
        <v>0</v>
      </c>
      <c r="AY504" s="186" t="s">
        <v>84</v>
      </c>
      <c r="AZ504" s="63"/>
      <c r="BA504" s="817">
        <v>0.98863636363636365</v>
      </c>
      <c r="BB504" s="207">
        <v>0.9821428571428571</v>
      </c>
      <c r="BC504" s="207">
        <v>1</v>
      </c>
      <c r="BD504" s="208">
        <v>0.99025974025974028</v>
      </c>
      <c r="BE504" s="208" t="s">
        <v>84</v>
      </c>
    </row>
    <row r="505" spans="1:57" ht="35.25" customHeight="1" x14ac:dyDescent="0.25">
      <c r="A505" s="144"/>
      <c r="B505" s="144"/>
      <c r="C505" s="144"/>
      <c r="D505" s="144"/>
      <c r="E505" s="144" t="str">
        <f t="shared" si="90"/>
        <v>2022ABRILÍNDICE AMBIENTE DE LA TIENDA</v>
      </c>
      <c r="F505" s="448">
        <v>2022</v>
      </c>
      <c r="G505" s="449" t="s">
        <v>303</v>
      </c>
      <c r="H505" s="452"/>
      <c r="I505" s="657" t="s">
        <v>159</v>
      </c>
      <c r="J505" s="803">
        <v>1</v>
      </c>
      <c r="K505" s="186">
        <v>0.75</v>
      </c>
      <c r="L505" s="186" t="s">
        <v>84</v>
      </c>
      <c r="M505" s="186">
        <v>0.9375</v>
      </c>
      <c r="N505" s="186" t="s">
        <v>84</v>
      </c>
      <c r="O505" s="186" t="s">
        <v>84</v>
      </c>
      <c r="P505" s="186" t="s">
        <v>84</v>
      </c>
      <c r="Q505" s="186">
        <v>1</v>
      </c>
      <c r="R505" s="186" t="s">
        <v>84</v>
      </c>
      <c r="S505" s="186">
        <v>1</v>
      </c>
      <c r="T505" s="186">
        <v>1</v>
      </c>
      <c r="U505" s="186">
        <v>1</v>
      </c>
      <c r="V505" s="186">
        <v>0.875</v>
      </c>
      <c r="W505" s="186" t="s">
        <v>84</v>
      </c>
      <c r="X505" s="186">
        <v>1</v>
      </c>
      <c r="Y505" s="186">
        <v>1</v>
      </c>
      <c r="Z505" s="186">
        <v>1</v>
      </c>
      <c r="AA505" s="186" t="s">
        <v>84</v>
      </c>
      <c r="AB505" s="186" t="s">
        <v>84</v>
      </c>
      <c r="AC505" s="186"/>
      <c r="AD505" s="186">
        <v>1</v>
      </c>
      <c r="AE505" s="186">
        <v>1</v>
      </c>
      <c r="AF505" s="186">
        <v>1</v>
      </c>
      <c r="AG505" s="186" t="s">
        <v>84</v>
      </c>
      <c r="AH505" s="186" t="s">
        <v>84</v>
      </c>
      <c r="AI505" s="186" t="s">
        <v>84</v>
      </c>
      <c r="AJ505" s="186">
        <v>1</v>
      </c>
      <c r="AK505" s="186">
        <v>1</v>
      </c>
      <c r="AL505" s="186">
        <v>1</v>
      </c>
      <c r="AM505" s="186">
        <v>1</v>
      </c>
      <c r="AN505" s="189" t="s">
        <v>84</v>
      </c>
      <c r="AO505" s="186">
        <v>1</v>
      </c>
      <c r="AP505" s="186" t="s">
        <v>84</v>
      </c>
      <c r="AQ505" s="186">
        <v>1</v>
      </c>
      <c r="AR505" s="186" t="s">
        <v>84</v>
      </c>
      <c r="AS505" s="186" t="s">
        <v>84</v>
      </c>
      <c r="AT505" s="605">
        <v>1</v>
      </c>
      <c r="AU505" s="186" t="s">
        <v>84</v>
      </c>
      <c r="AV505" s="186" t="s">
        <v>84</v>
      </c>
      <c r="AW505" s="186">
        <v>0</v>
      </c>
      <c r="AX505" s="605">
        <v>0</v>
      </c>
      <c r="AY505" s="186" t="s">
        <v>84</v>
      </c>
      <c r="AZ505" s="63"/>
      <c r="BA505" s="817">
        <v>0.96022727272727271</v>
      </c>
      <c r="BB505" s="207">
        <v>1</v>
      </c>
      <c r="BC505" s="207">
        <v>1</v>
      </c>
      <c r="BD505" s="208">
        <v>0.9867424242424242</v>
      </c>
      <c r="BE505" s="208" t="s">
        <v>84</v>
      </c>
    </row>
    <row r="506" spans="1:57" ht="35.25" customHeight="1" x14ac:dyDescent="0.25">
      <c r="A506" s="144"/>
      <c r="B506" s="144"/>
      <c r="C506" s="144"/>
      <c r="D506" s="144"/>
      <c r="E506" s="144" t="str">
        <f t="shared" si="90"/>
        <v>2022MAYOÍNDICE AMBIENTE DE LA TIENDA</v>
      </c>
      <c r="F506" s="448">
        <v>2022</v>
      </c>
      <c r="G506" s="449" t="s">
        <v>167</v>
      </c>
      <c r="H506" s="452"/>
      <c r="I506" s="451" t="s">
        <v>159</v>
      </c>
      <c r="J506" s="803">
        <v>1</v>
      </c>
      <c r="K506" s="186">
        <v>0.875</v>
      </c>
      <c r="L506" s="186" t="s">
        <v>84</v>
      </c>
      <c r="M506" s="186">
        <v>1</v>
      </c>
      <c r="N506" s="186" t="s">
        <v>84</v>
      </c>
      <c r="O506" s="186" t="s">
        <v>84</v>
      </c>
      <c r="P506" s="186" t="s">
        <v>84</v>
      </c>
      <c r="Q506" s="186">
        <v>0.8125</v>
      </c>
      <c r="R506" s="186" t="s">
        <v>84</v>
      </c>
      <c r="S506" s="186">
        <v>1</v>
      </c>
      <c r="T506" s="186">
        <v>0.875</v>
      </c>
      <c r="U506" s="186">
        <v>1</v>
      </c>
      <c r="V506" s="186">
        <v>1</v>
      </c>
      <c r="W506" s="186" t="s">
        <v>84</v>
      </c>
      <c r="X506" s="186">
        <v>0.875</v>
      </c>
      <c r="Y506" s="186">
        <v>0.875</v>
      </c>
      <c r="Z506" s="186">
        <v>1</v>
      </c>
      <c r="AA506" s="186" t="s">
        <v>84</v>
      </c>
      <c r="AB506" s="186" t="s">
        <v>84</v>
      </c>
      <c r="AC506" s="186"/>
      <c r="AD506" s="186">
        <v>1</v>
      </c>
      <c r="AE506" s="186">
        <v>1</v>
      </c>
      <c r="AF506" s="186">
        <v>1</v>
      </c>
      <c r="AG506" s="186" t="s">
        <v>84</v>
      </c>
      <c r="AH506" s="186" t="s">
        <v>84</v>
      </c>
      <c r="AI506" s="186" t="s">
        <v>84</v>
      </c>
      <c r="AJ506" s="186">
        <v>0.9375</v>
      </c>
      <c r="AK506" s="186">
        <v>1</v>
      </c>
      <c r="AL506" s="186">
        <v>1</v>
      </c>
      <c r="AM506" s="186">
        <v>1</v>
      </c>
      <c r="AN506" s="183" t="s">
        <v>84</v>
      </c>
      <c r="AO506" s="186">
        <v>0.875</v>
      </c>
      <c r="AP506" s="186" t="s">
        <v>84</v>
      </c>
      <c r="AQ506" s="186">
        <v>1</v>
      </c>
      <c r="AR506" s="186" t="s">
        <v>84</v>
      </c>
      <c r="AS506" s="186" t="s">
        <v>84</v>
      </c>
      <c r="AT506" s="605">
        <v>1</v>
      </c>
      <c r="AU506" s="186" t="s">
        <v>84</v>
      </c>
      <c r="AV506" s="186" t="s">
        <v>84</v>
      </c>
      <c r="AW506" s="186">
        <v>0</v>
      </c>
      <c r="AX506" s="605">
        <v>0</v>
      </c>
      <c r="AY506" s="186" t="s">
        <v>84</v>
      </c>
      <c r="AZ506" s="63"/>
      <c r="BA506" s="639">
        <v>0.9375</v>
      </c>
      <c r="BB506" s="207">
        <v>0.9910714285714286</v>
      </c>
      <c r="BC506" s="207">
        <v>0.95833333333333337</v>
      </c>
      <c r="BD506" s="208">
        <v>0.96230158730158732</v>
      </c>
      <c r="BE506" s="208" t="s">
        <v>84</v>
      </c>
    </row>
    <row r="507" spans="1:57" ht="35.25" customHeight="1" x14ac:dyDescent="0.25">
      <c r="A507" s="144"/>
      <c r="B507" s="144"/>
      <c r="C507" s="144"/>
      <c r="D507" s="144"/>
      <c r="E507" s="144" t="str">
        <f t="shared" si="90"/>
        <v>2022JUNIOÍNDICE AMBIENTE DE LA TIENDA</v>
      </c>
      <c r="F507" s="448">
        <v>2022</v>
      </c>
      <c r="G507" s="449" t="s">
        <v>168</v>
      </c>
      <c r="H507" s="452"/>
      <c r="I507" s="451" t="s">
        <v>159</v>
      </c>
      <c r="J507" s="803">
        <v>1</v>
      </c>
      <c r="K507" s="186">
        <v>0.9375</v>
      </c>
      <c r="L507" s="186" t="s">
        <v>84</v>
      </c>
      <c r="M507" s="186">
        <v>1</v>
      </c>
      <c r="N507" s="186" t="s">
        <v>84</v>
      </c>
      <c r="O507" s="186" t="s">
        <v>84</v>
      </c>
      <c r="P507" s="186" t="s">
        <v>84</v>
      </c>
      <c r="Q507" s="186">
        <v>1</v>
      </c>
      <c r="R507" s="186" t="s">
        <v>84</v>
      </c>
      <c r="S507" s="186">
        <v>1</v>
      </c>
      <c r="T507" s="186">
        <v>1</v>
      </c>
      <c r="U507" s="186">
        <v>1</v>
      </c>
      <c r="V507" s="186">
        <v>1</v>
      </c>
      <c r="W507" s="186" t="s">
        <v>84</v>
      </c>
      <c r="X507" s="186">
        <v>1</v>
      </c>
      <c r="Y507" s="186">
        <v>1</v>
      </c>
      <c r="Z507" s="186">
        <v>1</v>
      </c>
      <c r="AA507" s="186" t="s">
        <v>84</v>
      </c>
      <c r="AB507" s="186" t="s">
        <v>84</v>
      </c>
      <c r="AC507" s="186"/>
      <c r="AD507" s="186">
        <v>0.875</v>
      </c>
      <c r="AE507" s="186">
        <v>0.875</v>
      </c>
      <c r="AF507" s="186">
        <v>1</v>
      </c>
      <c r="AG507" s="186" t="s">
        <v>84</v>
      </c>
      <c r="AH507" s="186" t="s">
        <v>84</v>
      </c>
      <c r="AI507" s="186" t="s">
        <v>84</v>
      </c>
      <c r="AJ507" s="186">
        <v>1</v>
      </c>
      <c r="AK507" s="186">
        <v>1</v>
      </c>
      <c r="AL507" s="186">
        <v>1</v>
      </c>
      <c r="AM507" s="186">
        <v>0.75</v>
      </c>
      <c r="AN507" s="186" t="s">
        <v>84</v>
      </c>
      <c r="AO507" s="186">
        <v>1</v>
      </c>
      <c r="AP507" s="186" t="s">
        <v>84</v>
      </c>
      <c r="AQ507" s="186">
        <v>1</v>
      </c>
      <c r="AR507" s="186" t="s">
        <v>84</v>
      </c>
      <c r="AS507" s="186" t="s">
        <v>84</v>
      </c>
      <c r="AT507" s="605">
        <v>1</v>
      </c>
      <c r="AU507" s="186" t="s">
        <v>84</v>
      </c>
      <c r="AV507" s="186" t="s">
        <v>84</v>
      </c>
      <c r="AW507" s="186">
        <v>0</v>
      </c>
      <c r="AX507" s="605">
        <v>0</v>
      </c>
      <c r="AY507" s="186" t="s">
        <v>84</v>
      </c>
      <c r="AZ507" s="63"/>
      <c r="BA507" s="817">
        <v>0.99431818181818177</v>
      </c>
      <c r="BB507" s="207">
        <v>0.9285714285714286</v>
      </c>
      <c r="BC507" s="207">
        <v>1</v>
      </c>
      <c r="BD507" s="208">
        <v>0.97429653679653683</v>
      </c>
      <c r="BE507" s="208" t="s">
        <v>84</v>
      </c>
    </row>
    <row r="508" spans="1:57" ht="35.25" customHeight="1" x14ac:dyDescent="0.25">
      <c r="A508" s="144"/>
      <c r="B508" s="144"/>
      <c r="C508" s="144"/>
      <c r="D508" s="144"/>
      <c r="E508" s="144" t="str">
        <f t="shared" si="90"/>
        <v>2022JULIOÍNDICE AMBIENTE DE LA TIENDA</v>
      </c>
      <c r="F508" s="448">
        <v>2022</v>
      </c>
      <c r="G508" s="449" t="s">
        <v>241</v>
      </c>
      <c r="H508" s="452"/>
      <c r="I508" s="451" t="s">
        <v>159</v>
      </c>
      <c r="J508" s="803">
        <v>1</v>
      </c>
      <c r="K508" s="186">
        <v>1</v>
      </c>
      <c r="L508" s="186" t="s">
        <v>84</v>
      </c>
      <c r="M508" s="186">
        <v>1</v>
      </c>
      <c r="N508" s="186" t="s">
        <v>84</v>
      </c>
      <c r="O508" s="186" t="s">
        <v>84</v>
      </c>
      <c r="P508" s="186" t="s">
        <v>84</v>
      </c>
      <c r="Q508" s="186">
        <v>0.875</v>
      </c>
      <c r="R508" s="186" t="s">
        <v>84</v>
      </c>
      <c r="S508" s="186">
        <v>1</v>
      </c>
      <c r="T508" s="186">
        <v>1</v>
      </c>
      <c r="U508" s="186">
        <v>1</v>
      </c>
      <c r="V508" s="186">
        <v>1</v>
      </c>
      <c r="W508" s="186" t="s">
        <v>84</v>
      </c>
      <c r="X508" s="186">
        <v>0.875</v>
      </c>
      <c r="Y508" s="186">
        <v>1</v>
      </c>
      <c r="Z508" s="186">
        <v>1</v>
      </c>
      <c r="AA508" s="186" t="s">
        <v>84</v>
      </c>
      <c r="AB508" s="186" t="s">
        <v>84</v>
      </c>
      <c r="AC508" s="186"/>
      <c r="AD508" s="186">
        <v>1</v>
      </c>
      <c r="AE508" s="186">
        <v>1</v>
      </c>
      <c r="AF508" s="186">
        <v>1</v>
      </c>
      <c r="AG508" s="186" t="s">
        <v>84</v>
      </c>
      <c r="AH508" s="186" t="s">
        <v>84</v>
      </c>
      <c r="AI508" s="186" t="s">
        <v>84</v>
      </c>
      <c r="AJ508" s="186">
        <v>1</v>
      </c>
      <c r="AK508" s="186">
        <v>1</v>
      </c>
      <c r="AL508" s="186">
        <v>1</v>
      </c>
      <c r="AM508" s="186">
        <v>0.875</v>
      </c>
      <c r="AN508" s="183" t="s">
        <v>84</v>
      </c>
      <c r="AO508" s="186">
        <v>1</v>
      </c>
      <c r="AP508" s="186" t="s">
        <v>84</v>
      </c>
      <c r="AQ508" s="186">
        <v>1</v>
      </c>
      <c r="AR508" s="186" t="s">
        <v>84</v>
      </c>
      <c r="AS508" s="186" t="s">
        <v>84</v>
      </c>
      <c r="AT508" s="605">
        <v>0.875</v>
      </c>
      <c r="AU508" s="186" t="s">
        <v>84</v>
      </c>
      <c r="AV508" s="186" t="s">
        <v>84</v>
      </c>
      <c r="AW508" s="186">
        <v>0</v>
      </c>
      <c r="AX508" s="605">
        <v>0</v>
      </c>
      <c r="AY508" s="186" t="s">
        <v>84</v>
      </c>
      <c r="AZ508" s="63"/>
      <c r="BA508" s="817">
        <v>0.97727272727272729</v>
      </c>
      <c r="BB508" s="207">
        <v>0.9821428571428571</v>
      </c>
      <c r="BC508" s="207">
        <v>0.95833333333333337</v>
      </c>
      <c r="BD508" s="208">
        <v>0.97258297258297255</v>
      </c>
      <c r="BE508" s="208" t="s">
        <v>84</v>
      </c>
    </row>
    <row r="509" spans="1:57" ht="35.25" customHeight="1" x14ac:dyDescent="0.25">
      <c r="A509" s="144"/>
      <c r="B509" s="144"/>
      <c r="C509" s="144"/>
      <c r="D509" s="144"/>
      <c r="E509" s="144" t="str">
        <f t="shared" si="90"/>
        <v>2022AGOSTOÍNDICE AMBIENTE DE LA TIENDA</v>
      </c>
      <c r="F509" s="448">
        <v>2022</v>
      </c>
      <c r="G509" s="449" t="s">
        <v>246</v>
      </c>
      <c r="H509" s="452"/>
      <c r="I509" s="451" t="s">
        <v>159</v>
      </c>
      <c r="J509" s="803">
        <v>1</v>
      </c>
      <c r="K509" s="186">
        <v>1</v>
      </c>
      <c r="L509" s="186" t="s">
        <v>84</v>
      </c>
      <c r="M509" s="186">
        <v>0.91666666666666674</v>
      </c>
      <c r="N509" s="186" t="s">
        <v>84</v>
      </c>
      <c r="O509" s="186" t="s">
        <v>84</v>
      </c>
      <c r="P509" s="186" t="s">
        <v>84</v>
      </c>
      <c r="Q509" s="186">
        <v>1</v>
      </c>
      <c r="R509" s="186" t="s">
        <v>84</v>
      </c>
      <c r="S509" s="186">
        <v>1</v>
      </c>
      <c r="T509" s="186">
        <v>1</v>
      </c>
      <c r="U509" s="186">
        <v>1</v>
      </c>
      <c r="V509" s="186">
        <v>1</v>
      </c>
      <c r="W509" s="186" t="s">
        <v>84</v>
      </c>
      <c r="X509" s="186">
        <v>1</v>
      </c>
      <c r="Y509" s="186">
        <v>1</v>
      </c>
      <c r="Z509" s="186">
        <v>1</v>
      </c>
      <c r="AA509" s="186" t="s">
        <v>84</v>
      </c>
      <c r="AB509" s="186" t="s">
        <v>84</v>
      </c>
      <c r="AC509" s="186"/>
      <c r="AD509" s="186">
        <v>0.79166666666666674</v>
      </c>
      <c r="AE509" s="186">
        <v>0.91666666666666674</v>
      </c>
      <c r="AF509" s="186">
        <v>1</v>
      </c>
      <c r="AG509" s="186" t="s">
        <v>84</v>
      </c>
      <c r="AH509" s="186" t="s">
        <v>84</v>
      </c>
      <c r="AI509" s="186" t="s">
        <v>84</v>
      </c>
      <c r="AJ509" s="186">
        <v>0.83333333333333326</v>
      </c>
      <c r="AK509" s="186">
        <v>0.79166666666666674</v>
      </c>
      <c r="AL509" s="186">
        <v>0.91666666666666674</v>
      </c>
      <c r="AM509" s="186">
        <v>0.75</v>
      </c>
      <c r="AN509" s="186" t="s">
        <v>84</v>
      </c>
      <c r="AO509" s="186">
        <v>0.91666666666666674</v>
      </c>
      <c r="AP509" s="186" t="s">
        <v>84</v>
      </c>
      <c r="AQ509" s="186">
        <v>1</v>
      </c>
      <c r="AR509" s="186" t="s">
        <v>84</v>
      </c>
      <c r="AS509" s="186" t="s">
        <v>84</v>
      </c>
      <c r="AT509" s="605">
        <v>0.83333333333333326</v>
      </c>
      <c r="AU509" s="186" t="s">
        <v>84</v>
      </c>
      <c r="AV509" s="186" t="s">
        <v>84</v>
      </c>
      <c r="AW509" s="186">
        <v>0</v>
      </c>
      <c r="AX509" s="605">
        <v>0</v>
      </c>
      <c r="AY509" s="186" t="s">
        <v>84</v>
      </c>
      <c r="AZ509" s="63"/>
      <c r="BA509" s="817">
        <v>0.99242424242424254</v>
      </c>
      <c r="BB509" s="207">
        <v>0.85714285714285732</v>
      </c>
      <c r="BC509" s="207">
        <v>0.91666666666666663</v>
      </c>
      <c r="BD509" s="208">
        <v>0.92207792207792216</v>
      </c>
      <c r="BE509" s="208" t="s">
        <v>84</v>
      </c>
    </row>
    <row r="510" spans="1:57" ht="35.25" customHeight="1" x14ac:dyDescent="0.25">
      <c r="A510" s="144"/>
      <c r="B510" s="144"/>
      <c r="C510" s="144"/>
      <c r="D510" s="144"/>
      <c r="E510" s="144" t="s">
        <v>752</v>
      </c>
      <c r="F510" s="448">
        <v>2022</v>
      </c>
      <c r="G510" s="449" t="s">
        <v>248</v>
      </c>
      <c r="H510" s="452"/>
      <c r="I510" s="818" t="s">
        <v>159</v>
      </c>
      <c r="J510" s="803">
        <v>1</v>
      </c>
      <c r="K510" s="186">
        <v>1</v>
      </c>
      <c r="L510" s="186" t="s">
        <v>84</v>
      </c>
      <c r="M510" s="186">
        <v>0.91666666666666674</v>
      </c>
      <c r="N510" s="186" t="s">
        <v>84</v>
      </c>
      <c r="O510" s="186" t="s">
        <v>84</v>
      </c>
      <c r="P510" s="186" t="s">
        <v>84</v>
      </c>
      <c r="Q510" s="186">
        <v>0.70833333333333326</v>
      </c>
      <c r="R510" s="186" t="s">
        <v>84</v>
      </c>
      <c r="S510" s="186">
        <v>1</v>
      </c>
      <c r="T510" s="186">
        <v>0.91666666666666674</v>
      </c>
      <c r="U510" s="186">
        <v>0.91666666666666674</v>
      </c>
      <c r="V510" s="186">
        <v>0.625</v>
      </c>
      <c r="W510" s="186" t="s">
        <v>84</v>
      </c>
      <c r="X510" s="186">
        <v>1</v>
      </c>
      <c r="Y510" s="186">
        <v>1</v>
      </c>
      <c r="Z510" s="186">
        <v>1</v>
      </c>
      <c r="AA510" s="186" t="s">
        <v>84</v>
      </c>
      <c r="AB510" s="186" t="s">
        <v>84</v>
      </c>
      <c r="AC510" s="186"/>
      <c r="AD510" s="186">
        <v>1</v>
      </c>
      <c r="AE510" s="186">
        <v>1</v>
      </c>
      <c r="AF510" s="186">
        <v>1</v>
      </c>
      <c r="AG510" s="186" t="s">
        <v>84</v>
      </c>
      <c r="AH510" s="186" t="s">
        <v>84</v>
      </c>
      <c r="AI510" s="186" t="s">
        <v>84</v>
      </c>
      <c r="AJ510" s="186">
        <v>1</v>
      </c>
      <c r="AK510" s="186">
        <v>1</v>
      </c>
      <c r="AL510" s="186">
        <v>1</v>
      </c>
      <c r="AM510" s="186">
        <v>1</v>
      </c>
      <c r="AN510" s="183" t="s">
        <v>84</v>
      </c>
      <c r="AO510" s="186">
        <v>1</v>
      </c>
      <c r="AP510" s="186" t="s">
        <v>84</v>
      </c>
      <c r="AQ510" s="186">
        <v>1</v>
      </c>
      <c r="AR510" s="186" t="s">
        <v>84</v>
      </c>
      <c r="AS510" s="186" t="s">
        <v>84</v>
      </c>
      <c r="AT510" s="605">
        <v>1</v>
      </c>
      <c r="AU510" s="186" t="s">
        <v>84</v>
      </c>
      <c r="AV510" s="186" t="s">
        <v>84</v>
      </c>
      <c r="AW510" s="186">
        <v>0</v>
      </c>
      <c r="AX510" s="605">
        <v>0</v>
      </c>
      <c r="AY510" s="186" t="s">
        <v>84</v>
      </c>
      <c r="AZ510" s="63"/>
      <c r="BA510" s="817">
        <v>0.91666666666666674</v>
      </c>
      <c r="BB510" s="207">
        <v>1</v>
      </c>
      <c r="BC510" s="207">
        <v>1</v>
      </c>
      <c r="BD510" s="208">
        <v>0.97222222222222232</v>
      </c>
      <c r="BE510" s="208" t="s">
        <v>84</v>
      </c>
    </row>
    <row r="511" spans="1:57" ht="35.25" customHeight="1" x14ac:dyDescent="0.25">
      <c r="A511" s="144"/>
      <c r="B511" s="144"/>
      <c r="C511" s="144"/>
      <c r="D511" s="144"/>
      <c r="E511" s="144" t="str">
        <f t="shared" ref="E511" si="91">+F511&amp;G511&amp;I511</f>
        <v>2022OCTUBREÍNDICE AMBIENTE DE LA TIENDA</v>
      </c>
      <c r="F511" s="448">
        <v>2022</v>
      </c>
      <c r="G511" s="449" t="s">
        <v>257</v>
      </c>
      <c r="H511" s="452"/>
      <c r="I511" s="818" t="s">
        <v>159</v>
      </c>
      <c r="J511" s="803">
        <v>0.91666666666666674</v>
      </c>
      <c r="K511" s="186">
        <v>1</v>
      </c>
      <c r="L511" s="186" t="s">
        <v>84</v>
      </c>
      <c r="M511" s="186">
        <v>0.91666666666666674</v>
      </c>
      <c r="N511" s="186" t="s">
        <v>84</v>
      </c>
      <c r="O511" s="186" t="s">
        <v>84</v>
      </c>
      <c r="P511" s="186" t="s">
        <v>84</v>
      </c>
      <c r="Q511" s="186">
        <v>0.91666666666666674</v>
      </c>
      <c r="R511" s="186" t="s">
        <v>84</v>
      </c>
      <c r="S511" s="186">
        <v>0.91666666666666674</v>
      </c>
      <c r="T511" s="186">
        <v>1</v>
      </c>
      <c r="U511" s="186">
        <v>0.83333333333333326</v>
      </c>
      <c r="V511" s="186">
        <v>0.91666666666666674</v>
      </c>
      <c r="W511" s="186" t="s">
        <v>84</v>
      </c>
      <c r="X511" s="186">
        <v>0.91666666666666674</v>
      </c>
      <c r="Y511" s="186">
        <v>0.79166666666666674</v>
      </c>
      <c r="Z511" s="186">
        <v>1</v>
      </c>
      <c r="AA511" s="186" t="s">
        <v>84</v>
      </c>
      <c r="AB511" s="186" t="s">
        <v>84</v>
      </c>
      <c r="AC511" s="186"/>
      <c r="AD511" s="186">
        <v>0.91666666666666674</v>
      </c>
      <c r="AE511" s="186">
        <v>1</v>
      </c>
      <c r="AF511" s="186">
        <v>0.91666666666666674</v>
      </c>
      <c r="AG511" s="186" t="s">
        <v>84</v>
      </c>
      <c r="AH511" s="186" t="s">
        <v>84</v>
      </c>
      <c r="AI511" s="186" t="s">
        <v>84</v>
      </c>
      <c r="AJ511" s="186">
        <v>0.875</v>
      </c>
      <c r="AK511" s="186">
        <v>1</v>
      </c>
      <c r="AL511" s="186">
        <v>1</v>
      </c>
      <c r="AM511" s="186">
        <v>0.83333333333333326</v>
      </c>
      <c r="AN511" s="189" t="s">
        <v>84</v>
      </c>
      <c r="AO511" s="186">
        <v>1</v>
      </c>
      <c r="AP511" s="186" t="s">
        <v>84</v>
      </c>
      <c r="AQ511" s="186">
        <v>0.91666666666666674</v>
      </c>
      <c r="AR511" s="186" t="s">
        <v>84</v>
      </c>
      <c r="AS511" s="186" t="s">
        <v>84</v>
      </c>
      <c r="AT511" s="605">
        <v>1</v>
      </c>
      <c r="AU511" s="186" t="s">
        <v>84</v>
      </c>
      <c r="AV511" s="186" t="s">
        <v>84</v>
      </c>
      <c r="AW511" s="186">
        <v>0</v>
      </c>
      <c r="AX511" s="605">
        <v>0</v>
      </c>
      <c r="AY511" s="186" t="s">
        <v>84</v>
      </c>
      <c r="AZ511" s="63"/>
      <c r="BA511" s="817">
        <v>0.92045454545454541</v>
      </c>
      <c r="BB511" s="207">
        <v>0.93452380952380953</v>
      </c>
      <c r="BC511" s="207">
        <v>0.97222222222222232</v>
      </c>
      <c r="BD511" s="208">
        <v>0.94240019240019246</v>
      </c>
      <c r="BE511" s="208" t="s">
        <v>84</v>
      </c>
    </row>
    <row r="512" spans="1:57" ht="35.25" customHeight="1" x14ac:dyDescent="0.25">
      <c r="A512" s="144"/>
      <c r="B512" s="144"/>
      <c r="C512" s="144"/>
      <c r="D512" s="144"/>
      <c r="E512" s="144" t="str">
        <f t="shared" ref="E512" si="92">+F512&amp;G512&amp;I512</f>
        <v>2022NOVIEMBREÍNDICE AMBIENTE DE LA TIENDA</v>
      </c>
      <c r="F512" s="448">
        <v>2022</v>
      </c>
      <c r="G512" s="449" t="s">
        <v>267</v>
      </c>
      <c r="H512" s="452"/>
      <c r="I512" s="818" t="s">
        <v>159</v>
      </c>
      <c r="J512" s="803" t="s">
        <v>84</v>
      </c>
      <c r="K512" s="186" t="s">
        <v>84</v>
      </c>
      <c r="L512" s="186" t="s">
        <v>84</v>
      </c>
      <c r="M512" s="186" t="s">
        <v>84</v>
      </c>
      <c r="N512" s="186" t="s">
        <v>84</v>
      </c>
      <c r="O512" s="186" t="s">
        <v>84</v>
      </c>
      <c r="P512" s="186" t="s">
        <v>84</v>
      </c>
      <c r="Q512" s="186" t="s">
        <v>84</v>
      </c>
      <c r="R512" s="186" t="s">
        <v>84</v>
      </c>
      <c r="S512" s="186" t="s">
        <v>84</v>
      </c>
      <c r="T512" s="186" t="s">
        <v>84</v>
      </c>
      <c r="U512" s="186" t="s">
        <v>84</v>
      </c>
      <c r="V512" s="186" t="s">
        <v>84</v>
      </c>
      <c r="W512" s="186" t="s">
        <v>84</v>
      </c>
      <c r="X512" s="186" t="s">
        <v>84</v>
      </c>
      <c r="Y512" s="186" t="s">
        <v>84</v>
      </c>
      <c r="Z512" s="186" t="s">
        <v>84</v>
      </c>
      <c r="AA512" s="186" t="s">
        <v>84</v>
      </c>
      <c r="AB512" s="186" t="s">
        <v>84</v>
      </c>
      <c r="AC512" s="186"/>
      <c r="AD512" s="186">
        <v>1</v>
      </c>
      <c r="AE512" s="186">
        <v>1</v>
      </c>
      <c r="AF512" s="186">
        <v>0.91666666666666674</v>
      </c>
      <c r="AG512" s="186" t="s">
        <v>84</v>
      </c>
      <c r="AH512" s="186" t="s">
        <v>84</v>
      </c>
      <c r="AI512" s="186" t="s">
        <v>84</v>
      </c>
      <c r="AJ512" s="186">
        <v>1</v>
      </c>
      <c r="AK512" s="186">
        <v>0.91666666666666674</v>
      </c>
      <c r="AL512" s="186">
        <v>0.91666666666666674</v>
      </c>
      <c r="AM512" s="186">
        <v>1</v>
      </c>
      <c r="AN512" s="183" t="s">
        <v>84</v>
      </c>
      <c r="AO512" s="186">
        <v>1</v>
      </c>
      <c r="AP512" s="186" t="s">
        <v>84</v>
      </c>
      <c r="AQ512" s="186">
        <v>1</v>
      </c>
      <c r="AR512" s="186">
        <v>1</v>
      </c>
      <c r="AS512" s="186" t="s">
        <v>84</v>
      </c>
      <c r="AT512" s="605">
        <v>1</v>
      </c>
      <c r="AU512" s="186" t="s">
        <v>84</v>
      </c>
      <c r="AV512" s="186" t="s">
        <v>84</v>
      </c>
      <c r="AW512" s="186">
        <v>0</v>
      </c>
      <c r="AX512" s="605">
        <v>0</v>
      </c>
      <c r="AY512" s="186" t="s">
        <v>84</v>
      </c>
      <c r="AZ512" s="63"/>
      <c r="BA512" s="817" t="s">
        <v>84</v>
      </c>
      <c r="BB512" s="207">
        <v>0.96428571428571441</v>
      </c>
      <c r="BC512" s="207">
        <v>1</v>
      </c>
      <c r="BD512" s="208">
        <v>0.98214285714285721</v>
      </c>
      <c r="BE512" s="208" t="s">
        <v>84</v>
      </c>
    </row>
    <row r="513" spans="1:59" ht="35.25" customHeight="1" x14ac:dyDescent="0.25">
      <c r="A513" s="144"/>
      <c r="B513" s="144"/>
      <c r="C513" s="144"/>
      <c r="D513" s="144"/>
      <c r="E513" s="144" t="s">
        <v>770</v>
      </c>
      <c r="F513" s="448">
        <v>2022</v>
      </c>
      <c r="G513" s="449" t="s">
        <v>152</v>
      </c>
      <c r="H513" s="452"/>
      <c r="I513" s="818" t="s">
        <v>159</v>
      </c>
      <c r="J513" s="333">
        <v>1</v>
      </c>
      <c r="K513" s="194">
        <v>1</v>
      </c>
      <c r="L513" s="194" t="s">
        <v>84</v>
      </c>
      <c r="M513" s="194">
        <v>0.79166666666666674</v>
      </c>
      <c r="N513" s="194" t="s">
        <v>84</v>
      </c>
      <c r="O513" s="194" t="s">
        <v>84</v>
      </c>
      <c r="P513" s="194" t="s">
        <v>84</v>
      </c>
      <c r="Q513" s="194">
        <v>0.75</v>
      </c>
      <c r="R513" s="194" t="s">
        <v>84</v>
      </c>
      <c r="S513" s="194">
        <v>1</v>
      </c>
      <c r="T513" s="194">
        <v>1</v>
      </c>
      <c r="U513" s="194">
        <v>1</v>
      </c>
      <c r="V513" s="194">
        <v>1</v>
      </c>
      <c r="W513" s="287" t="s">
        <v>84</v>
      </c>
      <c r="X513" s="287">
        <v>1</v>
      </c>
      <c r="Y513" s="879">
        <v>0.91666666666666674</v>
      </c>
      <c r="Z513" s="879">
        <v>1</v>
      </c>
      <c r="AA513" s="873" t="s">
        <v>84</v>
      </c>
      <c r="AB513" s="873" t="s">
        <v>84</v>
      </c>
      <c r="AC513" s="1089"/>
      <c r="AD513" s="334">
        <v>1</v>
      </c>
      <c r="AE513" s="194">
        <v>1</v>
      </c>
      <c r="AF513" s="194">
        <v>1</v>
      </c>
      <c r="AG513" s="194" t="s">
        <v>84</v>
      </c>
      <c r="AH513" s="194" t="s">
        <v>84</v>
      </c>
      <c r="AI513" s="194" t="s">
        <v>84</v>
      </c>
      <c r="AJ513" s="287">
        <v>1</v>
      </c>
      <c r="AK513" s="287">
        <v>1</v>
      </c>
      <c r="AL513" s="287">
        <v>0.91666666666666674</v>
      </c>
      <c r="AM513" s="287">
        <v>0.91666666666666674</v>
      </c>
      <c r="AN513" s="186">
        <v>1</v>
      </c>
      <c r="AO513" s="287">
        <v>1</v>
      </c>
      <c r="AP513" s="194" t="s">
        <v>84</v>
      </c>
      <c r="AQ513" s="194">
        <v>1</v>
      </c>
      <c r="AR513" s="194">
        <v>1</v>
      </c>
      <c r="AS513" s="287" t="s">
        <v>84</v>
      </c>
      <c r="AT513" s="874">
        <v>1</v>
      </c>
      <c r="AU513" s="287" t="s">
        <v>84</v>
      </c>
      <c r="AV513" s="624" t="s">
        <v>84</v>
      </c>
      <c r="AW513" s="287">
        <v>0</v>
      </c>
      <c r="AX513" s="875">
        <v>0</v>
      </c>
      <c r="AY513" s="287" t="s">
        <v>84</v>
      </c>
      <c r="AZ513" s="624"/>
      <c r="BA513" s="876">
        <v>0.9507575757575758</v>
      </c>
      <c r="BB513" s="877">
        <v>0.97916666666666674</v>
      </c>
      <c r="BC513" s="877">
        <v>1</v>
      </c>
      <c r="BD513" s="878">
        <v>0.97664141414141425</v>
      </c>
      <c r="BE513" s="878" t="s">
        <v>84</v>
      </c>
    </row>
    <row r="514" spans="1:59" ht="35.25" customHeight="1" x14ac:dyDescent="0.25">
      <c r="A514" s="144"/>
      <c r="B514" s="144"/>
      <c r="C514" s="144"/>
      <c r="D514" s="144"/>
      <c r="E514" s="144" t="str">
        <f t="shared" ref="E514:E550" si="93">+F514&amp;G514&amp;I514</f>
        <v>2023ENEROÍNDICE AMBIENTE DE LA TIENDA</v>
      </c>
      <c r="F514" s="448">
        <v>2023</v>
      </c>
      <c r="G514" s="449" t="s">
        <v>153</v>
      </c>
      <c r="H514" s="452"/>
      <c r="I514" s="818" t="s">
        <v>159</v>
      </c>
      <c r="J514" s="903">
        <v>0.875</v>
      </c>
      <c r="K514" s="873">
        <v>1</v>
      </c>
      <c r="L514" s="873" t="s">
        <v>84</v>
      </c>
      <c r="M514" s="873">
        <v>1</v>
      </c>
      <c r="N514" s="873" t="s">
        <v>84</v>
      </c>
      <c r="O514" s="873" t="s">
        <v>84</v>
      </c>
      <c r="P514" s="873" t="s">
        <v>84</v>
      </c>
      <c r="Q514" s="873">
        <v>1</v>
      </c>
      <c r="R514" s="873" t="s">
        <v>84</v>
      </c>
      <c r="S514" s="873">
        <v>1</v>
      </c>
      <c r="T514" s="873">
        <v>1</v>
      </c>
      <c r="U514" s="873">
        <v>1</v>
      </c>
      <c r="V514" s="873">
        <v>1</v>
      </c>
      <c r="W514" s="873" t="s">
        <v>84</v>
      </c>
      <c r="X514" s="873">
        <v>1</v>
      </c>
      <c r="Y514" s="909">
        <v>1</v>
      </c>
      <c r="Z514" s="909">
        <v>1</v>
      </c>
      <c r="AA514" s="873" t="s">
        <v>84</v>
      </c>
      <c r="AB514" s="873" t="s">
        <v>84</v>
      </c>
      <c r="AC514" s="1089"/>
      <c r="AD514" s="910">
        <v>1</v>
      </c>
      <c r="AE514" s="873">
        <v>1</v>
      </c>
      <c r="AF514" s="873">
        <v>1</v>
      </c>
      <c r="AG514" s="873" t="s">
        <v>84</v>
      </c>
      <c r="AH514" s="873" t="s">
        <v>84</v>
      </c>
      <c r="AI514" s="873" t="s">
        <v>84</v>
      </c>
      <c r="AJ514" s="873">
        <v>1</v>
      </c>
      <c r="AK514" s="873">
        <v>1</v>
      </c>
      <c r="AL514" s="873">
        <v>1</v>
      </c>
      <c r="AM514" s="873">
        <v>1</v>
      </c>
      <c r="AN514" s="186">
        <v>1</v>
      </c>
      <c r="AO514" s="873">
        <v>1</v>
      </c>
      <c r="AP514" s="873" t="s">
        <v>84</v>
      </c>
      <c r="AQ514" s="873">
        <v>1</v>
      </c>
      <c r="AR514" s="873">
        <v>1</v>
      </c>
      <c r="AS514" s="873" t="s">
        <v>84</v>
      </c>
      <c r="AT514" s="904">
        <v>0.91666666666666674</v>
      </c>
      <c r="AU514" s="873" t="s">
        <v>84</v>
      </c>
      <c r="AV514" s="873" t="s">
        <v>84</v>
      </c>
      <c r="AW514" s="873">
        <v>0</v>
      </c>
      <c r="AX514" s="904">
        <v>0</v>
      </c>
      <c r="AY514" s="873" t="s">
        <v>84</v>
      </c>
      <c r="AZ514" s="873"/>
      <c r="BA514" s="911">
        <v>0.98863636363636365</v>
      </c>
      <c r="BB514" s="912">
        <v>1</v>
      </c>
      <c r="BC514" s="912">
        <v>0.97916666666666674</v>
      </c>
      <c r="BD514" s="913">
        <v>0.9892676767676768</v>
      </c>
      <c r="BE514" s="913" t="s">
        <v>84</v>
      </c>
    </row>
    <row r="515" spans="1:59" ht="35.25" customHeight="1" x14ac:dyDescent="0.25">
      <c r="A515" s="144"/>
      <c r="B515" s="144"/>
      <c r="C515" s="144"/>
      <c r="D515" s="144"/>
      <c r="E515" s="144" t="str">
        <f t="shared" si="93"/>
        <v>2023FEBREROÍNDICE AMBIENTE DE LA TIENDA</v>
      </c>
      <c r="F515" s="448">
        <v>2023</v>
      </c>
      <c r="G515" s="449" t="s">
        <v>154</v>
      </c>
      <c r="H515" s="452"/>
      <c r="I515" s="818" t="s">
        <v>159</v>
      </c>
      <c r="J515" s="903">
        <v>1</v>
      </c>
      <c r="K515" s="873">
        <v>0.91666666666666674</v>
      </c>
      <c r="L515" s="873" t="s">
        <v>84</v>
      </c>
      <c r="M515" s="873">
        <v>0.79166666666666674</v>
      </c>
      <c r="N515" s="873" t="s">
        <v>84</v>
      </c>
      <c r="O515" s="873" t="s">
        <v>84</v>
      </c>
      <c r="P515" s="873">
        <v>1</v>
      </c>
      <c r="Q515" s="873">
        <v>0.91666666666666674</v>
      </c>
      <c r="R515" s="873" t="s">
        <v>84</v>
      </c>
      <c r="S515" s="873">
        <v>0.91666666666666674</v>
      </c>
      <c r="T515" s="873">
        <v>1</v>
      </c>
      <c r="U515" s="873">
        <v>1</v>
      </c>
      <c r="V515" s="873">
        <v>0.91666666666666674</v>
      </c>
      <c r="W515" s="873" t="s">
        <v>84</v>
      </c>
      <c r="X515" s="873">
        <v>1</v>
      </c>
      <c r="Y515" s="909">
        <v>1</v>
      </c>
      <c r="Z515" s="909">
        <v>1</v>
      </c>
      <c r="AA515" s="873" t="s">
        <v>84</v>
      </c>
      <c r="AB515" s="873" t="s">
        <v>84</v>
      </c>
      <c r="AC515" s="1089"/>
      <c r="AD515" s="910">
        <v>1</v>
      </c>
      <c r="AE515" s="873">
        <v>1</v>
      </c>
      <c r="AF515" s="873">
        <v>1</v>
      </c>
      <c r="AG515" s="873" t="s">
        <v>84</v>
      </c>
      <c r="AH515" s="873" t="s">
        <v>84</v>
      </c>
      <c r="AI515" s="873" t="s">
        <v>84</v>
      </c>
      <c r="AJ515" s="873">
        <v>1</v>
      </c>
      <c r="AK515" s="873">
        <v>1</v>
      </c>
      <c r="AL515" s="873">
        <v>1</v>
      </c>
      <c r="AM515" s="873">
        <v>1</v>
      </c>
      <c r="AN515" s="186">
        <v>1</v>
      </c>
      <c r="AO515" s="873">
        <v>0.875</v>
      </c>
      <c r="AP515" s="873" t="s">
        <v>84</v>
      </c>
      <c r="AQ515" s="873">
        <v>0.875</v>
      </c>
      <c r="AR515" s="873">
        <v>1</v>
      </c>
      <c r="AS515" s="873" t="s">
        <v>84</v>
      </c>
      <c r="AT515" s="904">
        <v>0.83333333333333326</v>
      </c>
      <c r="AU515" s="873" t="s">
        <v>84</v>
      </c>
      <c r="AV515" s="873" t="s">
        <v>84</v>
      </c>
      <c r="AW515" s="873">
        <v>0</v>
      </c>
      <c r="AX515" s="904">
        <v>0</v>
      </c>
      <c r="AY515" s="873" t="s">
        <v>84</v>
      </c>
      <c r="AZ515" s="873"/>
      <c r="BA515" s="911">
        <v>0.95486111111111116</v>
      </c>
      <c r="BB515" s="988">
        <v>1</v>
      </c>
      <c r="BC515" s="988">
        <v>0.89583333333333326</v>
      </c>
      <c r="BD515" s="913">
        <v>0.95023148148148151</v>
      </c>
      <c r="BE515" s="913" t="s">
        <v>84</v>
      </c>
    </row>
    <row r="516" spans="1:59" ht="35.25" customHeight="1" x14ac:dyDescent="0.25">
      <c r="A516" s="144"/>
      <c r="B516" s="144"/>
      <c r="C516" s="144"/>
      <c r="D516" s="144"/>
      <c r="E516" s="144" t="str">
        <f t="shared" si="93"/>
        <v>2023MARZOÍNDICE AMBIENTE DE LA TIENDA</v>
      </c>
      <c r="F516" s="448">
        <v>2023</v>
      </c>
      <c r="G516" s="449" t="s">
        <v>155</v>
      </c>
      <c r="H516" s="452"/>
      <c r="I516" s="818" t="s">
        <v>159</v>
      </c>
      <c r="J516" s="903">
        <v>1</v>
      </c>
      <c r="K516" s="873">
        <v>0.91666666666666674</v>
      </c>
      <c r="L516" s="873" t="s">
        <v>84</v>
      </c>
      <c r="M516" s="873">
        <v>1</v>
      </c>
      <c r="N516" s="873" t="s">
        <v>84</v>
      </c>
      <c r="O516" s="873" t="s">
        <v>84</v>
      </c>
      <c r="P516" s="873">
        <v>0.91666666666666674</v>
      </c>
      <c r="Q516" s="873">
        <v>0.91666666666666674</v>
      </c>
      <c r="R516" s="873" t="s">
        <v>84</v>
      </c>
      <c r="S516" s="873">
        <v>1</v>
      </c>
      <c r="T516" s="873">
        <v>1</v>
      </c>
      <c r="U516" s="873">
        <v>1</v>
      </c>
      <c r="V516" s="873">
        <v>1</v>
      </c>
      <c r="W516" s="873" t="s">
        <v>84</v>
      </c>
      <c r="X516" s="873">
        <v>0.83333333333333326</v>
      </c>
      <c r="Y516" s="909">
        <v>1</v>
      </c>
      <c r="Z516" s="909">
        <v>0.875</v>
      </c>
      <c r="AA516" s="873" t="s">
        <v>84</v>
      </c>
      <c r="AB516" s="873" t="s">
        <v>84</v>
      </c>
      <c r="AC516" s="1089"/>
      <c r="AD516" s="910">
        <v>1</v>
      </c>
      <c r="AE516" s="873">
        <v>1</v>
      </c>
      <c r="AF516" s="873">
        <v>1</v>
      </c>
      <c r="AG516" s="873" t="s">
        <v>84</v>
      </c>
      <c r="AH516" s="873" t="s">
        <v>84</v>
      </c>
      <c r="AI516" s="873" t="s">
        <v>84</v>
      </c>
      <c r="AJ516" s="873">
        <v>0.875</v>
      </c>
      <c r="AK516" s="873">
        <v>1</v>
      </c>
      <c r="AL516" s="873">
        <v>0.91666666666666674</v>
      </c>
      <c r="AM516" s="873">
        <v>1</v>
      </c>
      <c r="AN516" s="186">
        <v>1</v>
      </c>
      <c r="AO516" s="873">
        <v>1</v>
      </c>
      <c r="AP516" s="873" t="s">
        <v>84</v>
      </c>
      <c r="AQ516" s="873">
        <v>1</v>
      </c>
      <c r="AR516" s="873">
        <v>1</v>
      </c>
      <c r="AS516" s="873" t="s">
        <v>84</v>
      </c>
      <c r="AT516" s="904">
        <v>1</v>
      </c>
      <c r="AU516" s="873" t="s">
        <v>84</v>
      </c>
      <c r="AV516" s="873" t="s">
        <v>84</v>
      </c>
      <c r="AW516" s="873">
        <v>0</v>
      </c>
      <c r="AX516" s="904">
        <v>0</v>
      </c>
      <c r="AY516" s="873" t="s">
        <v>84</v>
      </c>
      <c r="AZ516" s="873"/>
      <c r="BA516" s="911">
        <v>0.95486111111111116</v>
      </c>
      <c r="BB516" s="988">
        <v>0.97395833333333337</v>
      </c>
      <c r="BC516" s="988">
        <v>1</v>
      </c>
      <c r="BD516" s="913">
        <v>0.97627314814814825</v>
      </c>
      <c r="BE516" s="913" t="s">
        <v>84</v>
      </c>
    </row>
    <row r="517" spans="1:59" ht="35.25" customHeight="1" x14ac:dyDescent="0.25">
      <c r="A517" s="144"/>
      <c r="B517" s="144"/>
      <c r="C517" s="144"/>
      <c r="D517" s="144"/>
      <c r="E517" s="144" t="str">
        <f t="shared" si="93"/>
        <v>2023ABRILÍNDICE AMBIENTE DE LA TIENDA</v>
      </c>
      <c r="F517" s="448">
        <v>2023</v>
      </c>
      <c r="G517" s="449" t="s">
        <v>303</v>
      </c>
      <c r="H517" s="452"/>
      <c r="I517" s="818" t="s">
        <v>159</v>
      </c>
      <c r="J517" s="903">
        <v>1</v>
      </c>
      <c r="K517" s="873">
        <v>1</v>
      </c>
      <c r="L517" s="873" t="s">
        <v>84</v>
      </c>
      <c r="M517" s="873">
        <v>1</v>
      </c>
      <c r="N517" s="873" t="s">
        <v>84</v>
      </c>
      <c r="O517" s="873" t="s">
        <v>84</v>
      </c>
      <c r="P517" s="873">
        <v>0.91666666666666674</v>
      </c>
      <c r="Q517" s="873">
        <v>1</v>
      </c>
      <c r="R517" s="873" t="s">
        <v>84</v>
      </c>
      <c r="S517" s="873">
        <v>1</v>
      </c>
      <c r="T517" s="873">
        <v>1</v>
      </c>
      <c r="U517" s="873">
        <v>1</v>
      </c>
      <c r="V517" s="873">
        <v>1</v>
      </c>
      <c r="W517" s="873" t="s">
        <v>84</v>
      </c>
      <c r="X517" s="873">
        <v>0.91666666666666674</v>
      </c>
      <c r="Y517" s="909">
        <v>0.91666666666666674</v>
      </c>
      <c r="Z517" s="909">
        <v>1</v>
      </c>
      <c r="AA517" s="873">
        <v>1</v>
      </c>
      <c r="AB517" s="873" t="s">
        <v>84</v>
      </c>
      <c r="AC517" s="1089"/>
      <c r="AD517" s="910">
        <v>1</v>
      </c>
      <c r="AE517" s="873">
        <v>0.79166666666666674</v>
      </c>
      <c r="AF517" s="873">
        <v>1</v>
      </c>
      <c r="AG517" s="873" t="s">
        <v>84</v>
      </c>
      <c r="AH517" s="873" t="s">
        <v>84</v>
      </c>
      <c r="AI517" s="873" t="s">
        <v>84</v>
      </c>
      <c r="AJ517" s="873">
        <v>0.83333333333333326</v>
      </c>
      <c r="AK517" s="873">
        <v>1</v>
      </c>
      <c r="AL517" s="873">
        <v>0.75</v>
      </c>
      <c r="AM517" s="873">
        <v>0.91666666666666674</v>
      </c>
      <c r="AN517" s="186">
        <v>0.75</v>
      </c>
      <c r="AO517" s="873">
        <v>0.91666666666666674</v>
      </c>
      <c r="AP517" s="873" t="s">
        <v>84</v>
      </c>
      <c r="AQ517" s="873">
        <v>1</v>
      </c>
      <c r="AR517" s="873">
        <v>1</v>
      </c>
      <c r="AS517" s="873" t="s">
        <v>84</v>
      </c>
      <c r="AT517" s="904">
        <v>1</v>
      </c>
      <c r="AU517" s="873" t="s">
        <v>84</v>
      </c>
      <c r="AV517" s="873" t="s">
        <v>84</v>
      </c>
      <c r="AW517" s="873">
        <v>0</v>
      </c>
      <c r="AX517" s="904">
        <v>0</v>
      </c>
      <c r="AY517" s="873" t="s">
        <v>84</v>
      </c>
      <c r="AZ517" s="873"/>
      <c r="BA517" s="911">
        <v>0.98076923076923073</v>
      </c>
      <c r="BB517" s="988">
        <v>0.88020833333333337</v>
      </c>
      <c r="BC517" s="988">
        <v>0.97916666666666674</v>
      </c>
      <c r="BD517" s="913">
        <v>0.94671474358974361</v>
      </c>
      <c r="BE517" s="913" t="s">
        <v>84</v>
      </c>
    </row>
    <row r="518" spans="1:59" ht="35.25" customHeight="1" x14ac:dyDescent="0.25">
      <c r="A518" s="144"/>
      <c r="B518" s="144"/>
      <c r="C518" s="144"/>
      <c r="D518" s="144"/>
      <c r="E518" s="144" t="str">
        <f t="shared" si="93"/>
        <v>2023MAYOÍNDICE AMBIENTE DE LA TIENDA</v>
      </c>
      <c r="F518" s="448">
        <v>2023</v>
      </c>
      <c r="G518" s="449" t="s">
        <v>167</v>
      </c>
      <c r="H518" s="452"/>
      <c r="I518" s="818" t="s">
        <v>159</v>
      </c>
      <c r="J518" s="903">
        <v>1</v>
      </c>
      <c r="K518" s="1009">
        <v>1</v>
      </c>
      <c r="L518" s="1009" t="s">
        <v>84</v>
      </c>
      <c r="M518" s="1009">
        <v>1</v>
      </c>
      <c r="N518" s="1009" t="s">
        <v>84</v>
      </c>
      <c r="O518" s="1009" t="s">
        <v>84</v>
      </c>
      <c r="P518" s="1009">
        <v>1</v>
      </c>
      <c r="Q518" s="1009">
        <v>1</v>
      </c>
      <c r="R518" s="1009" t="s">
        <v>84</v>
      </c>
      <c r="S518" s="1009">
        <v>0.875</v>
      </c>
      <c r="T518" s="1009">
        <v>1</v>
      </c>
      <c r="U518" s="1009">
        <v>1</v>
      </c>
      <c r="V518" s="1009">
        <v>1</v>
      </c>
      <c r="W518" s="1009" t="s">
        <v>84</v>
      </c>
      <c r="X518" s="1009">
        <v>1</v>
      </c>
      <c r="Y518" s="909">
        <v>1</v>
      </c>
      <c r="Z518" s="909">
        <v>1</v>
      </c>
      <c r="AA518" s="1009">
        <v>1</v>
      </c>
      <c r="AB518" s="1009">
        <v>1</v>
      </c>
      <c r="AC518" s="1089"/>
      <c r="AD518" s="910">
        <v>0.91666666666666674</v>
      </c>
      <c r="AE518" s="1009">
        <v>0.91666666666666674</v>
      </c>
      <c r="AF518" s="1009">
        <v>0.83333333333333326</v>
      </c>
      <c r="AG518" s="1009" t="s">
        <v>84</v>
      </c>
      <c r="AH518" s="1009" t="s">
        <v>84</v>
      </c>
      <c r="AI518" s="1009" t="s">
        <v>84</v>
      </c>
      <c r="AJ518" s="1009">
        <v>0.91666666666666674</v>
      </c>
      <c r="AK518" s="1009">
        <v>0.83333333333333326</v>
      </c>
      <c r="AL518" s="1009">
        <v>0.91666666666666674</v>
      </c>
      <c r="AM518" s="1009">
        <v>1</v>
      </c>
      <c r="AN518" s="186">
        <v>0.91666666666666674</v>
      </c>
      <c r="AO518" s="1009">
        <v>0.875</v>
      </c>
      <c r="AP518" s="1009" t="s">
        <v>84</v>
      </c>
      <c r="AQ518" s="1009">
        <v>0.79166666666666674</v>
      </c>
      <c r="AR518" s="1009">
        <v>1</v>
      </c>
      <c r="AS518" s="1009" t="s">
        <v>84</v>
      </c>
      <c r="AT518" s="1010">
        <v>1</v>
      </c>
      <c r="AU518" s="1009" t="s">
        <v>84</v>
      </c>
      <c r="AV518" s="1009" t="s">
        <v>84</v>
      </c>
      <c r="AW518" s="1009">
        <v>0</v>
      </c>
      <c r="AX518" s="1010">
        <v>0</v>
      </c>
      <c r="AY518" s="1009" t="s">
        <v>84</v>
      </c>
      <c r="AZ518" s="1009"/>
      <c r="BA518" s="911">
        <v>0.9910714285714286</v>
      </c>
      <c r="BB518" s="988">
        <v>0.90625000000000011</v>
      </c>
      <c r="BC518" s="988">
        <v>0.91666666666666674</v>
      </c>
      <c r="BD518" s="913">
        <v>0.93799603174603197</v>
      </c>
      <c r="BE518" s="913" t="s">
        <v>84</v>
      </c>
    </row>
    <row r="519" spans="1:59" ht="35.25" customHeight="1" x14ac:dyDescent="0.25">
      <c r="A519" s="144"/>
      <c r="B519" s="144"/>
      <c r="C519" s="144"/>
      <c r="D519" s="144"/>
      <c r="E519" s="144" t="str">
        <f t="shared" si="93"/>
        <v>2023JUNIOÍNDICE AMBIENTE DE LA TIENDA</v>
      </c>
      <c r="F519" s="448">
        <v>2023</v>
      </c>
      <c r="G519" s="449" t="s">
        <v>168</v>
      </c>
      <c r="H519" s="452"/>
      <c r="I519" s="818" t="s">
        <v>159</v>
      </c>
      <c r="J519" s="903">
        <v>1</v>
      </c>
      <c r="K519" s="1009">
        <v>1</v>
      </c>
      <c r="L519" s="1009" t="s">
        <v>84</v>
      </c>
      <c r="M519" s="1009">
        <v>1</v>
      </c>
      <c r="N519" s="1009" t="s">
        <v>84</v>
      </c>
      <c r="O519" s="1009" t="s">
        <v>84</v>
      </c>
      <c r="P519" s="1009">
        <v>1</v>
      </c>
      <c r="Q519" s="1009">
        <v>1</v>
      </c>
      <c r="R519" s="1009" t="s">
        <v>84</v>
      </c>
      <c r="S519" s="1009">
        <v>1</v>
      </c>
      <c r="T519" s="1009">
        <v>0.91666666666666674</v>
      </c>
      <c r="U519" s="1009">
        <v>1</v>
      </c>
      <c r="V519" s="1009">
        <v>1</v>
      </c>
      <c r="W519" s="1009" t="s">
        <v>84</v>
      </c>
      <c r="X519" s="1009">
        <v>0.91666666666666674</v>
      </c>
      <c r="Y519" s="909">
        <v>1</v>
      </c>
      <c r="Z519" s="909">
        <v>1</v>
      </c>
      <c r="AA519" s="1009">
        <v>1</v>
      </c>
      <c r="AB519" s="1009">
        <v>1</v>
      </c>
      <c r="AC519" s="1089"/>
      <c r="AD519" s="910">
        <v>0.79166666666666674</v>
      </c>
      <c r="AE519" s="1009">
        <v>0.875</v>
      </c>
      <c r="AF519" s="1009">
        <v>1</v>
      </c>
      <c r="AG519" s="1009" t="s">
        <v>84</v>
      </c>
      <c r="AH519" s="1009" t="s">
        <v>84</v>
      </c>
      <c r="AI519" s="1009" t="s">
        <v>84</v>
      </c>
      <c r="AJ519" s="1009">
        <v>0.70833333333333326</v>
      </c>
      <c r="AK519" s="1009">
        <v>1</v>
      </c>
      <c r="AL519" s="1009">
        <v>1</v>
      </c>
      <c r="AM519" s="1009">
        <v>1</v>
      </c>
      <c r="AN519" s="186">
        <v>1</v>
      </c>
      <c r="AO519" s="1009" t="s">
        <v>84</v>
      </c>
      <c r="AP519" s="1009" t="s">
        <v>84</v>
      </c>
      <c r="AQ519" s="1009">
        <v>1</v>
      </c>
      <c r="AR519" s="1009">
        <v>1</v>
      </c>
      <c r="AS519" s="1009" t="s">
        <v>84</v>
      </c>
      <c r="AT519" s="1010">
        <v>1</v>
      </c>
      <c r="AU519" s="1009" t="s">
        <v>84</v>
      </c>
      <c r="AV519" s="1009" t="s">
        <v>84</v>
      </c>
      <c r="AW519" s="1009">
        <v>0</v>
      </c>
      <c r="AX519" s="1010">
        <v>0</v>
      </c>
      <c r="AY519" s="1009" t="s">
        <v>84</v>
      </c>
      <c r="AZ519" s="1009"/>
      <c r="BA519" s="911">
        <v>0.98809523809523814</v>
      </c>
      <c r="BB519" s="988">
        <v>0.921875</v>
      </c>
      <c r="BC519" s="988">
        <v>1</v>
      </c>
      <c r="BD519" s="913">
        <v>0.96999007936507942</v>
      </c>
      <c r="BE519" s="913" t="s">
        <v>84</v>
      </c>
    </row>
    <row r="520" spans="1:59" ht="35.25" customHeight="1" x14ac:dyDescent="0.25">
      <c r="A520" s="144"/>
      <c r="B520" s="144"/>
      <c r="C520" s="144"/>
      <c r="D520" s="144"/>
      <c r="E520" s="144" t="str">
        <f t="shared" si="93"/>
        <v>2023JULIOÍNDICE AMBIENTE DE LA TIENDA</v>
      </c>
      <c r="F520" s="448">
        <v>2023</v>
      </c>
      <c r="G520" s="449" t="s">
        <v>241</v>
      </c>
      <c r="H520" s="452"/>
      <c r="I520" s="818" t="s">
        <v>159</v>
      </c>
      <c r="J520" s="903">
        <v>1</v>
      </c>
      <c r="K520" s="1009">
        <v>1</v>
      </c>
      <c r="L520" s="1009" t="s">
        <v>84</v>
      </c>
      <c r="M520" s="1009">
        <v>1</v>
      </c>
      <c r="N520" s="1009" t="s">
        <v>84</v>
      </c>
      <c r="O520" s="1009" t="s">
        <v>84</v>
      </c>
      <c r="P520" s="1009">
        <v>1</v>
      </c>
      <c r="Q520" s="1009">
        <v>0.91666666666666674</v>
      </c>
      <c r="R520" s="1009" t="s">
        <v>84</v>
      </c>
      <c r="S520" s="1009">
        <v>1</v>
      </c>
      <c r="T520" s="1009">
        <v>0.91666666666666674</v>
      </c>
      <c r="U520" s="1009">
        <v>0.83333333333333326</v>
      </c>
      <c r="V520" s="1009">
        <v>1</v>
      </c>
      <c r="W520" s="1009" t="s">
        <v>84</v>
      </c>
      <c r="X520" s="1009">
        <v>0.91666666666666674</v>
      </c>
      <c r="Y520" s="909">
        <v>1</v>
      </c>
      <c r="Z520" s="909">
        <v>0.91666666666666674</v>
      </c>
      <c r="AA520" s="1009">
        <v>1</v>
      </c>
      <c r="AB520" s="1009">
        <v>1</v>
      </c>
      <c r="AC520" s="1089"/>
      <c r="AD520" s="910">
        <v>0.91666666666666674</v>
      </c>
      <c r="AE520" s="1009">
        <v>1</v>
      </c>
      <c r="AF520" s="1009">
        <v>1</v>
      </c>
      <c r="AG520" s="1009" t="s">
        <v>84</v>
      </c>
      <c r="AH520" s="1009" t="s">
        <v>84</v>
      </c>
      <c r="AI520" s="1009" t="s">
        <v>84</v>
      </c>
      <c r="AJ520" s="1009">
        <v>1</v>
      </c>
      <c r="AK520" s="1009">
        <v>1</v>
      </c>
      <c r="AL520" s="1009">
        <v>0.91666666666666674</v>
      </c>
      <c r="AM520" s="1009">
        <v>1</v>
      </c>
      <c r="AN520" s="186">
        <v>0.91666666666666674</v>
      </c>
      <c r="AO520" s="1009" t="s">
        <v>84</v>
      </c>
      <c r="AP520" s="1009" t="s">
        <v>84</v>
      </c>
      <c r="AQ520" s="1009">
        <v>1</v>
      </c>
      <c r="AR520" s="1009">
        <v>0.83333333333333326</v>
      </c>
      <c r="AS520" s="1009" t="s">
        <v>84</v>
      </c>
      <c r="AT520" s="1010">
        <v>1</v>
      </c>
      <c r="AU520" s="1009" t="s">
        <v>84</v>
      </c>
      <c r="AV520" s="1009" t="s">
        <v>84</v>
      </c>
      <c r="AW520" s="1009">
        <v>0</v>
      </c>
      <c r="AX520" s="1010">
        <v>0</v>
      </c>
      <c r="AY520" s="1009" t="s">
        <v>84</v>
      </c>
      <c r="AZ520" s="1009"/>
      <c r="BA520" s="911">
        <v>0.9642857142857143</v>
      </c>
      <c r="BB520" s="988">
        <v>0.96875000000000011</v>
      </c>
      <c r="BC520" s="988">
        <v>0.94444444444444431</v>
      </c>
      <c r="BD520" s="913">
        <v>0.95916005291005291</v>
      </c>
      <c r="BE520" s="913" t="s">
        <v>84</v>
      </c>
    </row>
    <row r="521" spans="1:59" ht="35.25" customHeight="1" x14ac:dyDescent="0.25">
      <c r="A521" s="144"/>
      <c r="B521" s="144"/>
      <c r="C521" s="144"/>
      <c r="D521" s="144"/>
      <c r="E521" s="144" t="str">
        <f t="shared" si="93"/>
        <v>2023AGOSTOÍNDICE AMBIENTE DE LA TIENDA</v>
      </c>
      <c r="F521" s="448">
        <v>2023</v>
      </c>
      <c r="G521" s="449" t="s">
        <v>246</v>
      </c>
      <c r="H521" s="452"/>
      <c r="I521" s="818" t="s">
        <v>159</v>
      </c>
      <c r="J521" s="903">
        <v>1</v>
      </c>
      <c r="K521" s="1009">
        <v>1</v>
      </c>
      <c r="L521" s="1009" t="s">
        <v>84</v>
      </c>
      <c r="M521" s="1009">
        <v>1</v>
      </c>
      <c r="N521" s="1009" t="s">
        <v>84</v>
      </c>
      <c r="O521" s="1009" t="s">
        <v>84</v>
      </c>
      <c r="P521" s="1009">
        <v>1</v>
      </c>
      <c r="Q521" s="1009">
        <v>1</v>
      </c>
      <c r="R521" s="1009" t="s">
        <v>84</v>
      </c>
      <c r="S521" s="1009">
        <v>0.83333333333333326</v>
      </c>
      <c r="T521" s="1009">
        <v>1</v>
      </c>
      <c r="U521" s="1009">
        <v>1</v>
      </c>
      <c r="V521" s="1009">
        <v>1</v>
      </c>
      <c r="W521" s="1009" t="s">
        <v>84</v>
      </c>
      <c r="X521" s="1009">
        <v>0.91666666666666674</v>
      </c>
      <c r="Y521" s="909">
        <v>1</v>
      </c>
      <c r="Z521" s="909">
        <v>1</v>
      </c>
      <c r="AA521" s="1009">
        <v>1</v>
      </c>
      <c r="AB521" s="1009">
        <v>1</v>
      </c>
      <c r="AC521" s="1089"/>
      <c r="AD521" s="910">
        <v>0.91666666666666674</v>
      </c>
      <c r="AE521" s="1009">
        <v>0.91666666666666674</v>
      </c>
      <c r="AF521" s="1009">
        <v>1</v>
      </c>
      <c r="AG521" s="1009" t="s">
        <v>84</v>
      </c>
      <c r="AH521" s="1009" t="s">
        <v>84</v>
      </c>
      <c r="AI521" s="1009" t="s">
        <v>84</v>
      </c>
      <c r="AJ521" s="1009">
        <v>0.83333333333333326</v>
      </c>
      <c r="AK521" s="1009">
        <v>1</v>
      </c>
      <c r="AL521" s="1009">
        <v>0.83333333333333326</v>
      </c>
      <c r="AM521" s="1009">
        <v>0.91666666666666674</v>
      </c>
      <c r="AN521" s="186">
        <v>0.83333333333333326</v>
      </c>
      <c r="AO521" s="1009" t="s">
        <v>84</v>
      </c>
      <c r="AP521" s="1009" t="s">
        <v>84</v>
      </c>
      <c r="AQ521" s="1009">
        <v>1</v>
      </c>
      <c r="AR521" s="1009">
        <v>1</v>
      </c>
      <c r="AS521" s="1009" t="s">
        <v>84</v>
      </c>
      <c r="AT521" s="1010">
        <v>0.91666666666666674</v>
      </c>
      <c r="AU521" s="1009" t="s">
        <v>84</v>
      </c>
      <c r="AV521" s="1009" t="s">
        <v>84</v>
      </c>
      <c r="AW521" s="1009">
        <v>0</v>
      </c>
      <c r="AX521" s="1010">
        <v>0</v>
      </c>
      <c r="AY521" s="1009" t="s">
        <v>84</v>
      </c>
      <c r="AZ521" s="1009"/>
      <c r="BA521" s="911">
        <v>0.98214285714285698</v>
      </c>
      <c r="BB521" s="988">
        <v>0.90625</v>
      </c>
      <c r="BC521" s="988">
        <v>0.97222222222222232</v>
      </c>
      <c r="BD521" s="913">
        <v>0.95353835978835966</v>
      </c>
      <c r="BE521" s="913" t="s">
        <v>84</v>
      </c>
    </row>
    <row r="522" spans="1:59" ht="35.25" customHeight="1" x14ac:dyDescent="0.25">
      <c r="A522" s="144"/>
      <c r="B522" s="144"/>
      <c r="C522" s="144"/>
      <c r="D522" s="144"/>
      <c r="E522" s="144" t="str">
        <f t="shared" si="93"/>
        <v>2023SEPTIEMBREÍNDICE AMBIENTE DE LA TIENDA</v>
      </c>
      <c r="F522" s="448">
        <v>2023</v>
      </c>
      <c r="G522" s="449" t="s">
        <v>248</v>
      </c>
      <c r="H522" s="452"/>
      <c r="I522" s="818" t="s">
        <v>159</v>
      </c>
      <c r="J522" s="903">
        <v>0.83333333333333326</v>
      </c>
      <c r="K522" s="1009">
        <v>0.875</v>
      </c>
      <c r="L522" s="1009" t="s">
        <v>84</v>
      </c>
      <c r="M522" s="1009">
        <v>1</v>
      </c>
      <c r="N522" s="1009" t="s">
        <v>84</v>
      </c>
      <c r="O522" s="1009" t="s">
        <v>84</v>
      </c>
      <c r="P522" s="1009">
        <v>1</v>
      </c>
      <c r="Q522" s="1009">
        <v>0.54166666666666663</v>
      </c>
      <c r="R522" s="1009" t="s">
        <v>84</v>
      </c>
      <c r="S522" s="1009">
        <v>0.75</v>
      </c>
      <c r="T522" s="1009">
        <v>1</v>
      </c>
      <c r="U522" s="1009">
        <v>1</v>
      </c>
      <c r="V522" s="1009">
        <v>1</v>
      </c>
      <c r="W522" s="1009" t="s">
        <v>84</v>
      </c>
      <c r="X522" s="1009">
        <v>0.54166666666666663</v>
      </c>
      <c r="Y522" s="909">
        <v>0.75</v>
      </c>
      <c r="Z522" s="909">
        <v>1</v>
      </c>
      <c r="AA522" s="1009">
        <v>1</v>
      </c>
      <c r="AB522" s="1009">
        <v>1</v>
      </c>
      <c r="AC522" s="1089"/>
      <c r="AD522" s="910">
        <v>1</v>
      </c>
      <c r="AE522" s="1009">
        <v>1</v>
      </c>
      <c r="AF522" s="1009">
        <v>1</v>
      </c>
      <c r="AG522" s="1009" t="s">
        <v>84</v>
      </c>
      <c r="AH522" s="1009" t="s">
        <v>84</v>
      </c>
      <c r="AI522" s="1009" t="s">
        <v>84</v>
      </c>
      <c r="AJ522" s="1009">
        <v>0.91666666666666674</v>
      </c>
      <c r="AK522" s="1009">
        <v>1</v>
      </c>
      <c r="AL522" s="1009">
        <v>1</v>
      </c>
      <c r="AM522" s="1009">
        <v>1</v>
      </c>
      <c r="AN522" s="186">
        <v>0.91666666666666674</v>
      </c>
      <c r="AO522" s="1009" t="s">
        <v>84</v>
      </c>
      <c r="AP522" s="1009" t="s">
        <v>84</v>
      </c>
      <c r="AQ522" s="1009">
        <v>0.66666666666666663</v>
      </c>
      <c r="AR522" s="1009">
        <v>0.91666666666666674</v>
      </c>
      <c r="AS522" s="1009" t="s">
        <v>84</v>
      </c>
      <c r="AT522" s="1010">
        <v>0.91666666666666674</v>
      </c>
      <c r="AU522" s="1009">
        <v>1</v>
      </c>
      <c r="AV522" s="1009">
        <v>0.91666666666666674</v>
      </c>
      <c r="AW522" s="1009" t="s">
        <v>84</v>
      </c>
      <c r="AX522" s="1010" t="s">
        <v>84</v>
      </c>
      <c r="AY522" s="1009">
        <v>0</v>
      </c>
      <c r="AZ522" s="1009">
        <v>0</v>
      </c>
      <c r="BA522" s="911" t="s">
        <v>84</v>
      </c>
      <c r="BB522" s="988"/>
      <c r="BC522" s="988">
        <v>0.87797619047619047</v>
      </c>
      <c r="BD522" s="913">
        <v>0.97916666666666674</v>
      </c>
      <c r="BE522" s="913">
        <v>0.83333333333333337</v>
      </c>
      <c r="BF522" s="147">
        <v>0.89682539682539686</v>
      </c>
      <c r="BG522" s="147" t="s">
        <v>84</v>
      </c>
    </row>
    <row r="523" spans="1:59" ht="35.25" customHeight="1" x14ac:dyDescent="0.25">
      <c r="A523" s="144"/>
      <c r="B523" s="144"/>
      <c r="C523" s="144"/>
      <c r="D523" s="144"/>
      <c r="E523" s="144" t="str">
        <f t="shared" si="93"/>
        <v>2023OCTUBREÍNDICE AMBIENTE DE LA TIENDA</v>
      </c>
      <c r="F523" s="448">
        <v>2023</v>
      </c>
      <c r="G523" s="449" t="s">
        <v>257</v>
      </c>
      <c r="H523" s="452"/>
      <c r="I523" s="818" t="s">
        <v>159</v>
      </c>
      <c r="J523" s="1019">
        <v>1</v>
      </c>
      <c r="K523" s="1009">
        <v>1</v>
      </c>
      <c r="L523" s="1009" t="s">
        <v>84</v>
      </c>
      <c r="M523" s="1009">
        <v>1</v>
      </c>
      <c r="N523" s="1009" t="s">
        <v>84</v>
      </c>
      <c r="O523" s="1009" t="s">
        <v>84</v>
      </c>
      <c r="P523" s="1009">
        <v>1</v>
      </c>
      <c r="Q523" s="1009">
        <v>1</v>
      </c>
      <c r="R523" s="1009" t="s">
        <v>84</v>
      </c>
      <c r="S523" s="1009">
        <v>0.75</v>
      </c>
      <c r="T523" s="1009">
        <v>1</v>
      </c>
      <c r="U523" s="1009">
        <v>1</v>
      </c>
      <c r="V523" s="1009">
        <v>1</v>
      </c>
      <c r="W523" s="1009" t="s">
        <v>84</v>
      </c>
      <c r="X523" s="1009">
        <v>0.83333333333333326</v>
      </c>
      <c r="Y523" s="1020">
        <v>0.91666666666666674</v>
      </c>
      <c r="Z523" s="1020">
        <v>0.875</v>
      </c>
      <c r="AA523" s="1009">
        <v>1</v>
      </c>
      <c r="AB523" s="1009">
        <v>1</v>
      </c>
      <c r="AC523" s="1089"/>
      <c r="AD523" s="1021">
        <v>1</v>
      </c>
      <c r="AE523" s="1009">
        <v>0.79166666666666674</v>
      </c>
      <c r="AF523" s="1009">
        <v>1</v>
      </c>
      <c r="AG523" s="1009" t="s">
        <v>84</v>
      </c>
      <c r="AH523" s="1009" t="s">
        <v>84</v>
      </c>
      <c r="AI523" s="1009" t="s">
        <v>84</v>
      </c>
      <c r="AJ523" s="1009">
        <v>0.91666666666666674</v>
      </c>
      <c r="AK523" s="1009">
        <v>0.83333333333333326</v>
      </c>
      <c r="AL523" s="1009">
        <v>1</v>
      </c>
      <c r="AM523" s="1009">
        <v>1</v>
      </c>
      <c r="AN523" s="186">
        <v>1</v>
      </c>
      <c r="AO523" s="1009" t="s">
        <v>84</v>
      </c>
      <c r="AP523" s="1009" t="s">
        <v>84</v>
      </c>
      <c r="AQ523" s="1009">
        <v>0.79166666666666674</v>
      </c>
      <c r="AR523" s="1009">
        <v>1</v>
      </c>
      <c r="AS523" s="1009" t="s">
        <v>84</v>
      </c>
      <c r="AT523" s="1010">
        <v>0.75</v>
      </c>
      <c r="AU523" s="1009" t="s">
        <v>84</v>
      </c>
      <c r="AV523" s="1009" t="s">
        <v>84</v>
      </c>
      <c r="AW523" s="1009">
        <v>0</v>
      </c>
      <c r="AX523" s="1010">
        <v>0</v>
      </c>
      <c r="AY523" s="1009" t="s">
        <v>84</v>
      </c>
      <c r="AZ523" s="1009"/>
      <c r="BA523" s="1022">
        <v>0.9553571428571429</v>
      </c>
      <c r="BB523" s="1023">
        <v>0.94270833333333337</v>
      </c>
      <c r="BC523" s="1023">
        <v>0.84722222222222232</v>
      </c>
      <c r="BD523" s="1024">
        <v>0.91509589947089953</v>
      </c>
      <c r="BE523" s="1024" t="s">
        <v>84</v>
      </c>
    </row>
    <row r="524" spans="1:59" ht="35.25" customHeight="1" x14ac:dyDescent="0.25">
      <c r="A524" s="144"/>
      <c r="B524" s="144"/>
      <c r="C524" s="144"/>
      <c r="D524" s="144"/>
      <c r="E524" s="144" t="str">
        <f t="shared" si="93"/>
        <v>2023NOVIEMBREÍNDICE AMBIENTE DE LA TIENDA</v>
      </c>
      <c r="F524" s="448">
        <v>2023</v>
      </c>
      <c r="G524" s="449" t="s">
        <v>267</v>
      </c>
      <c r="H524" s="452"/>
      <c r="I524" s="818" t="s">
        <v>159</v>
      </c>
      <c r="J524" s="1019">
        <v>1</v>
      </c>
      <c r="K524" s="1009">
        <v>0.75</v>
      </c>
      <c r="L524" s="1009" t="s">
        <v>84</v>
      </c>
      <c r="M524" s="1009">
        <v>0.91666666666666674</v>
      </c>
      <c r="N524" s="1009" t="s">
        <v>84</v>
      </c>
      <c r="O524" s="1009" t="s">
        <v>84</v>
      </c>
      <c r="P524" s="1009">
        <v>1</v>
      </c>
      <c r="Q524" s="1009">
        <v>0.83333333333333326</v>
      </c>
      <c r="R524" s="1009" t="s">
        <v>84</v>
      </c>
      <c r="S524" s="1009">
        <v>0.91666666666666674</v>
      </c>
      <c r="T524" s="1009">
        <v>1</v>
      </c>
      <c r="U524" s="1009">
        <v>0.70833333333333326</v>
      </c>
      <c r="V524" s="1009">
        <v>0.91666666666666674</v>
      </c>
      <c r="W524" s="1009" t="s">
        <v>84</v>
      </c>
      <c r="X524" s="1009">
        <v>0.83333333333333326</v>
      </c>
      <c r="Y524" s="1020">
        <v>1</v>
      </c>
      <c r="Z524" s="1020">
        <v>0.91666666666666674</v>
      </c>
      <c r="AA524" s="1009">
        <v>1</v>
      </c>
      <c r="AB524" s="1009">
        <v>1</v>
      </c>
      <c r="AC524" s="1089"/>
      <c r="AD524" s="1021">
        <v>1</v>
      </c>
      <c r="AE524" s="1009">
        <v>0.83333333333333326</v>
      </c>
      <c r="AF524" s="1009">
        <v>0.83333333333333326</v>
      </c>
      <c r="AG524" s="1009" t="s">
        <v>84</v>
      </c>
      <c r="AH524" s="1009" t="s">
        <v>84</v>
      </c>
      <c r="AI524" s="1009" t="s">
        <v>84</v>
      </c>
      <c r="AJ524" s="1009">
        <v>0.75</v>
      </c>
      <c r="AK524" s="1009">
        <v>1</v>
      </c>
      <c r="AL524" s="1009">
        <v>0.54166666666666663</v>
      </c>
      <c r="AM524" s="1009">
        <v>0.91666666666666674</v>
      </c>
      <c r="AN524" s="186">
        <v>0.79166666666666674</v>
      </c>
      <c r="AO524" s="1009" t="s">
        <v>84</v>
      </c>
      <c r="AP524" s="1009" t="s">
        <v>84</v>
      </c>
      <c r="AQ524" s="1009">
        <v>1</v>
      </c>
      <c r="AR524" s="1009">
        <v>1</v>
      </c>
      <c r="AS524" s="1009" t="s">
        <v>84</v>
      </c>
      <c r="AT524" s="1010">
        <v>1</v>
      </c>
      <c r="AU524" s="1009" t="s">
        <v>84</v>
      </c>
      <c r="AV524" s="1009" t="s">
        <v>84</v>
      </c>
      <c r="AW524" s="1009">
        <v>0</v>
      </c>
      <c r="AX524" s="1010">
        <v>0</v>
      </c>
      <c r="AY524" s="1009" t="s">
        <v>84</v>
      </c>
      <c r="AZ524" s="1009"/>
      <c r="BA524" s="1022">
        <v>0.91369047619047616</v>
      </c>
      <c r="BB524" s="1023">
        <v>0.83333333333333337</v>
      </c>
      <c r="BC524" s="1023">
        <v>1</v>
      </c>
      <c r="BD524" s="1024">
        <v>0.91567460317460314</v>
      </c>
      <c r="BE524" s="1024" t="s">
        <v>84</v>
      </c>
    </row>
    <row r="525" spans="1:59" ht="35.25" customHeight="1" x14ac:dyDescent="0.25">
      <c r="A525" s="144"/>
      <c r="B525" s="144"/>
      <c r="C525" s="144"/>
      <c r="D525" s="144"/>
      <c r="E525" s="144" t="str">
        <f t="shared" si="93"/>
        <v>2023DICIEMBREÍNDICE AMBIENTE DE LA TIENDA</v>
      </c>
      <c r="F525" s="448">
        <v>2023</v>
      </c>
      <c r="G525" s="449" t="s">
        <v>152</v>
      </c>
      <c r="H525" s="452"/>
      <c r="I525" s="818" t="s">
        <v>159</v>
      </c>
      <c r="J525" s="1019">
        <v>1</v>
      </c>
      <c r="K525" s="1009">
        <v>0.79166666666666674</v>
      </c>
      <c r="L525" s="1009" t="s">
        <v>84</v>
      </c>
      <c r="M525" s="1009">
        <v>1</v>
      </c>
      <c r="N525" s="1009" t="s">
        <v>84</v>
      </c>
      <c r="O525" s="1009" t="s">
        <v>84</v>
      </c>
      <c r="P525" s="1009">
        <v>0.83333333333333326</v>
      </c>
      <c r="Q525" s="1009">
        <v>0.875</v>
      </c>
      <c r="R525" s="1009" t="s">
        <v>84</v>
      </c>
      <c r="S525" s="1009">
        <v>1</v>
      </c>
      <c r="T525" s="1009">
        <v>1</v>
      </c>
      <c r="U525" s="1009">
        <v>1</v>
      </c>
      <c r="V525" s="1009">
        <v>1</v>
      </c>
      <c r="W525" s="1009" t="s">
        <v>84</v>
      </c>
      <c r="X525" s="1009">
        <v>1</v>
      </c>
      <c r="Y525" s="1020">
        <v>1</v>
      </c>
      <c r="Z525" s="1020">
        <v>1</v>
      </c>
      <c r="AA525" s="1009">
        <v>1</v>
      </c>
      <c r="AB525" s="1009">
        <v>1</v>
      </c>
      <c r="AC525" s="1089"/>
      <c r="AD525" s="1021">
        <v>1</v>
      </c>
      <c r="AE525" s="1009">
        <v>1</v>
      </c>
      <c r="AF525" s="1009">
        <v>1</v>
      </c>
      <c r="AG525" s="1009" t="s">
        <v>84</v>
      </c>
      <c r="AH525" s="1009" t="s">
        <v>84</v>
      </c>
      <c r="AI525" s="1009" t="s">
        <v>84</v>
      </c>
      <c r="AJ525" s="1009">
        <v>0.91666666666666674</v>
      </c>
      <c r="AK525" s="1009">
        <v>1</v>
      </c>
      <c r="AL525" s="1009">
        <v>0.79166666666666674</v>
      </c>
      <c r="AM525" s="1009">
        <v>1</v>
      </c>
      <c r="AN525" s="186">
        <v>0.75</v>
      </c>
      <c r="AO525" s="1009" t="s">
        <v>84</v>
      </c>
      <c r="AP525" s="1009" t="s">
        <v>84</v>
      </c>
      <c r="AQ525" s="1009">
        <v>1</v>
      </c>
      <c r="AR525" s="1009">
        <v>1</v>
      </c>
      <c r="AS525" s="1009" t="s">
        <v>84</v>
      </c>
      <c r="AT525" s="1010">
        <v>1</v>
      </c>
      <c r="AU525" s="1009" t="s">
        <v>84</v>
      </c>
      <c r="AV525" s="1009" t="s">
        <v>84</v>
      </c>
      <c r="AW525" s="1009">
        <v>0</v>
      </c>
      <c r="AX525" s="1010">
        <v>0</v>
      </c>
      <c r="AY525" s="1009" t="s">
        <v>84</v>
      </c>
      <c r="AZ525" s="1009"/>
      <c r="BA525" s="1022">
        <v>0.9642857142857143</v>
      </c>
      <c r="BB525" s="1023">
        <v>0.93229166666666674</v>
      </c>
      <c r="BC525" s="1023">
        <v>1</v>
      </c>
      <c r="BD525" s="1024">
        <v>0.96552579365079361</v>
      </c>
      <c r="BE525" s="1024" t="s">
        <v>84</v>
      </c>
    </row>
    <row r="526" spans="1:59" ht="35.25" customHeight="1" x14ac:dyDescent="0.25">
      <c r="A526" s="144"/>
      <c r="B526" s="144"/>
      <c r="C526" s="144"/>
      <c r="D526" s="144"/>
      <c r="E526" s="144" t="str">
        <f t="shared" si="93"/>
        <v>2024ENEROÍNDICE AMBIENTE DE LA TIENDA</v>
      </c>
      <c r="F526" s="448">
        <v>2024</v>
      </c>
      <c r="G526" s="449" t="s">
        <v>153</v>
      </c>
      <c r="H526" s="452"/>
      <c r="I526" s="818" t="s">
        <v>159</v>
      </c>
      <c r="J526" s="1088">
        <v>1</v>
      </c>
      <c r="K526" s="1089">
        <v>0.91666666666666674</v>
      </c>
      <c r="L526" s="1089" t="s">
        <v>84</v>
      </c>
      <c r="M526" s="1089">
        <v>1</v>
      </c>
      <c r="N526" s="1089" t="s">
        <v>84</v>
      </c>
      <c r="O526" s="1089" t="s">
        <v>84</v>
      </c>
      <c r="P526" s="1089">
        <v>1</v>
      </c>
      <c r="Q526" s="1089">
        <v>0.83333333333333326</v>
      </c>
      <c r="R526" s="1089" t="s">
        <v>84</v>
      </c>
      <c r="S526" s="1089">
        <v>1</v>
      </c>
      <c r="T526" s="1089" t="s">
        <v>84</v>
      </c>
      <c r="U526" s="1089">
        <v>1</v>
      </c>
      <c r="V526" s="1089">
        <v>1</v>
      </c>
      <c r="W526" s="1089" t="s">
        <v>84</v>
      </c>
      <c r="X526" s="1089">
        <v>1</v>
      </c>
      <c r="Y526" s="1090">
        <v>1</v>
      </c>
      <c r="Z526" s="1090">
        <v>1</v>
      </c>
      <c r="AA526" s="1089">
        <v>1</v>
      </c>
      <c r="AB526" s="1089" t="s">
        <v>84</v>
      </c>
      <c r="AC526" s="1089"/>
      <c r="AD526" s="1091">
        <v>1</v>
      </c>
      <c r="AE526" s="1089">
        <v>0.91666666666666674</v>
      </c>
      <c r="AF526" s="1089">
        <v>1</v>
      </c>
      <c r="AG526" s="1089" t="s">
        <v>84</v>
      </c>
      <c r="AH526" s="1089" t="s">
        <v>84</v>
      </c>
      <c r="AI526" s="1089" t="s">
        <v>84</v>
      </c>
      <c r="AJ526" s="1089">
        <v>0.91666666666666674</v>
      </c>
      <c r="AK526" s="1089">
        <v>1</v>
      </c>
      <c r="AL526" s="1089">
        <v>0.91666666666666674</v>
      </c>
      <c r="AM526" s="1089">
        <v>1</v>
      </c>
      <c r="AN526" s="186">
        <v>0.91666666666666674</v>
      </c>
      <c r="AO526" s="1089" t="s">
        <v>84</v>
      </c>
      <c r="AP526" s="1089" t="s">
        <v>84</v>
      </c>
      <c r="AQ526" s="1089">
        <v>1</v>
      </c>
      <c r="AR526" s="1089">
        <v>0.83333333333333326</v>
      </c>
      <c r="AS526" s="1089" t="s">
        <v>84</v>
      </c>
      <c r="AT526" s="1092">
        <v>0.83333333333333326</v>
      </c>
      <c r="AU526" s="1089" t="s">
        <v>84</v>
      </c>
      <c r="AV526" s="1089" t="s">
        <v>84</v>
      </c>
      <c r="AW526" s="1089">
        <v>0</v>
      </c>
      <c r="AX526" s="1092">
        <v>0</v>
      </c>
      <c r="AY526" s="1089" t="s">
        <v>84</v>
      </c>
      <c r="AZ526" s="1089"/>
      <c r="BA526" s="1093">
        <v>0.97916666666666663</v>
      </c>
      <c r="BB526" s="1094">
        <v>0.95833333333333348</v>
      </c>
      <c r="BC526" s="1094">
        <v>0.88888888888888884</v>
      </c>
      <c r="BD526" s="1095">
        <v>0.94212962962962965</v>
      </c>
      <c r="BE526" s="1095" t="s">
        <v>84</v>
      </c>
    </row>
    <row r="527" spans="1:59" ht="35.25" customHeight="1" x14ac:dyDescent="0.25">
      <c r="A527" s="144"/>
      <c r="B527" s="144"/>
      <c r="C527" s="144"/>
      <c r="D527" s="144"/>
      <c r="E527" s="144" t="str">
        <f t="shared" si="93"/>
        <v>2024FEBREROÍNDICE AMBIENTE DE LA TIENDA</v>
      </c>
      <c r="F527" s="448">
        <v>2024</v>
      </c>
      <c r="G527" s="449" t="s">
        <v>154</v>
      </c>
      <c r="H527" s="452"/>
      <c r="I527" s="1102" t="s">
        <v>159</v>
      </c>
      <c r="J527" s="1088">
        <v>1</v>
      </c>
      <c r="K527" s="1089">
        <v>1</v>
      </c>
      <c r="L527" s="1089" t="s">
        <v>84</v>
      </c>
      <c r="M527" s="1089">
        <v>1</v>
      </c>
      <c r="N527" s="1089" t="s">
        <v>84</v>
      </c>
      <c r="O527" s="1089" t="s">
        <v>84</v>
      </c>
      <c r="P527" s="1089">
        <v>1</v>
      </c>
      <c r="Q527" s="1089">
        <v>1</v>
      </c>
      <c r="R527" s="1089" t="s">
        <v>84</v>
      </c>
      <c r="S527" s="1089">
        <v>1</v>
      </c>
      <c r="T527" s="1089" t="s">
        <v>84</v>
      </c>
      <c r="U527" s="1089">
        <v>1</v>
      </c>
      <c r="V527" s="1089">
        <v>1</v>
      </c>
      <c r="W527" s="1089" t="s">
        <v>84</v>
      </c>
      <c r="X527" s="1089">
        <v>1</v>
      </c>
      <c r="Y527" s="1090">
        <v>0.91666666666666674</v>
      </c>
      <c r="Z527" s="1090">
        <v>1</v>
      </c>
      <c r="AA527" s="1089">
        <v>1</v>
      </c>
      <c r="AB527" s="1089" t="s">
        <v>84</v>
      </c>
      <c r="AC527" s="1089"/>
      <c r="AD527" s="1091">
        <v>1</v>
      </c>
      <c r="AE527" s="1089">
        <v>1</v>
      </c>
      <c r="AF527" s="1089">
        <v>0.79166666666666674</v>
      </c>
      <c r="AG527" s="1089" t="s">
        <v>84</v>
      </c>
      <c r="AH527" s="1089" t="s">
        <v>84</v>
      </c>
      <c r="AI527" s="1089" t="s">
        <v>84</v>
      </c>
      <c r="AJ527" s="1089">
        <v>0.91666666666666674</v>
      </c>
      <c r="AK527" s="1089">
        <v>0.91666666666666674</v>
      </c>
      <c r="AL527" s="1089">
        <v>0.875</v>
      </c>
      <c r="AM527" s="1089">
        <v>0.83333333333333326</v>
      </c>
      <c r="AN527" s="186">
        <v>1</v>
      </c>
      <c r="AO527" s="1089" t="s">
        <v>84</v>
      </c>
      <c r="AP527" s="1089" t="s">
        <v>84</v>
      </c>
      <c r="AQ527" s="1089">
        <v>1</v>
      </c>
      <c r="AR527" s="1089">
        <v>1</v>
      </c>
      <c r="AS527" s="1089" t="s">
        <v>84</v>
      </c>
      <c r="AT527" s="1092">
        <v>1</v>
      </c>
      <c r="AU527" s="1089" t="s">
        <v>84</v>
      </c>
      <c r="AV527" s="1089" t="s">
        <v>84</v>
      </c>
      <c r="AW527" s="1089">
        <v>0</v>
      </c>
      <c r="AX527" s="1092">
        <v>0</v>
      </c>
      <c r="AY527" s="1089" t="s">
        <v>84</v>
      </c>
      <c r="AZ527" s="1089"/>
      <c r="BA527" s="1093">
        <v>0.99305555555555547</v>
      </c>
      <c r="BB527" s="1094">
        <v>0.91666666666666674</v>
      </c>
      <c r="BC527" s="1094">
        <v>1</v>
      </c>
      <c r="BD527" s="1095">
        <v>0.96990740740740744</v>
      </c>
      <c r="BE527" s="1095" t="s">
        <v>84</v>
      </c>
    </row>
    <row r="528" spans="1:59" ht="35.25" customHeight="1" x14ac:dyDescent="0.25">
      <c r="A528" s="144"/>
      <c r="B528" s="144"/>
      <c r="C528" s="144"/>
      <c r="D528" s="144"/>
      <c r="E528" s="144" t="str">
        <f t="shared" si="93"/>
        <v>2024MARZOÍNDICE AMBIENTE DE LA TIENDA</v>
      </c>
      <c r="F528" s="448">
        <v>2024</v>
      </c>
      <c r="G528" s="449" t="s">
        <v>155</v>
      </c>
      <c r="H528" s="452"/>
      <c r="I528" s="1102" t="s">
        <v>159</v>
      </c>
      <c r="J528" s="1088">
        <v>1</v>
      </c>
      <c r="K528" s="1089">
        <v>1</v>
      </c>
      <c r="L528" s="1089" t="s">
        <v>84</v>
      </c>
      <c r="M528" s="1089">
        <v>1</v>
      </c>
      <c r="N528" s="1089" t="s">
        <v>84</v>
      </c>
      <c r="O528" s="1089" t="s">
        <v>84</v>
      </c>
      <c r="P528" s="1089">
        <v>0.91666666666666674</v>
      </c>
      <c r="Q528" s="1089">
        <v>0.75</v>
      </c>
      <c r="R528" s="1089" t="s">
        <v>84</v>
      </c>
      <c r="S528" s="1089">
        <v>1</v>
      </c>
      <c r="T528" s="1089" t="s">
        <v>84</v>
      </c>
      <c r="U528" s="1089">
        <v>1</v>
      </c>
      <c r="V528" s="1089">
        <v>1</v>
      </c>
      <c r="W528" s="1089" t="s">
        <v>84</v>
      </c>
      <c r="X528" s="1089">
        <v>1</v>
      </c>
      <c r="Y528" s="1090">
        <v>1</v>
      </c>
      <c r="Z528" s="1090">
        <v>0.91666666666666674</v>
      </c>
      <c r="AA528" s="1089">
        <v>0.83333333333333326</v>
      </c>
      <c r="AB528" s="1089" t="s">
        <v>84</v>
      </c>
      <c r="AC528" s="1089"/>
      <c r="AD528" s="1091">
        <v>0.83333333333333326</v>
      </c>
      <c r="AE528" s="1089">
        <v>1</v>
      </c>
      <c r="AF528" s="1089">
        <v>0.70833333333333326</v>
      </c>
      <c r="AG528" s="1089" t="s">
        <v>84</v>
      </c>
      <c r="AH528" s="1089" t="s">
        <v>84</v>
      </c>
      <c r="AI528" s="1089" t="s">
        <v>84</v>
      </c>
      <c r="AJ528" s="1089">
        <v>0.83333333333333326</v>
      </c>
      <c r="AK528" s="1089" t="s">
        <v>84</v>
      </c>
      <c r="AL528" s="1089">
        <v>0.75</v>
      </c>
      <c r="AM528" s="1089">
        <v>0.83333333333333326</v>
      </c>
      <c r="AN528" s="186">
        <v>1</v>
      </c>
      <c r="AO528" s="1089" t="s">
        <v>84</v>
      </c>
      <c r="AP528" s="1089" t="s">
        <v>84</v>
      </c>
      <c r="AQ528" s="1089">
        <v>1</v>
      </c>
      <c r="AR528" s="1089">
        <v>1</v>
      </c>
      <c r="AS528" s="1089" t="s">
        <v>84</v>
      </c>
      <c r="AT528" s="1092">
        <v>1</v>
      </c>
      <c r="AU528" s="1089" t="s">
        <v>84</v>
      </c>
      <c r="AV528" s="1089" t="s">
        <v>84</v>
      </c>
      <c r="AW528" s="1089">
        <v>0</v>
      </c>
      <c r="AX528" s="1092">
        <v>0</v>
      </c>
      <c r="AY528" s="1089" t="s">
        <v>84</v>
      </c>
      <c r="AZ528" s="1089"/>
      <c r="BA528" s="1093">
        <v>0.95138888888888895</v>
      </c>
      <c r="BB528" s="1094">
        <v>0.85119047619047616</v>
      </c>
      <c r="BC528" s="1094">
        <v>1</v>
      </c>
      <c r="BD528" s="1095">
        <v>0.93419312169312174</v>
      </c>
      <c r="BE528" s="1095" t="s">
        <v>84</v>
      </c>
    </row>
    <row r="529" spans="1:57" ht="35.25" customHeight="1" x14ac:dyDescent="0.25">
      <c r="A529" s="144"/>
      <c r="B529" s="144"/>
      <c r="C529" s="144"/>
      <c r="D529" s="144"/>
      <c r="E529" s="144" t="str">
        <f t="shared" si="93"/>
        <v>2024ABRILÍNDICE AMBIENTE DE LA TIENDA</v>
      </c>
      <c r="F529" s="448">
        <v>2024</v>
      </c>
      <c r="G529" s="449" t="s">
        <v>303</v>
      </c>
      <c r="H529" s="452"/>
      <c r="I529" s="1102" t="s">
        <v>159</v>
      </c>
      <c r="J529" s="1088">
        <v>1</v>
      </c>
      <c r="K529" s="1089">
        <v>1</v>
      </c>
      <c r="L529" s="1089" t="s">
        <v>84</v>
      </c>
      <c r="M529" s="1089">
        <v>1</v>
      </c>
      <c r="N529" s="1089" t="s">
        <v>84</v>
      </c>
      <c r="O529" s="1089" t="s">
        <v>84</v>
      </c>
      <c r="P529" s="1089">
        <v>1</v>
      </c>
      <c r="Q529" s="1089">
        <v>0.91666666666666674</v>
      </c>
      <c r="R529" s="1089" t="s">
        <v>84</v>
      </c>
      <c r="S529" s="1089">
        <v>1</v>
      </c>
      <c r="T529" s="1089" t="s">
        <v>84</v>
      </c>
      <c r="U529" s="1089">
        <v>1</v>
      </c>
      <c r="V529" s="1089">
        <v>0.91666666666666674</v>
      </c>
      <c r="W529" s="1089" t="s">
        <v>84</v>
      </c>
      <c r="X529" s="1089">
        <v>1</v>
      </c>
      <c r="Y529" s="1090">
        <v>0.75</v>
      </c>
      <c r="Z529" s="1090">
        <v>1</v>
      </c>
      <c r="AA529" s="1089">
        <v>1</v>
      </c>
      <c r="AB529" s="1089" t="s">
        <v>84</v>
      </c>
      <c r="AC529" s="1089"/>
      <c r="AD529" s="1091">
        <v>0.875</v>
      </c>
      <c r="AE529" s="1089">
        <v>1</v>
      </c>
      <c r="AF529" s="1089">
        <v>0.79166666666666674</v>
      </c>
      <c r="AG529" s="1089" t="s">
        <v>84</v>
      </c>
      <c r="AH529" s="1089" t="s">
        <v>84</v>
      </c>
      <c r="AI529" s="1089" t="s">
        <v>84</v>
      </c>
      <c r="AJ529" s="1089">
        <v>0.91666666666666674</v>
      </c>
      <c r="AK529" s="1089" t="s">
        <v>84</v>
      </c>
      <c r="AL529" s="1089">
        <v>0.54166666666666663</v>
      </c>
      <c r="AM529" s="1089">
        <v>1</v>
      </c>
      <c r="AN529" s="186">
        <v>1</v>
      </c>
      <c r="AO529" s="1089" t="s">
        <v>84</v>
      </c>
      <c r="AP529" s="1089" t="s">
        <v>84</v>
      </c>
      <c r="AQ529" s="1089">
        <v>1</v>
      </c>
      <c r="AR529" s="1089">
        <v>1</v>
      </c>
      <c r="AS529" s="1089" t="s">
        <v>84</v>
      </c>
      <c r="AT529" s="1092">
        <v>1</v>
      </c>
      <c r="AU529" s="1089" t="s">
        <v>84</v>
      </c>
      <c r="AV529" s="1089" t="s">
        <v>84</v>
      </c>
      <c r="AW529" s="1089">
        <v>0</v>
      </c>
      <c r="AX529" s="1092">
        <v>0</v>
      </c>
      <c r="AY529" s="1089" t="s">
        <v>84</v>
      </c>
      <c r="AZ529" s="1089"/>
      <c r="BA529" s="1093">
        <v>0.96527777777777779</v>
      </c>
      <c r="BB529" s="1094">
        <v>0.87500000000000011</v>
      </c>
      <c r="BC529" s="1094">
        <v>1</v>
      </c>
      <c r="BD529" s="1095">
        <v>0.94675925925925919</v>
      </c>
      <c r="BE529" s="1095" t="s">
        <v>84</v>
      </c>
    </row>
    <row r="530" spans="1:57" ht="35.25" customHeight="1" x14ac:dyDescent="0.25">
      <c r="A530" s="144"/>
      <c r="B530" s="144"/>
      <c r="C530" s="144"/>
      <c r="D530" s="144"/>
      <c r="E530" s="144" t="str">
        <f t="shared" si="93"/>
        <v>2024MAYOÍNDICE AMBIENTE DE LA TIENDA</v>
      </c>
      <c r="F530" s="448">
        <v>2024</v>
      </c>
      <c r="G530" s="449" t="s">
        <v>167</v>
      </c>
      <c r="H530" s="452"/>
      <c r="I530" s="1102" t="s">
        <v>159</v>
      </c>
      <c r="J530" s="1088">
        <v>1</v>
      </c>
      <c r="K530" s="1089">
        <v>0.625</v>
      </c>
      <c r="L530" s="1089" t="s">
        <v>84</v>
      </c>
      <c r="M530" s="1089">
        <v>0.91666666666666674</v>
      </c>
      <c r="N530" s="1089" t="s">
        <v>84</v>
      </c>
      <c r="O530" s="1089" t="s">
        <v>84</v>
      </c>
      <c r="P530" s="1089">
        <v>1</v>
      </c>
      <c r="Q530" s="1089">
        <v>0.83333333333333326</v>
      </c>
      <c r="R530" s="1089" t="s">
        <v>84</v>
      </c>
      <c r="S530" s="1089">
        <v>1</v>
      </c>
      <c r="T530" s="1089" t="s">
        <v>84</v>
      </c>
      <c r="U530" s="1089">
        <v>0.91666666666666674</v>
      </c>
      <c r="V530" s="1089">
        <v>1</v>
      </c>
      <c r="W530" s="1089" t="s">
        <v>84</v>
      </c>
      <c r="X530" s="1089">
        <v>0.91666666666666674</v>
      </c>
      <c r="Y530" s="1090">
        <v>1</v>
      </c>
      <c r="Z530" s="1090">
        <v>1</v>
      </c>
      <c r="AA530" s="1089">
        <v>1</v>
      </c>
      <c r="AB530" s="1089" t="s">
        <v>84</v>
      </c>
      <c r="AC530" s="1089"/>
      <c r="AD530" s="1091">
        <v>0.91666666666666674</v>
      </c>
      <c r="AE530" s="1089">
        <v>1</v>
      </c>
      <c r="AF530" s="1089">
        <v>1</v>
      </c>
      <c r="AG530" s="1089" t="s">
        <v>84</v>
      </c>
      <c r="AH530" s="1089" t="s">
        <v>84</v>
      </c>
      <c r="AI530" s="1089" t="s">
        <v>84</v>
      </c>
      <c r="AJ530" s="1089">
        <v>1</v>
      </c>
      <c r="AK530" s="1089" t="s">
        <v>84</v>
      </c>
      <c r="AL530" s="1089">
        <v>1</v>
      </c>
      <c r="AM530" s="1089">
        <v>0.83333333333333326</v>
      </c>
      <c r="AN530" s="186">
        <v>1</v>
      </c>
      <c r="AO530" s="1089" t="s">
        <v>84</v>
      </c>
      <c r="AP530" s="1089" t="s">
        <v>84</v>
      </c>
      <c r="AQ530" s="1089">
        <v>0.91666666666666674</v>
      </c>
      <c r="AR530" s="1089">
        <v>1</v>
      </c>
      <c r="AS530" s="1089" t="s">
        <v>84</v>
      </c>
      <c r="AT530" s="1092">
        <v>0.91666666666666674</v>
      </c>
      <c r="AU530" s="1089" t="s">
        <v>84</v>
      </c>
      <c r="AV530" s="1089" t="s">
        <v>84</v>
      </c>
      <c r="AW530" s="1089">
        <v>0</v>
      </c>
      <c r="AX530" s="1092">
        <v>0</v>
      </c>
      <c r="AY530" s="1089" t="s">
        <v>84</v>
      </c>
      <c r="AZ530" s="1089"/>
      <c r="BA530" s="1093">
        <v>0.93402777777777779</v>
      </c>
      <c r="BB530" s="1094">
        <v>0.9642857142857143</v>
      </c>
      <c r="BC530" s="1094">
        <v>0.94444444444444453</v>
      </c>
      <c r="BD530" s="1095">
        <v>0.94758597883597895</v>
      </c>
      <c r="BE530" s="1095" t="s">
        <v>84</v>
      </c>
    </row>
    <row r="531" spans="1:57" ht="35.25" customHeight="1" x14ac:dyDescent="0.25">
      <c r="A531" s="144"/>
      <c r="B531" s="144"/>
      <c r="C531" s="144"/>
      <c r="D531" s="144"/>
      <c r="E531" s="144" t="str">
        <f t="shared" si="93"/>
        <v>2024JUNIOÍNDICE AMBIENTE DE LA TIENDA</v>
      </c>
      <c r="F531" s="448">
        <v>2024</v>
      </c>
      <c r="G531" s="449" t="s">
        <v>168</v>
      </c>
      <c r="H531" s="452"/>
      <c r="I531" s="1102" t="s">
        <v>159</v>
      </c>
      <c r="J531" s="1088">
        <v>0.91666666666666674</v>
      </c>
      <c r="K531" s="1089">
        <v>1</v>
      </c>
      <c r="L531" s="1089" t="s">
        <v>84</v>
      </c>
      <c r="M531" s="1089">
        <v>1</v>
      </c>
      <c r="N531" s="1089" t="s">
        <v>84</v>
      </c>
      <c r="O531" s="1089" t="s">
        <v>84</v>
      </c>
      <c r="P531" s="1089">
        <v>0.91666666666666674</v>
      </c>
      <c r="Q531" s="1089">
        <v>0.91666666666666674</v>
      </c>
      <c r="R531" s="1089" t="s">
        <v>84</v>
      </c>
      <c r="S531" s="1089">
        <v>1</v>
      </c>
      <c r="T531" s="1089" t="s">
        <v>84</v>
      </c>
      <c r="U531" s="1089">
        <v>1</v>
      </c>
      <c r="V531" s="1089">
        <v>1</v>
      </c>
      <c r="W531" s="1089" t="s">
        <v>84</v>
      </c>
      <c r="X531" s="1089">
        <v>1</v>
      </c>
      <c r="Y531" s="1090">
        <v>1</v>
      </c>
      <c r="Z531" s="1090">
        <v>1</v>
      </c>
      <c r="AA531" s="1089">
        <v>1</v>
      </c>
      <c r="AB531" s="1089" t="s">
        <v>84</v>
      </c>
      <c r="AC531" s="1089"/>
      <c r="AD531" s="1091">
        <v>1</v>
      </c>
      <c r="AE531" s="1089">
        <v>1</v>
      </c>
      <c r="AF531" s="1089">
        <v>1</v>
      </c>
      <c r="AG531" s="1089" t="s">
        <v>84</v>
      </c>
      <c r="AH531" s="1089" t="s">
        <v>84</v>
      </c>
      <c r="AI531" s="1089" t="s">
        <v>84</v>
      </c>
      <c r="AJ531" s="1089">
        <v>1</v>
      </c>
      <c r="AK531" s="1089" t="s">
        <v>84</v>
      </c>
      <c r="AL531" s="1089">
        <v>1</v>
      </c>
      <c r="AM531" s="1089">
        <v>1</v>
      </c>
      <c r="AN531" s="186">
        <v>0.91666666666666674</v>
      </c>
      <c r="AO531" s="1089" t="s">
        <v>84</v>
      </c>
      <c r="AP531" s="1089" t="s">
        <v>84</v>
      </c>
      <c r="AQ531" s="1089">
        <v>0.91666666666666674</v>
      </c>
      <c r="AR531" s="1089">
        <v>1</v>
      </c>
      <c r="AS531" s="1089" t="s">
        <v>84</v>
      </c>
      <c r="AT531" s="1092">
        <v>0.91666666666666674</v>
      </c>
      <c r="AU531" s="1089" t="s">
        <v>84</v>
      </c>
      <c r="AV531" s="1089" t="s">
        <v>84</v>
      </c>
      <c r="AW531" s="1089">
        <v>0</v>
      </c>
      <c r="AX531" s="1092">
        <v>0</v>
      </c>
      <c r="AY531" s="1089" t="s">
        <v>84</v>
      </c>
      <c r="AZ531" s="1089"/>
      <c r="BA531" s="1093">
        <v>0.97916666666666663</v>
      </c>
      <c r="BB531" s="1094">
        <v>0.98809523809523814</v>
      </c>
      <c r="BC531" s="1094">
        <v>0.94444444444444453</v>
      </c>
      <c r="BD531" s="1095">
        <v>0.97056878306878314</v>
      </c>
      <c r="BE531" s="1095" t="s">
        <v>84</v>
      </c>
    </row>
    <row r="532" spans="1:57" ht="35.25" customHeight="1" x14ac:dyDescent="0.25">
      <c r="A532" s="144"/>
      <c r="B532" s="144"/>
      <c r="C532" s="144"/>
      <c r="D532" s="144"/>
      <c r="E532" s="144" t="str">
        <f t="shared" si="93"/>
        <v>2024JULIOÍNDICE AMBIENTE DE LA TIENDA</v>
      </c>
      <c r="F532" s="448">
        <v>2024</v>
      </c>
      <c r="G532" s="449" t="s">
        <v>241</v>
      </c>
      <c r="H532" s="452"/>
      <c r="I532" s="1102" t="s">
        <v>159</v>
      </c>
      <c r="J532" s="1088">
        <v>0.91666666666666674</v>
      </c>
      <c r="K532" s="1089">
        <v>1</v>
      </c>
      <c r="L532" s="1089" t="s">
        <v>84</v>
      </c>
      <c r="M532" s="1089">
        <v>1</v>
      </c>
      <c r="N532" s="1089" t="s">
        <v>84</v>
      </c>
      <c r="O532" s="1089" t="s">
        <v>84</v>
      </c>
      <c r="P532" s="1089">
        <v>0.91666666666666674</v>
      </c>
      <c r="Q532" s="1089">
        <v>1</v>
      </c>
      <c r="R532" s="1089" t="s">
        <v>84</v>
      </c>
      <c r="S532" s="1089">
        <v>1</v>
      </c>
      <c r="T532" s="1089" t="s">
        <v>84</v>
      </c>
      <c r="U532" s="1089">
        <v>0.91666666666666674</v>
      </c>
      <c r="V532" s="1089">
        <v>1</v>
      </c>
      <c r="W532" s="1089" t="s">
        <v>84</v>
      </c>
      <c r="X532" s="1089">
        <v>0.875</v>
      </c>
      <c r="Y532" s="1090">
        <v>1</v>
      </c>
      <c r="Z532" s="1090">
        <v>1</v>
      </c>
      <c r="AA532" s="1089">
        <v>1</v>
      </c>
      <c r="AB532" s="1089" t="s">
        <v>84</v>
      </c>
      <c r="AC532" s="1089"/>
      <c r="AD532" s="1091">
        <v>0.83333333333333326</v>
      </c>
      <c r="AE532" s="1089">
        <v>0.83333333333333326</v>
      </c>
      <c r="AF532" s="1089">
        <v>0.75</v>
      </c>
      <c r="AG532" s="1089" t="s">
        <v>84</v>
      </c>
      <c r="AH532" s="1089" t="s">
        <v>84</v>
      </c>
      <c r="AI532" s="1089" t="s">
        <v>84</v>
      </c>
      <c r="AJ532" s="1089">
        <v>0.91666666666666674</v>
      </c>
      <c r="AK532" s="1089" t="s">
        <v>84</v>
      </c>
      <c r="AL532" s="1089">
        <v>0.91666666666666674</v>
      </c>
      <c r="AM532" s="1089">
        <v>0.83333333333333326</v>
      </c>
      <c r="AN532" s="186">
        <v>1</v>
      </c>
      <c r="AO532" s="1089" t="s">
        <v>84</v>
      </c>
      <c r="AP532" s="1089" t="s">
        <v>84</v>
      </c>
      <c r="AQ532" s="1089">
        <v>0.91666666666666674</v>
      </c>
      <c r="AR532" s="1089">
        <v>0.91666666666666674</v>
      </c>
      <c r="AS532" s="1089" t="s">
        <v>84</v>
      </c>
      <c r="AT532" s="1092">
        <v>1</v>
      </c>
      <c r="AU532" s="1089" t="s">
        <v>84</v>
      </c>
      <c r="AV532" s="1089" t="s">
        <v>84</v>
      </c>
      <c r="AW532" s="1089">
        <v>0</v>
      </c>
      <c r="AX532" s="1092">
        <v>0</v>
      </c>
      <c r="AY532" s="1089" t="s">
        <v>84</v>
      </c>
      <c r="AZ532" s="1089"/>
      <c r="BA532" s="1093">
        <v>0.96875</v>
      </c>
      <c r="BB532" s="1094">
        <v>0.86904761904761896</v>
      </c>
      <c r="BC532" s="1094">
        <v>0.94444444444444453</v>
      </c>
      <c r="BD532" s="1095">
        <v>0.92741402116402127</v>
      </c>
      <c r="BE532" s="1095" t="s">
        <v>84</v>
      </c>
    </row>
    <row r="533" spans="1:57" ht="35.25" customHeight="1" x14ac:dyDescent="0.25">
      <c r="A533" s="144"/>
      <c r="B533" s="144"/>
      <c r="C533" s="144"/>
      <c r="D533" s="144"/>
      <c r="E533" s="144" t="str">
        <f t="shared" si="93"/>
        <v>2024AGOSTOÍNDICE AMBIENTE DE LA TIENDA</v>
      </c>
      <c r="F533" s="448">
        <v>2024</v>
      </c>
      <c r="G533" s="449" t="s">
        <v>246</v>
      </c>
      <c r="H533" s="452"/>
      <c r="I533" s="1102" t="s">
        <v>159</v>
      </c>
      <c r="J533" s="1088">
        <v>1</v>
      </c>
      <c r="K533" s="1089">
        <v>0.91666666666666674</v>
      </c>
      <c r="L533" s="1089" t="s">
        <v>84</v>
      </c>
      <c r="M533" s="1089">
        <v>1</v>
      </c>
      <c r="N533" s="1089" t="s">
        <v>84</v>
      </c>
      <c r="O533" s="1089" t="s">
        <v>84</v>
      </c>
      <c r="P533" s="1089">
        <v>0.91666666666666674</v>
      </c>
      <c r="Q533" s="1089">
        <v>1</v>
      </c>
      <c r="R533" s="1089" t="s">
        <v>84</v>
      </c>
      <c r="S533" s="1089">
        <v>1</v>
      </c>
      <c r="T533" s="1089" t="s">
        <v>84</v>
      </c>
      <c r="U533" s="1089">
        <v>1</v>
      </c>
      <c r="V533" s="1089">
        <v>0.91666666666666674</v>
      </c>
      <c r="W533" s="1089" t="s">
        <v>84</v>
      </c>
      <c r="X533" s="1089">
        <v>1</v>
      </c>
      <c r="Y533" s="1090">
        <v>1</v>
      </c>
      <c r="Z533" s="1090">
        <v>1</v>
      </c>
      <c r="AA533" s="1089">
        <v>0.83333333333333326</v>
      </c>
      <c r="AB533" s="1089" t="s">
        <v>84</v>
      </c>
      <c r="AC533" s="1089"/>
      <c r="AD533" s="1091">
        <v>1</v>
      </c>
      <c r="AE533" s="1089">
        <v>0.70833333333333326</v>
      </c>
      <c r="AF533" s="1089">
        <v>1</v>
      </c>
      <c r="AG533" s="1089" t="s">
        <v>84</v>
      </c>
      <c r="AH533" s="1089" t="s">
        <v>84</v>
      </c>
      <c r="AI533" s="1089" t="s">
        <v>84</v>
      </c>
      <c r="AJ533" s="1089">
        <v>1</v>
      </c>
      <c r="AK533" s="1089" t="s">
        <v>84</v>
      </c>
      <c r="AL533" s="1089">
        <v>0.66666666666666674</v>
      </c>
      <c r="AM533" s="1089">
        <v>0.79166666666666674</v>
      </c>
      <c r="AN533" s="186">
        <v>0.83333333333333326</v>
      </c>
      <c r="AO533" s="1089" t="s">
        <v>84</v>
      </c>
      <c r="AP533" s="1089" t="s">
        <v>84</v>
      </c>
      <c r="AQ533" s="1089">
        <v>1</v>
      </c>
      <c r="AR533" s="1089">
        <v>1</v>
      </c>
      <c r="AS533" s="1089" t="s">
        <v>84</v>
      </c>
      <c r="AT533" s="1092">
        <v>1</v>
      </c>
      <c r="AU533" s="1089" t="s">
        <v>84</v>
      </c>
      <c r="AV533" s="1089" t="s">
        <v>84</v>
      </c>
      <c r="AW533" s="1089">
        <v>0</v>
      </c>
      <c r="AX533" s="1092">
        <v>0</v>
      </c>
      <c r="AY533" s="1089" t="s">
        <v>84</v>
      </c>
      <c r="AZ533" s="1089"/>
      <c r="BA533" s="1093">
        <v>0.96527777777777779</v>
      </c>
      <c r="BB533" s="1094">
        <v>0.8571428571428571</v>
      </c>
      <c r="BC533" s="1094">
        <v>1</v>
      </c>
      <c r="BD533" s="1095">
        <v>0.94080687830687826</v>
      </c>
      <c r="BE533" s="1095" t="s">
        <v>84</v>
      </c>
    </row>
    <row r="534" spans="1:57" ht="35.25" customHeight="1" x14ac:dyDescent="0.25">
      <c r="A534" s="144"/>
      <c r="B534" s="144"/>
      <c r="C534" s="144"/>
      <c r="D534" s="144"/>
      <c r="E534" s="144" t="str">
        <f t="shared" si="93"/>
        <v>2024SEPTIEMBREÍNDICE AMBIENTE DE LA TIENDA</v>
      </c>
      <c r="F534" s="1181">
        <v>2024</v>
      </c>
      <c r="G534" s="449" t="s">
        <v>248</v>
      </c>
      <c r="H534" s="452"/>
      <c r="I534" s="1102" t="s">
        <v>159</v>
      </c>
      <c r="J534" s="1088">
        <v>0.91666666666666674</v>
      </c>
      <c r="K534" s="1089">
        <v>0.83333333333333326</v>
      </c>
      <c r="L534" s="1089" t="s">
        <v>84</v>
      </c>
      <c r="M534" s="1089">
        <v>0.83333333333333326</v>
      </c>
      <c r="N534" s="1089" t="s">
        <v>84</v>
      </c>
      <c r="O534" s="1089" t="s">
        <v>84</v>
      </c>
      <c r="P534" s="1089">
        <v>0.58333333333333326</v>
      </c>
      <c r="Q534" s="1089">
        <v>0.75</v>
      </c>
      <c r="R534" s="1089" t="s">
        <v>84</v>
      </c>
      <c r="S534" s="1089">
        <v>0.91666666666666674</v>
      </c>
      <c r="T534" s="1089" t="s">
        <v>84</v>
      </c>
      <c r="U534" s="1089">
        <v>0.75</v>
      </c>
      <c r="V534" s="1089">
        <v>0.70833333333333326</v>
      </c>
      <c r="W534" s="1089" t="s">
        <v>84</v>
      </c>
      <c r="X534" s="1089">
        <v>0.70833333333333326</v>
      </c>
      <c r="Y534" s="1090">
        <v>0.70833333333333326</v>
      </c>
      <c r="Z534" s="1090">
        <v>0.83333333333333326</v>
      </c>
      <c r="AA534" s="1089">
        <v>0.83333333333333326</v>
      </c>
      <c r="AB534" s="1089" t="s">
        <v>84</v>
      </c>
      <c r="AC534" s="1089"/>
      <c r="AD534" s="1091">
        <v>1</v>
      </c>
      <c r="AE534" s="1089">
        <v>0.875</v>
      </c>
      <c r="AF534" s="1089">
        <v>0.75</v>
      </c>
      <c r="AG534" s="1089" t="s">
        <v>84</v>
      </c>
      <c r="AH534" s="1089" t="s">
        <v>84</v>
      </c>
      <c r="AI534" s="1089" t="s">
        <v>84</v>
      </c>
      <c r="AJ534" s="1089">
        <v>1</v>
      </c>
      <c r="AK534" s="1089" t="s">
        <v>84</v>
      </c>
      <c r="AL534" s="1089">
        <v>1</v>
      </c>
      <c r="AM534" s="1089">
        <v>0.91666666666666674</v>
      </c>
      <c r="AN534" s="186">
        <v>0.75</v>
      </c>
      <c r="AO534" s="1089" t="s">
        <v>84</v>
      </c>
      <c r="AP534" s="1089" t="s">
        <v>84</v>
      </c>
      <c r="AQ534" s="1089">
        <v>1</v>
      </c>
      <c r="AR534" s="1089">
        <v>0.83333333333333326</v>
      </c>
      <c r="AS534" s="1089" t="s">
        <v>84</v>
      </c>
      <c r="AT534" s="1092">
        <v>0.91666666666666674</v>
      </c>
      <c r="AU534" s="1089" t="s">
        <v>84</v>
      </c>
      <c r="AV534" s="1089" t="s">
        <v>84</v>
      </c>
      <c r="AW534" s="1089">
        <v>0</v>
      </c>
      <c r="AX534" s="1092">
        <v>0</v>
      </c>
      <c r="AY534" s="1089" t="s">
        <v>84</v>
      </c>
      <c r="AZ534" s="1089"/>
      <c r="BA534" s="1093">
        <v>0.78125</v>
      </c>
      <c r="BB534" s="1094">
        <v>0.89880952380952384</v>
      </c>
      <c r="BC534" s="1094">
        <v>0.91666666666666663</v>
      </c>
      <c r="BD534" s="1095">
        <v>0.86557539682539675</v>
      </c>
      <c r="BE534" s="1095" t="s">
        <v>84</v>
      </c>
    </row>
    <row r="535" spans="1:57" ht="35.25" customHeight="1" x14ac:dyDescent="0.25">
      <c r="A535" s="144"/>
      <c r="B535" s="144"/>
      <c r="C535" s="144"/>
      <c r="D535" s="144"/>
      <c r="E535" s="144" t="str">
        <f t="shared" si="93"/>
        <v>2024OCTUBREÍNDICE AMBIENTE DE LA TIENDA</v>
      </c>
      <c r="F535" s="1192">
        <v>2024</v>
      </c>
      <c r="G535" s="449" t="s">
        <v>257</v>
      </c>
      <c r="H535" s="452"/>
      <c r="I535" s="1102" t="s">
        <v>159</v>
      </c>
      <c r="J535" s="1088">
        <v>0.91666666666666674</v>
      </c>
      <c r="K535" s="1089">
        <v>0.91666666666666674</v>
      </c>
      <c r="L535" s="1089" t="s">
        <v>84</v>
      </c>
      <c r="M535" s="1089">
        <v>1</v>
      </c>
      <c r="N535" s="1089" t="s">
        <v>84</v>
      </c>
      <c r="O535" s="1089" t="s">
        <v>84</v>
      </c>
      <c r="P535" s="1089">
        <v>0.41666666666666663</v>
      </c>
      <c r="Q535" s="1089">
        <v>0.79166666666666674</v>
      </c>
      <c r="R535" s="1089" t="s">
        <v>84</v>
      </c>
      <c r="S535" s="1089">
        <v>1</v>
      </c>
      <c r="T535" s="1089" t="s">
        <v>84</v>
      </c>
      <c r="U535" s="1089">
        <v>1</v>
      </c>
      <c r="V535" s="1089">
        <v>0.91666666666666674</v>
      </c>
      <c r="W535" s="1089" t="s">
        <v>84</v>
      </c>
      <c r="X535" s="1089">
        <v>1</v>
      </c>
      <c r="Y535" s="1090">
        <v>0.83333333333333326</v>
      </c>
      <c r="Z535" s="1090">
        <v>0.70833333333333326</v>
      </c>
      <c r="AA535" s="1089">
        <v>0.91666666666666674</v>
      </c>
      <c r="AB535" s="1089" t="s">
        <v>84</v>
      </c>
      <c r="AC535" s="1089"/>
      <c r="AD535" s="1091">
        <v>1</v>
      </c>
      <c r="AE535" s="1089">
        <v>1</v>
      </c>
      <c r="AF535" s="1089">
        <v>0.75</v>
      </c>
      <c r="AG535" s="1089" t="s">
        <v>84</v>
      </c>
      <c r="AH535" s="1089" t="s">
        <v>84</v>
      </c>
      <c r="AI535" s="1089" t="s">
        <v>84</v>
      </c>
      <c r="AJ535" s="1089">
        <v>0.91666666666666674</v>
      </c>
      <c r="AK535" s="1089" t="s">
        <v>84</v>
      </c>
      <c r="AL535" s="1089">
        <v>0.83333333333333326</v>
      </c>
      <c r="AM535" s="1089">
        <v>0.75</v>
      </c>
      <c r="AN535" s="186">
        <v>0.91666666666666674</v>
      </c>
      <c r="AO535" s="1089" t="s">
        <v>84</v>
      </c>
      <c r="AP535" s="1089" t="s">
        <v>84</v>
      </c>
      <c r="AQ535" s="1089">
        <v>1</v>
      </c>
      <c r="AR535" s="1089">
        <v>1</v>
      </c>
      <c r="AS535" s="1089" t="s">
        <v>84</v>
      </c>
      <c r="AT535" s="1092">
        <v>1</v>
      </c>
      <c r="AU535" s="1089" t="s">
        <v>84</v>
      </c>
      <c r="AV535" s="1089" t="s">
        <v>84</v>
      </c>
      <c r="AW535" s="1089">
        <v>0</v>
      </c>
      <c r="AX535" s="1092">
        <v>0</v>
      </c>
      <c r="AY535" s="1089" t="s">
        <v>84</v>
      </c>
      <c r="AZ535" s="1089"/>
      <c r="BA535" s="1093">
        <v>0.86805555555555569</v>
      </c>
      <c r="BB535" s="1094">
        <v>0.88095238095238104</v>
      </c>
      <c r="BC535" s="1094">
        <v>1</v>
      </c>
      <c r="BD535" s="1095">
        <v>0.91633597883597895</v>
      </c>
      <c r="BE535" s="1095" t="s">
        <v>84</v>
      </c>
    </row>
    <row r="536" spans="1:57" ht="35.25" customHeight="1" x14ac:dyDescent="0.25">
      <c r="A536" s="144"/>
      <c r="B536" s="144"/>
      <c r="C536" s="144"/>
      <c r="D536" s="144"/>
      <c r="E536" s="144" t="str">
        <f t="shared" si="93"/>
        <v>2024NOVIEMBREÍNDICE AMBIENTE DE LA TIENDA</v>
      </c>
      <c r="F536" s="1194">
        <v>2024</v>
      </c>
      <c r="G536" s="449" t="s">
        <v>267</v>
      </c>
      <c r="H536" s="452"/>
      <c r="I536" s="1102" t="s">
        <v>159</v>
      </c>
      <c r="J536" s="1088">
        <v>1</v>
      </c>
      <c r="K536" s="1089">
        <v>1</v>
      </c>
      <c r="L536" s="1089" t="s">
        <v>84</v>
      </c>
      <c r="M536" s="1089">
        <v>1</v>
      </c>
      <c r="N536" s="1089" t="s">
        <v>84</v>
      </c>
      <c r="O536" s="1089" t="s">
        <v>84</v>
      </c>
      <c r="P536" s="1089">
        <v>1</v>
      </c>
      <c r="Q536" s="1089">
        <v>0.91666666666666674</v>
      </c>
      <c r="R536" s="1089" t="s">
        <v>84</v>
      </c>
      <c r="S536" s="1089">
        <v>1</v>
      </c>
      <c r="T536" s="1089" t="s">
        <v>84</v>
      </c>
      <c r="U536" s="1089">
        <v>1</v>
      </c>
      <c r="V536" s="1089">
        <v>1</v>
      </c>
      <c r="W536" s="1089" t="s">
        <v>84</v>
      </c>
      <c r="X536" s="1089">
        <v>1</v>
      </c>
      <c r="Y536" s="1090">
        <v>1</v>
      </c>
      <c r="Z536" s="1090">
        <v>1</v>
      </c>
      <c r="AA536" s="1089">
        <v>1</v>
      </c>
      <c r="AB536" s="1089" t="s">
        <v>84</v>
      </c>
      <c r="AC536" s="1089"/>
      <c r="AD536" s="1091">
        <v>1</v>
      </c>
      <c r="AE536" s="1089">
        <v>1</v>
      </c>
      <c r="AF536" s="1089">
        <v>0.75</v>
      </c>
      <c r="AG536" s="1089" t="s">
        <v>84</v>
      </c>
      <c r="AH536" s="1089" t="s">
        <v>84</v>
      </c>
      <c r="AI536" s="1089" t="s">
        <v>84</v>
      </c>
      <c r="AJ536" s="1089">
        <v>0.66666666666666663</v>
      </c>
      <c r="AK536" s="1089" t="s">
        <v>84</v>
      </c>
      <c r="AL536" s="1089">
        <v>0.83333333333333326</v>
      </c>
      <c r="AM536" s="1089">
        <v>0.91666666666666674</v>
      </c>
      <c r="AN536" s="186">
        <v>0.91666666666666674</v>
      </c>
      <c r="AO536" s="1089" t="s">
        <v>84</v>
      </c>
      <c r="AP536" s="1089" t="s">
        <v>84</v>
      </c>
      <c r="AQ536" s="1089">
        <v>1</v>
      </c>
      <c r="AR536" s="1089">
        <v>1</v>
      </c>
      <c r="AS536" s="1089" t="s">
        <v>84</v>
      </c>
      <c r="AT536" s="1092">
        <v>1</v>
      </c>
      <c r="AU536" s="1089" t="s">
        <v>84</v>
      </c>
      <c r="AV536" s="1089" t="s">
        <v>84</v>
      </c>
      <c r="AW536" s="1089">
        <v>0</v>
      </c>
      <c r="AX536" s="1092">
        <v>0</v>
      </c>
      <c r="AY536" s="1089" t="s">
        <v>84</v>
      </c>
      <c r="AZ536" s="1089"/>
      <c r="BA536" s="1093">
        <v>0.99305555555555569</v>
      </c>
      <c r="BB536" s="1094">
        <v>0.86904761904761918</v>
      </c>
      <c r="BC536" s="1094">
        <v>1</v>
      </c>
      <c r="BD536" s="1095">
        <v>0.95403439153439162</v>
      </c>
      <c r="BE536" s="1095" t="s">
        <v>84</v>
      </c>
    </row>
    <row r="537" spans="1:57" ht="35.25" customHeight="1" x14ac:dyDescent="0.25">
      <c r="A537" s="144"/>
      <c r="B537" s="144"/>
      <c r="C537" s="144"/>
      <c r="D537" s="144"/>
      <c r="E537" s="144" t="str">
        <f t="shared" si="93"/>
        <v>2024DICIEMBREÍNDICE AMBIENTE DE LA TIENDA</v>
      </c>
      <c r="F537" s="1203">
        <v>2024</v>
      </c>
      <c r="G537" s="449" t="s">
        <v>152</v>
      </c>
      <c r="H537" s="452"/>
      <c r="I537" s="1102" t="s">
        <v>159</v>
      </c>
      <c r="J537" s="1088">
        <v>1</v>
      </c>
      <c r="K537" s="1089">
        <v>0.83333333333333326</v>
      </c>
      <c r="L537" s="1089" t="s">
        <v>84</v>
      </c>
      <c r="M537" s="1089">
        <v>0.70833333333333326</v>
      </c>
      <c r="N537" s="1089" t="s">
        <v>84</v>
      </c>
      <c r="O537" s="1089" t="s">
        <v>84</v>
      </c>
      <c r="P537" s="1089">
        <v>0.75</v>
      </c>
      <c r="Q537" s="1089">
        <v>0.91666666666666674</v>
      </c>
      <c r="R537" s="1089" t="s">
        <v>84</v>
      </c>
      <c r="S537" s="1089">
        <v>1</v>
      </c>
      <c r="T537" s="1089" t="s">
        <v>84</v>
      </c>
      <c r="U537" s="1089">
        <v>0.66666666666666663</v>
      </c>
      <c r="V537" s="1089">
        <v>1</v>
      </c>
      <c r="W537" s="1089" t="s">
        <v>84</v>
      </c>
      <c r="X537" s="1089">
        <v>1</v>
      </c>
      <c r="Y537" s="1090">
        <v>0.83333333333333326</v>
      </c>
      <c r="Z537" s="1090">
        <v>1</v>
      </c>
      <c r="AA537" s="1089">
        <v>0.91666666666666674</v>
      </c>
      <c r="AB537" s="1089" t="s">
        <v>84</v>
      </c>
      <c r="AC537" s="1089"/>
      <c r="AD537" s="1091">
        <v>1</v>
      </c>
      <c r="AE537" s="1089">
        <v>1</v>
      </c>
      <c r="AF537" s="1089">
        <v>0.83333333333333326</v>
      </c>
      <c r="AG537" s="1089" t="s">
        <v>84</v>
      </c>
      <c r="AH537" s="1089" t="s">
        <v>84</v>
      </c>
      <c r="AI537" s="1089" t="s">
        <v>84</v>
      </c>
      <c r="AJ537" s="1089">
        <v>1</v>
      </c>
      <c r="AK537" s="1089" t="s">
        <v>84</v>
      </c>
      <c r="AL537" s="1089">
        <v>1</v>
      </c>
      <c r="AM537" s="1089">
        <v>0.875</v>
      </c>
      <c r="AN537" s="186">
        <v>1</v>
      </c>
      <c r="AO537" s="1089" t="s">
        <v>84</v>
      </c>
      <c r="AP537" s="1089" t="s">
        <v>84</v>
      </c>
      <c r="AQ537" s="1089">
        <v>0.91666666666666674</v>
      </c>
      <c r="AR537" s="1089">
        <v>1</v>
      </c>
      <c r="AS537" s="1089" t="s">
        <v>84</v>
      </c>
      <c r="AT537" s="1092">
        <v>1</v>
      </c>
      <c r="AU537" s="1089" t="s">
        <v>84</v>
      </c>
      <c r="AV537" s="1089" t="s">
        <v>84</v>
      </c>
      <c r="AW537" s="1089">
        <v>0</v>
      </c>
      <c r="AX537" s="1092">
        <v>0</v>
      </c>
      <c r="AY537" s="1089" t="s">
        <v>84</v>
      </c>
      <c r="AZ537" s="1089"/>
      <c r="BA537" s="1093">
        <v>0.88541666666666663</v>
      </c>
      <c r="BB537" s="1094">
        <v>0.95833333333333326</v>
      </c>
      <c r="BC537" s="1094">
        <v>0.97222222222222232</v>
      </c>
      <c r="BD537" s="1095">
        <v>0.93865740740740744</v>
      </c>
      <c r="BE537" s="1095" t="s">
        <v>84</v>
      </c>
    </row>
    <row r="538" spans="1:57" ht="35.25" customHeight="1" x14ac:dyDescent="0.25">
      <c r="A538" s="144"/>
      <c r="B538" s="144"/>
      <c r="C538" s="144"/>
      <c r="D538" s="144"/>
      <c r="E538" s="144" t="str">
        <f t="shared" si="93"/>
        <v>2025ENEROÍNDICE AMBIENTE DE LA TIENDA</v>
      </c>
      <c r="F538" s="1215">
        <v>2025</v>
      </c>
      <c r="G538" s="449" t="s">
        <v>153</v>
      </c>
      <c r="H538" s="452"/>
      <c r="I538" s="1102" t="s">
        <v>159</v>
      </c>
      <c r="J538" s="1088">
        <v>0.91666666666666674</v>
      </c>
      <c r="K538" s="1089">
        <v>0.83333333333333326</v>
      </c>
      <c r="L538" s="1089" t="s">
        <v>84</v>
      </c>
      <c r="M538" s="1089">
        <v>0.83333333333333326</v>
      </c>
      <c r="N538" s="1089" t="s">
        <v>84</v>
      </c>
      <c r="O538" s="1089" t="s">
        <v>84</v>
      </c>
      <c r="P538" s="1089">
        <v>1</v>
      </c>
      <c r="Q538" s="1089">
        <v>0.83333333333333326</v>
      </c>
      <c r="R538" s="1089" t="s">
        <v>84</v>
      </c>
      <c r="S538" s="1089">
        <v>1</v>
      </c>
      <c r="T538" s="1089" t="s">
        <v>84</v>
      </c>
      <c r="U538" s="1089">
        <v>0.83333333333333326</v>
      </c>
      <c r="V538" s="1089">
        <v>1</v>
      </c>
      <c r="W538" s="1089" t="s">
        <v>84</v>
      </c>
      <c r="X538" s="1089">
        <v>0.91666666666666674</v>
      </c>
      <c r="Y538" s="1090">
        <v>1</v>
      </c>
      <c r="Z538" s="1090">
        <v>1</v>
      </c>
      <c r="AA538" s="1089">
        <v>1</v>
      </c>
      <c r="AB538" s="1089" t="s">
        <v>84</v>
      </c>
      <c r="AC538" s="1089"/>
      <c r="AD538" s="1091">
        <v>1</v>
      </c>
      <c r="AE538" s="1089">
        <v>0.91666666666666674</v>
      </c>
      <c r="AF538" s="1089">
        <v>0.75</v>
      </c>
      <c r="AG538" s="1089" t="s">
        <v>84</v>
      </c>
      <c r="AH538" s="1089" t="s">
        <v>84</v>
      </c>
      <c r="AI538" s="1089" t="s">
        <v>84</v>
      </c>
      <c r="AJ538" s="1089">
        <v>1</v>
      </c>
      <c r="AK538" s="1089" t="s">
        <v>84</v>
      </c>
      <c r="AL538" s="1089">
        <v>0.83333333333333326</v>
      </c>
      <c r="AM538" s="1089">
        <v>1</v>
      </c>
      <c r="AN538" s="186">
        <v>1</v>
      </c>
      <c r="AO538" s="1089" t="s">
        <v>84</v>
      </c>
      <c r="AP538" s="1089" t="s">
        <v>84</v>
      </c>
      <c r="AQ538" s="1089">
        <v>1</v>
      </c>
      <c r="AR538" s="1089">
        <v>1</v>
      </c>
      <c r="AS538" s="1089" t="s">
        <v>84</v>
      </c>
      <c r="AT538" s="1092">
        <v>1</v>
      </c>
      <c r="AU538" s="1089" t="s">
        <v>84</v>
      </c>
      <c r="AV538" s="1089" t="s">
        <v>84</v>
      </c>
      <c r="AW538" s="1089">
        <v>0</v>
      </c>
      <c r="AX538" s="1092">
        <v>0</v>
      </c>
      <c r="AY538" s="1089" t="s">
        <v>84</v>
      </c>
      <c r="AZ538" s="1089"/>
      <c r="BA538" s="1093">
        <v>0.93055555555555547</v>
      </c>
      <c r="BB538" s="1094">
        <v>0.9285714285714286</v>
      </c>
      <c r="BC538" s="1094">
        <v>1</v>
      </c>
      <c r="BD538" s="1095">
        <v>0.95304232804232802</v>
      </c>
      <c r="BE538" s="1095" t="s">
        <v>84</v>
      </c>
    </row>
    <row r="539" spans="1:57" ht="35.25" customHeight="1" x14ac:dyDescent="0.25">
      <c r="A539" s="144"/>
      <c r="B539" s="144"/>
      <c r="C539" s="144"/>
      <c r="D539" s="144"/>
      <c r="E539" s="144" t="str">
        <f t="shared" si="93"/>
        <v>2025FEBREROÍNDICE AMBIENTE DE LA TIENDA</v>
      </c>
      <c r="F539" s="1217">
        <v>2025</v>
      </c>
      <c r="G539" s="449" t="s">
        <v>154</v>
      </c>
      <c r="H539" s="452"/>
      <c r="I539" s="1102" t="s">
        <v>159</v>
      </c>
      <c r="J539" s="1088">
        <v>0.875</v>
      </c>
      <c r="K539" s="1089">
        <v>1</v>
      </c>
      <c r="L539" s="1089" t="s">
        <v>84</v>
      </c>
      <c r="M539" s="1089">
        <v>1</v>
      </c>
      <c r="N539" s="1089" t="s">
        <v>84</v>
      </c>
      <c r="O539" s="1089" t="s">
        <v>84</v>
      </c>
      <c r="P539" s="1089">
        <v>1</v>
      </c>
      <c r="Q539" s="1089">
        <v>0.875</v>
      </c>
      <c r="R539" s="1089" t="s">
        <v>84</v>
      </c>
      <c r="S539" s="1089">
        <v>1</v>
      </c>
      <c r="T539" s="1089" t="s">
        <v>84</v>
      </c>
      <c r="U539" s="1089">
        <v>0.875</v>
      </c>
      <c r="V539" s="1089">
        <v>1</v>
      </c>
      <c r="W539" s="1089" t="s">
        <v>84</v>
      </c>
      <c r="X539" s="1089">
        <v>1</v>
      </c>
      <c r="Y539" s="1090">
        <v>0.83333333333333326</v>
      </c>
      <c r="Z539" s="1090">
        <v>1</v>
      </c>
      <c r="AA539" s="1089">
        <v>1</v>
      </c>
      <c r="AB539" s="1089" t="s">
        <v>84</v>
      </c>
      <c r="AC539" s="1089"/>
      <c r="AD539" s="1091">
        <v>0.91666666666666674</v>
      </c>
      <c r="AE539" s="1089">
        <v>1</v>
      </c>
      <c r="AF539" s="1089">
        <v>0.75</v>
      </c>
      <c r="AG539" s="1089" t="s">
        <v>84</v>
      </c>
      <c r="AH539" s="1089" t="s">
        <v>84</v>
      </c>
      <c r="AI539" s="1089" t="s">
        <v>84</v>
      </c>
      <c r="AJ539" s="1089">
        <v>0.91666666666666674</v>
      </c>
      <c r="AK539" s="1089" t="s">
        <v>84</v>
      </c>
      <c r="AL539" s="1089">
        <v>0.91666666666666674</v>
      </c>
      <c r="AM539" s="1089">
        <v>1</v>
      </c>
      <c r="AN539" s="186">
        <v>1</v>
      </c>
      <c r="AO539" s="1089" t="s">
        <v>84</v>
      </c>
      <c r="AP539" s="1089" t="s">
        <v>84</v>
      </c>
      <c r="AQ539" s="1089">
        <v>0.875</v>
      </c>
      <c r="AR539" s="1089">
        <v>0.91666666666666674</v>
      </c>
      <c r="AS539" s="1089" t="s">
        <v>84</v>
      </c>
      <c r="AT539" s="1092">
        <v>0.91666666666666674</v>
      </c>
      <c r="AU539" s="1089" t="s">
        <v>84</v>
      </c>
      <c r="AV539" s="1089" t="s">
        <v>84</v>
      </c>
      <c r="AW539" s="1089">
        <v>0</v>
      </c>
      <c r="AX539" s="1092">
        <v>0</v>
      </c>
      <c r="AY539" s="1089" t="s">
        <v>84</v>
      </c>
      <c r="AZ539" s="1089"/>
      <c r="BA539" s="1093">
        <v>0.95486111111111116</v>
      </c>
      <c r="BB539" s="1094">
        <v>0.92857142857142871</v>
      </c>
      <c r="BC539" s="1094">
        <v>0.90277777777777779</v>
      </c>
      <c r="BD539" s="1095">
        <v>0.92873677248677255</v>
      </c>
      <c r="BE539" s="1095" t="s">
        <v>84</v>
      </c>
    </row>
    <row r="540" spans="1:57" ht="35.25" customHeight="1" x14ac:dyDescent="0.25">
      <c r="A540" s="144"/>
      <c r="B540" s="144"/>
      <c r="C540" s="144"/>
      <c r="D540" s="144"/>
      <c r="E540" s="144" t="str">
        <f t="shared" si="93"/>
        <v>2025MARZOÍNDICE AMBIENTE DE LA TIENDA</v>
      </c>
      <c r="F540" s="1238">
        <v>2025</v>
      </c>
      <c r="G540" s="449" t="s">
        <v>155</v>
      </c>
      <c r="H540" s="452"/>
      <c r="I540" s="1219" t="s">
        <v>159</v>
      </c>
      <c r="J540" s="1088">
        <v>1</v>
      </c>
      <c r="K540" s="1089">
        <v>1</v>
      </c>
      <c r="L540" s="1089" t="s">
        <v>84</v>
      </c>
      <c r="M540" s="1089">
        <v>1</v>
      </c>
      <c r="N540" s="1089" t="s">
        <v>84</v>
      </c>
      <c r="O540" s="1089" t="s">
        <v>84</v>
      </c>
      <c r="P540" s="1089">
        <v>0.75</v>
      </c>
      <c r="Q540" s="1089">
        <v>0.83333333333333326</v>
      </c>
      <c r="R540" s="1089" t="s">
        <v>84</v>
      </c>
      <c r="S540" s="1089">
        <v>0.91666666666666674</v>
      </c>
      <c r="T540" s="1089" t="s">
        <v>84</v>
      </c>
      <c r="U540" s="1089">
        <v>0.91666666666666674</v>
      </c>
      <c r="V540" s="1089">
        <v>1</v>
      </c>
      <c r="W540" s="1089" t="s">
        <v>84</v>
      </c>
      <c r="X540" s="1089">
        <v>0.91666666666666674</v>
      </c>
      <c r="Y540" s="1090">
        <v>1</v>
      </c>
      <c r="Z540" s="1090">
        <v>1</v>
      </c>
      <c r="AA540" s="1089">
        <v>0.83333333333333326</v>
      </c>
      <c r="AB540" s="1089" t="s">
        <v>84</v>
      </c>
      <c r="AC540" s="1089"/>
      <c r="AD540" s="1091">
        <v>0.91666666666666674</v>
      </c>
      <c r="AE540" s="1089">
        <v>0.75</v>
      </c>
      <c r="AF540" s="1089">
        <v>0.45833333333333331</v>
      </c>
      <c r="AG540" s="1089" t="s">
        <v>84</v>
      </c>
      <c r="AH540" s="1089" t="s">
        <v>84</v>
      </c>
      <c r="AI540" s="1089" t="s">
        <v>84</v>
      </c>
      <c r="AJ540" s="1089">
        <v>0.91666666666666674</v>
      </c>
      <c r="AK540" s="1089" t="s">
        <v>84</v>
      </c>
      <c r="AL540" s="1089">
        <v>0.625</v>
      </c>
      <c r="AM540" s="1089">
        <v>0.66666666666666663</v>
      </c>
      <c r="AN540" s="186">
        <v>0.70833333333333326</v>
      </c>
      <c r="AO540" s="1089" t="s">
        <v>84</v>
      </c>
      <c r="AP540" s="1089" t="s">
        <v>84</v>
      </c>
      <c r="AQ540" s="1089">
        <v>1</v>
      </c>
      <c r="AR540" s="1089">
        <v>0.83333333333333326</v>
      </c>
      <c r="AS540" s="1089" t="s">
        <v>84</v>
      </c>
      <c r="AT540" s="1092">
        <v>0.91666666666666674</v>
      </c>
      <c r="AU540" s="1089" t="s">
        <v>84</v>
      </c>
      <c r="AV540" s="1089" t="s">
        <v>84</v>
      </c>
      <c r="AW540" s="1089">
        <v>0</v>
      </c>
      <c r="AX540" s="1092">
        <v>0</v>
      </c>
      <c r="AY540" s="1089" t="s">
        <v>84</v>
      </c>
      <c r="AZ540" s="1089"/>
      <c r="BA540" s="1093">
        <v>0.93055555555555569</v>
      </c>
      <c r="BB540" s="1094">
        <v>0.72023809523809523</v>
      </c>
      <c r="BC540" s="1094">
        <v>0.91666666666666663</v>
      </c>
      <c r="BD540" s="1095">
        <v>0.85582010582010593</v>
      </c>
      <c r="BE540" s="1095" t="s">
        <v>84</v>
      </c>
    </row>
    <row r="541" spans="1:57" ht="35.25" customHeight="1" x14ac:dyDescent="0.25">
      <c r="A541" s="144"/>
      <c r="B541" s="144"/>
      <c r="C541" s="144"/>
      <c r="D541" s="144"/>
      <c r="E541" s="144" t="str">
        <f t="shared" si="93"/>
        <v>2025ABRILÍNDICE AMBIENTE DE LA TIENDA</v>
      </c>
      <c r="F541" s="1240">
        <v>2025</v>
      </c>
      <c r="G541" s="449" t="s">
        <v>303</v>
      </c>
      <c r="H541" s="452"/>
      <c r="I541" s="1219" t="s">
        <v>159</v>
      </c>
      <c r="J541" s="1088">
        <v>0.91666666666666674</v>
      </c>
      <c r="K541" s="1089">
        <v>1</v>
      </c>
      <c r="L541" s="1089" t="s">
        <v>84</v>
      </c>
      <c r="M541" s="1089">
        <v>1</v>
      </c>
      <c r="N541" s="1089" t="s">
        <v>84</v>
      </c>
      <c r="O541" s="1089" t="s">
        <v>84</v>
      </c>
      <c r="P541" s="1089">
        <v>0.91666666666666674</v>
      </c>
      <c r="Q541" s="1089">
        <v>0.875</v>
      </c>
      <c r="R541" s="1089" t="s">
        <v>84</v>
      </c>
      <c r="S541" s="1089">
        <v>0.66666666666666674</v>
      </c>
      <c r="T541" s="1089" t="s">
        <v>84</v>
      </c>
      <c r="U541" s="1089">
        <v>1</v>
      </c>
      <c r="V541" s="1089">
        <v>0.91666666666666674</v>
      </c>
      <c r="W541" s="1089" t="s">
        <v>84</v>
      </c>
      <c r="X541" s="1089">
        <v>1</v>
      </c>
      <c r="Y541" s="1090">
        <v>0.70833333333333326</v>
      </c>
      <c r="Z541" s="1090">
        <v>1</v>
      </c>
      <c r="AA541" s="1089">
        <v>0.70833333333333326</v>
      </c>
      <c r="AB541" s="1089" t="s">
        <v>84</v>
      </c>
      <c r="AC541" s="1089"/>
      <c r="AD541" s="1091">
        <v>0.75</v>
      </c>
      <c r="AE541" s="1089">
        <v>0.83333333333333326</v>
      </c>
      <c r="AF541" s="1089">
        <v>0.83333333333333326</v>
      </c>
      <c r="AG541" s="1089" t="s">
        <v>84</v>
      </c>
      <c r="AH541" s="1089" t="s">
        <v>84</v>
      </c>
      <c r="AI541" s="1089" t="s">
        <v>84</v>
      </c>
      <c r="AJ541" s="1089">
        <v>0.91666666666666674</v>
      </c>
      <c r="AK541" s="1089" t="s">
        <v>84</v>
      </c>
      <c r="AL541" s="1089">
        <v>1</v>
      </c>
      <c r="AM541" s="1089">
        <v>1</v>
      </c>
      <c r="AN541" s="186">
        <v>0.91666666666666674</v>
      </c>
      <c r="AO541" s="1089" t="s">
        <v>84</v>
      </c>
      <c r="AP541" s="1089" t="s">
        <v>84</v>
      </c>
      <c r="AQ541" s="1089">
        <v>1</v>
      </c>
      <c r="AR541" s="1089">
        <v>1</v>
      </c>
      <c r="AS541" s="1089" t="s">
        <v>84</v>
      </c>
      <c r="AT541" s="1092">
        <v>1</v>
      </c>
      <c r="AU541" s="1089" t="s">
        <v>84</v>
      </c>
      <c r="AV541" s="1089" t="s">
        <v>84</v>
      </c>
      <c r="AW541" s="1089">
        <v>0</v>
      </c>
      <c r="AX541" s="1092">
        <v>0</v>
      </c>
      <c r="AY541" s="1089" t="s">
        <v>84</v>
      </c>
      <c r="AZ541" s="1089"/>
      <c r="BA541" s="1093">
        <v>0.89236111111111127</v>
      </c>
      <c r="BB541" s="1094">
        <v>0.8928571428571429</v>
      </c>
      <c r="BC541" s="1094">
        <v>1</v>
      </c>
      <c r="BD541" s="1095">
        <v>0.92840608465608465</v>
      </c>
      <c r="BE541" s="1095" t="s">
        <v>84</v>
      </c>
    </row>
    <row r="542" spans="1:57" ht="35.25" customHeight="1" x14ac:dyDescent="0.25">
      <c r="A542" s="144"/>
      <c r="B542" s="144"/>
      <c r="C542" s="144"/>
      <c r="D542" s="144"/>
      <c r="E542" s="144" t="str">
        <f t="shared" ref="E542:E544" si="94">+F542&amp;G542&amp;I542</f>
        <v>2025MAYOÍNDICE AMBIENTE DE LA TIENDA</v>
      </c>
      <c r="F542" s="1258">
        <v>2025</v>
      </c>
      <c r="G542" s="449" t="s">
        <v>167</v>
      </c>
      <c r="H542" s="452"/>
      <c r="I542" s="1219" t="s">
        <v>159</v>
      </c>
      <c r="J542" s="1088">
        <v>1</v>
      </c>
      <c r="K542" s="1089">
        <v>1</v>
      </c>
      <c r="L542" s="1089" t="s">
        <v>84</v>
      </c>
      <c r="M542" s="1089">
        <v>1</v>
      </c>
      <c r="N542" s="1089" t="s">
        <v>84</v>
      </c>
      <c r="O542" s="1089" t="s">
        <v>84</v>
      </c>
      <c r="P542" s="1089">
        <v>1</v>
      </c>
      <c r="Q542" s="1089">
        <v>1</v>
      </c>
      <c r="R542" s="1089" t="s">
        <v>84</v>
      </c>
      <c r="S542" s="1089">
        <v>1</v>
      </c>
      <c r="T542" s="1089" t="s">
        <v>84</v>
      </c>
      <c r="U542" s="1089">
        <v>1</v>
      </c>
      <c r="V542" s="1089">
        <v>1</v>
      </c>
      <c r="W542" s="1089" t="s">
        <v>84</v>
      </c>
      <c r="X542" s="1089">
        <v>0.91666666666666674</v>
      </c>
      <c r="Y542" s="1090">
        <v>1</v>
      </c>
      <c r="Z542" s="1090">
        <v>1</v>
      </c>
      <c r="AA542" s="1089">
        <v>1</v>
      </c>
      <c r="AB542" s="1089" t="s">
        <v>84</v>
      </c>
      <c r="AC542" s="1089"/>
      <c r="AD542" s="1091">
        <v>0.875</v>
      </c>
      <c r="AE542" s="1089">
        <v>0.875</v>
      </c>
      <c r="AF542" s="1089">
        <v>1</v>
      </c>
      <c r="AG542" s="1089" t="s">
        <v>84</v>
      </c>
      <c r="AH542" s="1089" t="s">
        <v>84</v>
      </c>
      <c r="AI542" s="1089" t="s">
        <v>84</v>
      </c>
      <c r="AJ542" s="1089">
        <v>1</v>
      </c>
      <c r="AK542" s="1089" t="s">
        <v>84</v>
      </c>
      <c r="AL542" s="1089">
        <v>1</v>
      </c>
      <c r="AM542" s="1089">
        <v>0.875</v>
      </c>
      <c r="AN542" s="186">
        <v>0.875</v>
      </c>
      <c r="AO542" s="1089" t="s">
        <v>84</v>
      </c>
      <c r="AP542" s="1089" t="s">
        <v>84</v>
      </c>
      <c r="AQ542" s="1089">
        <v>1</v>
      </c>
      <c r="AR542" s="1089">
        <v>0.875</v>
      </c>
      <c r="AS542" s="1089" t="s">
        <v>84</v>
      </c>
      <c r="AT542" s="1092">
        <v>1</v>
      </c>
      <c r="AU542" s="1089" t="s">
        <v>84</v>
      </c>
      <c r="AV542" s="1089" t="s">
        <v>84</v>
      </c>
      <c r="AW542" s="1089">
        <v>0</v>
      </c>
      <c r="AX542" s="1092">
        <v>0</v>
      </c>
      <c r="AY542" s="1089" t="s">
        <v>84</v>
      </c>
      <c r="AZ542" s="1089"/>
      <c r="BA542" s="1093">
        <v>0.99305555555555547</v>
      </c>
      <c r="BB542" s="1094">
        <v>0.9285714285714286</v>
      </c>
      <c r="BC542" s="1094">
        <v>0.95833333333333337</v>
      </c>
      <c r="BD542" s="1095">
        <v>0.95998677248677255</v>
      </c>
      <c r="BE542" s="1095" t="s">
        <v>84</v>
      </c>
    </row>
    <row r="543" spans="1:57" ht="35.25" customHeight="1" x14ac:dyDescent="0.25">
      <c r="A543" s="144"/>
      <c r="B543" s="144"/>
      <c r="C543" s="144"/>
      <c r="D543" s="144"/>
      <c r="E543" s="144" t="str">
        <f t="shared" si="94"/>
        <v>2025JUNIOÍNDICE AMBIENTE DE LA TIENDA</v>
      </c>
      <c r="F543" s="1261">
        <v>2025</v>
      </c>
      <c r="G543" s="449" t="s">
        <v>168</v>
      </c>
      <c r="H543" s="452"/>
      <c r="I543" s="1102" t="s">
        <v>159</v>
      </c>
      <c r="J543" s="1088">
        <v>1</v>
      </c>
      <c r="K543" s="1089">
        <v>1</v>
      </c>
      <c r="L543" s="1089" t="s">
        <v>84</v>
      </c>
      <c r="M543" s="1089">
        <v>0.91666666666666674</v>
      </c>
      <c r="N543" s="1089" t="s">
        <v>84</v>
      </c>
      <c r="O543" s="1089" t="s">
        <v>84</v>
      </c>
      <c r="P543" s="1089">
        <v>1</v>
      </c>
      <c r="Q543" s="1089">
        <v>1</v>
      </c>
      <c r="R543" s="1089" t="s">
        <v>84</v>
      </c>
      <c r="S543" s="1089">
        <v>1</v>
      </c>
      <c r="T543" s="1089" t="s">
        <v>84</v>
      </c>
      <c r="U543" s="1089">
        <v>1</v>
      </c>
      <c r="V543" s="1089">
        <v>0.91666666666666674</v>
      </c>
      <c r="W543" s="1089" t="s">
        <v>84</v>
      </c>
      <c r="X543" s="1089">
        <v>1</v>
      </c>
      <c r="Y543" s="1090">
        <v>0.83333333333333326</v>
      </c>
      <c r="Z543" s="1090">
        <v>0.91666666666666674</v>
      </c>
      <c r="AA543" s="1089">
        <v>1</v>
      </c>
      <c r="AB543" s="1089" t="s">
        <v>84</v>
      </c>
      <c r="AC543" s="1089"/>
      <c r="AD543" s="1091">
        <v>0.83333333333333326</v>
      </c>
      <c r="AE543" s="1089">
        <v>0.54166666666666663</v>
      </c>
      <c r="AF543" s="1089">
        <v>0.70833333333333326</v>
      </c>
      <c r="AG543" s="1089" t="s">
        <v>84</v>
      </c>
      <c r="AH543" s="1089" t="s">
        <v>84</v>
      </c>
      <c r="AI543" s="1089" t="s">
        <v>84</v>
      </c>
      <c r="AJ543" s="1089">
        <v>0.91666666666666674</v>
      </c>
      <c r="AK543" s="1089" t="s">
        <v>84</v>
      </c>
      <c r="AL543" s="1089">
        <v>0.54166666666666663</v>
      </c>
      <c r="AM543" s="1089">
        <v>0.54166666666666663</v>
      </c>
      <c r="AN543" s="186">
        <v>0.83333333333333326</v>
      </c>
      <c r="AO543" s="1089" t="s">
        <v>84</v>
      </c>
      <c r="AP543" s="1089" t="s">
        <v>84</v>
      </c>
      <c r="AQ543" s="1089">
        <v>0.91666666666666674</v>
      </c>
      <c r="AR543" s="1089">
        <v>1</v>
      </c>
      <c r="AS543" s="1089" t="s">
        <v>84</v>
      </c>
      <c r="AT543" s="1092">
        <v>1</v>
      </c>
      <c r="AU543" s="1089" t="s">
        <v>84</v>
      </c>
      <c r="AV543" s="1089" t="s">
        <v>84</v>
      </c>
      <c r="AW543" s="1089">
        <v>0</v>
      </c>
      <c r="AX543" s="1092">
        <v>0</v>
      </c>
      <c r="AY543" s="1089" t="s">
        <v>84</v>
      </c>
      <c r="AZ543" s="1089"/>
      <c r="BA543" s="1093">
        <v>0.96527777777777779</v>
      </c>
      <c r="BB543" s="1094">
        <v>0.70238095238095233</v>
      </c>
      <c r="BC543" s="1094">
        <v>0.97222222222222232</v>
      </c>
      <c r="BD543" s="1095">
        <v>0.87996031746031755</v>
      </c>
      <c r="BE543" s="1095" t="s">
        <v>84</v>
      </c>
    </row>
    <row r="544" spans="1:57" ht="35.25" customHeight="1" x14ac:dyDescent="0.25">
      <c r="A544" s="144"/>
      <c r="B544" s="144"/>
      <c r="C544" s="144"/>
      <c r="D544" s="144"/>
      <c r="E544" s="144" t="str">
        <f t="shared" si="94"/>
        <v>2025JULIOÍNDICE AMBIENTE DE LA TIENDA</v>
      </c>
      <c r="F544" s="1278">
        <v>2025</v>
      </c>
      <c r="G544" s="449" t="s">
        <v>241</v>
      </c>
      <c r="H544" s="452"/>
      <c r="I544" s="1219" t="s">
        <v>159</v>
      </c>
      <c r="J544" s="1088">
        <v>1</v>
      </c>
      <c r="K544" s="1089">
        <v>1</v>
      </c>
      <c r="L544" s="1089" t="s">
        <v>84</v>
      </c>
      <c r="M544" s="1089">
        <v>0.91666666666666674</v>
      </c>
      <c r="N544" s="1089" t="s">
        <v>84</v>
      </c>
      <c r="O544" s="1089" t="s">
        <v>84</v>
      </c>
      <c r="P544" s="1089">
        <v>0.91666666666666674</v>
      </c>
      <c r="Q544" s="1089">
        <v>1</v>
      </c>
      <c r="R544" s="1089" t="s">
        <v>84</v>
      </c>
      <c r="S544" s="1089">
        <v>1</v>
      </c>
      <c r="T544" s="1089" t="s">
        <v>84</v>
      </c>
      <c r="U544" s="1089">
        <v>0.83333333333333326</v>
      </c>
      <c r="V544" s="1089">
        <v>1</v>
      </c>
      <c r="W544" s="1089" t="s">
        <v>84</v>
      </c>
      <c r="X544" s="1089">
        <v>1</v>
      </c>
      <c r="Y544" s="1090">
        <v>0.91666666666666674</v>
      </c>
      <c r="Z544" s="1090">
        <v>1</v>
      </c>
      <c r="AA544" s="1089">
        <v>1</v>
      </c>
      <c r="AB544" s="1089" t="s">
        <v>84</v>
      </c>
      <c r="AC544" s="1089"/>
      <c r="AD544" s="1091">
        <v>1</v>
      </c>
      <c r="AE544" s="1089">
        <v>0.75</v>
      </c>
      <c r="AF544" s="1089">
        <v>0.41666666666666663</v>
      </c>
      <c r="AG544" s="1089" t="s">
        <v>84</v>
      </c>
      <c r="AH544" s="1089" t="s">
        <v>84</v>
      </c>
      <c r="AI544" s="1089" t="s">
        <v>84</v>
      </c>
      <c r="AJ544" s="1089">
        <v>0.75</v>
      </c>
      <c r="AK544" s="1089" t="s">
        <v>84</v>
      </c>
      <c r="AL544" s="1089">
        <v>0.91666666666666674</v>
      </c>
      <c r="AM544" s="1089">
        <v>0.91666666666666674</v>
      </c>
      <c r="AN544" s="186">
        <v>1</v>
      </c>
      <c r="AO544" s="1089" t="s">
        <v>84</v>
      </c>
      <c r="AP544" s="1089" t="s">
        <v>84</v>
      </c>
      <c r="AQ544" s="1089">
        <v>0.91666666666666674</v>
      </c>
      <c r="AR544" s="1089">
        <v>1</v>
      </c>
      <c r="AS544" s="1089" t="s">
        <v>84</v>
      </c>
      <c r="AT544" s="1092">
        <v>1</v>
      </c>
      <c r="AU544" s="1089" t="s">
        <v>84</v>
      </c>
      <c r="AV544" s="1089" t="s">
        <v>84</v>
      </c>
      <c r="AW544" s="1089">
        <v>0</v>
      </c>
      <c r="AX544" s="1092">
        <v>0</v>
      </c>
      <c r="AY544" s="1089" t="s">
        <v>84</v>
      </c>
      <c r="AZ544" s="1089"/>
      <c r="BA544" s="1093">
        <v>0.96527777777777779</v>
      </c>
      <c r="BB544" s="1094">
        <v>0.8214285714285714</v>
      </c>
      <c r="BC544" s="1094">
        <v>0.97222222222222232</v>
      </c>
      <c r="BD544" s="1095">
        <v>0.91964285714285721</v>
      </c>
      <c r="BE544" s="1095" t="s">
        <v>84</v>
      </c>
    </row>
    <row r="545" spans="1:57" ht="35.25" customHeight="1" x14ac:dyDescent="0.25">
      <c r="A545" s="144"/>
      <c r="B545" s="144"/>
      <c r="C545" s="144"/>
      <c r="D545" s="144"/>
      <c r="E545" s="144" t="str">
        <f t="shared" ref="E545:E549" si="95">+F545&amp;G545&amp;I545</f>
        <v>2025AGOSTOÍNDICE AMBIENTE DE LA TIENDA</v>
      </c>
      <c r="F545" s="1280">
        <v>2025</v>
      </c>
      <c r="G545" s="449" t="s">
        <v>246</v>
      </c>
      <c r="H545" s="452"/>
      <c r="I545" s="1219" t="s">
        <v>159</v>
      </c>
      <c r="J545" s="1088">
        <v>0.83333333333333326</v>
      </c>
      <c r="K545" s="1089">
        <v>1</v>
      </c>
      <c r="L545" s="1089" t="s">
        <v>84</v>
      </c>
      <c r="M545" s="1089">
        <v>1</v>
      </c>
      <c r="N545" s="1089" t="s">
        <v>84</v>
      </c>
      <c r="O545" s="1089" t="s">
        <v>84</v>
      </c>
      <c r="P545" s="1089">
        <v>1</v>
      </c>
      <c r="Q545" s="1089">
        <v>1</v>
      </c>
      <c r="R545" s="1089" t="s">
        <v>84</v>
      </c>
      <c r="S545" s="1089">
        <v>1</v>
      </c>
      <c r="T545" s="1089" t="s">
        <v>84</v>
      </c>
      <c r="U545" s="1089">
        <v>0.91666666666666674</v>
      </c>
      <c r="V545" s="1089">
        <v>1</v>
      </c>
      <c r="W545" s="1089" t="s">
        <v>84</v>
      </c>
      <c r="X545" s="1089">
        <v>0.83333333333333326</v>
      </c>
      <c r="Y545" s="1090">
        <v>0.83333333333333326</v>
      </c>
      <c r="Z545" s="1090">
        <v>0.91666666666666674</v>
      </c>
      <c r="AA545" s="1089">
        <v>0.75</v>
      </c>
      <c r="AB545" s="1089" t="s">
        <v>84</v>
      </c>
      <c r="AC545" s="1089"/>
      <c r="AD545" s="1091">
        <v>0.70833333333333326</v>
      </c>
      <c r="AE545" s="1089">
        <v>0.91666666666666674</v>
      </c>
      <c r="AF545" s="1089">
        <v>0.91666666666666674</v>
      </c>
      <c r="AG545" s="1089" t="s">
        <v>84</v>
      </c>
      <c r="AH545" s="1089" t="s">
        <v>84</v>
      </c>
      <c r="AI545" s="1089" t="s">
        <v>84</v>
      </c>
      <c r="AJ545" s="1089">
        <v>0.79166666666666674</v>
      </c>
      <c r="AK545" s="1089" t="s">
        <v>84</v>
      </c>
      <c r="AL545" s="1089">
        <v>0.83333333333333326</v>
      </c>
      <c r="AM545" s="1089">
        <v>0.75</v>
      </c>
      <c r="AN545" s="186">
        <v>0.91666666666666674</v>
      </c>
      <c r="AO545" s="1089" t="s">
        <v>84</v>
      </c>
      <c r="AP545" s="1089" t="s">
        <v>84</v>
      </c>
      <c r="AQ545" s="1089">
        <v>1</v>
      </c>
      <c r="AR545" s="1089">
        <v>1</v>
      </c>
      <c r="AS545" s="1089" t="s">
        <v>84</v>
      </c>
      <c r="AT545" s="1092">
        <v>0.875</v>
      </c>
      <c r="AU545" s="1089" t="s">
        <v>84</v>
      </c>
      <c r="AV545" s="1089" t="s">
        <v>84</v>
      </c>
      <c r="AW545" s="1089">
        <v>0</v>
      </c>
      <c r="AX545" s="1092">
        <v>0</v>
      </c>
      <c r="AY545" s="1089" t="s">
        <v>84</v>
      </c>
      <c r="AZ545" s="1089"/>
      <c r="BA545" s="1093">
        <v>0.92361111111111116</v>
      </c>
      <c r="BB545" s="1094">
        <v>0.83333333333333337</v>
      </c>
      <c r="BC545" s="1094">
        <v>0.95833333333333337</v>
      </c>
      <c r="BD545" s="1095">
        <v>0.90509259259259267</v>
      </c>
      <c r="BE545" s="1095" t="s">
        <v>84</v>
      </c>
    </row>
    <row r="546" spans="1:57" ht="35.25" customHeight="1" x14ac:dyDescent="0.25">
      <c r="A546" s="144"/>
      <c r="B546" s="144"/>
      <c r="C546" s="144"/>
      <c r="D546" s="144"/>
      <c r="E546" s="144" t="str">
        <f t="shared" si="95"/>
        <v>2025SEPTIEMBREÍNDICE AMBIENTE DE LA TIENDA</v>
      </c>
      <c r="F546" s="1280">
        <v>2025</v>
      </c>
      <c r="G546" s="449" t="s">
        <v>248</v>
      </c>
      <c r="H546" s="452"/>
      <c r="I546" s="1219" t="s">
        <v>159</v>
      </c>
      <c r="J546" s="1088">
        <v>1</v>
      </c>
      <c r="K546" s="1089">
        <v>1</v>
      </c>
      <c r="L546" s="1089" t="s">
        <v>84</v>
      </c>
      <c r="M546" s="1089">
        <v>1</v>
      </c>
      <c r="N546" s="1089" t="s">
        <v>84</v>
      </c>
      <c r="O546" s="1089" t="s">
        <v>84</v>
      </c>
      <c r="P546" s="1089">
        <v>1</v>
      </c>
      <c r="Q546" s="1089">
        <v>0.91666666666666674</v>
      </c>
      <c r="R546" s="1089" t="s">
        <v>84</v>
      </c>
      <c r="S546" s="1089">
        <v>1</v>
      </c>
      <c r="T546" s="1089" t="s">
        <v>84</v>
      </c>
      <c r="U546" s="1089">
        <v>0.70833333333333326</v>
      </c>
      <c r="V546" s="1089">
        <v>0.79166666666666674</v>
      </c>
      <c r="W546" s="1089" t="s">
        <v>84</v>
      </c>
      <c r="X546" s="1089">
        <v>0.875</v>
      </c>
      <c r="Y546" s="1090">
        <v>0.91666666666666674</v>
      </c>
      <c r="Z546" s="1090">
        <v>1</v>
      </c>
      <c r="AA546" s="1089">
        <v>0.91666666666666674</v>
      </c>
      <c r="AB546" s="1089" t="s">
        <v>84</v>
      </c>
      <c r="AC546" s="1089"/>
      <c r="AD546" s="1091">
        <v>1</v>
      </c>
      <c r="AE546" s="1089">
        <v>1</v>
      </c>
      <c r="AF546" s="1089">
        <v>0.83333333333333326</v>
      </c>
      <c r="AG546" s="1089" t="s">
        <v>84</v>
      </c>
      <c r="AH546" s="1089" t="s">
        <v>84</v>
      </c>
      <c r="AI546" s="1089" t="s">
        <v>84</v>
      </c>
      <c r="AJ546" s="1089">
        <v>0.75</v>
      </c>
      <c r="AK546" s="1089" t="s">
        <v>84</v>
      </c>
      <c r="AL546" s="1089">
        <v>0.83333333333333326</v>
      </c>
      <c r="AM546" s="1089">
        <v>0.66666666666666663</v>
      </c>
      <c r="AN546" s="186">
        <v>0.66666666666666663</v>
      </c>
      <c r="AO546" s="1089" t="s">
        <v>84</v>
      </c>
      <c r="AP546" s="1089" t="s">
        <v>84</v>
      </c>
      <c r="AQ546" s="1089">
        <v>0.91666666666666674</v>
      </c>
      <c r="AR546" s="1089">
        <v>0.875</v>
      </c>
      <c r="AS546" s="1089" t="s">
        <v>84</v>
      </c>
      <c r="AT546" s="1092">
        <v>1</v>
      </c>
      <c r="AU546" s="1089" t="s">
        <v>84</v>
      </c>
      <c r="AV546" s="1089" t="s">
        <v>84</v>
      </c>
      <c r="AW546" s="1089">
        <v>0</v>
      </c>
      <c r="AX546" s="1092">
        <v>0</v>
      </c>
      <c r="AY546" s="1089" t="s">
        <v>84</v>
      </c>
      <c r="AZ546" s="1089"/>
      <c r="BA546" s="1093">
        <v>0.92708333333333337</v>
      </c>
      <c r="BB546" s="1094">
        <v>0.8214285714285714</v>
      </c>
      <c r="BC546" s="1094">
        <v>0.93055555555555569</v>
      </c>
      <c r="BD546" s="1095">
        <v>0.89302248677248686</v>
      </c>
      <c r="BE546" s="1095" t="s">
        <v>84</v>
      </c>
    </row>
    <row r="547" spans="1:57" ht="35.25" customHeight="1" x14ac:dyDescent="0.25">
      <c r="A547" s="144"/>
      <c r="B547" s="144"/>
      <c r="C547" s="144"/>
      <c r="D547" s="144"/>
      <c r="E547" s="144" t="str">
        <f t="shared" si="95"/>
        <v>2025OCTUBREÍNDICE AMBIENTE DE LA TIENDA</v>
      </c>
      <c r="F547" s="1283">
        <v>2025</v>
      </c>
      <c r="G547" s="449" t="s">
        <v>257</v>
      </c>
      <c r="H547" s="452"/>
      <c r="I547" s="1102" t="s">
        <v>159</v>
      </c>
      <c r="J547" s="1088">
        <v>1</v>
      </c>
      <c r="K547" s="1089">
        <v>1</v>
      </c>
      <c r="L547" s="1089" t="s">
        <v>84</v>
      </c>
      <c r="M547" s="1089">
        <v>1</v>
      </c>
      <c r="N547" s="1089" t="s">
        <v>84</v>
      </c>
      <c r="O547" s="1089" t="s">
        <v>84</v>
      </c>
      <c r="P547" s="1089">
        <v>1</v>
      </c>
      <c r="Q547" s="1089">
        <v>0.875</v>
      </c>
      <c r="R547" s="1089" t="s">
        <v>84</v>
      </c>
      <c r="S547" s="1089">
        <v>1</v>
      </c>
      <c r="T547" s="1089" t="s">
        <v>84</v>
      </c>
      <c r="U547" s="1089">
        <v>1</v>
      </c>
      <c r="V547" s="1089">
        <v>1</v>
      </c>
      <c r="W547" s="1089" t="s">
        <v>84</v>
      </c>
      <c r="X547" s="1089">
        <v>1</v>
      </c>
      <c r="Y547" s="1090">
        <v>1</v>
      </c>
      <c r="Z547" s="1090">
        <v>1</v>
      </c>
      <c r="AA547" s="1089">
        <v>1</v>
      </c>
      <c r="AB547" s="1089" t="s">
        <v>84</v>
      </c>
      <c r="AC547" s="1089"/>
      <c r="AD547" s="1091">
        <v>0.83333333333333326</v>
      </c>
      <c r="AE547" s="1089">
        <v>0.91666666666666674</v>
      </c>
      <c r="AF547" s="1089">
        <v>1</v>
      </c>
      <c r="AG547" s="1089" t="s">
        <v>84</v>
      </c>
      <c r="AH547" s="1089" t="s">
        <v>84</v>
      </c>
      <c r="AI547" s="1089" t="s">
        <v>84</v>
      </c>
      <c r="AJ547" s="1089">
        <v>0.91666666666666674</v>
      </c>
      <c r="AK547" s="1089" t="s">
        <v>84</v>
      </c>
      <c r="AL547" s="1089">
        <v>1</v>
      </c>
      <c r="AM547" s="1089">
        <v>0.91666666666666674</v>
      </c>
      <c r="AN547" s="186">
        <v>1</v>
      </c>
      <c r="AO547" s="1089" t="s">
        <v>84</v>
      </c>
      <c r="AP547" s="1089" t="s">
        <v>84</v>
      </c>
      <c r="AQ547" s="1089">
        <v>1</v>
      </c>
      <c r="AR547" s="1089">
        <v>1</v>
      </c>
      <c r="AS547" s="1089" t="s">
        <v>84</v>
      </c>
      <c r="AT547" s="1092">
        <v>1</v>
      </c>
      <c r="AU547" s="1089" t="s">
        <v>84</v>
      </c>
      <c r="AV547" s="1089" t="s">
        <v>84</v>
      </c>
      <c r="AW547" s="1089">
        <v>0</v>
      </c>
      <c r="AX547" s="1092">
        <v>0</v>
      </c>
      <c r="AY547" s="1089" t="s">
        <v>84</v>
      </c>
      <c r="AZ547" s="1089"/>
      <c r="BA547" s="1093">
        <v>0.98958333333333337</v>
      </c>
      <c r="BB547" s="1094">
        <v>0.94047619047619058</v>
      </c>
      <c r="BC547" s="1094">
        <v>1</v>
      </c>
      <c r="BD547" s="1095">
        <v>0.97668650793650791</v>
      </c>
      <c r="BE547" s="1095" t="s">
        <v>84</v>
      </c>
    </row>
    <row r="548" spans="1:57" ht="35.25" customHeight="1" x14ac:dyDescent="0.25">
      <c r="A548" s="144"/>
      <c r="B548" s="144"/>
      <c r="C548" s="144"/>
      <c r="D548" s="144"/>
      <c r="E548" s="144" t="str">
        <f t="shared" si="95"/>
        <v>2025NOVIEMBREÍNDICE AMBIENTE DE LA TIENDA</v>
      </c>
      <c r="F548" s="1285">
        <v>2025</v>
      </c>
      <c r="G548" s="449" t="s">
        <v>267</v>
      </c>
      <c r="H548" s="452"/>
      <c r="I548" s="1219" t="s">
        <v>159</v>
      </c>
      <c r="J548" s="1088">
        <v>1</v>
      </c>
      <c r="K548" s="1089">
        <v>1</v>
      </c>
      <c r="L548" s="1089" t="s">
        <v>84</v>
      </c>
      <c r="M548" s="1089">
        <v>1</v>
      </c>
      <c r="N548" s="1089" t="s">
        <v>84</v>
      </c>
      <c r="O548" s="1089" t="s">
        <v>84</v>
      </c>
      <c r="P548" s="1089">
        <v>0.91666666666666674</v>
      </c>
      <c r="Q548" s="1089">
        <v>1</v>
      </c>
      <c r="R548" s="1089" t="s">
        <v>84</v>
      </c>
      <c r="S548" s="1089">
        <v>1</v>
      </c>
      <c r="T548" s="1089" t="s">
        <v>84</v>
      </c>
      <c r="U548" s="1089">
        <v>1</v>
      </c>
      <c r="V548" s="1089">
        <v>1</v>
      </c>
      <c r="W548" s="1089" t="s">
        <v>84</v>
      </c>
      <c r="X548" s="1089">
        <v>0.91666666666666674</v>
      </c>
      <c r="Y548" s="1090">
        <v>0.83333333333333326</v>
      </c>
      <c r="Z548" s="1090">
        <v>0.91666666666666674</v>
      </c>
      <c r="AA548" s="1089">
        <v>1</v>
      </c>
      <c r="AB548" s="1089" t="s">
        <v>84</v>
      </c>
      <c r="AC548" s="1089"/>
      <c r="AD548" s="1091">
        <v>0.83333333333333326</v>
      </c>
      <c r="AE548" s="1089">
        <v>0.83333333333333326</v>
      </c>
      <c r="AF548" s="1089">
        <v>1</v>
      </c>
      <c r="AG548" s="1089" t="s">
        <v>84</v>
      </c>
      <c r="AH548" s="1089" t="s">
        <v>84</v>
      </c>
      <c r="AI548" s="1089" t="s">
        <v>84</v>
      </c>
      <c r="AJ548" s="1089">
        <v>0.91666666666666674</v>
      </c>
      <c r="AK548" s="1089" t="s">
        <v>84</v>
      </c>
      <c r="AL548" s="1089">
        <v>1</v>
      </c>
      <c r="AM548" s="1089">
        <v>1</v>
      </c>
      <c r="AN548" s="186">
        <v>1</v>
      </c>
      <c r="AO548" s="1089" t="s">
        <v>84</v>
      </c>
      <c r="AP548" s="1089" t="s">
        <v>84</v>
      </c>
      <c r="AQ548" s="1089">
        <v>1</v>
      </c>
      <c r="AR548" s="1089">
        <v>1</v>
      </c>
      <c r="AS548" s="1089" t="s">
        <v>84</v>
      </c>
      <c r="AT548" s="1092">
        <v>1</v>
      </c>
      <c r="AU548" s="1089" t="s">
        <v>84</v>
      </c>
      <c r="AV548" s="1089" t="s">
        <v>84</v>
      </c>
      <c r="AW548" s="1089">
        <v>0</v>
      </c>
      <c r="AX548" s="1092">
        <v>0</v>
      </c>
      <c r="AY548" s="1089" t="s">
        <v>84</v>
      </c>
      <c r="AZ548" s="1089"/>
      <c r="BA548" s="1093">
        <v>0.96527777777777779</v>
      </c>
      <c r="BB548" s="1094">
        <v>0.94047619047619047</v>
      </c>
      <c r="BC548" s="1094">
        <v>1</v>
      </c>
      <c r="BD548" s="1095">
        <v>0.96858465608465616</v>
      </c>
      <c r="BE548" s="1095" t="s">
        <v>84</v>
      </c>
    </row>
    <row r="549" spans="1:57" ht="35.25" customHeight="1" x14ac:dyDescent="0.25">
      <c r="A549" s="144"/>
      <c r="B549" s="144"/>
      <c r="C549" s="144"/>
      <c r="D549" s="144"/>
      <c r="E549" s="144" t="str">
        <f t="shared" si="95"/>
        <v>2025DICIEMBREÍNDICE AMBIENTE DE LA TIENDA</v>
      </c>
      <c r="F549" s="1300">
        <v>2025</v>
      </c>
      <c r="G549" s="449" t="s">
        <v>152</v>
      </c>
      <c r="H549" s="452"/>
      <c r="I549" s="1378" t="s">
        <v>159</v>
      </c>
      <c r="J549" s="1088">
        <v>1</v>
      </c>
      <c r="K549" s="1089">
        <v>0.875</v>
      </c>
      <c r="L549" s="1089" t="s">
        <v>84</v>
      </c>
      <c r="M549" s="1089">
        <v>1</v>
      </c>
      <c r="N549" s="1089" t="s">
        <v>84</v>
      </c>
      <c r="O549" s="1089" t="s">
        <v>84</v>
      </c>
      <c r="P549" s="1089">
        <v>1</v>
      </c>
      <c r="Q549" s="1089">
        <v>1</v>
      </c>
      <c r="R549" s="1089" t="s">
        <v>84</v>
      </c>
      <c r="S549" s="1089">
        <v>1</v>
      </c>
      <c r="T549" s="1089" t="s">
        <v>84</v>
      </c>
      <c r="U549" s="1089">
        <v>1</v>
      </c>
      <c r="V549" s="1089">
        <v>1</v>
      </c>
      <c r="W549" s="1089" t="s">
        <v>84</v>
      </c>
      <c r="X549" s="1089">
        <v>1</v>
      </c>
      <c r="Y549" s="1090">
        <v>1</v>
      </c>
      <c r="Z549" s="1090">
        <v>1</v>
      </c>
      <c r="AA549" s="1089">
        <v>1</v>
      </c>
      <c r="AB549" s="1089" t="s">
        <v>84</v>
      </c>
      <c r="AC549" s="1089"/>
      <c r="AD549" s="1091">
        <v>1</v>
      </c>
      <c r="AE549" s="1089">
        <v>1</v>
      </c>
      <c r="AF549" s="1089">
        <v>0.91666666666666674</v>
      </c>
      <c r="AG549" s="1089" t="s">
        <v>84</v>
      </c>
      <c r="AH549" s="1089" t="s">
        <v>84</v>
      </c>
      <c r="AI549" s="1089" t="s">
        <v>84</v>
      </c>
      <c r="AJ549" s="1089">
        <v>0.91666666666666674</v>
      </c>
      <c r="AK549" s="1089" t="s">
        <v>84</v>
      </c>
      <c r="AL549" s="1089">
        <v>0.91666666666666674</v>
      </c>
      <c r="AM549" s="1089">
        <v>1</v>
      </c>
      <c r="AN549" s="186">
        <v>1</v>
      </c>
      <c r="AO549" s="1089" t="s">
        <v>84</v>
      </c>
      <c r="AP549" s="1089" t="s">
        <v>84</v>
      </c>
      <c r="AQ549" s="1089">
        <v>1</v>
      </c>
      <c r="AR549" s="1089">
        <v>1</v>
      </c>
      <c r="AS549" s="1089" t="s">
        <v>84</v>
      </c>
      <c r="AT549" s="1092">
        <v>1</v>
      </c>
      <c r="AU549" s="1089" t="s">
        <v>84</v>
      </c>
      <c r="AV549" s="1089" t="s">
        <v>84</v>
      </c>
      <c r="AW549" s="1089">
        <v>0</v>
      </c>
      <c r="AX549" s="1092">
        <v>0</v>
      </c>
      <c r="AY549" s="1089" t="s">
        <v>84</v>
      </c>
      <c r="AZ549" s="1089"/>
      <c r="BA549" s="1093">
        <v>0.98958333333333337</v>
      </c>
      <c r="BB549" s="1094">
        <v>0.96428571428571441</v>
      </c>
      <c r="BC549" s="1094">
        <v>1</v>
      </c>
      <c r="BD549" s="1095">
        <v>0.98462301587301593</v>
      </c>
      <c r="BE549" s="1095" t="s">
        <v>84</v>
      </c>
    </row>
    <row r="550" spans="1:57" ht="35.25" customHeight="1" x14ac:dyDescent="0.25">
      <c r="A550" s="144"/>
      <c r="B550" s="144"/>
      <c r="C550" s="144"/>
      <c r="D550" s="144"/>
      <c r="E550" s="144" t="str">
        <f t="shared" si="93"/>
        <v>2026FEBREROÍNDICE AMBIENTE DE LA TIENDA</v>
      </c>
      <c r="F550" s="448">
        <v>2026</v>
      </c>
      <c r="G550" s="449" t="s">
        <v>154</v>
      </c>
      <c r="H550" s="452"/>
      <c r="I550" s="451" t="s">
        <v>159</v>
      </c>
      <c r="J550" s="640">
        <f>'Datos comparativos'!H550</f>
        <v>1</v>
      </c>
      <c r="K550" s="641">
        <f>'Datos comparativos'!I550</f>
        <v>1</v>
      </c>
      <c r="L550" s="641" t="str">
        <f>'Datos comparativos'!J550</f>
        <v>n/a</v>
      </c>
      <c r="M550" s="641">
        <f>'Datos comparativos'!K550</f>
        <v>1</v>
      </c>
      <c r="N550" s="641" t="str">
        <f>'Datos comparativos'!L550</f>
        <v>n/a</v>
      </c>
      <c r="O550" s="641" t="str">
        <f>'Datos comparativos'!M550</f>
        <v>n/a</v>
      </c>
      <c r="P550" s="641">
        <f>'Datos comparativos'!N550</f>
        <v>1</v>
      </c>
      <c r="Q550" s="641">
        <f>'Datos comparativos'!O550</f>
        <v>1</v>
      </c>
      <c r="R550" s="641" t="str">
        <f>'Datos comparativos'!P550</f>
        <v>n/a</v>
      </c>
      <c r="S550" s="641">
        <f>'Datos comparativos'!Q550</f>
        <v>1</v>
      </c>
      <c r="T550" s="641" t="str">
        <f>'Datos comparativos'!R550</f>
        <v>n/a</v>
      </c>
      <c r="U550" s="641">
        <f>'Datos comparativos'!S550</f>
        <v>1</v>
      </c>
      <c r="V550" s="641">
        <f>'Datos comparativos'!T550</f>
        <v>1</v>
      </c>
      <c r="W550" s="642" t="str">
        <f>'Datos comparativos'!U550</f>
        <v>n/a</v>
      </c>
      <c r="X550" s="642">
        <f>'Datos comparativos'!V550</f>
        <v>0.91666666666666674</v>
      </c>
      <c r="Y550" s="658">
        <f>'Datos comparativos'!W550</f>
        <v>1</v>
      </c>
      <c r="Z550" s="658">
        <f>'Datos comparativos'!X550</f>
        <v>1</v>
      </c>
      <c r="AA550" s="658">
        <f>'Datos comparativos'!Y550</f>
        <v>1</v>
      </c>
      <c r="AB550" s="658" t="str">
        <f>'Datos comparativos'!Z550</f>
        <v>n/a</v>
      </c>
      <c r="AC550" s="658">
        <f>'Datos comparativos'!AA550</f>
        <v>1</v>
      </c>
      <c r="AD550" s="643">
        <f>'Datos comparativos'!AB550</f>
        <v>0.75</v>
      </c>
      <c r="AE550" s="641">
        <f>'Datos comparativos'!AC550</f>
        <v>0.625</v>
      </c>
      <c r="AF550" s="641">
        <f>'Datos comparativos'!AD550</f>
        <v>0.75</v>
      </c>
      <c r="AG550" s="641" t="str">
        <f>'Datos comparativos'!AE550</f>
        <v>n/a</v>
      </c>
      <c r="AH550" s="641" t="str">
        <f>'Datos comparativos'!AF550</f>
        <v>n/a</v>
      </c>
      <c r="AI550" s="641" t="str">
        <f>'Datos comparativos'!AG550</f>
        <v>n/a</v>
      </c>
      <c r="AJ550" s="642">
        <f>'Datos comparativos'!AH550</f>
        <v>0.83333333333333326</v>
      </c>
      <c r="AK550" s="642" t="str">
        <f>'Datos comparativos'!AI550</f>
        <v>n/a</v>
      </c>
      <c r="AL550" s="642">
        <f>'Datos comparativos'!AJ550</f>
        <v>0.83333333333333326</v>
      </c>
      <c r="AM550" s="642">
        <f>'Datos comparativos'!AK550</f>
        <v>0.79166666666666674</v>
      </c>
      <c r="AN550" s="642">
        <f>'Datos comparativos'!AL550</f>
        <v>0.75</v>
      </c>
      <c r="AO550" s="642" t="str">
        <f>'Datos comparativos'!AM550</f>
        <v>n/a</v>
      </c>
      <c r="AP550" s="641" t="str">
        <f>'Datos comparativos'!AN550</f>
        <v>n/a</v>
      </c>
      <c r="AQ550" s="641">
        <f>'Datos comparativos'!AO550</f>
        <v>1</v>
      </c>
      <c r="AR550" s="641">
        <f>'Datos comparativos'!AP550</f>
        <v>1</v>
      </c>
      <c r="AS550" s="642" t="str">
        <f>'Datos comparativos'!AQ550</f>
        <v>n/a</v>
      </c>
      <c r="AT550" s="647">
        <f>'Datos comparativos'!AR550</f>
        <v>1</v>
      </c>
      <c r="AU550" s="642" t="str">
        <f>'Datos comparativos'!AU550</f>
        <v>n/a</v>
      </c>
      <c r="AV550" s="659" t="str">
        <f>'Datos comparativos'!AV550</f>
        <v>n/a</v>
      </c>
      <c r="AW550" s="642">
        <f>'Datos comparativos'!AW550</f>
        <v>0</v>
      </c>
      <c r="AX550" s="660">
        <f>'Datos comparativos'!AX550</f>
        <v>0</v>
      </c>
      <c r="AY550" s="607" t="str">
        <f>'Datos comparativos'!AY550</f>
        <v>n/a</v>
      </c>
      <c r="AZ550" s="624"/>
      <c r="BA550" s="645">
        <f>'Datos comparativos'!BA550</f>
        <v>0.9935897435897435</v>
      </c>
      <c r="BB550" s="646">
        <f>'Datos comparativos'!BB550</f>
        <v>0.76190476190476186</v>
      </c>
      <c r="BC550" s="646">
        <f>'Datos comparativos'!BC550</f>
        <v>1</v>
      </c>
      <c r="BD550" s="644">
        <f>'Datos comparativos'!BD550</f>
        <v>0.91849816849816845</v>
      </c>
      <c r="BE550" s="644" t="str">
        <f>'Datos comparativos'!BE550</f>
        <v>n/a</v>
      </c>
    </row>
    <row r="551" spans="1:57" s="72" customFormat="1" ht="6" customHeight="1" x14ac:dyDescent="0.25">
      <c r="A551" s="155"/>
      <c r="B551" s="155"/>
      <c r="C551" s="155"/>
      <c r="D551" s="155"/>
      <c r="E551"/>
      <c r="F551"/>
      <c r="G551"/>
      <c r="H551"/>
      <c r="I551"/>
      <c r="J551" s="186"/>
      <c r="K551" s="186"/>
      <c r="L551" s="186"/>
      <c r="M551" s="186"/>
      <c r="N551" s="186"/>
      <c r="O551" s="186"/>
      <c r="P551" s="287"/>
      <c r="Q551" s="186"/>
      <c r="R551" s="186"/>
      <c r="S551" s="186"/>
      <c r="T551" s="186"/>
      <c r="U551" s="186"/>
      <c r="V551" s="186"/>
      <c r="W551" s="189"/>
      <c r="X551" s="189"/>
      <c r="Y551" s="189"/>
      <c r="Z551" s="189"/>
      <c r="AA551" s="189"/>
      <c r="AB551" s="189"/>
      <c r="AC551" s="189"/>
      <c r="AD551" s="186"/>
      <c r="AE551" s="186"/>
      <c r="AF551" s="186"/>
      <c r="AG551" s="186"/>
      <c r="AH551" s="186"/>
      <c r="AI551" s="186"/>
      <c r="AJ551" s="186"/>
      <c r="AK551" s="186"/>
      <c r="AL551" s="186"/>
      <c r="AM551" s="186"/>
      <c r="AN551" s="186"/>
      <c r="AO551" s="206"/>
      <c r="AP551" s="186"/>
      <c r="AQ551" s="186"/>
      <c r="AR551" s="186"/>
      <c r="AS551" s="186"/>
      <c r="AT551" s="186"/>
      <c r="AU551" s="186"/>
      <c r="AV551" s="186"/>
      <c r="AW551" s="186"/>
      <c r="AX551" s="186"/>
      <c r="AY551" s="186"/>
      <c r="AZ551"/>
      <c r="BA551" s="186"/>
      <c r="BB551" s="186"/>
      <c r="BC551" s="186"/>
      <c r="BD551" s="186"/>
      <c r="BE551" s="186"/>
    </row>
    <row r="552" spans="1:57" ht="50.15" customHeight="1" x14ac:dyDescent="0.25">
      <c r="A552" s="144"/>
      <c r="B552" s="144"/>
      <c r="C552" s="144"/>
      <c r="D552" s="144"/>
      <c r="E552" s="144" t="str">
        <f t="shared" si="71"/>
        <v>VARIACIÓN AMBIENTE DE LA TIENDA
(Febrero - Diciembre)</v>
      </c>
      <c r="F552" s="1599" t="s">
        <v>857</v>
      </c>
      <c r="G552" s="1600"/>
      <c r="H552" s="1600"/>
      <c r="I552" s="1601"/>
      <c r="J552" s="195">
        <v>-0.125</v>
      </c>
      <c r="K552" s="196">
        <v>-0.125</v>
      </c>
      <c r="L552" s="196" t="s">
        <v>84</v>
      </c>
      <c r="M552" s="196">
        <v>-0.25</v>
      </c>
      <c r="N552" s="196" t="s">
        <v>84</v>
      </c>
      <c r="O552" s="196">
        <v>-0.125</v>
      </c>
      <c r="P552" s="196">
        <v>-0.125</v>
      </c>
      <c r="Q552" s="196">
        <v>-0.125</v>
      </c>
      <c r="R552" s="196" t="s">
        <v>84</v>
      </c>
      <c r="S552" s="196">
        <v>-0.25</v>
      </c>
      <c r="T552" s="196">
        <v>-0.25</v>
      </c>
      <c r="U552" s="196">
        <v>-0.1875</v>
      </c>
      <c r="V552" s="251">
        <v>-0.375</v>
      </c>
      <c r="W552" s="251" t="s">
        <v>84</v>
      </c>
      <c r="X552" s="251">
        <v>-0.625</v>
      </c>
      <c r="Y552" s="251">
        <v>-0.25</v>
      </c>
      <c r="Z552" s="717"/>
      <c r="AA552" s="996"/>
      <c r="AB552" s="996"/>
      <c r="AC552" s="996"/>
      <c r="AD552" s="196">
        <v>0.4375</v>
      </c>
      <c r="AE552" s="196">
        <v>0</v>
      </c>
      <c r="AF552" s="196">
        <v>0</v>
      </c>
      <c r="AG552" s="196" t="s">
        <v>84</v>
      </c>
      <c r="AH552" s="196" t="s">
        <v>84</v>
      </c>
      <c r="AI552" s="196" t="s">
        <v>84</v>
      </c>
      <c r="AJ552" s="251">
        <v>0.125</v>
      </c>
      <c r="AK552" s="251">
        <v>-0.125</v>
      </c>
      <c r="AL552" s="717"/>
      <c r="AM552" s="717"/>
      <c r="AN552" s="880"/>
      <c r="AO552" s="254">
        <v>0</v>
      </c>
      <c r="AP552" s="196">
        <v>-0.25</v>
      </c>
      <c r="AQ552" s="196">
        <v>0.5</v>
      </c>
      <c r="AR552" s="857"/>
      <c r="AS552" s="456" t="s">
        <v>84</v>
      </c>
      <c r="AT552" s="457">
        <v>0</v>
      </c>
      <c r="AU552" s="456" t="s">
        <v>84</v>
      </c>
      <c r="AV552" s="616" t="s">
        <v>84</v>
      </c>
      <c r="AW552" s="456" t="s">
        <v>84</v>
      </c>
      <c r="AX552" s="457" t="s">
        <v>84</v>
      </c>
      <c r="AY552" s="456" t="s">
        <v>84</v>
      </c>
      <c r="BA552" s="195">
        <v>-0.234375</v>
      </c>
      <c r="BB552" s="196">
        <v>8.7500000000000022E-2</v>
      </c>
      <c r="BC552" s="196">
        <v>6.25E-2</v>
      </c>
      <c r="BD552" s="197">
        <v>-2.8125000000000067E-2</v>
      </c>
      <c r="BE552" s="197">
        <v>0.15000000000000002</v>
      </c>
    </row>
    <row r="553" spans="1:57" s="72" customFormat="1" ht="6" customHeight="1" x14ac:dyDescent="0.25">
      <c r="A553" s="155"/>
      <c r="B553" s="155"/>
      <c r="C553" s="155"/>
      <c r="D553" s="155"/>
      <c r="E553" s="144" t="str">
        <f t="shared" si="71"/>
        <v/>
      </c>
      <c r="F553" s="190"/>
      <c r="G553" s="191"/>
      <c r="H553" s="453"/>
      <c r="I553" s="193"/>
      <c r="J553" s="186"/>
      <c r="K553" s="186"/>
      <c r="L553" s="186"/>
      <c r="M553" s="186"/>
      <c r="N553" s="186"/>
      <c r="O553" s="186"/>
      <c r="P553" s="186"/>
      <c r="Q553" s="186"/>
      <c r="R553" s="186"/>
      <c r="S553" s="186"/>
      <c r="T553" s="186"/>
      <c r="U553" s="186"/>
      <c r="V553" s="186"/>
      <c r="W553" s="186"/>
      <c r="X553" s="186"/>
      <c r="Y553" s="186"/>
      <c r="Z553" s="186"/>
      <c r="AA553" s="186"/>
      <c r="AB553" s="186"/>
      <c r="AC553" s="186"/>
      <c r="AD553" s="186"/>
      <c r="AE553" s="186"/>
      <c r="AF553" s="186"/>
      <c r="AG553" s="186"/>
      <c r="AH553" s="186"/>
      <c r="AI553" s="186"/>
      <c r="AJ553" s="186"/>
      <c r="AK553" s="186"/>
      <c r="AL553" s="186"/>
      <c r="AM553" s="186"/>
      <c r="AN553" s="186"/>
      <c r="AO553" s="206"/>
      <c r="AP553" s="186"/>
      <c r="AQ553" s="186"/>
      <c r="AR553" s="186"/>
      <c r="AS553" s="186"/>
      <c r="AT553" s="186"/>
      <c r="AU553" s="186"/>
      <c r="AV553" s="186"/>
      <c r="AW553" s="186"/>
      <c r="AX553" s="186"/>
      <c r="AY553" s="186"/>
      <c r="AZ553"/>
      <c r="BA553" s="186"/>
      <c r="BB553" s="186"/>
      <c r="BC553" s="186"/>
      <c r="BD553" s="186"/>
      <c r="BE553" s="186"/>
    </row>
    <row r="554" spans="1:57" ht="35.25" customHeight="1" x14ac:dyDescent="0.25">
      <c r="A554" s="147"/>
      <c r="B554" s="147"/>
      <c r="C554" s="147"/>
      <c r="D554" s="147"/>
      <c r="E554" s="144" t="str">
        <f t="shared" si="71"/>
        <v>2016DICIEMBREÍNDICES DE DELIVERY</v>
      </c>
      <c r="F554" s="448">
        <v>2016</v>
      </c>
      <c r="G554" s="449" t="s">
        <v>152</v>
      </c>
      <c r="H554" s="452"/>
      <c r="I554" s="450" t="s">
        <v>160</v>
      </c>
      <c r="J554" s="297" t="s">
        <v>84</v>
      </c>
      <c r="K554" s="181" t="s">
        <v>84</v>
      </c>
      <c r="L554" s="181">
        <v>1</v>
      </c>
      <c r="M554" s="181" t="s">
        <v>84</v>
      </c>
      <c r="N554" s="181" t="s">
        <v>84</v>
      </c>
      <c r="O554" s="181" t="s">
        <v>84</v>
      </c>
      <c r="P554" s="181" t="s">
        <v>84</v>
      </c>
      <c r="Q554" s="181" t="s">
        <v>84</v>
      </c>
      <c r="R554" s="181" t="s">
        <v>84</v>
      </c>
      <c r="S554" s="181" t="s">
        <v>84</v>
      </c>
      <c r="T554" s="181" t="s">
        <v>84</v>
      </c>
      <c r="U554" s="181" t="s">
        <v>84</v>
      </c>
      <c r="V554" s="181" t="s">
        <v>84</v>
      </c>
      <c r="W554" s="181">
        <v>1</v>
      </c>
      <c r="X554" s="181" t="s">
        <v>84</v>
      </c>
      <c r="Y554" s="181" t="s">
        <v>84</v>
      </c>
      <c r="Z554" s="716" t="s">
        <v>84</v>
      </c>
      <c r="AA554" s="870" t="s">
        <v>84</v>
      </c>
      <c r="AB554" s="870" t="s">
        <v>84</v>
      </c>
      <c r="AC554" s="870"/>
      <c r="AD554" s="181" t="s">
        <v>84</v>
      </c>
      <c r="AE554" s="181">
        <v>1</v>
      </c>
      <c r="AF554" s="181" t="s">
        <v>84</v>
      </c>
      <c r="AG554" s="181" t="s">
        <v>84</v>
      </c>
      <c r="AH554" s="181">
        <v>0.64999999999999991</v>
      </c>
      <c r="AI554" s="181" t="s">
        <v>84</v>
      </c>
      <c r="AJ554" s="181" t="s">
        <v>84</v>
      </c>
      <c r="AK554" s="181" t="s">
        <v>84</v>
      </c>
      <c r="AL554" s="716" t="s">
        <v>84</v>
      </c>
      <c r="AM554" s="716" t="s">
        <v>84</v>
      </c>
      <c r="AN554" s="870" t="s">
        <v>84</v>
      </c>
      <c r="AO554" s="181" t="s">
        <v>84</v>
      </c>
      <c r="AP554" s="181">
        <v>1</v>
      </c>
      <c r="AQ554" s="181" t="s">
        <v>84</v>
      </c>
      <c r="AR554" s="856" t="s">
        <v>84</v>
      </c>
      <c r="AS554" s="181" t="s">
        <v>84</v>
      </c>
      <c r="AT554" s="298" t="s">
        <v>84</v>
      </c>
      <c r="AU554" s="181" t="s">
        <v>84</v>
      </c>
      <c r="AV554" s="601" t="s">
        <v>84</v>
      </c>
      <c r="AW554" s="181" t="s">
        <v>84</v>
      </c>
      <c r="AX554" s="298" t="s">
        <v>84</v>
      </c>
      <c r="AY554" s="181" t="s">
        <v>84</v>
      </c>
      <c r="BA554" s="223">
        <v>1</v>
      </c>
      <c r="BB554" s="224">
        <v>0.82499999999999996</v>
      </c>
      <c r="BC554" s="224">
        <v>1</v>
      </c>
      <c r="BD554" s="225">
        <v>0.94166666666666676</v>
      </c>
      <c r="BE554" s="225" t="s">
        <v>84</v>
      </c>
    </row>
    <row r="555" spans="1:57" ht="35.25" customHeight="1" x14ac:dyDescent="0.25">
      <c r="A555" s="144"/>
      <c r="B555" s="144"/>
      <c r="C555" s="144"/>
      <c r="D555" s="144"/>
      <c r="E555" s="144" t="str">
        <f t="shared" si="71"/>
        <v>2017ENEROÍNDICES DE DELIVERY</v>
      </c>
      <c r="F555" s="448">
        <v>2017</v>
      </c>
      <c r="G555" s="449" t="s">
        <v>153</v>
      </c>
      <c r="H555" s="452"/>
      <c r="I555" s="451" t="str">
        <f>+I554</f>
        <v>ÍNDICES DE DELIVERY</v>
      </c>
      <c r="J555" s="264" t="s">
        <v>84</v>
      </c>
      <c r="K555" s="183" t="s">
        <v>84</v>
      </c>
      <c r="L555" s="183" t="s">
        <v>84</v>
      </c>
      <c r="M555" s="183" t="s">
        <v>84</v>
      </c>
      <c r="N555" s="183" t="s">
        <v>84</v>
      </c>
      <c r="O555" s="183">
        <v>1</v>
      </c>
      <c r="P555" s="183" t="s">
        <v>84</v>
      </c>
      <c r="Q555" s="183" t="s">
        <v>84</v>
      </c>
      <c r="R555" s="183" t="s">
        <v>84</v>
      </c>
      <c r="S555" s="183" t="s">
        <v>84</v>
      </c>
      <c r="T555" s="183" t="s">
        <v>84</v>
      </c>
      <c r="U555" s="183">
        <v>1</v>
      </c>
      <c r="V555" s="183" t="s">
        <v>84</v>
      </c>
      <c r="W555" s="183" t="s">
        <v>84</v>
      </c>
      <c r="X555" s="183" t="s">
        <v>84</v>
      </c>
      <c r="Y555" s="183" t="s">
        <v>84</v>
      </c>
      <c r="Z555" s="183" t="s">
        <v>84</v>
      </c>
      <c r="AA555" s="183" t="s">
        <v>84</v>
      </c>
      <c r="AB555" s="183" t="s">
        <v>84</v>
      </c>
      <c r="AC555" s="183"/>
      <c r="AD555" s="183">
        <v>0</v>
      </c>
      <c r="AE555" s="183" t="s">
        <v>84</v>
      </c>
      <c r="AF555" s="183" t="s">
        <v>84</v>
      </c>
      <c r="AG555" s="183">
        <v>0</v>
      </c>
      <c r="AH555" s="183" t="s">
        <v>84</v>
      </c>
      <c r="AI555" s="183" t="s">
        <v>84</v>
      </c>
      <c r="AJ555" s="183" t="s">
        <v>84</v>
      </c>
      <c r="AK555" s="183" t="s">
        <v>84</v>
      </c>
      <c r="AL555" s="183" t="s">
        <v>84</v>
      </c>
      <c r="AM555" s="183" t="s">
        <v>84</v>
      </c>
      <c r="AN555" s="183" t="s">
        <v>84</v>
      </c>
      <c r="AO555" s="183">
        <v>1</v>
      </c>
      <c r="AP555" s="183" t="s">
        <v>84</v>
      </c>
      <c r="AQ555" s="183" t="s">
        <v>84</v>
      </c>
      <c r="AR555" s="183" t="s">
        <v>84</v>
      </c>
      <c r="AS555" s="183" t="s">
        <v>84</v>
      </c>
      <c r="AT555" s="265" t="s">
        <v>84</v>
      </c>
      <c r="AU555" s="183" t="s">
        <v>84</v>
      </c>
      <c r="AV555" s="183" t="s">
        <v>84</v>
      </c>
      <c r="AW555" s="183" t="s">
        <v>84</v>
      </c>
      <c r="AX555" s="265" t="s">
        <v>84</v>
      </c>
      <c r="AY555" s="183" t="s">
        <v>84</v>
      </c>
      <c r="BA555" s="266">
        <v>1</v>
      </c>
      <c r="BB555" s="187">
        <v>0</v>
      </c>
      <c r="BC555" s="187">
        <v>1</v>
      </c>
      <c r="BD555" s="188">
        <v>0.66666666666666663</v>
      </c>
      <c r="BE555" s="188" t="s">
        <v>84</v>
      </c>
    </row>
    <row r="556" spans="1:57" ht="35.25" customHeight="1" x14ac:dyDescent="0.25">
      <c r="A556" s="144"/>
      <c r="B556" s="144"/>
      <c r="C556" s="144"/>
      <c r="D556" s="144"/>
      <c r="E556" s="144" t="str">
        <f t="shared" si="71"/>
        <v>2017FEBREROÍNDICES DE DELIVERY</v>
      </c>
      <c r="F556" s="448">
        <f>+F555</f>
        <v>2017</v>
      </c>
      <c r="G556" s="449" t="s">
        <v>154</v>
      </c>
      <c r="H556" s="452"/>
      <c r="I556" s="451" t="str">
        <f t="shared" ref="I556:I567" si="96">+I555</f>
        <v>ÍNDICES DE DELIVERY</v>
      </c>
      <c r="J556" s="268" t="s">
        <v>84</v>
      </c>
      <c r="K556" s="186">
        <v>1</v>
      </c>
      <c r="L556" s="186" t="s">
        <v>84</v>
      </c>
      <c r="M556" s="186" t="s">
        <v>84</v>
      </c>
      <c r="N556" s="186" t="s">
        <v>84</v>
      </c>
      <c r="O556" s="186" t="s">
        <v>84</v>
      </c>
      <c r="P556" s="186" t="s">
        <v>84</v>
      </c>
      <c r="Q556" s="186" t="s">
        <v>84</v>
      </c>
      <c r="R556" s="186" t="s">
        <v>84</v>
      </c>
      <c r="S556" s="186">
        <v>1</v>
      </c>
      <c r="T556" s="186" t="s">
        <v>84</v>
      </c>
      <c r="U556" s="186" t="s">
        <v>84</v>
      </c>
      <c r="V556" s="186" t="s">
        <v>84</v>
      </c>
      <c r="W556" s="186" t="s">
        <v>84</v>
      </c>
      <c r="X556" s="186" t="s">
        <v>84</v>
      </c>
      <c r="Y556" s="186" t="s">
        <v>84</v>
      </c>
      <c r="Z556" s="186" t="s">
        <v>84</v>
      </c>
      <c r="AA556" s="186" t="s">
        <v>84</v>
      </c>
      <c r="AB556" s="186" t="s">
        <v>84</v>
      </c>
      <c r="AC556" s="186"/>
      <c r="AD556" s="186">
        <v>0</v>
      </c>
      <c r="AE556" s="186" t="s">
        <v>84</v>
      </c>
      <c r="AF556" s="186">
        <v>0</v>
      </c>
      <c r="AG556" s="186" t="s">
        <v>84</v>
      </c>
      <c r="AH556" s="186" t="s">
        <v>84</v>
      </c>
      <c r="AI556" s="186" t="s">
        <v>84</v>
      </c>
      <c r="AJ556" s="186" t="s">
        <v>84</v>
      </c>
      <c r="AK556" s="186" t="s">
        <v>84</v>
      </c>
      <c r="AL556" s="186" t="s">
        <v>84</v>
      </c>
      <c r="AM556" s="186" t="s">
        <v>84</v>
      </c>
      <c r="AN556" s="186" t="s">
        <v>84</v>
      </c>
      <c r="AO556" s="186" t="s">
        <v>84</v>
      </c>
      <c r="AP556" s="186">
        <v>1</v>
      </c>
      <c r="AQ556" s="186" t="s">
        <v>84</v>
      </c>
      <c r="AR556" s="186" t="s">
        <v>84</v>
      </c>
      <c r="AS556" s="186" t="s">
        <v>84</v>
      </c>
      <c r="AT556" s="269" t="s">
        <v>84</v>
      </c>
      <c r="AU556" s="186" t="s">
        <v>84</v>
      </c>
      <c r="AV556" s="186" t="s">
        <v>84</v>
      </c>
      <c r="AW556" s="186" t="s">
        <v>84</v>
      </c>
      <c r="AX556" s="269" t="s">
        <v>84</v>
      </c>
      <c r="AY556" s="186" t="s">
        <v>84</v>
      </c>
      <c r="BA556" s="270">
        <v>1</v>
      </c>
      <c r="BB556" s="207">
        <v>0.5</v>
      </c>
      <c r="BC556" s="207">
        <v>1</v>
      </c>
      <c r="BD556" s="208">
        <v>0.83333333333333337</v>
      </c>
      <c r="BE556" s="208" t="s">
        <v>84</v>
      </c>
    </row>
    <row r="557" spans="1:57" ht="35.25" customHeight="1" x14ac:dyDescent="0.25">
      <c r="A557" s="144"/>
      <c r="B557" s="144"/>
      <c r="C557" s="144"/>
      <c r="D557" s="144"/>
      <c r="E557" s="144" t="str">
        <f t="shared" si="71"/>
        <v>2017MARZOÍNDICES DE DELIVERY</v>
      </c>
      <c r="F557" s="448">
        <f t="shared" ref="F557:F567" si="97">+F556</f>
        <v>2017</v>
      </c>
      <c r="G557" s="449" t="s">
        <v>155</v>
      </c>
      <c r="H557" s="452"/>
      <c r="I557" s="451" t="str">
        <f t="shared" si="96"/>
        <v>ÍNDICES DE DELIVERY</v>
      </c>
      <c r="J557" s="264">
        <v>1</v>
      </c>
      <c r="K557" s="183" t="s">
        <v>84</v>
      </c>
      <c r="L557" s="183" t="s">
        <v>84</v>
      </c>
      <c r="M557" s="183" t="s">
        <v>84</v>
      </c>
      <c r="N557" s="183" t="s">
        <v>84</v>
      </c>
      <c r="O557" s="183" t="s">
        <v>84</v>
      </c>
      <c r="P557" s="183" t="s">
        <v>84</v>
      </c>
      <c r="Q557" s="183" t="s">
        <v>84</v>
      </c>
      <c r="R557" s="183" t="s">
        <v>84</v>
      </c>
      <c r="S557" s="183" t="s">
        <v>84</v>
      </c>
      <c r="T557" s="183" t="s">
        <v>84</v>
      </c>
      <c r="U557" s="183" t="s">
        <v>84</v>
      </c>
      <c r="V557" s="183" t="s">
        <v>84</v>
      </c>
      <c r="W557" s="183" t="s">
        <v>84</v>
      </c>
      <c r="X557" s="183" t="s">
        <v>84</v>
      </c>
      <c r="Y557" s="183" t="s">
        <v>84</v>
      </c>
      <c r="Z557" s="183" t="s">
        <v>84</v>
      </c>
      <c r="AA557" s="183" t="s">
        <v>84</v>
      </c>
      <c r="AB557" s="183" t="s">
        <v>84</v>
      </c>
      <c r="AC557" s="183"/>
      <c r="AD557" s="183">
        <v>0</v>
      </c>
      <c r="AE557" s="183" t="s">
        <v>84</v>
      </c>
      <c r="AF557" s="183">
        <v>1</v>
      </c>
      <c r="AG557" s="183" t="s">
        <v>84</v>
      </c>
      <c r="AH557" s="183" t="s">
        <v>84</v>
      </c>
      <c r="AI557" s="183" t="s">
        <v>84</v>
      </c>
      <c r="AJ557" s="183" t="s">
        <v>84</v>
      </c>
      <c r="AK557" s="183" t="s">
        <v>84</v>
      </c>
      <c r="AL557" s="183" t="s">
        <v>84</v>
      </c>
      <c r="AM557" s="183" t="s">
        <v>84</v>
      </c>
      <c r="AN557" s="183" t="s">
        <v>84</v>
      </c>
      <c r="AO557" s="183">
        <v>1</v>
      </c>
      <c r="AP557" s="183" t="s">
        <v>84</v>
      </c>
      <c r="AQ557" s="183" t="s">
        <v>84</v>
      </c>
      <c r="AR557" s="183" t="s">
        <v>84</v>
      </c>
      <c r="AS557" s="183" t="s">
        <v>84</v>
      </c>
      <c r="AT557" s="265" t="s">
        <v>84</v>
      </c>
      <c r="AU557" s="183" t="s">
        <v>84</v>
      </c>
      <c r="AV557" s="183" t="s">
        <v>84</v>
      </c>
      <c r="AW557" s="183" t="s">
        <v>84</v>
      </c>
      <c r="AX557" s="265" t="s">
        <v>84</v>
      </c>
      <c r="AY557" s="183" t="s">
        <v>84</v>
      </c>
      <c r="BA557" s="266">
        <v>1</v>
      </c>
      <c r="BB557" s="187">
        <v>0.5</v>
      </c>
      <c r="BC557" s="187">
        <v>1</v>
      </c>
      <c r="BD557" s="188">
        <v>0.83333333333333337</v>
      </c>
      <c r="BE557" s="188" t="s">
        <v>84</v>
      </c>
    </row>
    <row r="558" spans="1:57" ht="35.25" customHeight="1" x14ac:dyDescent="0.25">
      <c r="A558" s="144"/>
      <c r="B558" s="144"/>
      <c r="C558" s="144"/>
      <c r="D558" s="144"/>
      <c r="E558" s="144" t="str">
        <f t="shared" si="71"/>
        <v>2017MAYOÍNDICES DE DELIVERY</v>
      </c>
      <c r="F558" s="448">
        <f t="shared" si="97"/>
        <v>2017</v>
      </c>
      <c r="G558" s="449" t="s">
        <v>167</v>
      </c>
      <c r="H558" s="452"/>
      <c r="I558" s="451" t="str">
        <f t="shared" si="96"/>
        <v>ÍNDICES DE DELIVERY</v>
      </c>
      <c r="J558" s="268" t="s">
        <v>84</v>
      </c>
      <c r="K558" s="186" t="s">
        <v>84</v>
      </c>
      <c r="L558" s="186" t="s">
        <v>84</v>
      </c>
      <c r="M558" s="186" t="s">
        <v>84</v>
      </c>
      <c r="N558" s="186">
        <v>1</v>
      </c>
      <c r="O558" s="186" t="s">
        <v>84</v>
      </c>
      <c r="P558" s="186" t="s">
        <v>84</v>
      </c>
      <c r="Q558" s="186">
        <v>1</v>
      </c>
      <c r="R558" s="186" t="s">
        <v>84</v>
      </c>
      <c r="S558" s="186" t="s">
        <v>84</v>
      </c>
      <c r="T558" s="186" t="s">
        <v>84</v>
      </c>
      <c r="U558" s="186" t="s">
        <v>84</v>
      </c>
      <c r="V558" s="186" t="s">
        <v>84</v>
      </c>
      <c r="W558" s="186" t="s">
        <v>84</v>
      </c>
      <c r="X558" s="186" t="s">
        <v>84</v>
      </c>
      <c r="Y558" s="186" t="s">
        <v>84</v>
      </c>
      <c r="Z558" s="186" t="s">
        <v>84</v>
      </c>
      <c r="AA558" s="186" t="s">
        <v>84</v>
      </c>
      <c r="AB558" s="186" t="s">
        <v>84</v>
      </c>
      <c r="AC558" s="186"/>
      <c r="AD558" s="186" t="s">
        <v>84</v>
      </c>
      <c r="AE558" s="186" t="s">
        <v>84</v>
      </c>
      <c r="AF558" s="186" t="s">
        <v>84</v>
      </c>
      <c r="AG558" s="186" t="s">
        <v>84</v>
      </c>
      <c r="AH558" s="186">
        <v>1</v>
      </c>
      <c r="AI558" s="186" t="s">
        <v>84</v>
      </c>
      <c r="AJ558" s="186" t="s">
        <v>84</v>
      </c>
      <c r="AK558" s="186" t="s">
        <v>84</v>
      </c>
      <c r="AL558" s="186" t="s">
        <v>84</v>
      </c>
      <c r="AM558" s="186" t="s">
        <v>84</v>
      </c>
      <c r="AN558" s="186" t="s">
        <v>84</v>
      </c>
      <c r="AO558" s="186" t="s">
        <v>84</v>
      </c>
      <c r="AP558" s="186">
        <v>1</v>
      </c>
      <c r="AQ558" s="186" t="s">
        <v>84</v>
      </c>
      <c r="AR558" s="186" t="s">
        <v>84</v>
      </c>
      <c r="AS558" s="186" t="s">
        <v>84</v>
      </c>
      <c r="AT558" s="269" t="s">
        <v>84</v>
      </c>
      <c r="AU558" s="186" t="s">
        <v>84</v>
      </c>
      <c r="AV558" s="186" t="s">
        <v>84</v>
      </c>
      <c r="AW558" s="186" t="s">
        <v>84</v>
      </c>
      <c r="AX558" s="269" t="s">
        <v>84</v>
      </c>
      <c r="AY558" s="186" t="s">
        <v>84</v>
      </c>
      <c r="BA558" s="270">
        <v>1</v>
      </c>
      <c r="BB558" s="207">
        <v>1</v>
      </c>
      <c r="BC558" s="207">
        <v>1</v>
      </c>
      <c r="BD558" s="208">
        <v>1</v>
      </c>
      <c r="BE558" s="208" t="s">
        <v>84</v>
      </c>
    </row>
    <row r="559" spans="1:57" ht="35.25" customHeight="1" x14ac:dyDescent="0.25">
      <c r="A559" s="144"/>
      <c r="B559" s="144"/>
      <c r="C559" s="144"/>
      <c r="D559" s="144"/>
      <c r="E559" s="144" t="str">
        <f t="shared" si="71"/>
        <v>2017JUNIOÍNDICES DE DELIVERY</v>
      </c>
      <c r="F559" s="448">
        <f t="shared" si="97"/>
        <v>2017</v>
      </c>
      <c r="G559" s="449" t="s">
        <v>168</v>
      </c>
      <c r="H559" s="452"/>
      <c r="I559" s="451" t="str">
        <f t="shared" si="96"/>
        <v>ÍNDICES DE DELIVERY</v>
      </c>
      <c r="J559" s="264" t="s">
        <v>84</v>
      </c>
      <c r="K559" s="183" t="s">
        <v>84</v>
      </c>
      <c r="L559" s="183">
        <v>0</v>
      </c>
      <c r="M559" s="183" t="s">
        <v>84</v>
      </c>
      <c r="N559" s="183" t="s">
        <v>84</v>
      </c>
      <c r="O559" s="183" t="s">
        <v>84</v>
      </c>
      <c r="P559" s="183" t="s">
        <v>84</v>
      </c>
      <c r="Q559" s="183" t="s">
        <v>84</v>
      </c>
      <c r="R559" s="183">
        <v>0.7</v>
      </c>
      <c r="S559" s="183" t="s">
        <v>84</v>
      </c>
      <c r="T559" s="183" t="s">
        <v>84</v>
      </c>
      <c r="U559" s="183" t="s">
        <v>84</v>
      </c>
      <c r="V559" s="183" t="s">
        <v>84</v>
      </c>
      <c r="W559" s="183" t="s">
        <v>84</v>
      </c>
      <c r="X559" s="183" t="s">
        <v>84</v>
      </c>
      <c r="Y559" s="183" t="s">
        <v>84</v>
      </c>
      <c r="Z559" s="183" t="s">
        <v>84</v>
      </c>
      <c r="AA559" s="183" t="s">
        <v>84</v>
      </c>
      <c r="AB559" s="183" t="s">
        <v>84</v>
      </c>
      <c r="AC559" s="183"/>
      <c r="AD559" s="183">
        <v>0</v>
      </c>
      <c r="AE559" s="183" t="s">
        <v>84</v>
      </c>
      <c r="AF559" s="183" t="s">
        <v>84</v>
      </c>
      <c r="AG559" s="183">
        <v>0.3</v>
      </c>
      <c r="AH559" s="183" t="s">
        <v>84</v>
      </c>
      <c r="AI559" s="183" t="s">
        <v>84</v>
      </c>
      <c r="AJ559" s="183" t="s">
        <v>84</v>
      </c>
      <c r="AK559" s="183" t="s">
        <v>84</v>
      </c>
      <c r="AL559" s="183" t="s">
        <v>84</v>
      </c>
      <c r="AM559" s="183" t="s">
        <v>84</v>
      </c>
      <c r="AN559" s="183" t="s">
        <v>84</v>
      </c>
      <c r="AO559" s="183">
        <v>1</v>
      </c>
      <c r="AP559" s="183" t="s">
        <v>84</v>
      </c>
      <c r="AQ559" s="183" t="s">
        <v>84</v>
      </c>
      <c r="AR559" s="183" t="s">
        <v>84</v>
      </c>
      <c r="AS559" s="183" t="s">
        <v>84</v>
      </c>
      <c r="AT559" s="265" t="s">
        <v>84</v>
      </c>
      <c r="AU559" s="183" t="s">
        <v>84</v>
      </c>
      <c r="AV559" s="183" t="s">
        <v>84</v>
      </c>
      <c r="AW559" s="183" t="s">
        <v>84</v>
      </c>
      <c r="AX559" s="265" t="s">
        <v>84</v>
      </c>
      <c r="AY559" s="183" t="s">
        <v>84</v>
      </c>
      <c r="BA559" s="266">
        <v>0.35</v>
      </c>
      <c r="BB559" s="187">
        <v>0.15</v>
      </c>
      <c r="BC559" s="187">
        <v>1</v>
      </c>
      <c r="BD559" s="188">
        <v>0.5</v>
      </c>
      <c r="BE559" s="188" t="s">
        <v>84</v>
      </c>
    </row>
    <row r="560" spans="1:57" ht="35.25" customHeight="1" x14ac:dyDescent="0.25">
      <c r="A560" s="144"/>
      <c r="B560" s="144"/>
      <c r="C560" s="144"/>
      <c r="D560" s="144"/>
      <c r="E560" s="144" t="str">
        <f t="shared" si="71"/>
        <v>2017JULIOÍNDICES DE DELIVERY</v>
      </c>
      <c r="F560" s="448">
        <f t="shared" si="97"/>
        <v>2017</v>
      </c>
      <c r="G560" s="449" t="s">
        <v>241</v>
      </c>
      <c r="H560" s="452"/>
      <c r="I560" s="451" t="str">
        <f t="shared" si="96"/>
        <v>ÍNDICES DE DELIVERY</v>
      </c>
      <c r="J560" s="299" t="s">
        <v>84</v>
      </c>
      <c r="K560" s="189" t="s">
        <v>84</v>
      </c>
      <c r="L560" s="189" t="s">
        <v>84</v>
      </c>
      <c r="M560" s="189" t="s">
        <v>84</v>
      </c>
      <c r="N560" s="189" t="s">
        <v>84</v>
      </c>
      <c r="O560" s="189">
        <v>0</v>
      </c>
      <c r="P560" s="189" t="s">
        <v>84</v>
      </c>
      <c r="Q560" s="189" t="s">
        <v>84</v>
      </c>
      <c r="R560" s="189" t="s">
        <v>84</v>
      </c>
      <c r="S560" s="189" t="s">
        <v>84</v>
      </c>
      <c r="T560" s="189">
        <v>1</v>
      </c>
      <c r="U560" s="189" t="s">
        <v>84</v>
      </c>
      <c r="V560" s="189" t="s">
        <v>84</v>
      </c>
      <c r="W560" s="189" t="s">
        <v>84</v>
      </c>
      <c r="X560" s="189" t="s">
        <v>84</v>
      </c>
      <c r="Y560" s="189" t="s">
        <v>84</v>
      </c>
      <c r="Z560" s="189" t="s">
        <v>84</v>
      </c>
      <c r="AA560" s="189" t="s">
        <v>84</v>
      </c>
      <c r="AB560" s="189" t="s">
        <v>84</v>
      </c>
      <c r="AC560" s="189"/>
      <c r="AD560" s="189" t="s">
        <v>84</v>
      </c>
      <c r="AE560" s="189" t="s">
        <v>84</v>
      </c>
      <c r="AF560" s="189" t="s">
        <v>84</v>
      </c>
      <c r="AG560" s="189" t="s">
        <v>84</v>
      </c>
      <c r="AH560" s="189" t="s">
        <v>84</v>
      </c>
      <c r="AI560" s="189" t="s">
        <v>84</v>
      </c>
      <c r="AJ560" s="189">
        <v>0.3</v>
      </c>
      <c r="AK560" s="189" t="s">
        <v>84</v>
      </c>
      <c r="AL560" s="189" t="s">
        <v>84</v>
      </c>
      <c r="AM560" s="189" t="s">
        <v>84</v>
      </c>
      <c r="AN560" s="189" t="s">
        <v>84</v>
      </c>
      <c r="AO560" s="189" t="s">
        <v>84</v>
      </c>
      <c r="AP560" s="189">
        <v>1</v>
      </c>
      <c r="AQ560" s="189" t="s">
        <v>84</v>
      </c>
      <c r="AR560" s="189" t="s">
        <v>84</v>
      </c>
      <c r="AS560" s="189" t="s">
        <v>84</v>
      </c>
      <c r="AT560" s="256" t="s">
        <v>84</v>
      </c>
      <c r="AU560" s="189" t="s">
        <v>84</v>
      </c>
      <c r="AV560" s="189" t="s">
        <v>84</v>
      </c>
      <c r="AW560" s="189" t="s">
        <v>84</v>
      </c>
      <c r="AX560" s="256" t="s">
        <v>84</v>
      </c>
      <c r="AY560" s="189" t="s">
        <v>84</v>
      </c>
      <c r="BA560" s="300">
        <v>0.5</v>
      </c>
      <c r="BB560" s="239">
        <v>0.3</v>
      </c>
      <c r="BC560" s="239">
        <v>1</v>
      </c>
      <c r="BD560" s="240">
        <v>0.6</v>
      </c>
      <c r="BE560" s="240" t="s">
        <v>84</v>
      </c>
    </row>
    <row r="561" spans="1:58" ht="35.25" customHeight="1" x14ac:dyDescent="0.25">
      <c r="A561" s="144"/>
      <c r="B561" s="144"/>
      <c r="C561" s="144"/>
      <c r="D561" s="144"/>
      <c r="E561" s="144" t="str">
        <f t="shared" si="71"/>
        <v>2017AGOSTOÍNDICES DE DELIVERY</v>
      </c>
      <c r="F561" s="448">
        <f t="shared" si="97"/>
        <v>2017</v>
      </c>
      <c r="G561" s="449" t="s">
        <v>246</v>
      </c>
      <c r="H561" s="452"/>
      <c r="I561" s="451" t="str">
        <f t="shared" si="96"/>
        <v>ÍNDICES DE DELIVERY</v>
      </c>
      <c r="J561" s="264" t="s">
        <v>84</v>
      </c>
      <c r="K561" s="183">
        <v>1</v>
      </c>
      <c r="L561" s="183" t="s">
        <v>84</v>
      </c>
      <c r="M561" s="183" t="s">
        <v>84</v>
      </c>
      <c r="N561" s="183" t="s">
        <v>84</v>
      </c>
      <c r="O561" s="183">
        <v>0</v>
      </c>
      <c r="P561" s="183" t="s">
        <v>84</v>
      </c>
      <c r="Q561" s="183">
        <v>1</v>
      </c>
      <c r="R561" s="183" t="s">
        <v>84</v>
      </c>
      <c r="S561" s="183" t="s">
        <v>84</v>
      </c>
      <c r="T561" s="183" t="s">
        <v>84</v>
      </c>
      <c r="U561" s="183" t="s">
        <v>84</v>
      </c>
      <c r="V561" s="183" t="s">
        <v>84</v>
      </c>
      <c r="W561" s="183" t="s">
        <v>84</v>
      </c>
      <c r="X561" s="183" t="s">
        <v>84</v>
      </c>
      <c r="Y561" s="183" t="s">
        <v>84</v>
      </c>
      <c r="Z561" s="183" t="s">
        <v>84</v>
      </c>
      <c r="AA561" s="183" t="s">
        <v>84</v>
      </c>
      <c r="AB561" s="183" t="s">
        <v>84</v>
      </c>
      <c r="AC561" s="183"/>
      <c r="AD561" s="183" t="s">
        <v>84</v>
      </c>
      <c r="AE561" s="183">
        <v>1</v>
      </c>
      <c r="AF561" s="183" t="s">
        <v>84</v>
      </c>
      <c r="AG561" s="183" t="s">
        <v>84</v>
      </c>
      <c r="AH561" s="183" t="s">
        <v>84</v>
      </c>
      <c r="AI561" s="183">
        <v>1</v>
      </c>
      <c r="AJ561" s="183" t="s">
        <v>84</v>
      </c>
      <c r="AK561" s="183" t="s">
        <v>84</v>
      </c>
      <c r="AL561" s="183" t="s">
        <v>84</v>
      </c>
      <c r="AM561" s="183" t="s">
        <v>84</v>
      </c>
      <c r="AN561" s="183" t="s">
        <v>84</v>
      </c>
      <c r="AO561" s="183">
        <v>1</v>
      </c>
      <c r="AP561" s="183" t="s">
        <v>84</v>
      </c>
      <c r="AQ561" s="183" t="s">
        <v>84</v>
      </c>
      <c r="AR561" s="183" t="s">
        <v>84</v>
      </c>
      <c r="AS561" s="183" t="s">
        <v>84</v>
      </c>
      <c r="AT561" s="265" t="s">
        <v>84</v>
      </c>
      <c r="AU561" s="183" t="s">
        <v>84</v>
      </c>
      <c r="AV561" s="183" t="s">
        <v>84</v>
      </c>
      <c r="AW561" s="183" t="s">
        <v>84</v>
      </c>
      <c r="AX561" s="265" t="s">
        <v>84</v>
      </c>
      <c r="AY561" s="183" t="s">
        <v>84</v>
      </c>
      <c r="BA561" s="266">
        <v>0.66666666666666663</v>
      </c>
      <c r="BB561" s="187">
        <v>1</v>
      </c>
      <c r="BC561" s="187">
        <v>1</v>
      </c>
      <c r="BD561" s="188">
        <v>0.88888888888888884</v>
      </c>
      <c r="BE561" s="188" t="s">
        <v>84</v>
      </c>
    </row>
    <row r="562" spans="1:58" ht="35.25" customHeight="1" x14ac:dyDescent="0.25">
      <c r="A562" s="144"/>
      <c r="B562" s="144"/>
      <c r="C562" s="144"/>
      <c r="D562" s="144"/>
      <c r="E562" s="144" t="str">
        <f t="shared" si="71"/>
        <v>2017SEPTIEMBREÍNDICES DE DELIVERY</v>
      </c>
      <c r="F562" s="448">
        <f t="shared" si="97"/>
        <v>2017</v>
      </c>
      <c r="G562" s="449" t="s">
        <v>248</v>
      </c>
      <c r="H562" s="452"/>
      <c r="I562" s="451" t="str">
        <f t="shared" si="96"/>
        <v>ÍNDICES DE DELIVERY</v>
      </c>
      <c r="J562" s="299" t="s">
        <v>84</v>
      </c>
      <c r="K562" s="189" t="s">
        <v>84</v>
      </c>
      <c r="L562" s="189" t="s">
        <v>84</v>
      </c>
      <c r="M562" s="189" t="s">
        <v>84</v>
      </c>
      <c r="N562" s="189">
        <v>1</v>
      </c>
      <c r="O562" s="189" t="s">
        <v>84</v>
      </c>
      <c r="P562" s="189" t="s">
        <v>84</v>
      </c>
      <c r="Q562" s="189" t="s">
        <v>84</v>
      </c>
      <c r="R562" s="189" t="s">
        <v>84</v>
      </c>
      <c r="S562" s="189">
        <v>1</v>
      </c>
      <c r="T562" s="189" t="s">
        <v>84</v>
      </c>
      <c r="U562" s="189" t="s">
        <v>84</v>
      </c>
      <c r="V562" s="189" t="s">
        <v>84</v>
      </c>
      <c r="W562" s="189" t="s">
        <v>84</v>
      </c>
      <c r="X562" s="189" t="s">
        <v>84</v>
      </c>
      <c r="Y562" s="189" t="s">
        <v>84</v>
      </c>
      <c r="Z562" s="189" t="s">
        <v>84</v>
      </c>
      <c r="AA562" s="189" t="s">
        <v>84</v>
      </c>
      <c r="AB562" s="189" t="s">
        <v>84</v>
      </c>
      <c r="AC562" s="189"/>
      <c r="AD562" s="189" t="s">
        <v>84</v>
      </c>
      <c r="AE562" s="189" t="s">
        <v>84</v>
      </c>
      <c r="AF562" s="189" t="s">
        <v>84</v>
      </c>
      <c r="AG562" s="189" t="s">
        <v>84</v>
      </c>
      <c r="AH562" s="189">
        <v>1</v>
      </c>
      <c r="AI562" s="189" t="s">
        <v>84</v>
      </c>
      <c r="AJ562" s="189" t="s">
        <v>84</v>
      </c>
      <c r="AK562" s="189" t="s">
        <v>84</v>
      </c>
      <c r="AL562" s="189" t="s">
        <v>84</v>
      </c>
      <c r="AM562" s="189" t="s">
        <v>84</v>
      </c>
      <c r="AN562" s="189" t="s">
        <v>84</v>
      </c>
      <c r="AO562" s="189" t="s">
        <v>84</v>
      </c>
      <c r="AP562" s="189">
        <v>0</v>
      </c>
      <c r="AQ562" s="189" t="s">
        <v>84</v>
      </c>
      <c r="AR562" s="189" t="s">
        <v>84</v>
      </c>
      <c r="AS562" s="189" t="s">
        <v>84</v>
      </c>
      <c r="AT562" s="256" t="s">
        <v>84</v>
      </c>
      <c r="AU562" s="189" t="s">
        <v>84</v>
      </c>
      <c r="AV562" s="189" t="s">
        <v>84</v>
      </c>
      <c r="AW562" s="189" t="s">
        <v>84</v>
      </c>
      <c r="AX562" s="256" t="s">
        <v>84</v>
      </c>
      <c r="AY562" s="189" t="s">
        <v>84</v>
      </c>
      <c r="BA562" s="300">
        <v>1</v>
      </c>
      <c r="BB562" s="239">
        <v>1</v>
      </c>
      <c r="BC562" s="239">
        <v>0</v>
      </c>
      <c r="BD562" s="240">
        <v>0.66666666666666663</v>
      </c>
      <c r="BE562" s="240" t="s">
        <v>84</v>
      </c>
    </row>
    <row r="563" spans="1:58" ht="35.25" customHeight="1" x14ac:dyDescent="0.25">
      <c r="A563" s="144"/>
      <c r="B563" s="144"/>
      <c r="C563" s="144"/>
      <c r="D563" s="144"/>
      <c r="E563" s="144" t="str">
        <f t="shared" si="71"/>
        <v>2017OCTUBREÍNDICES DE DELIVERY</v>
      </c>
      <c r="F563" s="448">
        <f t="shared" si="97"/>
        <v>2017</v>
      </c>
      <c r="G563" s="449" t="s">
        <v>257</v>
      </c>
      <c r="H563" s="452"/>
      <c r="I563" s="451" t="str">
        <f t="shared" si="96"/>
        <v>ÍNDICES DE DELIVERY</v>
      </c>
      <c r="J563" s="264" t="s">
        <v>84</v>
      </c>
      <c r="K563" s="183" t="s">
        <v>84</v>
      </c>
      <c r="L563" s="183">
        <v>1</v>
      </c>
      <c r="M563" s="183" t="s">
        <v>84</v>
      </c>
      <c r="N563" s="183" t="s">
        <v>84</v>
      </c>
      <c r="O563" s="183" t="s">
        <v>84</v>
      </c>
      <c r="P563" s="183" t="s">
        <v>84</v>
      </c>
      <c r="Q563" s="183" t="s">
        <v>84</v>
      </c>
      <c r="R563" s="183" t="s">
        <v>84</v>
      </c>
      <c r="S563" s="183" t="s">
        <v>84</v>
      </c>
      <c r="T563" s="482" t="s">
        <v>268</v>
      </c>
      <c r="U563" s="183" t="s">
        <v>84</v>
      </c>
      <c r="V563" s="183" t="s">
        <v>84</v>
      </c>
      <c r="W563" s="183" t="s">
        <v>84</v>
      </c>
      <c r="X563" s="183" t="s">
        <v>84</v>
      </c>
      <c r="Y563" s="183" t="s">
        <v>84</v>
      </c>
      <c r="Z563" s="183" t="s">
        <v>84</v>
      </c>
      <c r="AA563" s="183" t="s">
        <v>84</v>
      </c>
      <c r="AB563" s="183" t="s">
        <v>84</v>
      </c>
      <c r="AC563" s="183"/>
      <c r="AD563" s="183" t="s">
        <v>84</v>
      </c>
      <c r="AE563" s="183">
        <v>0.3</v>
      </c>
      <c r="AF563" s="183" t="s">
        <v>84</v>
      </c>
      <c r="AG563" s="183" t="s">
        <v>84</v>
      </c>
      <c r="AH563" s="183" t="s">
        <v>84</v>
      </c>
      <c r="AI563" s="183" t="s">
        <v>268</v>
      </c>
      <c r="AJ563" s="183" t="s">
        <v>84</v>
      </c>
      <c r="AK563" s="183" t="s">
        <v>84</v>
      </c>
      <c r="AL563" s="183" t="s">
        <v>84</v>
      </c>
      <c r="AM563" s="183" t="s">
        <v>84</v>
      </c>
      <c r="AN563" s="183" t="s">
        <v>84</v>
      </c>
      <c r="AO563" s="183">
        <v>1</v>
      </c>
      <c r="AP563" s="183" t="s">
        <v>84</v>
      </c>
      <c r="AQ563" s="183" t="s">
        <v>84</v>
      </c>
      <c r="AR563" s="183" t="s">
        <v>84</v>
      </c>
      <c r="AS563" s="183" t="s">
        <v>84</v>
      </c>
      <c r="AT563" s="265" t="s">
        <v>84</v>
      </c>
      <c r="AU563" s="183" t="s">
        <v>84</v>
      </c>
      <c r="AV563" s="183" t="s">
        <v>84</v>
      </c>
      <c r="AW563" s="183" t="s">
        <v>84</v>
      </c>
      <c r="AX563" s="265" t="s">
        <v>84</v>
      </c>
      <c r="AY563" s="183" t="s">
        <v>84</v>
      </c>
      <c r="BA563" s="266">
        <v>0.5</v>
      </c>
      <c r="BB563" s="187">
        <v>0.15</v>
      </c>
      <c r="BC563" s="187">
        <v>1</v>
      </c>
      <c r="BD563" s="188">
        <v>0.54999999999999993</v>
      </c>
      <c r="BE563" s="188" t="s">
        <v>84</v>
      </c>
      <c r="BF563" s="258"/>
    </row>
    <row r="564" spans="1:58" ht="35.25" customHeight="1" x14ac:dyDescent="0.25">
      <c r="A564" s="144"/>
      <c r="B564" s="144"/>
      <c r="C564" s="144"/>
      <c r="D564" s="144"/>
      <c r="E564" s="144" t="str">
        <f t="shared" si="71"/>
        <v>2017NOVIEMBREÍNDICES DE DELIVERY</v>
      </c>
      <c r="F564" s="448">
        <f t="shared" si="97"/>
        <v>2017</v>
      </c>
      <c r="G564" s="449" t="s">
        <v>267</v>
      </c>
      <c r="H564" s="452"/>
      <c r="I564" s="451" t="str">
        <f t="shared" si="96"/>
        <v>ÍNDICES DE DELIVERY</v>
      </c>
      <c r="J564" s="268">
        <v>0.3</v>
      </c>
      <c r="K564" s="186" t="s">
        <v>84</v>
      </c>
      <c r="L564" s="186" t="s">
        <v>84</v>
      </c>
      <c r="M564" s="186">
        <v>0.7</v>
      </c>
      <c r="N564" s="186" t="s">
        <v>84</v>
      </c>
      <c r="O564" s="186" t="s">
        <v>84</v>
      </c>
      <c r="P564" s="186" t="s">
        <v>84</v>
      </c>
      <c r="Q564" s="186" t="s">
        <v>84</v>
      </c>
      <c r="R564" s="186" t="s">
        <v>84</v>
      </c>
      <c r="S564" s="186" t="s">
        <v>84</v>
      </c>
      <c r="T564" s="186" t="s">
        <v>84</v>
      </c>
      <c r="U564" s="186" t="s">
        <v>84</v>
      </c>
      <c r="V564" s="186" t="s">
        <v>84</v>
      </c>
      <c r="W564" s="186" t="s">
        <v>84</v>
      </c>
      <c r="X564" s="186" t="s">
        <v>84</v>
      </c>
      <c r="Y564" s="186" t="s">
        <v>84</v>
      </c>
      <c r="Z564" s="186" t="s">
        <v>84</v>
      </c>
      <c r="AA564" s="186" t="s">
        <v>84</v>
      </c>
      <c r="AB564" s="186" t="s">
        <v>84</v>
      </c>
      <c r="AC564" s="186"/>
      <c r="AD564" s="186" t="s">
        <v>84</v>
      </c>
      <c r="AE564" s="186" t="s">
        <v>84</v>
      </c>
      <c r="AF564" s="186" t="s">
        <v>84</v>
      </c>
      <c r="AG564" s="186">
        <v>1</v>
      </c>
      <c r="AH564" s="186" t="s">
        <v>84</v>
      </c>
      <c r="AI564" s="186" t="s">
        <v>84</v>
      </c>
      <c r="AJ564" s="186" t="s">
        <v>84</v>
      </c>
      <c r="AK564" s="186" t="s">
        <v>84</v>
      </c>
      <c r="AL564" s="186" t="s">
        <v>84</v>
      </c>
      <c r="AM564" s="186" t="s">
        <v>84</v>
      </c>
      <c r="AN564" s="186" t="s">
        <v>84</v>
      </c>
      <c r="AO564" s="186" t="s">
        <v>84</v>
      </c>
      <c r="AP564" s="186">
        <v>1</v>
      </c>
      <c r="AQ564" s="186" t="s">
        <v>84</v>
      </c>
      <c r="AR564" s="186" t="s">
        <v>84</v>
      </c>
      <c r="AS564" s="186" t="s">
        <v>84</v>
      </c>
      <c r="AT564" s="269" t="s">
        <v>84</v>
      </c>
      <c r="AU564" s="186" t="s">
        <v>84</v>
      </c>
      <c r="AV564" s="186" t="s">
        <v>84</v>
      </c>
      <c r="AW564" s="186" t="s">
        <v>84</v>
      </c>
      <c r="AX564" s="269" t="s">
        <v>84</v>
      </c>
      <c r="AY564" s="186" t="s">
        <v>84</v>
      </c>
      <c r="BA564" s="270">
        <v>0.5</v>
      </c>
      <c r="BB564" s="207">
        <v>1</v>
      </c>
      <c r="BC564" s="207">
        <v>1</v>
      </c>
      <c r="BD564" s="208">
        <v>0.83333333333333337</v>
      </c>
      <c r="BE564" s="208" t="s">
        <v>84</v>
      </c>
      <c r="BF564" s="258"/>
    </row>
    <row r="565" spans="1:58" ht="35.25" customHeight="1" x14ac:dyDescent="0.25">
      <c r="A565" s="144"/>
      <c r="B565" s="144"/>
      <c r="C565" s="144"/>
      <c r="D565" s="144"/>
      <c r="E565" s="144" t="str">
        <f t="shared" si="71"/>
        <v>2017DICIEMBREÍNDICES DE DELIVERY</v>
      </c>
      <c r="F565" s="448">
        <f t="shared" si="97"/>
        <v>2017</v>
      </c>
      <c r="G565" s="449" t="s">
        <v>152</v>
      </c>
      <c r="H565" s="452"/>
      <c r="I565" s="451" t="str">
        <f t="shared" si="96"/>
        <v>ÍNDICES DE DELIVERY</v>
      </c>
      <c r="J565" s="264" t="s">
        <v>84</v>
      </c>
      <c r="K565" s="183" t="s">
        <v>84</v>
      </c>
      <c r="L565" s="183" t="s">
        <v>84</v>
      </c>
      <c r="M565" s="183" t="s">
        <v>84</v>
      </c>
      <c r="N565" s="183">
        <v>1</v>
      </c>
      <c r="O565" s="183" t="s">
        <v>84</v>
      </c>
      <c r="P565" s="183" t="s">
        <v>84</v>
      </c>
      <c r="Q565" s="183" t="s">
        <v>84</v>
      </c>
      <c r="R565" s="183">
        <v>1</v>
      </c>
      <c r="S565" s="183" t="s">
        <v>84</v>
      </c>
      <c r="T565" s="183" t="s">
        <v>84</v>
      </c>
      <c r="U565" s="183" t="s">
        <v>84</v>
      </c>
      <c r="V565" s="183" t="s">
        <v>84</v>
      </c>
      <c r="W565" s="183" t="s">
        <v>84</v>
      </c>
      <c r="X565" s="183" t="s">
        <v>84</v>
      </c>
      <c r="Y565" s="183" t="s">
        <v>84</v>
      </c>
      <c r="Z565" s="183" t="s">
        <v>84</v>
      </c>
      <c r="AA565" s="183" t="s">
        <v>84</v>
      </c>
      <c r="AB565" s="183" t="s">
        <v>84</v>
      </c>
      <c r="AC565" s="183"/>
      <c r="AD565" s="183" t="s">
        <v>268</v>
      </c>
      <c r="AE565" s="183" t="s">
        <v>84</v>
      </c>
      <c r="AF565" s="183" t="s">
        <v>84</v>
      </c>
      <c r="AG565" s="183" t="s">
        <v>84</v>
      </c>
      <c r="AH565" s="183" t="s">
        <v>84</v>
      </c>
      <c r="AI565" s="183" t="s">
        <v>84</v>
      </c>
      <c r="AJ565" s="183" t="s">
        <v>84</v>
      </c>
      <c r="AK565" s="183" t="s">
        <v>84</v>
      </c>
      <c r="AL565" s="183" t="s">
        <v>84</v>
      </c>
      <c r="AM565" s="183" t="s">
        <v>84</v>
      </c>
      <c r="AN565" s="183" t="s">
        <v>84</v>
      </c>
      <c r="AO565" s="183" t="s">
        <v>268</v>
      </c>
      <c r="AP565" s="183" t="s">
        <v>84</v>
      </c>
      <c r="AQ565" s="183" t="s">
        <v>84</v>
      </c>
      <c r="AR565" s="183" t="s">
        <v>84</v>
      </c>
      <c r="AS565" s="183" t="s">
        <v>84</v>
      </c>
      <c r="AT565" s="265" t="s">
        <v>84</v>
      </c>
      <c r="AU565" s="183" t="s">
        <v>84</v>
      </c>
      <c r="AV565" s="183" t="s">
        <v>84</v>
      </c>
      <c r="AW565" s="183" t="s">
        <v>84</v>
      </c>
      <c r="AX565" s="265" t="s">
        <v>84</v>
      </c>
      <c r="AY565" s="183" t="s">
        <v>84</v>
      </c>
      <c r="BA565" s="266">
        <v>1</v>
      </c>
      <c r="BB565" s="187">
        <v>0</v>
      </c>
      <c r="BC565" s="187">
        <v>0</v>
      </c>
      <c r="BD565" s="188">
        <v>0.33333333333333331</v>
      </c>
      <c r="BE565" s="188" t="s">
        <v>84</v>
      </c>
      <c r="BF565" s="258"/>
    </row>
    <row r="566" spans="1:58" ht="35.25" customHeight="1" x14ac:dyDescent="0.25">
      <c r="A566" s="144"/>
      <c r="B566" s="144"/>
      <c r="C566" s="144"/>
      <c r="D566" s="144"/>
      <c r="E566" s="144" t="str">
        <f t="shared" si="71"/>
        <v>2018ENEROÍNDICES DE DELIVERY</v>
      </c>
      <c r="F566" s="448">
        <v>2018</v>
      </c>
      <c r="G566" s="449" t="s">
        <v>153</v>
      </c>
      <c r="H566" s="452"/>
      <c r="I566" s="451" t="str">
        <f t="shared" si="96"/>
        <v>ÍNDICES DE DELIVERY</v>
      </c>
      <c r="J566" s="299" t="s">
        <v>84</v>
      </c>
      <c r="K566" s="189" t="s">
        <v>84</v>
      </c>
      <c r="L566" s="189" t="s">
        <v>84</v>
      </c>
      <c r="M566" s="189" t="s">
        <v>84</v>
      </c>
      <c r="N566" s="189">
        <v>0.3</v>
      </c>
      <c r="O566" s="189" t="s">
        <v>84</v>
      </c>
      <c r="P566" s="189" t="s">
        <v>84</v>
      </c>
      <c r="Q566" s="189" t="s">
        <v>84</v>
      </c>
      <c r="R566" s="189" t="s">
        <v>84</v>
      </c>
      <c r="S566" s="189" t="s">
        <v>84</v>
      </c>
      <c r="T566" s="189" t="s">
        <v>84</v>
      </c>
      <c r="U566" s="189" t="s">
        <v>84</v>
      </c>
      <c r="V566" s="189">
        <v>1</v>
      </c>
      <c r="W566" s="189" t="s">
        <v>84</v>
      </c>
      <c r="X566" s="189" t="s">
        <v>84</v>
      </c>
      <c r="Y566" s="189" t="s">
        <v>84</v>
      </c>
      <c r="Z566" s="189" t="s">
        <v>84</v>
      </c>
      <c r="AA566" s="189" t="s">
        <v>84</v>
      </c>
      <c r="AB566" s="189" t="s">
        <v>84</v>
      </c>
      <c r="AC566" s="189"/>
      <c r="AD566" s="189" t="s">
        <v>84</v>
      </c>
      <c r="AE566" s="189">
        <v>1</v>
      </c>
      <c r="AF566" s="189" t="s">
        <v>84</v>
      </c>
      <c r="AG566" s="189" t="s">
        <v>84</v>
      </c>
      <c r="AH566" s="189" t="s">
        <v>84</v>
      </c>
      <c r="AI566" s="189">
        <v>1</v>
      </c>
      <c r="AJ566" s="189" t="s">
        <v>84</v>
      </c>
      <c r="AK566" s="189" t="s">
        <v>84</v>
      </c>
      <c r="AL566" s="189" t="s">
        <v>84</v>
      </c>
      <c r="AM566" s="189" t="s">
        <v>84</v>
      </c>
      <c r="AN566" s="186" t="s">
        <v>84</v>
      </c>
      <c r="AO566" s="189" t="s">
        <v>84</v>
      </c>
      <c r="AP566" s="189">
        <v>1</v>
      </c>
      <c r="AQ566" s="189" t="s">
        <v>84</v>
      </c>
      <c r="AR566" s="189" t="s">
        <v>84</v>
      </c>
      <c r="AS566" s="189" t="s">
        <v>84</v>
      </c>
      <c r="AT566" s="256" t="s">
        <v>84</v>
      </c>
      <c r="AU566" s="189" t="s">
        <v>84</v>
      </c>
      <c r="AV566" s="189" t="s">
        <v>84</v>
      </c>
      <c r="AW566" s="189" t="s">
        <v>84</v>
      </c>
      <c r="AX566" s="256" t="s">
        <v>84</v>
      </c>
      <c r="AY566" s="189" t="s">
        <v>84</v>
      </c>
      <c r="BA566" s="300">
        <v>0.65</v>
      </c>
      <c r="BB566" s="239">
        <v>1</v>
      </c>
      <c r="BC566" s="239">
        <v>1</v>
      </c>
      <c r="BD566" s="240">
        <v>0.8833333333333333</v>
      </c>
      <c r="BE566" s="240" t="s">
        <v>84</v>
      </c>
      <c r="BF566" s="258"/>
    </row>
    <row r="567" spans="1:58" ht="35.25" customHeight="1" x14ac:dyDescent="0.25">
      <c r="A567" s="144"/>
      <c r="B567" s="144"/>
      <c r="C567" s="144"/>
      <c r="D567" s="144"/>
      <c r="E567" s="144" t="str">
        <f t="shared" si="71"/>
        <v>2018FEBREROÍNDICES DE DELIVERY</v>
      </c>
      <c r="F567" s="448">
        <f t="shared" si="97"/>
        <v>2018</v>
      </c>
      <c r="G567" s="449" t="s">
        <v>154</v>
      </c>
      <c r="H567" s="452"/>
      <c r="I567" s="451" t="str">
        <f t="shared" si="96"/>
        <v>ÍNDICES DE DELIVERY</v>
      </c>
      <c r="J567" s="264" t="s">
        <v>84</v>
      </c>
      <c r="K567" s="183" t="s">
        <v>84</v>
      </c>
      <c r="L567" s="183" t="s">
        <v>84</v>
      </c>
      <c r="M567" s="183" t="s">
        <v>84</v>
      </c>
      <c r="N567" s="183" t="s">
        <v>84</v>
      </c>
      <c r="O567" s="183">
        <v>1</v>
      </c>
      <c r="P567" s="183" t="s">
        <v>84</v>
      </c>
      <c r="Q567" s="183" t="s">
        <v>84</v>
      </c>
      <c r="R567" s="183" t="s">
        <v>84</v>
      </c>
      <c r="S567" s="183" t="s">
        <v>84</v>
      </c>
      <c r="T567" s="183">
        <v>1</v>
      </c>
      <c r="U567" s="183" t="s">
        <v>84</v>
      </c>
      <c r="V567" s="183" t="s">
        <v>84</v>
      </c>
      <c r="W567" s="183" t="s">
        <v>84</v>
      </c>
      <c r="X567" s="183" t="s">
        <v>84</v>
      </c>
      <c r="Y567" s="183" t="s">
        <v>84</v>
      </c>
      <c r="Z567" s="183" t="s">
        <v>84</v>
      </c>
      <c r="AA567" s="183" t="s">
        <v>84</v>
      </c>
      <c r="AB567" s="183" t="s">
        <v>84</v>
      </c>
      <c r="AC567" s="183"/>
      <c r="AD567" s="183" t="s">
        <v>84</v>
      </c>
      <c r="AE567" s="183">
        <v>1</v>
      </c>
      <c r="AF567" s="183" t="s">
        <v>84</v>
      </c>
      <c r="AG567" s="183" t="s">
        <v>84</v>
      </c>
      <c r="AH567" s="183" t="s">
        <v>84</v>
      </c>
      <c r="AI567" s="183">
        <v>1</v>
      </c>
      <c r="AJ567" s="183" t="s">
        <v>84</v>
      </c>
      <c r="AK567" s="183" t="s">
        <v>84</v>
      </c>
      <c r="AL567" s="183" t="s">
        <v>84</v>
      </c>
      <c r="AM567" s="183" t="s">
        <v>84</v>
      </c>
      <c r="AN567" s="183" t="s">
        <v>84</v>
      </c>
      <c r="AO567" s="183" t="s">
        <v>84</v>
      </c>
      <c r="AP567" s="183">
        <v>0.3</v>
      </c>
      <c r="AQ567" s="183" t="s">
        <v>84</v>
      </c>
      <c r="AR567" s="183" t="s">
        <v>84</v>
      </c>
      <c r="AS567" s="183" t="s">
        <v>84</v>
      </c>
      <c r="AT567" s="265" t="s">
        <v>84</v>
      </c>
      <c r="AU567" s="183" t="s">
        <v>84</v>
      </c>
      <c r="AV567" s="183" t="s">
        <v>84</v>
      </c>
      <c r="AW567" s="183" t="s">
        <v>84</v>
      </c>
      <c r="AX567" s="265" t="s">
        <v>84</v>
      </c>
      <c r="AY567" s="183" t="s">
        <v>84</v>
      </c>
      <c r="BA567" s="266">
        <v>1</v>
      </c>
      <c r="BB567" s="187">
        <v>1</v>
      </c>
      <c r="BC567" s="187">
        <v>0.3</v>
      </c>
      <c r="BD567" s="188">
        <v>0.76666666666666661</v>
      </c>
      <c r="BE567" s="188" t="s">
        <v>84</v>
      </c>
    </row>
    <row r="568" spans="1:58" ht="35.25" customHeight="1" x14ac:dyDescent="0.25">
      <c r="A568" s="144"/>
      <c r="B568" s="144"/>
      <c r="C568" s="144"/>
      <c r="D568" s="144"/>
      <c r="E568" s="144" t="str">
        <f t="shared" si="71"/>
        <v>2018MARZOÍNDICES DE DELIVERY</v>
      </c>
      <c r="F568" s="448">
        <f t="shared" ref="F568:F577" si="98">+F567</f>
        <v>2018</v>
      </c>
      <c r="G568" s="449" t="s">
        <v>155</v>
      </c>
      <c r="H568" s="452"/>
      <c r="I568" s="451" t="str">
        <f t="shared" ref="I568:I577" si="99">+I567</f>
        <v>ÍNDICES DE DELIVERY</v>
      </c>
      <c r="J568" s="299">
        <v>0.7</v>
      </c>
      <c r="K568" s="189" t="s">
        <v>84</v>
      </c>
      <c r="L568" s="189" t="s">
        <v>84</v>
      </c>
      <c r="M568" s="189" t="s">
        <v>84</v>
      </c>
      <c r="N568" s="189" t="s">
        <v>84</v>
      </c>
      <c r="O568" s="189" t="s">
        <v>84</v>
      </c>
      <c r="P568" s="189" t="s">
        <v>84</v>
      </c>
      <c r="Q568" s="189" t="s">
        <v>84</v>
      </c>
      <c r="R568" s="189" t="s">
        <v>84</v>
      </c>
      <c r="S568" s="189" t="s">
        <v>84</v>
      </c>
      <c r="T568" s="189" t="s">
        <v>84</v>
      </c>
      <c r="U568" s="189">
        <v>1</v>
      </c>
      <c r="V568" s="189" t="s">
        <v>84</v>
      </c>
      <c r="W568" s="189" t="s">
        <v>84</v>
      </c>
      <c r="X568" s="189" t="s">
        <v>84</v>
      </c>
      <c r="Y568" s="189" t="s">
        <v>84</v>
      </c>
      <c r="Z568" s="189" t="s">
        <v>84</v>
      </c>
      <c r="AA568" s="189" t="s">
        <v>84</v>
      </c>
      <c r="AB568" s="189" t="s">
        <v>84</v>
      </c>
      <c r="AC568" s="189"/>
      <c r="AD568" s="189">
        <v>0.3</v>
      </c>
      <c r="AE568" s="189" t="s">
        <v>84</v>
      </c>
      <c r="AF568" s="189" t="s">
        <v>84</v>
      </c>
      <c r="AG568" s="189" t="s">
        <v>84</v>
      </c>
      <c r="AH568" s="189" t="s">
        <v>84</v>
      </c>
      <c r="AI568" s="189" t="s">
        <v>84</v>
      </c>
      <c r="AJ568" s="189">
        <v>0.3</v>
      </c>
      <c r="AK568" s="189" t="s">
        <v>84</v>
      </c>
      <c r="AL568" s="189" t="s">
        <v>84</v>
      </c>
      <c r="AM568" s="189" t="s">
        <v>84</v>
      </c>
      <c r="AN568" s="186" t="s">
        <v>84</v>
      </c>
      <c r="AO568" s="189">
        <v>1</v>
      </c>
      <c r="AP568" s="189" t="s">
        <v>84</v>
      </c>
      <c r="AQ568" s="189" t="s">
        <v>84</v>
      </c>
      <c r="AR568" s="189" t="s">
        <v>84</v>
      </c>
      <c r="AS568" s="189" t="s">
        <v>84</v>
      </c>
      <c r="AT568" s="256" t="s">
        <v>84</v>
      </c>
      <c r="AU568" s="189" t="s">
        <v>84</v>
      </c>
      <c r="AV568" s="189" t="s">
        <v>84</v>
      </c>
      <c r="AW568" s="189" t="s">
        <v>84</v>
      </c>
      <c r="AX568" s="256" t="s">
        <v>84</v>
      </c>
      <c r="AY568" s="189" t="s">
        <v>84</v>
      </c>
      <c r="BA568" s="300">
        <v>0.85</v>
      </c>
      <c r="BB568" s="239">
        <v>0.3</v>
      </c>
      <c r="BC568" s="239">
        <v>1</v>
      </c>
      <c r="BD568" s="240">
        <v>0.71666666666666667</v>
      </c>
      <c r="BE568" s="240" t="s">
        <v>84</v>
      </c>
    </row>
    <row r="569" spans="1:58" ht="35.25" customHeight="1" x14ac:dyDescent="0.25">
      <c r="A569" s="144"/>
      <c r="B569" s="144"/>
      <c r="C569" s="144"/>
      <c r="D569" s="144"/>
      <c r="E569" s="144" t="str">
        <f t="shared" si="71"/>
        <v>2018ABRILÍNDICES DE DELIVERY</v>
      </c>
      <c r="F569" s="448">
        <f t="shared" si="98"/>
        <v>2018</v>
      </c>
      <c r="G569" s="449" t="s">
        <v>303</v>
      </c>
      <c r="H569" s="452"/>
      <c r="I569" s="451" t="str">
        <f t="shared" si="99"/>
        <v>ÍNDICES DE DELIVERY</v>
      </c>
      <c r="J569" s="264" t="s">
        <v>84</v>
      </c>
      <c r="K569" s="183" t="s">
        <v>84</v>
      </c>
      <c r="L569" s="183" t="s">
        <v>84</v>
      </c>
      <c r="M569" s="183" t="s">
        <v>84</v>
      </c>
      <c r="N569" s="183" t="s">
        <v>84</v>
      </c>
      <c r="O569" s="183">
        <v>0.3</v>
      </c>
      <c r="P569" s="183" t="s">
        <v>84</v>
      </c>
      <c r="Q569" s="183">
        <v>0.3</v>
      </c>
      <c r="R569" s="183" t="s">
        <v>84</v>
      </c>
      <c r="S569" s="183" t="s">
        <v>84</v>
      </c>
      <c r="T569" s="183" t="s">
        <v>84</v>
      </c>
      <c r="U569" s="183" t="s">
        <v>84</v>
      </c>
      <c r="V569" s="183" t="s">
        <v>84</v>
      </c>
      <c r="W569" s="183" t="s">
        <v>84</v>
      </c>
      <c r="X569" s="183" t="s">
        <v>84</v>
      </c>
      <c r="Y569" s="183" t="s">
        <v>84</v>
      </c>
      <c r="Z569" s="183" t="s">
        <v>84</v>
      </c>
      <c r="AA569" s="183" t="s">
        <v>84</v>
      </c>
      <c r="AB569" s="183" t="s">
        <v>84</v>
      </c>
      <c r="AC569" s="183"/>
      <c r="AD569" s="183" t="s">
        <v>84</v>
      </c>
      <c r="AE569" s="183">
        <v>0.7</v>
      </c>
      <c r="AF569" s="183" t="s">
        <v>84</v>
      </c>
      <c r="AG569" s="183" t="s">
        <v>84</v>
      </c>
      <c r="AH569" s="183">
        <v>0</v>
      </c>
      <c r="AI569" s="183" t="s">
        <v>84</v>
      </c>
      <c r="AJ569" s="183" t="s">
        <v>84</v>
      </c>
      <c r="AK569" s="183" t="s">
        <v>84</v>
      </c>
      <c r="AL569" s="183" t="s">
        <v>84</v>
      </c>
      <c r="AM569" s="183" t="s">
        <v>84</v>
      </c>
      <c r="AN569" s="183" t="s">
        <v>84</v>
      </c>
      <c r="AO569" s="183" t="s">
        <v>84</v>
      </c>
      <c r="AP569" s="183">
        <v>0.7</v>
      </c>
      <c r="AQ569" s="183" t="s">
        <v>84</v>
      </c>
      <c r="AR569" s="183" t="s">
        <v>84</v>
      </c>
      <c r="AS569" s="183" t="s">
        <v>84</v>
      </c>
      <c r="AT569" s="265" t="s">
        <v>84</v>
      </c>
      <c r="AU569" s="183" t="s">
        <v>84</v>
      </c>
      <c r="AV569" s="183" t="s">
        <v>84</v>
      </c>
      <c r="AW569" s="183" t="s">
        <v>84</v>
      </c>
      <c r="AX569" s="265" t="s">
        <v>84</v>
      </c>
      <c r="AY569" s="183" t="s">
        <v>84</v>
      </c>
      <c r="BA569" s="266">
        <v>0.3</v>
      </c>
      <c r="BB569" s="187">
        <v>0.35</v>
      </c>
      <c r="BC569" s="187">
        <v>0.7</v>
      </c>
      <c r="BD569" s="188">
        <v>0.44999999999999996</v>
      </c>
      <c r="BE569" s="188" t="s">
        <v>84</v>
      </c>
    </row>
    <row r="570" spans="1:58" ht="35.25" customHeight="1" x14ac:dyDescent="0.25">
      <c r="A570" s="144"/>
      <c r="B570" s="144"/>
      <c r="C570" s="144"/>
      <c r="D570" s="144"/>
      <c r="E570" s="144" t="str">
        <f t="shared" si="71"/>
        <v>2018MAYOÍNDICES DE DELIVERY</v>
      </c>
      <c r="F570" s="448">
        <f t="shared" si="98"/>
        <v>2018</v>
      </c>
      <c r="G570" s="449" t="s">
        <v>167</v>
      </c>
      <c r="H570" s="452"/>
      <c r="I570" s="451" t="str">
        <f t="shared" si="99"/>
        <v>ÍNDICES DE DELIVERY</v>
      </c>
      <c r="J570" s="299" t="s">
        <v>84</v>
      </c>
      <c r="K570" s="189" t="s">
        <v>84</v>
      </c>
      <c r="L570" s="189">
        <v>0</v>
      </c>
      <c r="M570" s="189" t="s">
        <v>84</v>
      </c>
      <c r="N570" s="189" t="s">
        <v>84</v>
      </c>
      <c r="O570" s="189" t="s">
        <v>84</v>
      </c>
      <c r="P570" s="189" t="s">
        <v>84</v>
      </c>
      <c r="Q570" s="189" t="s">
        <v>84</v>
      </c>
      <c r="R570" s="189">
        <v>1</v>
      </c>
      <c r="S570" s="189" t="s">
        <v>84</v>
      </c>
      <c r="T570" s="189" t="s">
        <v>84</v>
      </c>
      <c r="U570" s="189" t="s">
        <v>84</v>
      </c>
      <c r="V570" s="189" t="s">
        <v>84</v>
      </c>
      <c r="W570" s="189" t="s">
        <v>84</v>
      </c>
      <c r="X570" s="189" t="s">
        <v>84</v>
      </c>
      <c r="Y570" s="189" t="s">
        <v>84</v>
      </c>
      <c r="Z570" s="189" t="s">
        <v>84</v>
      </c>
      <c r="AA570" s="189" t="s">
        <v>84</v>
      </c>
      <c r="AB570" s="189" t="s">
        <v>84</v>
      </c>
      <c r="AC570" s="189"/>
      <c r="AD570" s="189">
        <v>0.3</v>
      </c>
      <c r="AE570" s="189" t="s">
        <v>84</v>
      </c>
      <c r="AF570" s="189" t="s">
        <v>84</v>
      </c>
      <c r="AG570" s="189" t="s">
        <v>84</v>
      </c>
      <c r="AH570" s="189" t="s">
        <v>84</v>
      </c>
      <c r="AI570" s="189">
        <v>1</v>
      </c>
      <c r="AJ570" s="189" t="s">
        <v>84</v>
      </c>
      <c r="AK570" s="189" t="s">
        <v>84</v>
      </c>
      <c r="AL570" s="189" t="s">
        <v>84</v>
      </c>
      <c r="AM570" s="189" t="s">
        <v>84</v>
      </c>
      <c r="AN570" s="186" t="s">
        <v>84</v>
      </c>
      <c r="AO570" s="189">
        <v>0.7</v>
      </c>
      <c r="AP570" s="189" t="s">
        <v>84</v>
      </c>
      <c r="AQ570" s="189" t="s">
        <v>84</v>
      </c>
      <c r="AR570" s="189" t="s">
        <v>84</v>
      </c>
      <c r="AS570" s="189" t="s">
        <v>84</v>
      </c>
      <c r="AT570" s="256" t="s">
        <v>84</v>
      </c>
      <c r="AU570" s="189" t="s">
        <v>84</v>
      </c>
      <c r="AV570" s="189" t="s">
        <v>84</v>
      </c>
      <c r="AW570" s="189" t="s">
        <v>84</v>
      </c>
      <c r="AX570" s="256" t="s">
        <v>84</v>
      </c>
      <c r="AY570" s="189" t="s">
        <v>84</v>
      </c>
      <c r="BA570" s="300">
        <v>0.5</v>
      </c>
      <c r="BB570" s="239">
        <v>0.65</v>
      </c>
      <c r="BC570" s="239">
        <v>0.7</v>
      </c>
      <c r="BD570" s="240">
        <v>0.61666666666666659</v>
      </c>
      <c r="BE570" s="240" t="s">
        <v>84</v>
      </c>
    </row>
    <row r="571" spans="1:58" ht="35.25" customHeight="1" x14ac:dyDescent="0.25">
      <c r="A571" s="144"/>
      <c r="B571" s="144"/>
      <c r="C571" s="144"/>
      <c r="D571" s="144"/>
      <c r="E571" s="144" t="str">
        <f t="shared" si="71"/>
        <v>2018JUNIOÍNDICES DE DELIVERY</v>
      </c>
      <c r="F571" s="448">
        <f t="shared" si="98"/>
        <v>2018</v>
      </c>
      <c r="G571" s="449" t="s">
        <v>168</v>
      </c>
      <c r="H571" s="452"/>
      <c r="I571" s="451" t="str">
        <f t="shared" si="99"/>
        <v>ÍNDICES DE DELIVERY</v>
      </c>
      <c r="J571" s="264" t="s">
        <v>84</v>
      </c>
      <c r="K571" s="183" t="s">
        <v>84</v>
      </c>
      <c r="L571" s="183" t="s">
        <v>84</v>
      </c>
      <c r="M571" s="183">
        <v>1</v>
      </c>
      <c r="N571" s="183" t="s">
        <v>84</v>
      </c>
      <c r="O571" s="183" t="s">
        <v>84</v>
      </c>
      <c r="P571" s="183" t="s">
        <v>84</v>
      </c>
      <c r="Q571" s="183" t="s">
        <v>84</v>
      </c>
      <c r="R571" s="183" t="s">
        <v>84</v>
      </c>
      <c r="S571" s="183" t="s">
        <v>84</v>
      </c>
      <c r="T571" s="183" t="s">
        <v>84</v>
      </c>
      <c r="U571" s="183" t="s">
        <v>84</v>
      </c>
      <c r="V571" s="183">
        <v>1</v>
      </c>
      <c r="W571" s="183" t="s">
        <v>84</v>
      </c>
      <c r="X571" s="183" t="s">
        <v>84</v>
      </c>
      <c r="Y571" s="183" t="s">
        <v>84</v>
      </c>
      <c r="Z571" s="183" t="s">
        <v>84</v>
      </c>
      <c r="AA571" s="183" t="s">
        <v>84</v>
      </c>
      <c r="AB571" s="183" t="s">
        <v>84</v>
      </c>
      <c r="AC571" s="183"/>
      <c r="AD571" s="183" t="s">
        <v>84</v>
      </c>
      <c r="AE571" s="183" t="s">
        <v>84</v>
      </c>
      <c r="AF571" s="183" t="s">
        <v>84</v>
      </c>
      <c r="AG571" s="183" t="s">
        <v>84</v>
      </c>
      <c r="AH571" s="183">
        <v>0.3</v>
      </c>
      <c r="AI571" s="183" t="s">
        <v>84</v>
      </c>
      <c r="AJ571" s="183">
        <v>0.3</v>
      </c>
      <c r="AK571" s="183" t="s">
        <v>84</v>
      </c>
      <c r="AL571" s="183" t="s">
        <v>84</v>
      </c>
      <c r="AM571" s="183" t="s">
        <v>84</v>
      </c>
      <c r="AN571" s="183" t="s">
        <v>84</v>
      </c>
      <c r="AO571" s="183" t="s">
        <v>84</v>
      </c>
      <c r="AP571" s="183">
        <v>1</v>
      </c>
      <c r="AQ571" s="183" t="s">
        <v>84</v>
      </c>
      <c r="AR571" s="183" t="s">
        <v>84</v>
      </c>
      <c r="AS571" s="183" t="s">
        <v>84</v>
      </c>
      <c r="AT571" s="265" t="s">
        <v>84</v>
      </c>
      <c r="AU571" s="183" t="s">
        <v>84</v>
      </c>
      <c r="AV571" s="183" t="s">
        <v>84</v>
      </c>
      <c r="AW571" s="183" t="s">
        <v>84</v>
      </c>
      <c r="AX571" s="265" t="s">
        <v>84</v>
      </c>
      <c r="AY571" s="183" t="s">
        <v>84</v>
      </c>
      <c r="BA571" s="266">
        <v>1</v>
      </c>
      <c r="BB571" s="187">
        <v>0.3</v>
      </c>
      <c r="BC571" s="187">
        <v>1</v>
      </c>
      <c r="BD571" s="188">
        <v>0.76666666666666661</v>
      </c>
      <c r="BE571" s="188" t="s">
        <v>84</v>
      </c>
    </row>
    <row r="572" spans="1:58" ht="35.25" customHeight="1" x14ac:dyDescent="0.25">
      <c r="A572" s="144"/>
      <c r="B572" s="144"/>
      <c r="C572" s="144"/>
      <c r="D572" s="144"/>
      <c r="E572" s="144" t="str">
        <f t="shared" si="71"/>
        <v>2018JULIOÍNDICES DE DELIVERY</v>
      </c>
      <c r="F572" s="448">
        <f t="shared" si="98"/>
        <v>2018</v>
      </c>
      <c r="G572" s="449" t="s">
        <v>241</v>
      </c>
      <c r="H572" s="452"/>
      <c r="I572" s="451" t="str">
        <f t="shared" si="99"/>
        <v>ÍNDICES DE DELIVERY</v>
      </c>
      <c r="J572" s="299" t="s">
        <v>84</v>
      </c>
      <c r="K572" s="189">
        <v>1</v>
      </c>
      <c r="L572" s="189" t="s">
        <v>84</v>
      </c>
      <c r="M572" s="189" t="s">
        <v>84</v>
      </c>
      <c r="N572" s="189" t="s">
        <v>84</v>
      </c>
      <c r="O572" s="189" t="s">
        <v>84</v>
      </c>
      <c r="P572" s="189" t="s">
        <v>84</v>
      </c>
      <c r="Q572" s="189" t="s">
        <v>84</v>
      </c>
      <c r="R572" s="189" t="s">
        <v>84</v>
      </c>
      <c r="S572" s="189">
        <v>1</v>
      </c>
      <c r="T572" s="189" t="s">
        <v>84</v>
      </c>
      <c r="U572" s="189" t="s">
        <v>84</v>
      </c>
      <c r="V572" s="189" t="s">
        <v>84</v>
      </c>
      <c r="W572" s="189" t="s">
        <v>84</v>
      </c>
      <c r="X572" s="189" t="s">
        <v>84</v>
      </c>
      <c r="Y572" s="189" t="s">
        <v>84</v>
      </c>
      <c r="Z572" s="189" t="s">
        <v>84</v>
      </c>
      <c r="AA572" s="189" t="s">
        <v>84</v>
      </c>
      <c r="AB572" s="189" t="s">
        <v>84</v>
      </c>
      <c r="AC572" s="189"/>
      <c r="AD572" s="189" t="s">
        <v>84</v>
      </c>
      <c r="AE572" s="189">
        <v>0.7</v>
      </c>
      <c r="AF572" s="189" t="s">
        <v>84</v>
      </c>
      <c r="AG572" s="189" t="s">
        <v>84</v>
      </c>
      <c r="AH572" s="189" t="s">
        <v>84</v>
      </c>
      <c r="AI572" s="189">
        <v>0.7</v>
      </c>
      <c r="AJ572" s="189" t="s">
        <v>84</v>
      </c>
      <c r="AK572" s="189" t="s">
        <v>84</v>
      </c>
      <c r="AL572" s="189" t="s">
        <v>84</v>
      </c>
      <c r="AM572" s="189" t="s">
        <v>84</v>
      </c>
      <c r="AN572" s="186" t="s">
        <v>84</v>
      </c>
      <c r="AO572" s="189">
        <v>0.7</v>
      </c>
      <c r="AP572" s="189" t="s">
        <v>84</v>
      </c>
      <c r="AQ572" s="189" t="s">
        <v>84</v>
      </c>
      <c r="AR572" s="189" t="s">
        <v>84</v>
      </c>
      <c r="AS572" s="189" t="s">
        <v>84</v>
      </c>
      <c r="AT572" s="256" t="s">
        <v>84</v>
      </c>
      <c r="AU572" s="189" t="s">
        <v>84</v>
      </c>
      <c r="AV572" s="189" t="s">
        <v>84</v>
      </c>
      <c r="AW572" s="189" t="s">
        <v>84</v>
      </c>
      <c r="AX572" s="256" t="s">
        <v>84</v>
      </c>
      <c r="AY572" s="189" t="s">
        <v>84</v>
      </c>
      <c r="BA572" s="300">
        <v>1</v>
      </c>
      <c r="BB572" s="239">
        <v>0.7</v>
      </c>
      <c r="BC572" s="239">
        <v>0.7</v>
      </c>
      <c r="BD572" s="240">
        <v>0.79999999999999993</v>
      </c>
      <c r="BE572" s="240" t="s">
        <v>84</v>
      </c>
    </row>
    <row r="573" spans="1:58" ht="35.25" customHeight="1" x14ac:dyDescent="0.25">
      <c r="A573" s="144"/>
      <c r="B573" s="144"/>
      <c r="C573" s="144"/>
      <c r="D573" s="144"/>
      <c r="E573" s="144" t="str">
        <f t="shared" ref="E573:E582" si="100">+F573&amp;G573&amp;I573</f>
        <v>2018AGOSTOÍNDICES DE DELIVERY</v>
      </c>
      <c r="F573" s="448">
        <f t="shared" si="98"/>
        <v>2018</v>
      </c>
      <c r="G573" s="449" t="s">
        <v>246</v>
      </c>
      <c r="H573" s="452"/>
      <c r="I573" s="451" t="str">
        <f t="shared" si="99"/>
        <v>ÍNDICES DE DELIVERY</v>
      </c>
      <c r="J573" s="271" t="s">
        <v>84</v>
      </c>
      <c r="K573" s="183" t="s">
        <v>84</v>
      </c>
      <c r="L573" s="183" t="s">
        <v>84</v>
      </c>
      <c r="M573" s="183" t="s">
        <v>84</v>
      </c>
      <c r="N573" s="183">
        <v>1</v>
      </c>
      <c r="O573" s="183" t="s">
        <v>84</v>
      </c>
      <c r="P573" s="183" t="s">
        <v>84</v>
      </c>
      <c r="Q573" s="183" t="s">
        <v>84</v>
      </c>
      <c r="R573" s="183" t="s">
        <v>84</v>
      </c>
      <c r="S573" s="183" t="s">
        <v>84</v>
      </c>
      <c r="T573" s="183">
        <v>1</v>
      </c>
      <c r="U573" s="183" t="s">
        <v>84</v>
      </c>
      <c r="V573" s="183" t="s">
        <v>84</v>
      </c>
      <c r="W573" s="183" t="s">
        <v>84</v>
      </c>
      <c r="X573" s="183" t="s">
        <v>84</v>
      </c>
      <c r="Y573" s="183" t="s">
        <v>84</v>
      </c>
      <c r="Z573" s="183" t="s">
        <v>84</v>
      </c>
      <c r="AA573" s="183" t="s">
        <v>84</v>
      </c>
      <c r="AB573" s="183" t="s">
        <v>84</v>
      </c>
      <c r="AC573" s="183"/>
      <c r="AD573" s="183">
        <v>0.3</v>
      </c>
      <c r="AE573" s="183" t="s">
        <v>84</v>
      </c>
      <c r="AF573" s="183">
        <v>0.3</v>
      </c>
      <c r="AG573" s="183" t="s">
        <v>84</v>
      </c>
      <c r="AH573" s="183" t="s">
        <v>84</v>
      </c>
      <c r="AI573" s="183" t="s">
        <v>84</v>
      </c>
      <c r="AJ573" s="183" t="s">
        <v>84</v>
      </c>
      <c r="AK573" s="183" t="s">
        <v>84</v>
      </c>
      <c r="AL573" s="183" t="s">
        <v>84</v>
      </c>
      <c r="AM573" s="183" t="s">
        <v>84</v>
      </c>
      <c r="AN573" s="183" t="s">
        <v>84</v>
      </c>
      <c r="AO573" s="183" t="s">
        <v>84</v>
      </c>
      <c r="AP573" s="183" t="s">
        <v>268</v>
      </c>
      <c r="AQ573" s="183" t="s">
        <v>84</v>
      </c>
      <c r="AR573" s="183" t="s">
        <v>84</v>
      </c>
      <c r="AS573" s="183" t="s">
        <v>84</v>
      </c>
      <c r="AT573" s="265" t="s">
        <v>84</v>
      </c>
      <c r="AU573" s="183" t="s">
        <v>84</v>
      </c>
      <c r="AV573" s="183" t="s">
        <v>84</v>
      </c>
      <c r="AW573" s="183" t="s">
        <v>84</v>
      </c>
      <c r="AX573" s="265" t="s">
        <v>84</v>
      </c>
      <c r="AY573" s="183" t="s">
        <v>84</v>
      </c>
      <c r="BA573" s="272">
        <v>1</v>
      </c>
      <c r="BB573" s="187">
        <v>0.3</v>
      </c>
      <c r="BC573" s="187" t="s">
        <v>268</v>
      </c>
      <c r="BD573" s="188">
        <v>0.65</v>
      </c>
      <c r="BE573" s="188" t="s">
        <v>84</v>
      </c>
    </row>
    <row r="574" spans="1:58" ht="35.25" customHeight="1" x14ac:dyDescent="0.25">
      <c r="A574" s="144"/>
      <c r="B574" s="144"/>
      <c r="C574" s="144"/>
      <c r="D574" s="144"/>
      <c r="E574" s="144" t="str">
        <f t="shared" si="100"/>
        <v>2018SEPTIEMBREÍNDICES DE DELIVERY</v>
      </c>
      <c r="F574" s="448">
        <f t="shared" si="98"/>
        <v>2018</v>
      </c>
      <c r="G574" s="449" t="s">
        <v>248</v>
      </c>
      <c r="H574" s="452"/>
      <c r="I574" s="451" t="str">
        <f t="shared" si="99"/>
        <v>ÍNDICES DE DELIVERY</v>
      </c>
      <c r="J574" s="342">
        <v>0</v>
      </c>
      <c r="K574" s="189" t="s">
        <v>84</v>
      </c>
      <c r="L574" s="189" t="s">
        <v>84</v>
      </c>
      <c r="M574" s="189" t="s">
        <v>84</v>
      </c>
      <c r="N574" s="189" t="s">
        <v>84</v>
      </c>
      <c r="O574" s="189" t="s">
        <v>84</v>
      </c>
      <c r="P574" s="189" t="s">
        <v>84</v>
      </c>
      <c r="Q574" s="189" t="s">
        <v>84</v>
      </c>
      <c r="R574" s="189" t="s">
        <v>84</v>
      </c>
      <c r="S574" s="189" t="s">
        <v>84</v>
      </c>
      <c r="T574" s="189" t="s">
        <v>84</v>
      </c>
      <c r="U574" s="189" t="s">
        <v>84</v>
      </c>
      <c r="V574" s="189" t="s">
        <v>84</v>
      </c>
      <c r="W574" s="189" t="s">
        <v>84</v>
      </c>
      <c r="X574" s="189">
        <v>1</v>
      </c>
      <c r="Y574" s="189" t="s">
        <v>84</v>
      </c>
      <c r="Z574" s="189" t="s">
        <v>84</v>
      </c>
      <c r="AA574" s="189" t="s">
        <v>84</v>
      </c>
      <c r="AB574" s="189" t="s">
        <v>84</v>
      </c>
      <c r="AC574" s="189"/>
      <c r="AD574" s="189" t="s">
        <v>84</v>
      </c>
      <c r="AE574" s="189">
        <v>1</v>
      </c>
      <c r="AF574" s="189" t="s">
        <v>84</v>
      </c>
      <c r="AG574" s="189" t="s">
        <v>84</v>
      </c>
      <c r="AH574" s="189" t="s">
        <v>84</v>
      </c>
      <c r="AI574" s="189" t="s">
        <v>84</v>
      </c>
      <c r="AJ574" s="189">
        <v>0.3</v>
      </c>
      <c r="AK574" s="189" t="s">
        <v>84</v>
      </c>
      <c r="AL574" s="189" t="s">
        <v>84</v>
      </c>
      <c r="AM574" s="189" t="s">
        <v>84</v>
      </c>
      <c r="AN574" s="186" t="s">
        <v>84</v>
      </c>
      <c r="AO574" s="189" t="s">
        <v>84</v>
      </c>
      <c r="AP574" s="189" t="s">
        <v>84</v>
      </c>
      <c r="AQ574" s="189" t="s">
        <v>268</v>
      </c>
      <c r="AR574" s="189" t="s">
        <v>84</v>
      </c>
      <c r="AS574" s="189" t="s">
        <v>84</v>
      </c>
      <c r="AT574" s="256" t="s">
        <v>84</v>
      </c>
      <c r="AU574" s="189" t="s">
        <v>84</v>
      </c>
      <c r="AV574" s="189" t="s">
        <v>84</v>
      </c>
      <c r="AW574" s="189" t="s">
        <v>84</v>
      </c>
      <c r="AX574" s="256" t="s">
        <v>84</v>
      </c>
      <c r="AY574" s="189" t="s">
        <v>84</v>
      </c>
      <c r="BA574" s="343">
        <v>0.5</v>
      </c>
      <c r="BB574" s="239">
        <v>0.65</v>
      </c>
      <c r="BC574" s="239" t="s">
        <v>268</v>
      </c>
      <c r="BD574" s="240">
        <v>0.57499999999999996</v>
      </c>
      <c r="BE574" s="240" t="s">
        <v>84</v>
      </c>
    </row>
    <row r="575" spans="1:58" ht="35.25" customHeight="1" x14ac:dyDescent="0.25">
      <c r="A575" s="144"/>
      <c r="B575" s="144"/>
      <c r="C575" s="144"/>
      <c r="D575" s="144"/>
      <c r="E575" s="144" t="str">
        <f t="shared" si="100"/>
        <v>2018OCTUBREÍNDICES DE DELIVERY</v>
      </c>
      <c r="F575" s="448">
        <f t="shared" si="98"/>
        <v>2018</v>
      </c>
      <c r="G575" s="449" t="s">
        <v>257</v>
      </c>
      <c r="H575" s="452"/>
      <c r="I575" s="451" t="str">
        <f t="shared" si="99"/>
        <v>ÍNDICES DE DELIVERY</v>
      </c>
      <c r="J575" s="344" t="s">
        <v>84</v>
      </c>
      <c r="K575" s="183" t="s">
        <v>84</v>
      </c>
      <c r="L575" s="183" t="s">
        <v>84</v>
      </c>
      <c r="M575" s="183" t="s">
        <v>84</v>
      </c>
      <c r="N575" s="183" t="s">
        <v>84</v>
      </c>
      <c r="O575" s="183" t="s">
        <v>84</v>
      </c>
      <c r="P575" s="183" t="s">
        <v>84</v>
      </c>
      <c r="Q575" s="183" t="s">
        <v>84</v>
      </c>
      <c r="R575" s="183" t="s">
        <v>84</v>
      </c>
      <c r="S575" s="183" t="s">
        <v>84</v>
      </c>
      <c r="T575" s="183">
        <v>1</v>
      </c>
      <c r="U575" s="183">
        <v>1</v>
      </c>
      <c r="V575" s="183" t="s">
        <v>84</v>
      </c>
      <c r="W575" s="183" t="s">
        <v>84</v>
      </c>
      <c r="X575" s="183" t="s">
        <v>84</v>
      </c>
      <c r="Y575" s="183" t="s">
        <v>84</v>
      </c>
      <c r="Z575" s="183" t="s">
        <v>84</v>
      </c>
      <c r="AA575" s="183" t="s">
        <v>84</v>
      </c>
      <c r="AB575" s="183" t="s">
        <v>84</v>
      </c>
      <c r="AC575" s="183"/>
      <c r="AD575" s="183">
        <v>0.7</v>
      </c>
      <c r="AE575" s="183" t="s">
        <v>84</v>
      </c>
      <c r="AF575" s="183">
        <v>1</v>
      </c>
      <c r="AG575" s="183" t="s">
        <v>84</v>
      </c>
      <c r="AH575" s="183" t="s">
        <v>84</v>
      </c>
      <c r="AI575" s="183" t="s">
        <v>84</v>
      </c>
      <c r="AJ575" s="183" t="s">
        <v>84</v>
      </c>
      <c r="AK575" s="183" t="s">
        <v>84</v>
      </c>
      <c r="AL575" s="183" t="s">
        <v>84</v>
      </c>
      <c r="AM575" s="183" t="s">
        <v>84</v>
      </c>
      <c r="AN575" s="183" t="s">
        <v>84</v>
      </c>
      <c r="AO575" s="183">
        <v>0.7</v>
      </c>
      <c r="AP575" s="183" t="s">
        <v>84</v>
      </c>
      <c r="AQ575" s="183" t="s">
        <v>84</v>
      </c>
      <c r="AR575" s="183" t="s">
        <v>84</v>
      </c>
      <c r="AS575" s="183" t="s">
        <v>84</v>
      </c>
      <c r="AT575" s="265" t="s">
        <v>84</v>
      </c>
      <c r="AU575" s="183" t="s">
        <v>84</v>
      </c>
      <c r="AV575" s="183" t="s">
        <v>84</v>
      </c>
      <c r="AW575" s="183" t="s">
        <v>84</v>
      </c>
      <c r="AX575" s="265" t="s">
        <v>84</v>
      </c>
      <c r="AY575" s="183" t="s">
        <v>84</v>
      </c>
      <c r="BA575" s="345">
        <v>1</v>
      </c>
      <c r="BB575" s="187">
        <v>0.85</v>
      </c>
      <c r="BC575" s="187">
        <v>0.7</v>
      </c>
      <c r="BD575" s="188">
        <v>0.85</v>
      </c>
      <c r="BE575" s="188" t="s">
        <v>84</v>
      </c>
    </row>
    <row r="576" spans="1:58" ht="35.25" customHeight="1" x14ac:dyDescent="0.25">
      <c r="A576" s="144"/>
      <c r="B576" s="144"/>
      <c r="C576" s="144"/>
      <c r="D576" s="144"/>
      <c r="E576" s="144" t="str">
        <f t="shared" si="100"/>
        <v>2018NOVIEMBREÍNDICES DE DELIVERY</v>
      </c>
      <c r="F576" s="448">
        <f t="shared" si="98"/>
        <v>2018</v>
      </c>
      <c r="G576" s="449" t="s">
        <v>267</v>
      </c>
      <c r="H576" s="452"/>
      <c r="I576" s="451" t="str">
        <f t="shared" si="99"/>
        <v>ÍNDICES DE DELIVERY</v>
      </c>
      <c r="J576" s="342" t="s">
        <v>84</v>
      </c>
      <c r="K576" s="189" t="s">
        <v>84</v>
      </c>
      <c r="L576" s="189" t="s">
        <v>84</v>
      </c>
      <c r="M576" s="189" t="s">
        <v>84</v>
      </c>
      <c r="N576" s="189" t="s">
        <v>84</v>
      </c>
      <c r="O576" s="189">
        <v>1</v>
      </c>
      <c r="P576" s="189" t="s">
        <v>84</v>
      </c>
      <c r="Q576" s="189">
        <v>1</v>
      </c>
      <c r="R576" s="189" t="s">
        <v>84</v>
      </c>
      <c r="S576" s="189" t="s">
        <v>84</v>
      </c>
      <c r="T576" s="189" t="s">
        <v>84</v>
      </c>
      <c r="U576" s="189" t="s">
        <v>84</v>
      </c>
      <c r="V576" s="189" t="s">
        <v>84</v>
      </c>
      <c r="W576" s="189" t="s">
        <v>84</v>
      </c>
      <c r="X576" s="189" t="s">
        <v>84</v>
      </c>
      <c r="Y576" s="189" t="s">
        <v>84</v>
      </c>
      <c r="Z576" s="189" t="s">
        <v>84</v>
      </c>
      <c r="AA576" s="189" t="s">
        <v>84</v>
      </c>
      <c r="AB576" s="189" t="s">
        <v>84</v>
      </c>
      <c r="AC576" s="189"/>
      <c r="AD576" s="189" t="s">
        <v>84</v>
      </c>
      <c r="AE576" s="189">
        <v>1</v>
      </c>
      <c r="AF576" s="189" t="s">
        <v>84</v>
      </c>
      <c r="AG576" s="189" t="s">
        <v>84</v>
      </c>
      <c r="AH576" s="189" t="s">
        <v>84</v>
      </c>
      <c r="AI576" s="189" t="s">
        <v>84</v>
      </c>
      <c r="AJ576" s="189">
        <v>0</v>
      </c>
      <c r="AK576" s="189" t="s">
        <v>84</v>
      </c>
      <c r="AL576" s="189" t="s">
        <v>84</v>
      </c>
      <c r="AM576" s="189" t="s">
        <v>84</v>
      </c>
      <c r="AN576" s="186" t="s">
        <v>84</v>
      </c>
      <c r="AO576" s="189" t="s">
        <v>84</v>
      </c>
      <c r="AP576" s="189">
        <v>0.7</v>
      </c>
      <c r="AQ576" s="189" t="s">
        <v>84</v>
      </c>
      <c r="AR576" s="189" t="s">
        <v>84</v>
      </c>
      <c r="AS576" s="189" t="s">
        <v>84</v>
      </c>
      <c r="AT576" s="256" t="s">
        <v>84</v>
      </c>
      <c r="AU576" s="189" t="s">
        <v>84</v>
      </c>
      <c r="AV576" s="189" t="s">
        <v>84</v>
      </c>
      <c r="AW576" s="189" t="s">
        <v>84</v>
      </c>
      <c r="AX576" s="256" t="s">
        <v>84</v>
      </c>
      <c r="AY576" s="189" t="s">
        <v>84</v>
      </c>
      <c r="BA576" s="343">
        <v>1</v>
      </c>
      <c r="BB576" s="239">
        <v>0.5</v>
      </c>
      <c r="BC576" s="239">
        <v>0.7</v>
      </c>
      <c r="BD576" s="240">
        <v>0.73333333333333339</v>
      </c>
      <c r="BE576" s="240" t="s">
        <v>84</v>
      </c>
    </row>
    <row r="577" spans="1:57" ht="35.25" customHeight="1" x14ac:dyDescent="0.25">
      <c r="A577" s="144"/>
      <c r="B577" s="144"/>
      <c r="C577" s="144"/>
      <c r="D577" s="144"/>
      <c r="E577" s="144" t="str">
        <f t="shared" si="100"/>
        <v>2018DICIEMBREÍNDICES DE DELIVERY</v>
      </c>
      <c r="F577" s="448">
        <f t="shared" si="98"/>
        <v>2018</v>
      </c>
      <c r="G577" s="449" t="s">
        <v>152</v>
      </c>
      <c r="H577" s="452"/>
      <c r="I577" s="451" t="str">
        <f t="shared" si="99"/>
        <v>ÍNDICES DE DELIVERY</v>
      </c>
      <c r="J577" s="344" t="s">
        <v>84</v>
      </c>
      <c r="K577" s="183" t="s">
        <v>84</v>
      </c>
      <c r="L577" s="183">
        <v>1</v>
      </c>
      <c r="M577" s="183" t="s">
        <v>84</v>
      </c>
      <c r="N577" s="183" t="s">
        <v>84</v>
      </c>
      <c r="O577" s="183" t="s">
        <v>84</v>
      </c>
      <c r="P577" s="183" t="s">
        <v>84</v>
      </c>
      <c r="Q577" s="183" t="s">
        <v>84</v>
      </c>
      <c r="R577" s="183" t="s">
        <v>84</v>
      </c>
      <c r="S577" s="183" t="s">
        <v>84</v>
      </c>
      <c r="T577" s="183" t="s">
        <v>84</v>
      </c>
      <c r="U577" s="183" t="s">
        <v>84</v>
      </c>
      <c r="V577" s="183" t="s">
        <v>84</v>
      </c>
      <c r="W577" s="183" t="s">
        <v>84</v>
      </c>
      <c r="X577" s="183" t="s">
        <v>84</v>
      </c>
      <c r="Y577" s="183" t="s">
        <v>84</v>
      </c>
      <c r="Z577" s="183" t="s">
        <v>84</v>
      </c>
      <c r="AA577" s="183" t="s">
        <v>84</v>
      </c>
      <c r="AB577" s="183" t="s">
        <v>84</v>
      </c>
      <c r="AC577" s="183"/>
      <c r="AD577" s="183">
        <v>0.7</v>
      </c>
      <c r="AE577" s="183" t="s">
        <v>84</v>
      </c>
      <c r="AF577" s="183">
        <v>0.3</v>
      </c>
      <c r="AG577" s="183" t="s">
        <v>84</v>
      </c>
      <c r="AH577" s="183" t="s">
        <v>84</v>
      </c>
      <c r="AI577" s="183" t="s">
        <v>84</v>
      </c>
      <c r="AJ577" s="183" t="s">
        <v>84</v>
      </c>
      <c r="AK577" s="183" t="s">
        <v>84</v>
      </c>
      <c r="AL577" s="183" t="s">
        <v>84</v>
      </c>
      <c r="AM577" s="183" t="s">
        <v>84</v>
      </c>
      <c r="AN577" s="183" t="s">
        <v>84</v>
      </c>
      <c r="AO577" s="183" t="s">
        <v>84</v>
      </c>
      <c r="AP577" s="183" t="s">
        <v>84</v>
      </c>
      <c r="AQ577" s="183">
        <v>0</v>
      </c>
      <c r="AR577" s="183" t="s">
        <v>84</v>
      </c>
      <c r="AS577" s="183" t="s">
        <v>84</v>
      </c>
      <c r="AT577" s="265" t="s">
        <v>84</v>
      </c>
      <c r="AU577" s="183" t="s">
        <v>84</v>
      </c>
      <c r="AV577" s="183" t="s">
        <v>84</v>
      </c>
      <c r="AW577" s="183" t="s">
        <v>84</v>
      </c>
      <c r="AX577" s="265" t="s">
        <v>84</v>
      </c>
      <c r="AY577" s="183" t="s">
        <v>84</v>
      </c>
      <c r="BA577" s="345">
        <v>1</v>
      </c>
      <c r="BB577" s="187">
        <v>0.5</v>
      </c>
      <c r="BC577" s="187">
        <v>0</v>
      </c>
      <c r="BD577" s="188">
        <v>0.5</v>
      </c>
      <c r="BE577" s="188" t="s">
        <v>84</v>
      </c>
    </row>
    <row r="578" spans="1:57" ht="35.25" customHeight="1" x14ac:dyDescent="0.25">
      <c r="A578" s="144"/>
      <c r="B578" s="144"/>
      <c r="C578" s="144"/>
      <c r="D578" s="144"/>
      <c r="E578" s="144" t="str">
        <f t="shared" si="100"/>
        <v>2019ENEROÍNDICES DE DELIVERY</v>
      </c>
      <c r="F578" s="448">
        <v>2019</v>
      </c>
      <c r="G578" s="449" t="s">
        <v>153</v>
      </c>
      <c r="H578" s="452"/>
      <c r="I578" s="451" t="s">
        <v>160</v>
      </c>
      <c r="J578" s="342" t="s">
        <v>84</v>
      </c>
      <c r="K578" s="189" t="s">
        <v>84</v>
      </c>
      <c r="L578" s="189" t="s">
        <v>84</v>
      </c>
      <c r="M578" s="189">
        <v>1</v>
      </c>
      <c r="N578" s="189" t="s">
        <v>84</v>
      </c>
      <c r="O578" s="189" t="s">
        <v>84</v>
      </c>
      <c r="P578" s="189" t="s">
        <v>84</v>
      </c>
      <c r="Q578" s="189" t="s">
        <v>84</v>
      </c>
      <c r="R578" s="189" t="s">
        <v>84</v>
      </c>
      <c r="S578" s="189" t="s">
        <v>84</v>
      </c>
      <c r="T578" s="189" t="s">
        <v>84</v>
      </c>
      <c r="U578" s="189" t="s">
        <v>84</v>
      </c>
      <c r="V578" s="189">
        <v>1</v>
      </c>
      <c r="W578" s="189" t="s">
        <v>84</v>
      </c>
      <c r="X578" s="189" t="s">
        <v>84</v>
      </c>
      <c r="Y578" s="189" t="s">
        <v>84</v>
      </c>
      <c r="Z578" s="189" t="s">
        <v>84</v>
      </c>
      <c r="AA578" s="189" t="s">
        <v>84</v>
      </c>
      <c r="AB578" s="189" t="s">
        <v>84</v>
      </c>
      <c r="AC578" s="189"/>
      <c r="AD578" s="189" t="s">
        <v>84</v>
      </c>
      <c r="AE578" s="189">
        <v>0</v>
      </c>
      <c r="AF578" s="189" t="s">
        <v>84</v>
      </c>
      <c r="AG578" s="189" t="s">
        <v>84</v>
      </c>
      <c r="AH578" s="189" t="s">
        <v>84</v>
      </c>
      <c r="AI578" s="189" t="s">
        <v>84</v>
      </c>
      <c r="AJ578" s="189">
        <v>1</v>
      </c>
      <c r="AK578" s="189" t="s">
        <v>84</v>
      </c>
      <c r="AL578" s="189" t="s">
        <v>84</v>
      </c>
      <c r="AM578" s="189" t="s">
        <v>84</v>
      </c>
      <c r="AN578" s="186" t="s">
        <v>84</v>
      </c>
      <c r="AO578" s="189">
        <v>1</v>
      </c>
      <c r="AP578" s="189" t="s">
        <v>84</v>
      </c>
      <c r="AQ578" s="189" t="s">
        <v>84</v>
      </c>
      <c r="AR578" s="189" t="s">
        <v>84</v>
      </c>
      <c r="AS578" s="189" t="s">
        <v>84</v>
      </c>
      <c r="AT578" s="256" t="s">
        <v>84</v>
      </c>
      <c r="AU578" s="189" t="s">
        <v>84</v>
      </c>
      <c r="AV578" s="189" t="s">
        <v>84</v>
      </c>
      <c r="AW578" s="189" t="s">
        <v>84</v>
      </c>
      <c r="AX578" s="256" t="s">
        <v>84</v>
      </c>
      <c r="AY578" s="189" t="s">
        <v>84</v>
      </c>
      <c r="BA578" s="343">
        <v>1</v>
      </c>
      <c r="BB578" s="239">
        <v>0.5</v>
      </c>
      <c r="BC578" s="239">
        <v>1</v>
      </c>
      <c r="BD578" s="240">
        <v>0.83333333333333337</v>
      </c>
      <c r="BE578" s="240" t="s">
        <v>84</v>
      </c>
    </row>
    <row r="579" spans="1:57" ht="35.25" customHeight="1" x14ac:dyDescent="0.25">
      <c r="A579" s="144"/>
      <c r="B579" s="144"/>
      <c r="C579" s="144"/>
      <c r="D579" s="144"/>
      <c r="E579" s="144" t="str">
        <f t="shared" si="100"/>
        <v>2019FEBREROÍNDICES DE DELIVERY</v>
      </c>
      <c r="F579" s="448">
        <v>2019</v>
      </c>
      <c r="G579" s="449" t="s">
        <v>154</v>
      </c>
      <c r="H579" s="452"/>
      <c r="I579" s="451" t="str">
        <f>+I569</f>
        <v>ÍNDICES DE DELIVERY</v>
      </c>
      <c r="J579" s="344" t="s">
        <v>84</v>
      </c>
      <c r="K579" s="183">
        <v>1</v>
      </c>
      <c r="L579" s="183" t="s">
        <v>84</v>
      </c>
      <c r="M579" s="183" t="s">
        <v>84</v>
      </c>
      <c r="N579" s="183" t="s">
        <v>84</v>
      </c>
      <c r="O579" s="183" t="s">
        <v>84</v>
      </c>
      <c r="P579" s="183" t="s">
        <v>84</v>
      </c>
      <c r="Q579" s="183" t="s">
        <v>84</v>
      </c>
      <c r="R579" s="183" t="s">
        <v>84</v>
      </c>
      <c r="S579" s="183" t="s">
        <v>84</v>
      </c>
      <c r="T579" s="183" t="s">
        <v>84</v>
      </c>
      <c r="U579" s="183" t="s">
        <v>84</v>
      </c>
      <c r="V579" s="183" t="s">
        <v>84</v>
      </c>
      <c r="W579" s="183" t="s">
        <v>84</v>
      </c>
      <c r="X579" s="183" t="s">
        <v>84</v>
      </c>
      <c r="Y579" s="183">
        <v>1</v>
      </c>
      <c r="Z579" s="183" t="s">
        <v>84</v>
      </c>
      <c r="AA579" s="183" t="s">
        <v>84</v>
      </c>
      <c r="AB579" s="183" t="s">
        <v>84</v>
      </c>
      <c r="AC579" s="183"/>
      <c r="AD579" s="183">
        <v>1</v>
      </c>
      <c r="AE579" s="183" t="s">
        <v>84</v>
      </c>
      <c r="AF579" s="183" t="s">
        <v>84</v>
      </c>
      <c r="AG579" s="183" t="s">
        <v>84</v>
      </c>
      <c r="AH579" s="183" t="s">
        <v>84</v>
      </c>
      <c r="AI579" s="183" t="s">
        <v>84</v>
      </c>
      <c r="AJ579" s="183" t="s">
        <v>84</v>
      </c>
      <c r="AK579" s="183">
        <v>0.7</v>
      </c>
      <c r="AL579" s="183" t="s">
        <v>84</v>
      </c>
      <c r="AM579" s="183" t="s">
        <v>84</v>
      </c>
      <c r="AN579" s="183" t="s">
        <v>84</v>
      </c>
      <c r="AO579" s="183" t="s">
        <v>84</v>
      </c>
      <c r="AP579" s="183">
        <v>1</v>
      </c>
      <c r="AQ579" s="183" t="s">
        <v>84</v>
      </c>
      <c r="AR579" s="183" t="s">
        <v>84</v>
      </c>
      <c r="AS579" s="183" t="s">
        <v>84</v>
      </c>
      <c r="AT579" s="265" t="s">
        <v>84</v>
      </c>
      <c r="AU579" s="183" t="s">
        <v>84</v>
      </c>
      <c r="AV579" s="183" t="s">
        <v>84</v>
      </c>
      <c r="AW579" s="183" t="s">
        <v>84</v>
      </c>
      <c r="AX579" s="265" t="s">
        <v>84</v>
      </c>
      <c r="AY579" s="183" t="s">
        <v>84</v>
      </c>
      <c r="BA579" s="345">
        <v>1</v>
      </c>
      <c r="BB579" s="187">
        <v>0.85</v>
      </c>
      <c r="BC579" s="187">
        <v>1</v>
      </c>
      <c r="BD579" s="188">
        <v>0.95000000000000007</v>
      </c>
      <c r="BE579" s="188" t="s">
        <v>84</v>
      </c>
    </row>
    <row r="580" spans="1:57" ht="35.25" customHeight="1" x14ac:dyDescent="0.25">
      <c r="A580" s="144"/>
      <c r="B580" s="144"/>
      <c r="C580" s="144"/>
      <c r="D580" s="144"/>
      <c r="E580" s="144" t="str">
        <f t="shared" si="100"/>
        <v>2019MARZOÍNDICES DE DELIVERY</v>
      </c>
      <c r="F580" s="448">
        <v>2019</v>
      </c>
      <c r="G580" s="449" t="s">
        <v>155</v>
      </c>
      <c r="H580" s="452"/>
      <c r="I580" s="451" t="str">
        <f>+I570</f>
        <v>ÍNDICES DE DELIVERY</v>
      </c>
      <c r="J580" s="342" t="s">
        <v>84</v>
      </c>
      <c r="K580" s="189" t="s">
        <v>84</v>
      </c>
      <c r="L580" s="189" t="s">
        <v>84</v>
      </c>
      <c r="M580" s="189" t="s">
        <v>84</v>
      </c>
      <c r="N580" s="189" t="s">
        <v>84</v>
      </c>
      <c r="O580" s="189" t="s">
        <v>84</v>
      </c>
      <c r="P580" s="189" t="s">
        <v>84</v>
      </c>
      <c r="Q580" s="189" t="s">
        <v>84</v>
      </c>
      <c r="R580" s="189" t="s">
        <v>84</v>
      </c>
      <c r="S580" s="189">
        <v>1</v>
      </c>
      <c r="T580" s="189" t="s">
        <v>84</v>
      </c>
      <c r="U580" s="189">
        <v>1</v>
      </c>
      <c r="V580" s="189" t="s">
        <v>84</v>
      </c>
      <c r="W580" s="189" t="s">
        <v>84</v>
      </c>
      <c r="X580" s="189" t="s">
        <v>84</v>
      </c>
      <c r="Y580" s="189" t="s">
        <v>84</v>
      </c>
      <c r="Z580" s="189" t="s">
        <v>84</v>
      </c>
      <c r="AA580" s="189" t="s">
        <v>84</v>
      </c>
      <c r="AB580" s="189" t="s">
        <v>84</v>
      </c>
      <c r="AC580" s="189"/>
      <c r="AD580" s="189" t="s">
        <v>84</v>
      </c>
      <c r="AE580" s="189" t="s">
        <v>84</v>
      </c>
      <c r="AF580" s="189">
        <v>1</v>
      </c>
      <c r="AG580" s="189" t="s">
        <v>84</v>
      </c>
      <c r="AH580" s="189" t="s">
        <v>84</v>
      </c>
      <c r="AI580" s="189" t="s">
        <v>84</v>
      </c>
      <c r="AJ580" s="189" t="s">
        <v>84</v>
      </c>
      <c r="AK580" s="189" t="s">
        <v>84</v>
      </c>
      <c r="AL580" s="189" t="s">
        <v>84</v>
      </c>
      <c r="AM580" s="189" t="s">
        <v>84</v>
      </c>
      <c r="AN580" s="189" t="s">
        <v>84</v>
      </c>
      <c r="AO580" s="189" t="s">
        <v>84</v>
      </c>
      <c r="AP580" s="189" t="s">
        <v>84</v>
      </c>
      <c r="AQ580" s="189">
        <v>1</v>
      </c>
      <c r="AR580" s="189" t="s">
        <v>84</v>
      </c>
      <c r="AS580" s="189" t="s">
        <v>84</v>
      </c>
      <c r="AT580" s="256" t="s">
        <v>84</v>
      </c>
      <c r="AU580" s="189" t="s">
        <v>84</v>
      </c>
      <c r="AV580" s="189" t="s">
        <v>84</v>
      </c>
      <c r="AW580" s="189" t="s">
        <v>84</v>
      </c>
      <c r="AX580" s="256" t="s">
        <v>84</v>
      </c>
      <c r="AY580" s="189" t="s">
        <v>84</v>
      </c>
      <c r="BA580" s="343">
        <v>1</v>
      </c>
      <c r="BB580" s="239">
        <v>1</v>
      </c>
      <c r="BC580" s="239">
        <v>1</v>
      </c>
      <c r="BD580" s="240">
        <v>1</v>
      </c>
      <c r="BE580" s="240" t="s">
        <v>84</v>
      </c>
    </row>
    <row r="581" spans="1:57" ht="35.25" customHeight="1" x14ac:dyDescent="0.25">
      <c r="A581" s="144"/>
      <c r="B581" s="144"/>
      <c r="C581" s="144"/>
      <c r="D581" s="144"/>
      <c r="E581" s="144" t="str">
        <f t="shared" si="100"/>
        <v>2019ABRILÍNDICES DE DELIVERY</v>
      </c>
      <c r="F581" s="448">
        <v>2019</v>
      </c>
      <c r="G581" s="449" t="s">
        <v>303</v>
      </c>
      <c r="H581" s="452"/>
      <c r="I581" s="451" t="s">
        <v>160</v>
      </c>
      <c r="J581" s="344">
        <v>1</v>
      </c>
      <c r="K581" s="183" t="s">
        <v>84</v>
      </c>
      <c r="L581" s="183" t="s">
        <v>84</v>
      </c>
      <c r="M581" s="183" t="s">
        <v>84</v>
      </c>
      <c r="N581" s="183" t="s">
        <v>84</v>
      </c>
      <c r="O581" s="183" t="s">
        <v>84</v>
      </c>
      <c r="P581" s="183" t="s">
        <v>84</v>
      </c>
      <c r="Q581" s="183" t="s">
        <v>84</v>
      </c>
      <c r="R581" s="183" t="s">
        <v>84</v>
      </c>
      <c r="S581" s="183" t="s">
        <v>84</v>
      </c>
      <c r="T581" s="183">
        <v>1</v>
      </c>
      <c r="U581" s="183" t="s">
        <v>84</v>
      </c>
      <c r="V581" s="183" t="s">
        <v>84</v>
      </c>
      <c r="W581" s="183" t="s">
        <v>84</v>
      </c>
      <c r="X581" s="183" t="s">
        <v>84</v>
      </c>
      <c r="Y581" s="183" t="s">
        <v>84</v>
      </c>
      <c r="Z581" s="183" t="s">
        <v>84</v>
      </c>
      <c r="AA581" s="183" t="s">
        <v>84</v>
      </c>
      <c r="AB581" s="183" t="s">
        <v>84</v>
      </c>
      <c r="AC581" s="183"/>
      <c r="AD581" s="183" t="s">
        <v>84</v>
      </c>
      <c r="AE581" s="183">
        <v>0</v>
      </c>
      <c r="AF581" s="183" t="s">
        <v>84</v>
      </c>
      <c r="AG581" s="183" t="s">
        <v>84</v>
      </c>
      <c r="AH581" s="183" t="s">
        <v>84</v>
      </c>
      <c r="AI581" s="183" t="s">
        <v>84</v>
      </c>
      <c r="AJ581" s="183" t="s">
        <v>84</v>
      </c>
      <c r="AK581" s="183">
        <v>0.5</v>
      </c>
      <c r="AL581" s="183" t="s">
        <v>84</v>
      </c>
      <c r="AM581" s="183" t="s">
        <v>84</v>
      </c>
      <c r="AN581" s="183" t="s">
        <v>84</v>
      </c>
      <c r="AO581" s="183">
        <v>0.5</v>
      </c>
      <c r="AP581" s="183" t="s">
        <v>84</v>
      </c>
      <c r="AQ581" s="183" t="s">
        <v>84</v>
      </c>
      <c r="AR581" s="183" t="s">
        <v>84</v>
      </c>
      <c r="AS581" s="183" t="s">
        <v>84</v>
      </c>
      <c r="AT581" s="265" t="s">
        <v>84</v>
      </c>
      <c r="AU581" s="183" t="s">
        <v>84</v>
      </c>
      <c r="AV581" s="183" t="s">
        <v>84</v>
      </c>
      <c r="AW581" s="183" t="s">
        <v>84</v>
      </c>
      <c r="AX581" s="265" t="s">
        <v>84</v>
      </c>
      <c r="AY581" s="183" t="s">
        <v>84</v>
      </c>
      <c r="BA581" s="345">
        <v>1</v>
      </c>
      <c r="BB581" s="187">
        <v>0.25</v>
      </c>
      <c r="BC581" s="187">
        <v>0.5</v>
      </c>
      <c r="BD581" s="188">
        <v>0.58333333333333337</v>
      </c>
      <c r="BE581" s="188" t="s">
        <v>84</v>
      </c>
    </row>
    <row r="582" spans="1:57" ht="35.25" customHeight="1" x14ac:dyDescent="0.25">
      <c r="A582" s="144"/>
      <c r="B582" s="144"/>
      <c r="C582" s="144"/>
      <c r="D582" s="144"/>
      <c r="E582" s="144" t="str">
        <f t="shared" si="100"/>
        <v>2019MAYOÍNDICES DE DELIVERY</v>
      </c>
      <c r="F582" s="448">
        <v>2019</v>
      </c>
      <c r="G582" s="449" t="s">
        <v>167</v>
      </c>
      <c r="H582" s="452"/>
      <c r="I582" s="451" t="s">
        <v>160</v>
      </c>
      <c r="J582" s="342" t="str">
        <f>'Datos comparativos'!H582</f>
        <v>n/a</v>
      </c>
      <c r="K582" s="189" t="str">
        <f>'Datos comparativos'!I582</f>
        <v>n/a</v>
      </c>
      <c r="L582" s="189" t="str">
        <f>'Datos comparativos'!J582</f>
        <v>n/a</v>
      </c>
      <c r="M582" s="189" t="str">
        <f>'Datos comparativos'!K582</f>
        <v>n/a</v>
      </c>
      <c r="N582" s="189" t="str">
        <f>'Datos comparativos'!L582</f>
        <v>n/a</v>
      </c>
      <c r="O582" s="189" t="str">
        <f>'Datos comparativos'!M582</f>
        <v>n/a</v>
      </c>
      <c r="P582" s="189" t="str">
        <f>'Datos comparativos'!N582</f>
        <v>n/a</v>
      </c>
      <c r="Q582" s="189" t="str">
        <f>'Datos comparativos'!O582</f>
        <v>n/a</v>
      </c>
      <c r="R582" s="189" t="str">
        <f>'Datos comparativos'!P582</f>
        <v>n/a</v>
      </c>
      <c r="S582" s="189">
        <f>'Datos comparativos'!Q582</f>
        <v>1</v>
      </c>
      <c r="T582" s="189" t="str">
        <f>'Datos comparativos'!R582</f>
        <v>n/a</v>
      </c>
      <c r="U582" s="189" t="str">
        <f>'Datos comparativos'!S582</f>
        <v>n/a</v>
      </c>
      <c r="V582" s="189" t="str">
        <f>'Datos comparativos'!T582</f>
        <v>n/a</v>
      </c>
      <c r="W582" s="189" t="str">
        <f>'Datos comparativos'!U582</f>
        <v>n/a</v>
      </c>
      <c r="X582" s="236">
        <f>'Datos comparativos'!V582</f>
        <v>1</v>
      </c>
      <c r="Y582" s="189" t="str">
        <f>'Datos comparativos'!W582</f>
        <v>n/a</v>
      </c>
      <c r="Z582" s="189" t="s">
        <v>84</v>
      </c>
      <c r="AA582" s="189" t="s">
        <v>84</v>
      </c>
      <c r="AB582" s="189" t="s">
        <v>84</v>
      </c>
      <c r="AC582" s="189"/>
      <c r="AD582" s="189">
        <f>'Datos comparativos'!AB582</f>
        <v>1</v>
      </c>
      <c r="AE582" s="189" t="str">
        <f>'Datos comparativos'!AC582</f>
        <v>n/a</v>
      </c>
      <c r="AF582" s="189" t="str">
        <f>'Datos comparativos'!AD582</f>
        <v>n/a</v>
      </c>
      <c r="AG582" s="189" t="str">
        <f>'Datos comparativos'!AE582</f>
        <v>n/a</v>
      </c>
      <c r="AH582" s="189" t="str">
        <f>'Datos comparativos'!AF582</f>
        <v>n/a</v>
      </c>
      <c r="AI582" s="189" t="str">
        <f>'Datos comparativos'!AG582</f>
        <v>n/a</v>
      </c>
      <c r="AJ582" s="189" t="str">
        <f>'Datos comparativos'!AH582</f>
        <v>n/a</v>
      </c>
      <c r="AK582" s="189">
        <f>'Datos comparativos'!AI582</f>
        <v>1</v>
      </c>
      <c r="AL582" s="189" t="s">
        <v>84</v>
      </c>
      <c r="AM582" s="189" t="s">
        <v>84</v>
      </c>
      <c r="AN582" s="189" t="s">
        <v>84</v>
      </c>
      <c r="AO582" s="189" t="str">
        <f>'Datos comparativos'!AM582</f>
        <v>n/a</v>
      </c>
      <c r="AP582" s="189">
        <f>'Datos comparativos'!AN582</f>
        <v>1</v>
      </c>
      <c r="AQ582" s="189" t="str">
        <f>'Datos comparativos'!AO582</f>
        <v>n/a</v>
      </c>
      <c r="AR582" s="189" t="s">
        <v>84</v>
      </c>
      <c r="AS582" s="189" t="str">
        <f>'Datos comparativos'!AQ582</f>
        <v>n/a</v>
      </c>
      <c r="AT582" s="256" t="str">
        <f>'Datos comparativos'!AR582</f>
        <v>n/a</v>
      </c>
      <c r="AU582" s="189" t="s">
        <v>84</v>
      </c>
      <c r="AV582" s="189" t="s">
        <v>84</v>
      </c>
      <c r="AW582" s="189" t="s">
        <v>84</v>
      </c>
      <c r="AX582" s="256" t="s">
        <v>84</v>
      </c>
      <c r="AY582" s="189" t="s">
        <v>84</v>
      </c>
      <c r="BA582" s="343">
        <f>'Datos comparativos'!BA582</f>
        <v>1</v>
      </c>
      <c r="BB582" s="239">
        <f>'Datos comparativos'!BB582</f>
        <v>1</v>
      </c>
      <c r="BC582" s="239">
        <f>'Datos comparativos'!BC582</f>
        <v>1</v>
      </c>
      <c r="BD582" s="240">
        <f>'Datos comparativos'!BD582</f>
        <v>1</v>
      </c>
      <c r="BE582" s="240" t="s">
        <v>84</v>
      </c>
    </row>
    <row r="583" spans="1:57" ht="35.25" customHeight="1" x14ac:dyDescent="0.25">
      <c r="A583" s="144"/>
      <c r="B583" s="144"/>
      <c r="C583" s="144"/>
      <c r="D583" s="144"/>
      <c r="E583" s="144" t="str">
        <f>+F583&amp;G583&amp;I583</f>
        <v>2019JUNIOÍNDICES DE DELIVERY</v>
      </c>
      <c r="F583" s="448">
        <v>2019</v>
      </c>
      <c r="G583" s="449" t="s">
        <v>168</v>
      </c>
      <c r="H583" s="452"/>
      <c r="I583" s="451" t="s">
        <v>160</v>
      </c>
      <c r="J583" s="344" t="s">
        <v>84</v>
      </c>
      <c r="K583" s="183" t="s">
        <v>84</v>
      </c>
      <c r="L583" s="183" t="s">
        <v>84</v>
      </c>
      <c r="M583" s="183">
        <v>1</v>
      </c>
      <c r="N583" s="183" t="s">
        <v>84</v>
      </c>
      <c r="O583" s="183" t="s">
        <v>84</v>
      </c>
      <c r="P583" s="183" t="s">
        <v>84</v>
      </c>
      <c r="Q583" s="183" t="s">
        <v>84</v>
      </c>
      <c r="R583" s="183" t="s">
        <v>84</v>
      </c>
      <c r="S583" s="183" t="s">
        <v>84</v>
      </c>
      <c r="T583" s="183" t="s">
        <v>84</v>
      </c>
      <c r="U583" s="183" t="s">
        <v>84</v>
      </c>
      <c r="V583" s="183">
        <v>1</v>
      </c>
      <c r="W583" s="183" t="s">
        <v>84</v>
      </c>
      <c r="X583" s="183" t="s">
        <v>84</v>
      </c>
      <c r="Y583" s="183" t="s">
        <v>84</v>
      </c>
      <c r="Z583" s="183" t="s">
        <v>84</v>
      </c>
      <c r="AA583" s="183" t="s">
        <v>84</v>
      </c>
      <c r="AB583" s="183" t="s">
        <v>84</v>
      </c>
      <c r="AC583" s="183"/>
      <c r="AD583" s="183" t="s">
        <v>84</v>
      </c>
      <c r="AE583" s="183">
        <v>0.5</v>
      </c>
      <c r="AF583" s="183" t="s">
        <v>84</v>
      </c>
      <c r="AG583" s="183" t="s">
        <v>84</v>
      </c>
      <c r="AH583" s="183" t="s">
        <v>84</v>
      </c>
      <c r="AI583" s="183" t="s">
        <v>84</v>
      </c>
      <c r="AJ583" s="183">
        <v>0.5</v>
      </c>
      <c r="AK583" s="183" t="s">
        <v>84</v>
      </c>
      <c r="AL583" s="183" t="s">
        <v>84</v>
      </c>
      <c r="AM583" s="183" t="s">
        <v>84</v>
      </c>
      <c r="AN583" s="183" t="s">
        <v>84</v>
      </c>
      <c r="AO583" s="183" t="s">
        <v>84</v>
      </c>
      <c r="AP583" s="183" t="s">
        <v>84</v>
      </c>
      <c r="AQ583" s="183">
        <v>1</v>
      </c>
      <c r="AR583" s="183" t="s">
        <v>84</v>
      </c>
      <c r="AS583" s="183" t="s">
        <v>84</v>
      </c>
      <c r="AT583" s="265" t="s">
        <v>84</v>
      </c>
      <c r="AU583" s="183" t="s">
        <v>84</v>
      </c>
      <c r="AV583" s="183" t="s">
        <v>84</v>
      </c>
      <c r="AW583" s="183" t="s">
        <v>84</v>
      </c>
      <c r="AX583" s="265" t="s">
        <v>84</v>
      </c>
      <c r="AY583" s="183" t="s">
        <v>84</v>
      </c>
      <c r="BA583" s="345">
        <v>1</v>
      </c>
      <c r="BB583" s="187">
        <v>0.5</v>
      </c>
      <c r="BC583" s="187">
        <v>1</v>
      </c>
      <c r="BD583" s="188">
        <v>0.83333333333333337</v>
      </c>
      <c r="BE583" s="188" t="s">
        <v>84</v>
      </c>
    </row>
    <row r="584" spans="1:57" ht="35.25" customHeight="1" x14ac:dyDescent="0.25">
      <c r="A584" s="144"/>
      <c r="B584" s="144"/>
      <c r="C584" s="144"/>
      <c r="D584" s="144"/>
      <c r="E584" s="144" t="str">
        <f>+F584&amp;G584&amp;I584</f>
        <v>2019JULIOÍNDICES DE DELIVERY</v>
      </c>
      <c r="F584" s="448">
        <v>2019</v>
      </c>
      <c r="G584" s="449" t="s">
        <v>241</v>
      </c>
      <c r="H584" s="452"/>
      <c r="I584" s="451" t="s">
        <v>160</v>
      </c>
      <c r="J584" s="342" t="s">
        <v>84</v>
      </c>
      <c r="K584" s="189" t="s">
        <v>84</v>
      </c>
      <c r="L584" s="189" t="s">
        <v>84</v>
      </c>
      <c r="M584" s="189" t="s">
        <v>84</v>
      </c>
      <c r="N584" s="189" t="s">
        <v>84</v>
      </c>
      <c r="O584" s="189">
        <v>0</v>
      </c>
      <c r="P584" s="189" t="s">
        <v>84</v>
      </c>
      <c r="Q584" s="189">
        <v>1</v>
      </c>
      <c r="R584" s="189" t="s">
        <v>84</v>
      </c>
      <c r="S584" s="189" t="s">
        <v>84</v>
      </c>
      <c r="T584" s="189" t="s">
        <v>84</v>
      </c>
      <c r="U584" s="189" t="s">
        <v>84</v>
      </c>
      <c r="V584" s="189" t="s">
        <v>84</v>
      </c>
      <c r="W584" s="189" t="s">
        <v>84</v>
      </c>
      <c r="X584" s="189" t="s">
        <v>84</v>
      </c>
      <c r="Y584" s="189" t="s">
        <v>84</v>
      </c>
      <c r="Z584" s="189" t="s">
        <v>84</v>
      </c>
      <c r="AA584" s="189" t="s">
        <v>84</v>
      </c>
      <c r="AB584" s="189" t="s">
        <v>84</v>
      </c>
      <c r="AC584" s="189"/>
      <c r="AD584" s="189">
        <v>0.5</v>
      </c>
      <c r="AE584" s="189" t="s">
        <v>84</v>
      </c>
      <c r="AF584" s="189" t="s">
        <v>84</v>
      </c>
      <c r="AG584" s="189" t="s">
        <v>84</v>
      </c>
      <c r="AH584" s="189" t="s">
        <v>84</v>
      </c>
      <c r="AI584" s="189" t="s">
        <v>84</v>
      </c>
      <c r="AJ584" s="189" t="s">
        <v>84</v>
      </c>
      <c r="AK584" s="189">
        <v>0</v>
      </c>
      <c r="AL584" s="189" t="s">
        <v>84</v>
      </c>
      <c r="AM584" s="189" t="s">
        <v>84</v>
      </c>
      <c r="AN584" s="189" t="s">
        <v>84</v>
      </c>
      <c r="AO584" s="189">
        <v>1</v>
      </c>
      <c r="AP584" s="189" t="s">
        <v>84</v>
      </c>
      <c r="AQ584" s="189" t="s">
        <v>84</v>
      </c>
      <c r="AR584" s="189" t="s">
        <v>84</v>
      </c>
      <c r="AS584" s="189" t="s">
        <v>84</v>
      </c>
      <c r="AT584" s="256" t="s">
        <v>84</v>
      </c>
      <c r="AU584" s="189" t="s">
        <v>84</v>
      </c>
      <c r="AV584" s="189" t="s">
        <v>84</v>
      </c>
      <c r="AW584" s="189" t="s">
        <v>84</v>
      </c>
      <c r="AX584" s="256" t="s">
        <v>84</v>
      </c>
      <c r="AY584" s="189" t="s">
        <v>84</v>
      </c>
      <c r="BA584" s="343">
        <v>0.5</v>
      </c>
      <c r="BB584" s="239">
        <v>0.25</v>
      </c>
      <c r="BC584" s="239">
        <v>1</v>
      </c>
      <c r="BD584" s="240">
        <v>0.58333333333333337</v>
      </c>
      <c r="BE584" s="240" t="s">
        <v>84</v>
      </c>
    </row>
    <row r="585" spans="1:57" ht="35.25" customHeight="1" x14ac:dyDescent="0.25">
      <c r="A585" s="144"/>
      <c r="B585" s="144"/>
      <c r="C585" s="144"/>
      <c r="D585" s="144"/>
      <c r="E585" s="144" t="str">
        <f t="shared" ref="E585:E586" si="101">+F585&amp;G585&amp;I585</f>
        <v>2019AGOSTOÍNDICES DE DELIVERY</v>
      </c>
      <c r="F585" s="448">
        <v>2019</v>
      </c>
      <c r="G585" s="449" t="s">
        <v>246</v>
      </c>
      <c r="H585" s="452"/>
      <c r="I585" s="451" t="s">
        <v>160</v>
      </c>
      <c r="J585" s="344" t="s">
        <v>84</v>
      </c>
      <c r="K585" s="183" t="s">
        <v>84</v>
      </c>
      <c r="L585" s="183">
        <v>1</v>
      </c>
      <c r="M585" s="183" t="s">
        <v>84</v>
      </c>
      <c r="N585" s="183" t="s">
        <v>84</v>
      </c>
      <c r="O585" s="183" t="s">
        <v>84</v>
      </c>
      <c r="P585" s="183" t="s">
        <v>84</v>
      </c>
      <c r="Q585" s="183" t="s">
        <v>84</v>
      </c>
      <c r="R585" s="183">
        <v>1</v>
      </c>
      <c r="S585" s="183" t="s">
        <v>84</v>
      </c>
      <c r="T585" s="183" t="s">
        <v>84</v>
      </c>
      <c r="U585" s="183" t="s">
        <v>84</v>
      </c>
      <c r="V585" s="183" t="s">
        <v>84</v>
      </c>
      <c r="W585" s="183" t="s">
        <v>84</v>
      </c>
      <c r="X585" s="183" t="s">
        <v>84</v>
      </c>
      <c r="Y585" s="183" t="s">
        <v>84</v>
      </c>
      <c r="Z585" s="183" t="s">
        <v>84</v>
      </c>
      <c r="AA585" s="183" t="s">
        <v>84</v>
      </c>
      <c r="AB585" s="183" t="s">
        <v>84</v>
      </c>
      <c r="AC585" s="183"/>
      <c r="AD585" s="183" t="s">
        <v>84</v>
      </c>
      <c r="AE585" s="183">
        <v>0.5</v>
      </c>
      <c r="AF585" s="183" t="s">
        <v>84</v>
      </c>
      <c r="AG585" s="183" t="s">
        <v>84</v>
      </c>
      <c r="AH585" s="183" t="s">
        <v>84</v>
      </c>
      <c r="AI585" s="183" t="s">
        <v>84</v>
      </c>
      <c r="AJ585" s="183">
        <v>1</v>
      </c>
      <c r="AK585" s="183" t="s">
        <v>84</v>
      </c>
      <c r="AL585" s="183" t="s">
        <v>84</v>
      </c>
      <c r="AM585" s="183" t="s">
        <v>84</v>
      </c>
      <c r="AN585" s="183" t="s">
        <v>84</v>
      </c>
      <c r="AO585" s="183" t="s">
        <v>84</v>
      </c>
      <c r="AP585" s="183">
        <v>1</v>
      </c>
      <c r="AQ585" s="183" t="s">
        <v>84</v>
      </c>
      <c r="AR585" s="183" t="s">
        <v>84</v>
      </c>
      <c r="AS585" s="183" t="s">
        <v>84</v>
      </c>
      <c r="AT585" s="265" t="s">
        <v>84</v>
      </c>
      <c r="AU585" s="183" t="s">
        <v>84</v>
      </c>
      <c r="AV585" s="183" t="s">
        <v>84</v>
      </c>
      <c r="AW585" s="183" t="s">
        <v>84</v>
      </c>
      <c r="AX585" s="265" t="s">
        <v>84</v>
      </c>
      <c r="AY585" s="183" t="s">
        <v>84</v>
      </c>
      <c r="BA585" s="345">
        <v>1</v>
      </c>
      <c r="BB585" s="187">
        <v>0.75</v>
      </c>
      <c r="BC585" s="187">
        <v>1</v>
      </c>
      <c r="BD585" s="188">
        <v>0.91666666666666663</v>
      </c>
      <c r="BE585" s="188" t="s">
        <v>84</v>
      </c>
    </row>
    <row r="586" spans="1:57" ht="35.25" customHeight="1" x14ac:dyDescent="0.25">
      <c r="A586" s="144"/>
      <c r="B586" s="144"/>
      <c r="C586" s="144"/>
      <c r="D586" s="144"/>
      <c r="E586" s="144" t="str">
        <f t="shared" si="101"/>
        <v>2019SEPTIEMBREÍNDICES DE DELIVERY</v>
      </c>
      <c r="F586" s="448">
        <v>2019</v>
      </c>
      <c r="G586" s="449" t="s">
        <v>248</v>
      </c>
      <c r="H586" s="452"/>
      <c r="I586" s="451" t="s">
        <v>160</v>
      </c>
      <c r="J586" s="342" t="s">
        <v>84</v>
      </c>
      <c r="K586" s="189" t="s">
        <v>84</v>
      </c>
      <c r="L586" s="189" t="s">
        <v>84</v>
      </c>
      <c r="M586" s="189" t="s">
        <v>84</v>
      </c>
      <c r="N586" s="189" t="s">
        <v>84</v>
      </c>
      <c r="O586" s="189" t="s">
        <v>84</v>
      </c>
      <c r="P586" s="189" t="s">
        <v>84</v>
      </c>
      <c r="Q586" s="189" t="s">
        <v>84</v>
      </c>
      <c r="R586" s="189" t="s">
        <v>84</v>
      </c>
      <c r="S586" s="189" t="s">
        <v>84</v>
      </c>
      <c r="T586" s="189" t="s">
        <v>84</v>
      </c>
      <c r="U586" s="189">
        <v>1</v>
      </c>
      <c r="V586" s="189" t="s">
        <v>84</v>
      </c>
      <c r="W586" s="189" t="s">
        <v>84</v>
      </c>
      <c r="X586" s="189" t="s">
        <v>84</v>
      </c>
      <c r="Y586" s="189">
        <v>0.5</v>
      </c>
      <c r="Z586" s="189" t="s">
        <v>84</v>
      </c>
      <c r="AA586" s="189" t="s">
        <v>84</v>
      </c>
      <c r="AB586" s="189" t="s">
        <v>84</v>
      </c>
      <c r="AC586" s="189"/>
      <c r="AD586" s="189">
        <v>1</v>
      </c>
      <c r="AE586" s="189" t="s">
        <v>84</v>
      </c>
      <c r="AF586" s="189" t="s">
        <v>84</v>
      </c>
      <c r="AG586" s="189" t="s">
        <v>84</v>
      </c>
      <c r="AH586" s="189" t="s">
        <v>84</v>
      </c>
      <c r="AI586" s="189" t="s">
        <v>84</v>
      </c>
      <c r="AJ586" s="189">
        <v>0.5</v>
      </c>
      <c r="AK586" s="189" t="s">
        <v>84</v>
      </c>
      <c r="AL586" s="189" t="s">
        <v>84</v>
      </c>
      <c r="AM586" s="189" t="s">
        <v>84</v>
      </c>
      <c r="AN586" s="189" t="s">
        <v>84</v>
      </c>
      <c r="AO586" s="189" t="s">
        <v>84</v>
      </c>
      <c r="AP586" s="189" t="s">
        <v>84</v>
      </c>
      <c r="AQ586" s="189" t="s">
        <v>84</v>
      </c>
      <c r="AR586" s="189" t="s">
        <v>84</v>
      </c>
      <c r="AS586" s="189" t="s">
        <v>84</v>
      </c>
      <c r="AT586" s="256">
        <v>0.5</v>
      </c>
      <c r="AU586" s="189" t="s">
        <v>84</v>
      </c>
      <c r="AV586" s="189" t="s">
        <v>84</v>
      </c>
      <c r="AW586" s="189" t="s">
        <v>84</v>
      </c>
      <c r="AX586" s="256" t="s">
        <v>84</v>
      </c>
      <c r="AY586" s="189" t="s">
        <v>84</v>
      </c>
      <c r="BA586" s="343">
        <v>0.75</v>
      </c>
      <c r="BB586" s="239">
        <v>0.75</v>
      </c>
      <c r="BC586" s="239">
        <v>0.5</v>
      </c>
      <c r="BD586" s="240">
        <v>0.66666666666666663</v>
      </c>
      <c r="BE586" s="240" t="s">
        <v>84</v>
      </c>
    </row>
    <row r="587" spans="1:57" ht="35.25" customHeight="1" x14ac:dyDescent="0.25">
      <c r="A587" s="144"/>
      <c r="B587" s="144"/>
      <c r="C587" s="144"/>
      <c r="D587" s="144"/>
      <c r="E587" s="144" t="str">
        <f>+F587&amp;G587&amp;I587</f>
        <v>2019OCTUBREÍNDICES DE DELIVERY</v>
      </c>
      <c r="F587" s="448">
        <v>2019</v>
      </c>
      <c r="G587" s="449" t="s">
        <v>257</v>
      </c>
      <c r="H587" s="452"/>
      <c r="I587" s="451" t="s">
        <v>160</v>
      </c>
      <c r="J587" s="344" t="s">
        <v>84</v>
      </c>
      <c r="K587" s="183">
        <v>1</v>
      </c>
      <c r="L587" s="183" t="s">
        <v>84</v>
      </c>
      <c r="M587" s="183" t="s">
        <v>84</v>
      </c>
      <c r="N587" s="183" t="s">
        <v>84</v>
      </c>
      <c r="O587" s="183" t="s">
        <v>84</v>
      </c>
      <c r="P587" s="183" t="s">
        <v>84</v>
      </c>
      <c r="Q587" s="183" t="s">
        <v>84</v>
      </c>
      <c r="R587" s="183" t="s">
        <v>84</v>
      </c>
      <c r="S587" s="183" t="s">
        <v>84</v>
      </c>
      <c r="T587" s="183" t="s">
        <v>84</v>
      </c>
      <c r="U587" s="183" t="s">
        <v>84</v>
      </c>
      <c r="V587" s="183" t="s">
        <v>84</v>
      </c>
      <c r="W587" s="183" t="s">
        <v>84</v>
      </c>
      <c r="X587" s="183">
        <v>1</v>
      </c>
      <c r="Y587" s="183" t="s">
        <v>84</v>
      </c>
      <c r="Z587" s="183" t="s">
        <v>84</v>
      </c>
      <c r="AA587" s="183" t="s">
        <v>84</v>
      </c>
      <c r="AB587" s="183" t="s">
        <v>84</v>
      </c>
      <c r="AC587" s="183"/>
      <c r="AD587" s="183">
        <v>0.5</v>
      </c>
      <c r="AE587" s="183" t="s">
        <v>84</v>
      </c>
      <c r="AF587" s="183" t="s">
        <v>84</v>
      </c>
      <c r="AG587" s="183" t="s">
        <v>84</v>
      </c>
      <c r="AH587" s="183" t="s">
        <v>84</v>
      </c>
      <c r="AI587" s="183" t="s">
        <v>84</v>
      </c>
      <c r="AJ587" s="183">
        <v>1</v>
      </c>
      <c r="AK587" s="183" t="s">
        <v>84</v>
      </c>
      <c r="AL587" s="183" t="s">
        <v>84</v>
      </c>
      <c r="AM587" s="183" t="s">
        <v>84</v>
      </c>
      <c r="AN587" s="183" t="s">
        <v>84</v>
      </c>
      <c r="AO587" s="183" t="s">
        <v>84</v>
      </c>
      <c r="AP587" s="183" t="s">
        <v>84</v>
      </c>
      <c r="AQ587" s="183">
        <v>1</v>
      </c>
      <c r="AR587" s="183" t="s">
        <v>84</v>
      </c>
      <c r="AS587" s="183" t="s">
        <v>84</v>
      </c>
      <c r="AT587" s="265" t="s">
        <v>84</v>
      </c>
      <c r="AU587" s="183" t="s">
        <v>84</v>
      </c>
      <c r="AV587" s="183" t="s">
        <v>84</v>
      </c>
      <c r="AW587" s="183" t="s">
        <v>84</v>
      </c>
      <c r="AX587" s="265" t="s">
        <v>84</v>
      </c>
      <c r="AY587" s="183" t="s">
        <v>84</v>
      </c>
      <c r="BA587" s="345">
        <v>1</v>
      </c>
      <c r="BB587" s="187">
        <v>0.75</v>
      </c>
      <c r="BC587" s="187">
        <v>1</v>
      </c>
      <c r="BD587" s="188">
        <v>0.91666666666666663</v>
      </c>
      <c r="BE587" s="188" t="s">
        <v>84</v>
      </c>
    </row>
    <row r="588" spans="1:57" ht="35.25" customHeight="1" x14ac:dyDescent="0.25">
      <c r="A588" s="144"/>
      <c r="B588" s="144"/>
      <c r="C588" s="144"/>
      <c r="D588" s="144"/>
      <c r="E588" s="144" t="str">
        <f t="shared" ref="E588:E589" si="102">+F588&amp;G588&amp;I588</f>
        <v>2019NOVIEMBREÍNDICES DE DELIVERY</v>
      </c>
      <c r="F588" s="448">
        <v>2019</v>
      </c>
      <c r="G588" s="449" t="s">
        <v>267</v>
      </c>
      <c r="H588" s="452"/>
      <c r="I588" s="451" t="s">
        <v>160</v>
      </c>
      <c r="J588" s="492">
        <v>1</v>
      </c>
      <c r="K588" s="189" t="s">
        <v>84</v>
      </c>
      <c r="L588" s="189" t="s">
        <v>84</v>
      </c>
      <c r="M588" s="189" t="s">
        <v>84</v>
      </c>
      <c r="N588" s="189" t="s">
        <v>84</v>
      </c>
      <c r="O588" s="189" t="s">
        <v>84</v>
      </c>
      <c r="P588" s="189" t="s">
        <v>84</v>
      </c>
      <c r="Q588" s="189" t="s">
        <v>84</v>
      </c>
      <c r="R588" s="189" t="s">
        <v>84</v>
      </c>
      <c r="S588" s="189" t="s">
        <v>84</v>
      </c>
      <c r="T588" s="189">
        <v>0.5</v>
      </c>
      <c r="U588" s="189" t="s">
        <v>84</v>
      </c>
      <c r="V588" s="189" t="s">
        <v>84</v>
      </c>
      <c r="W588" s="189" t="s">
        <v>84</v>
      </c>
      <c r="X588" s="189" t="s">
        <v>84</v>
      </c>
      <c r="Y588" s="189" t="s">
        <v>84</v>
      </c>
      <c r="Z588" s="189" t="s">
        <v>84</v>
      </c>
      <c r="AA588" s="189" t="s">
        <v>84</v>
      </c>
      <c r="AB588" s="189" t="s">
        <v>84</v>
      </c>
      <c r="AC588" s="189"/>
      <c r="AD588" s="189" t="s">
        <v>84</v>
      </c>
      <c r="AE588" s="189" t="s">
        <v>84</v>
      </c>
      <c r="AF588" s="189" t="s">
        <v>84</v>
      </c>
      <c r="AG588" s="189" t="s">
        <v>84</v>
      </c>
      <c r="AH588" s="189" t="s">
        <v>84</v>
      </c>
      <c r="AI588" s="189" t="s">
        <v>84</v>
      </c>
      <c r="AJ588" s="189" t="s">
        <v>84</v>
      </c>
      <c r="AK588" s="189">
        <v>1</v>
      </c>
      <c r="AL588" s="189" t="s">
        <v>84</v>
      </c>
      <c r="AM588" s="189" t="s">
        <v>84</v>
      </c>
      <c r="AN588" s="189" t="s">
        <v>84</v>
      </c>
      <c r="AO588" s="189" t="s">
        <v>84</v>
      </c>
      <c r="AP588" s="189" t="s">
        <v>84</v>
      </c>
      <c r="AQ588" s="189" t="s">
        <v>84</v>
      </c>
      <c r="AR588" s="189" t="s">
        <v>84</v>
      </c>
      <c r="AS588" s="189" t="s">
        <v>84</v>
      </c>
      <c r="AT588" s="256" t="s">
        <v>84</v>
      </c>
      <c r="AU588" s="189" t="s">
        <v>84</v>
      </c>
      <c r="AV588" s="189" t="s">
        <v>84</v>
      </c>
      <c r="AW588" s="189" t="s">
        <v>84</v>
      </c>
      <c r="AX588" s="256" t="s">
        <v>84</v>
      </c>
      <c r="AY588" s="189" t="s">
        <v>84</v>
      </c>
      <c r="BA588" s="493">
        <v>0.75</v>
      </c>
      <c r="BB588" s="239">
        <v>1</v>
      </c>
      <c r="BC588" s="239" t="s">
        <v>84</v>
      </c>
      <c r="BD588" s="240">
        <v>0.875</v>
      </c>
      <c r="BE588" s="240" t="s">
        <v>84</v>
      </c>
    </row>
    <row r="589" spans="1:57" ht="35.25" customHeight="1" x14ac:dyDescent="0.25">
      <c r="A589" s="144"/>
      <c r="B589" s="144"/>
      <c r="C589" s="144"/>
      <c r="D589" s="144"/>
      <c r="E589" s="144" t="str">
        <f t="shared" si="102"/>
        <v>2019DICIEMBREÍNDICES DE DELIVERY</v>
      </c>
      <c r="F589" s="448">
        <v>2019</v>
      </c>
      <c r="G589" s="449" t="s">
        <v>152</v>
      </c>
      <c r="H589" s="452"/>
      <c r="I589" s="451" t="s">
        <v>160</v>
      </c>
      <c r="J589" s="495" t="s">
        <v>84</v>
      </c>
      <c r="K589" s="183" t="s">
        <v>84</v>
      </c>
      <c r="L589" s="183" t="s">
        <v>84</v>
      </c>
      <c r="M589" s="183">
        <v>1</v>
      </c>
      <c r="N589" s="183" t="s">
        <v>84</v>
      </c>
      <c r="O589" s="183" t="s">
        <v>84</v>
      </c>
      <c r="P589" s="183" t="s">
        <v>84</v>
      </c>
      <c r="Q589" s="183" t="s">
        <v>84</v>
      </c>
      <c r="R589" s="183" t="s">
        <v>84</v>
      </c>
      <c r="S589" s="183">
        <v>0.5</v>
      </c>
      <c r="T589" s="183" t="s">
        <v>84</v>
      </c>
      <c r="U589" s="183" t="s">
        <v>84</v>
      </c>
      <c r="V589" s="183" t="s">
        <v>84</v>
      </c>
      <c r="W589" s="183" t="s">
        <v>84</v>
      </c>
      <c r="X589" s="183" t="s">
        <v>84</v>
      </c>
      <c r="Y589" s="183" t="s">
        <v>84</v>
      </c>
      <c r="Z589" s="183" t="s">
        <v>84</v>
      </c>
      <c r="AA589" s="183" t="s">
        <v>84</v>
      </c>
      <c r="AB589" s="183" t="s">
        <v>84</v>
      </c>
      <c r="AC589" s="183"/>
      <c r="AD589" s="183" t="s">
        <v>84</v>
      </c>
      <c r="AE589" s="183" t="s">
        <v>84</v>
      </c>
      <c r="AF589" s="183" t="s">
        <v>84</v>
      </c>
      <c r="AG589" s="183" t="s">
        <v>84</v>
      </c>
      <c r="AH589" s="183" t="s">
        <v>84</v>
      </c>
      <c r="AI589" s="183" t="s">
        <v>84</v>
      </c>
      <c r="AJ589" s="183" t="s">
        <v>84</v>
      </c>
      <c r="AK589" s="183" t="s">
        <v>84</v>
      </c>
      <c r="AL589" s="183" t="s">
        <v>84</v>
      </c>
      <c r="AM589" s="183" t="s">
        <v>84</v>
      </c>
      <c r="AN589" s="183" t="s">
        <v>84</v>
      </c>
      <c r="AO589" s="183" t="s">
        <v>84</v>
      </c>
      <c r="AP589" s="183" t="s">
        <v>84</v>
      </c>
      <c r="AQ589" s="183" t="s">
        <v>84</v>
      </c>
      <c r="AR589" s="183" t="s">
        <v>84</v>
      </c>
      <c r="AS589" s="183" t="s">
        <v>84</v>
      </c>
      <c r="AT589" s="265" t="s">
        <v>84</v>
      </c>
      <c r="AU589" s="183" t="s">
        <v>84</v>
      </c>
      <c r="AV589" s="183" t="s">
        <v>84</v>
      </c>
      <c r="AW589" s="183" t="s">
        <v>84</v>
      </c>
      <c r="AX589" s="265" t="s">
        <v>84</v>
      </c>
      <c r="AY589" s="183" t="s">
        <v>84</v>
      </c>
      <c r="BA589" s="494">
        <v>0.75</v>
      </c>
      <c r="BB589" s="187" t="s">
        <v>84</v>
      </c>
      <c r="BC589" s="187" t="s">
        <v>84</v>
      </c>
      <c r="BD589" s="188">
        <v>0.75</v>
      </c>
      <c r="BE589" s="188" t="s">
        <v>84</v>
      </c>
    </row>
    <row r="590" spans="1:57" ht="35.25" customHeight="1" x14ac:dyDescent="0.25">
      <c r="A590" s="144"/>
      <c r="B590" s="144"/>
      <c r="C590" s="144"/>
      <c r="D590" s="144"/>
      <c r="E590" s="144" t="str">
        <f t="shared" ref="E590:E618" si="103">+F590&amp;G590&amp;I590</f>
        <v>2020ENEROÍNDICES DE DELIVERY</v>
      </c>
      <c r="F590" s="448">
        <v>2020</v>
      </c>
      <c r="G590" s="449" t="s">
        <v>153</v>
      </c>
      <c r="H590" s="452"/>
      <c r="I590" s="451" t="s">
        <v>160</v>
      </c>
      <c r="J590" s="492" t="s">
        <v>84</v>
      </c>
      <c r="K590" s="189" t="s">
        <v>84</v>
      </c>
      <c r="L590" s="189" t="s">
        <v>84</v>
      </c>
      <c r="M590" s="189" t="s">
        <v>84</v>
      </c>
      <c r="N590" s="189" t="s">
        <v>84</v>
      </c>
      <c r="O590" s="189" t="s">
        <v>84</v>
      </c>
      <c r="P590" s="189" t="s">
        <v>84</v>
      </c>
      <c r="Q590" s="189">
        <v>1</v>
      </c>
      <c r="R590" s="189" t="s">
        <v>84</v>
      </c>
      <c r="S590" s="189" t="s">
        <v>84</v>
      </c>
      <c r="T590" s="189" t="s">
        <v>84</v>
      </c>
      <c r="U590" s="189" t="s">
        <v>84</v>
      </c>
      <c r="V590" s="189">
        <v>0.5</v>
      </c>
      <c r="W590" s="189" t="s">
        <v>84</v>
      </c>
      <c r="X590" s="189" t="s">
        <v>84</v>
      </c>
      <c r="Y590" s="189" t="s">
        <v>84</v>
      </c>
      <c r="Z590" s="189" t="s">
        <v>84</v>
      </c>
      <c r="AA590" s="189" t="s">
        <v>84</v>
      </c>
      <c r="AB590" s="189" t="s">
        <v>84</v>
      </c>
      <c r="AC590" s="189"/>
      <c r="AD590" s="189" t="s">
        <v>84</v>
      </c>
      <c r="AE590" s="189">
        <v>1</v>
      </c>
      <c r="AF590" s="189" t="s">
        <v>84</v>
      </c>
      <c r="AG590" s="189" t="s">
        <v>84</v>
      </c>
      <c r="AH590" s="189" t="s">
        <v>84</v>
      </c>
      <c r="AI590" s="189" t="s">
        <v>84</v>
      </c>
      <c r="AJ590" s="189" t="s">
        <v>84</v>
      </c>
      <c r="AK590" s="189">
        <v>0.5</v>
      </c>
      <c r="AL590" s="189" t="s">
        <v>84</v>
      </c>
      <c r="AM590" s="189" t="s">
        <v>84</v>
      </c>
      <c r="AN590" s="189" t="s">
        <v>84</v>
      </c>
      <c r="AO590" s="189" t="s">
        <v>84</v>
      </c>
      <c r="AP590" s="189" t="s">
        <v>84</v>
      </c>
      <c r="AQ590" s="189">
        <v>1</v>
      </c>
      <c r="AR590" s="189" t="s">
        <v>84</v>
      </c>
      <c r="AS590" s="189" t="s">
        <v>84</v>
      </c>
      <c r="AT590" s="506" t="s">
        <v>84</v>
      </c>
      <c r="AU590" s="189" t="s">
        <v>84</v>
      </c>
      <c r="AV590" s="189" t="s">
        <v>84</v>
      </c>
      <c r="AW590" s="189" t="s">
        <v>84</v>
      </c>
      <c r="AX590" s="506" t="s">
        <v>84</v>
      </c>
      <c r="AY590" s="189" t="s">
        <v>84</v>
      </c>
      <c r="BA590" s="493">
        <v>0.75</v>
      </c>
      <c r="BB590" s="239">
        <v>0.75</v>
      </c>
      <c r="BC590" s="239">
        <v>1</v>
      </c>
      <c r="BD590" s="240">
        <v>0.83333333333333337</v>
      </c>
      <c r="BE590" s="240" t="s">
        <v>84</v>
      </c>
    </row>
    <row r="591" spans="1:57" ht="35.25" customHeight="1" x14ac:dyDescent="0.25">
      <c r="A591" s="144"/>
      <c r="B591" s="144"/>
      <c r="C591" s="144"/>
      <c r="D591" s="144"/>
      <c r="E591" s="144" t="str">
        <f t="shared" si="103"/>
        <v>2020FEBREROÍNDICES DE DELIVERY</v>
      </c>
      <c r="F591" s="448">
        <v>2020</v>
      </c>
      <c r="G591" s="449" t="s">
        <v>154</v>
      </c>
      <c r="H591" s="452"/>
      <c r="I591" s="451" t="s">
        <v>160</v>
      </c>
      <c r="J591" s="495" t="s">
        <v>84</v>
      </c>
      <c r="K591" s="183" t="s">
        <v>84</v>
      </c>
      <c r="L591" s="183" t="s">
        <v>84</v>
      </c>
      <c r="M591" s="183" t="s">
        <v>84</v>
      </c>
      <c r="N591" s="183" t="s">
        <v>84</v>
      </c>
      <c r="O591" s="183">
        <v>1</v>
      </c>
      <c r="P591" s="183" t="s">
        <v>84</v>
      </c>
      <c r="Q591" s="183" t="s">
        <v>84</v>
      </c>
      <c r="R591" s="183" t="s">
        <v>84</v>
      </c>
      <c r="S591" s="183" t="s">
        <v>84</v>
      </c>
      <c r="T591" s="183" t="s">
        <v>84</v>
      </c>
      <c r="U591" s="183" t="s">
        <v>84</v>
      </c>
      <c r="V591" s="183" t="s">
        <v>84</v>
      </c>
      <c r="W591" s="183" t="s">
        <v>84</v>
      </c>
      <c r="X591" s="183" t="s">
        <v>84</v>
      </c>
      <c r="Y591" s="183">
        <v>1</v>
      </c>
      <c r="Z591" s="183" t="s">
        <v>84</v>
      </c>
      <c r="AA591" s="183" t="s">
        <v>84</v>
      </c>
      <c r="AB591" s="183" t="s">
        <v>84</v>
      </c>
      <c r="AC591" s="183"/>
      <c r="AD591" s="183">
        <v>1</v>
      </c>
      <c r="AE591" s="183" t="s">
        <v>84</v>
      </c>
      <c r="AF591" s="183" t="s">
        <v>84</v>
      </c>
      <c r="AG591" s="183" t="s">
        <v>84</v>
      </c>
      <c r="AH591" s="183" t="s">
        <v>84</v>
      </c>
      <c r="AI591" s="183" t="s">
        <v>84</v>
      </c>
      <c r="AJ591" s="183" t="s">
        <v>84</v>
      </c>
      <c r="AK591" s="183">
        <v>1</v>
      </c>
      <c r="AL591" s="183" t="s">
        <v>84</v>
      </c>
      <c r="AM591" s="183" t="s">
        <v>84</v>
      </c>
      <c r="AN591" s="183" t="s">
        <v>84</v>
      </c>
      <c r="AO591" s="183">
        <v>1</v>
      </c>
      <c r="AP591" s="183" t="s">
        <v>84</v>
      </c>
      <c r="AQ591" s="183" t="s">
        <v>84</v>
      </c>
      <c r="AR591" s="183" t="s">
        <v>84</v>
      </c>
      <c r="AS591" s="183" t="s">
        <v>84</v>
      </c>
      <c r="AT591" s="604" t="s">
        <v>84</v>
      </c>
      <c r="AU591" s="183" t="s">
        <v>84</v>
      </c>
      <c r="AV591" s="183" t="s">
        <v>84</v>
      </c>
      <c r="AW591" s="183" t="s">
        <v>84</v>
      </c>
      <c r="AX591" s="604" t="s">
        <v>84</v>
      </c>
      <c r="AY591" s="183">
        <v>1</v>
      </c>
      <c r="AZ591" s="63"/>
      <c r="BA591" s="494">
        <v>1</v>
      </c>
      <c r="BB591" s="187">
        <v>1</v>
      </c>
      <c r="BC591" s="187">
        <v>1</v>
      </c>
      <c r="BD591" s="188">
        <v>1</v>
      </c>
      <c r="BE591" s="188" t="s">
        <v>84</v>
      </c>
    </row>
    <row r="592" spans="1:57" ht="35.25" customHeight="1" x14ac:dyDescent="0.25">
      <c r="A592" s="144"/>
      <c r="B592" s="144"/>
      <c r="C592" s="144"/>
      <c r="D592" s="144"/>
      <c r="E592" s="144" t="str">
        <f t="shared" si="103"/>
        <v>2020MARZOÍNDICES DE DELIVERY</v>
      </c>
      <c r="F592" s="448">
        <v>2020</v>
      </c>
      <c r="G592" s="449" t="s">
        <v>155</v>
      </c>
      <c r="H592" s="452"/>
      <c r="I592" s="657" t="s">
        <v>160</v>
      </c>
      <c r="J592" s="638" t="s">
        <v>84</v>
      </c>
      <c r="K592" s="186">
        <v>1</v>
      </c>
      <c r="L592" s="186" t="s">
        <v>84</v>
      </c>
      <c r="M592" s="186" t="s">
        <v>84</v>
      </c>
      <c r="N592" s="186" t="s">
        <v>84</v>
      </c>
      <c r="O592" s="186" t="s">
        <v>84</v>
      </c>
      <c r="P592" s="186" t="s">
        <v>84</v>
      </c>
      <c r="Q592" s="186" t="s">
        <v>84</v>
      </c>
      <c r="R592" s="186" t="s">
        <v>84</v>
      </c>
      <c r="S592" s="186" t="s">
        <v>84</v>
      </c>
      <c r="T592" s="186" t="s">
        <v>84</v>
      </c>
      <c r="U592" s="186">
        <v>1</v>
      </c>
      <c r="V592" s="186" t="s">
        <v>84</v>
      </c>
      <c r="W592" s="186" t="s">
        <v>84</v>
      </c>
      <c r="X592" s="186" t="s">
        <v>84</v>
      </c>
      <c r="Y592" s="186" t="s">
        <v>84</v>
      </c>
      <c r="Z592" s="186" t="s">
        <v>84</v>
      </c>
      <c r="AA592" s="186" t="s">
        <v>84</v>
      </c>
      <c r="AB592" s="186" t="s">
        <v>84</v>
      </c>
      <c r="AC592" s="186"/>
      <c r="AD592" s="186" t="s">
        <v>84</v>
      </c>
      <c r="AE592" s="186">
        <v>1</v>
      </c>
      <c r="AF592" s="186" t="s">
        <v>84</v>
      </c>
      <c r="AG592" s="186" t="s">
        <v>84</v>
      </c>
      <c r="AH592" s="186" t="s">
        <v>84</v>
      </c>
      <c r="AI592" s="186" t="s">
        <v>84</v>
      </c>
      <c r="AJ592" s="186" t="s">
        <v>84</v>
      </c>
      <c r="AK592" s="186">
        <v>1</v>
      </c>
      <c r="AL592" s="186" t="s">
        <v>84</v>
      </c>
      <c r="AM592" s="186" t="s">
        <v>84</v>
      </c>
      <c r="AN592" s="186" t="s">
        <v>84</v>
      </c>
      <c r="AO592" s="186" t="s">
        <v>84</v>
      </c>
      <c r="AP592" s="186" t="s">
        <v>84</v>
      </c>
      <c r="AQ592" s="186" t="s">
        <v>84</v>
      </c>
      <c r="AR592" s="186" t="s">
        <v>84</v>
      </c>
      <c r="AS592" s="186" t="s">
        <v>84</v>
      </c>
      <c r="AT592" s="605" t="s">
        <v>84</v>
      </c>
      <c r="AU592" s="186" t="s">
        <v>84</v>
      </c>
      <c r="AV592" s="186" t="s">
        <v>84</v>
      </c>
      <c r="AW592" s="186" t="s">
        <v>84</v>
      </c>
      <c r="AX592" s="605" t="s">
        <v>84</v>
      </c>
      <c r="AY592" s="186" t="s">
        <v>84</v>
      </c>
      <c r="AZ592" s="63"/>
      <c r="BA592" s="639">
        <v>1</v>
      </c>
      <c r="BB592" s="207">
        <v>1</v>
      </c>
      <c r="BC592" s="207" t="s">
        <v>84</v>
      </c>
      <c r="BD592" s="208">
        <v>1</v>
      </c>
      <c r="BE592" s="208" t="s">
        <v>84</v>
      </c>
    </row>
    <row r="593" spans="1:57" ht="35.25" customHeight="1" x14ac:dyDescent="0.25">
      <c r="A593" s="144"/>
      <c r="B593" s="144"/>
      <c r="C593" s="144"/>
      <c r="D593" s="144"/>
      <c r="E593" s="144" t="str">
        <f t="shared" si="103"/>
        <v>2020JULIOÍNDICES DE DELIVERY</v>
      </c>
      <c r="F593" s="448">
        <v>2020</v>
      </c>
      <c r="G593" s="449" t="s">
        <v>241</v>
      </c>
      <c r="H593" s="452"/>
      <c r="I593" s="657" t="s">
        <v>160</v>
      </c>
      <c r="J593" s="638" t="s">
        <v>84</v>
      </c>
      <c r="K593" s="186" t="s">
        <v>84</v>
      </c>
      <c r="L593" s="186" t="s">
        <v>84</v>
      </c>
      <c r="M593" s="186">
        <v>0.5</v>
      </c>
      <c r="N593" s="186" t="s">
        <v>84</v>
      </c>
      <c r="O593" s="186" t="s">
        <v>84</v>
      </c>
      <c r="P593" s="186" t="s">
        <v>84</v>
      </c>
      <c r="Q593" s="186" t="s">
        <v>84</v>
      </c>
      <c r="R593" s="186" t="s">
        <v>84</v>
      </c>
      <c r="S593" s="186" t="s">
        <v>84</v>
      </c>
      <c r="T593" s="186">
        <v>1</v>
      </c>
      <c r="U593" s="186" t="s">
        <v>84</v>
      </c>
      <c r="V593" s="186" t="s">
        <v>84</v>
      </c>
      <c r="W593" s="186" t="s">
        <v>84</v>
      </c>
      <c r="X593" s="186" t="s">
        <v>84</v>
      </c>
      <c r="Y593" s="186" t="s">
        <v>84</v>
      </c>
      <c r="Z593" s="186" t="s">
        <v>84</v>
      </c>
      <c r="AA593" s="186" t="s">
        <v>84</v>
      </c>
      <c r="AB593" s="186" t="s">
        <v>84</v>
      </c>
      <c r="AC593" s="186"/>
      <c r="AD593" s="186">
        <v>1</v>
      </c>
      <c r="AE593" s="186" t="s">
        <v>84</v>
      </c>
      <c r="AF593" s="186" t="s">
        <v>84</v>
      </c>
      <c r="AG593" s="186" t="s">
        <v>84</v>
      </c>
      <c r="AH593" s="186" t="s">
        <v>84</v>
      </c>
      <c r="AI593" s="186" t="s">
        <v>84</v>
      </c>
      <c r="AJ593" s="186">
        <v>1</v>
      </c>
      <c r="AK593" s="186" t="s">
        <v>84</v>
      </c>
      <c r="AL593" s="186" t="s">
        <v>84</v>
      </c>
      <c r="AM593" s="186" t="s">
        <v>84</v>
      </c>
      <c r="AN593" s="183" t="s">
        <v>84</v>
      </c>
      <c r="AO593" s="186">
        <v>1</v>
      </c>
      <c r="AP593" s="186" t="s">
        <v>84</v>
      </c>
      <c r="AQ593" s="186" t="s">
        <v>84</v>
      </c>
      <c r="AR593" s="186" t="s">
        <v>84</v>
      </c>
      <c r="AS593" s="186" t="s">
        <v>84</v>
      </c>
      <c r="AT593" s="605" t="s">
        <v>84</v>
      </c>
      <c r="AU593" s="186" t="s">
        <v>84</v>
      </c>
      <c r="AV593" s="186" t="s">
        <v>84</v>
      </c>
      <c r="AW593" s="186" t="s">
        <v>84</v>
      </c>
      <c r="AX593" s="605" t="s">
        <v>84</v>
      </c>
      <c r="AY593" s="186" t="s">
        <v>84</v>
      </c>
      <c r="AZ593" s="63"/>
      <c r="BA593" s="639">
        <v>0.75</v>
      </c>
      <c r="BB593" s="207">
        <v>1</v>
      </c>
      <c r="BC593" s="207">
        <v>1</v>
      </c>
      <c r="BD593" s="208">
        <v>0.91666666666666663</v>
      </c>
      <c r="BE593" s="208" t="s">
        <v>84</v>
      </c>
    </row>
    <row r="594" spans="1:57" ht="35.25" customHeight="1" x14ac:dyDescent="0.25">
      <c r="A594" s="144"/>
      <c r="B594" s="144"/>
      <c r="C594" s="144"/>
      <c r="D594" s="144"/>
      <c r="E594" s="144" t="str">
        <f t="shared" si="103"/>
        <v>2020AGOSTOÍNDICES DE DELIVERY</v>
      </c>
      <c r="F594" s="448">
        <v>2020</v>
      </c>
      <c r="G594" s="449" t="s">
        <v>246</v>
      </c>
      <c r="H594" s="452"/>
      <c r="I594" s="657" t="s">
        <v>160</v>
      </c>
      <c r="J594" s="638">
        <v>1</v>
      </c>
      <c r="K594" s="186" t="s">
        <v>84</v>
      </c>
      <c r="L594" s="186" t="s">
        <v>84</v>
      </c>
      <c r="M594" s="186" t="s">
        <v>84</v>
      </c>
      <c r="N594" s="186" t="s">
        <v>84</v>
      </c>
      <c r="O594" s="186" t="s">
        <v>84</v>
      </c>
      <c r="P594" s="186" t="s">
        <v>84</v>
      </c>
      <c r="Q594" s="186" t="s">
        <v>84</v>
      </c>
      <c r="R594" s="186" t="s">
        <v>84</v>
      </c>
      <c r="S594" s="186" t="s">
        <v>84</v>
      </c>
      <c r="T594" s="186" t="s">
        <v>84</v>
      </c>
      <c r="U594" s="186" t="s">
        <v>84</v>
      </c>
      <c r="V594" s="186">
        <v>1</v>
      </c>
      <c r="W594" s="186" t="s">
        <v>84</v>
      </c>
      <c r="X594" s="186" t="s">
        <v>84</v>
      </c>
      <c r="Y594" s="186" t="s">
        <v>84</v>
      </c>
      <c r="Z594" s="186" t="s">
        <v>84</v>
      </c>
      <c r="AA594" s="186" t="s">
        <v>84</v>
      </c>
      <c r="AB594" s="186" t="s">
        <v>84</v>
      </c>
      <c r="AC594" s="186"/>
      <c r="AD594" s="186" t="s">
        <v>84</v>
      </c>
      <c r="AE594" s="186" t="s">
        <v>84</v>
      </c>
      <c r="AF594" s="186" t="s">
        <v>84</v>
      </c>
      <c r="AG594" s="186" t="s">
        <v>84</v>
      </c>
      <c r="AH594" s="186" t="s">
        <v>84</v>
      </c>
      <c r="AI594" s="186" t="s">
        <v>84</v>
      </c>
      <c r="AJ594" s="186" t="s">
        <v>84</v>
      </c>
      <c r="AK594" s="186">
        <v>1</v>
      </c>
      <c r="AL594" s="186" t="s">
        <v>84</v>
      </c>
      <c r="AM594" s="186" t="s">
        <v>84</v>
      </c>
      <c r="AN594" s="186" t="s">
        <v>84</v>
      </c>
      <c r="AO594" s="186" t="s">
        <v>84</v>
      </c>
      <c r="AP594" s="186" t="s">
        <v>84</v>
      </c>
      <c r="AQ594" s="186">
        <v>1</v>
      </c>
      <c r="AR594" s="186" t="s">
        <v>84</v>
      </c>
      <c r="AS594" s="186" t="s">
        <v>84</v>
      </c>
      <c r="AT594" s="605" t="s">
        <v>84</v>
      </c>
      <c r="AU594" s="186" t="s">
        <v>84</v>
      </c>
      <c r="AV594" s="186" t="s">
        <v>84</v>
      </c>
      <c r="AW594" s="186" t="s">
        <v>84</v>
      </c>
      <c r="AX594" s="605" t="s">
        <v>84</v>
      </c>
      <c r="AY594" s="186" t="s">
        <v>84</v>
      </c>
      <c r="AZ594" s="63"/>
      <c r="BA594" s="639">
        <v>1</v>
      </c>
      <c r="BB594" s="207">
        <v>1</v>
      </c>
      <c r="BC594" s="207">
        <v>1</v>
      </c>
      <c r="BD594" s="208">
        <v>1</v>
      </c>
      <c r="BE594" s="208" t="s">
        <v>84</v>
      </c>
    </row>
    <row r="595" spans="1:57" ht="35.25" customHeight="1" x14ac:dyDescent="0.25">
      <c r="A595" s="144"/>
      <c r="B595" s="144"/>
      <c r="C595" s="144"/>
      <c r="D595" s="144"/>
      <c r="E595" s="144" t="str">
        <f t="shared" si="103"/>
        <v>2020SEPTIEMBREÍNDICES DE DELIVERY</v>
      </c>
      <c r="F595" s="448">
        <v>2020</v>
      </c>
      <c r="G595" s="449" t="s">
        <v>248</v>
      </c>
      <c r="H595" s="452"/>
      <c r="I595" s="657" t="s">
        <v>160</v>
      </c>
      <c r="J595" s="638" t="s">
        <v>84</v>
      </c>
      <c r="K595" s="186" t="s">
        <v>84</v>
      </c>
      <c r="L595" s="186" t="s">
        <v>84</v>
      </c>
      <c r="M595" s="186" t="s">
        <v>84</v>
      </c>
      <c r="N595" s="186" t="s">
        <v>84</v>
      </c>
      <c r="O595" s="186" t="s">
        <v>84</v>
      </c>
      <c r="P595" s="186" t="s">
        <v>84</v>
      </c>
      <c r="Q595" s="186" t="s">
        <v>84</v>
      </c>
      <c r="R595" s="186" t="s">
        <v>84</v>
      </c>
      <c r="S595" s="186">
        <v>1</v>
      </c>
      <c r="T595" s="186" t="s">
        <v>84</v>
      </c>
      <c r="U595" s="186" t="s">
        <v>84</v>
      </c>
      <c r="V595" s="186" t="s">
        <v>84</v>
      </c>
      <c r="W595" s="186" t="s">
        <v>84</v>
      </c>
      <c r="X595" s="186" t="s">
        <v>84</v>
      </c>
      <c r="Y595" s="186">
        <v>1</v>
      </c>
      <c r="Z595" s="186" t="s">
        <v>84</v>
      </c>
      <c r="AA595" s="186" t="s">
        <v>84</v>
      </c>
      <c r="AB595" s="186" t="s">
        <v>84</v>
      </c>
      <c r="AC595" s="186"/>
      <c r="AD595" s="186">
        <v>1</v>
      </c>
      <c r="AE595" s="186" t="s">
        <v>84</v>
      </c>
      <c r="AF595" s="186" t="s">
        <v>84</v>
      </c>
      <c r="AG595" s="186" t="s">
        <v>84</v>
      </c>
      <c r="AH595" s="186" t="s">
        <v>84</v>
      </c>
      <c r="AI595" s="186" t="s">
        <v>84</v>
      </c>
      <c r="AJ595" s="186">
        <v>1</v>
      </c>
      <c r="AK595" s="186" t="s">
        <v>84</v>
      </c>
      <c r="AL595" s="186" t="s">
        <v>84</v>
      </c>
      <c r="AM595" s="186" t="s">
        <v>84</v>
      </c>
      <c r="AN595" s="183" t="s">
        <v>84</v>
      </c>
      <c r="AO595" s="186">
        <v>0</v>
      </c>
      <c r="AP595" s="186" t="s">
        <v>84</v>
      </c>
      <c r="AQ595" s="186" t="s">
        <v>84</v>
      </c>
      <c r="AR595" s="186" t="s">
        <v>84</v>
      </c>
      <c r="AS595" s="186" t="s">
        <v>84</v>
      </c>
      <c r="AT595" s="605" t="s">
        <v>84</v>
      </c>
      <c r="AU595" s="186" t="s">
        <v>84</v>
      </c>
      <c r="AV595" s="186" t="s">
        <v>84</v>
      </c>
      <c r="AW595" s="186" t="s">
        <v>84</v>
      </c>
      <c r="AX595" s="605" t="s">
        <v>84</v>
      </c>
      <c r="AY595" s="186" t="s">
        <v>84</v>
      </c>
      <c r="AZ595" s="63"/>
      <c r="BA595" s="639">
        <v>1</v>
      </c>
      <c r="BB595" s="207">
        <v>1</v>
      </c>
      <c r="BC595" s="207">
        <v>0</v>
      </c>
      <c r="BD595" s="208">
        <v>0.66666666666666663</v>
      </c>
      <c r="BE595" s="208" t="s">
        <v>84</v>
      </c>
    </row>
    <row r="596" spans="1:57" ht="35.25" customHeight="1" x14ac:dyDescent="0.25">
      <c r="A596" s="144"/>
      <c r="B596" s="144"/>
      <c r="C596" s="144"/>
      <c r="D596" s="144"/>
      <c r="E596" s="144" t="str">
        <f t="shared" si="103"/>
        <v>2020OCTUBREÍNDICES DE DELIVERY</v>
      </c>
      <c r="F596" s="448">
        <v>2020</v>
      </c>
      <c r="G596" s="449" t="s">
        <v>257</v>
      </c>
      <c r="H596" s="452"/>
      <c r="I596" s="657" t="s">
        <v>160</v>
      </c>
      <c r="J596" s="638" t="s">
        <v>84</v>
      </c>
      <c r="K596" s="186" t="s">
        <v>84</v>
      </c>
      <c r="L596" s="186" t="s">
        <v>84</v>
      </c>
      <c r="M596" s="186" t="s">
        <v>84</v>
      </c>
      <c r="N596" s="186" t="s">
        <v>84</v>
      </c>
      <c r="O596" s="186" t="s">
        <v>84</v>
      </c>
      <c r="P596" s="186" t="s">
        <v>84</v>
      </c>
      <c r="Q596" s="186" t="s">
        <v>84</v>
      </c>
      <c r="R596" s="186" t="s">
        <v>84</v>
      </c>
      <c r="S596" s="186" t="s">
        <v>84</v>
      </c>
      <c r="T596" s="186" t="s">
        <v>84</v>
      </c>
      <c r="U596" s="186">
        <v>1</v>
      </c>
      <c r="V596" s="186" t="s">
        <v>84</v>
      </c>
      <c r="W596" s="186" t="s">
        <v>84</v>
      </c>
      <c r="X596" s="186">
        <v>0.5</v>
      </c>
      <c r="Y596" s="186" t="s">
        <v>84</v>
      </c>
      <c r="Z596" s="186" t="s">
        <v>84</v>
      </c>
      <c r="AA596" s="186" t="s">
        <v>84</v>
      </c>
      <c r="AB596" s="186" t="s">
        <v>84</v>
      </c>
      <c r="AC596" s="186"/>
      <c r="AD596" s="186" t="s">
        <v>84</v>
      </c>
      <c r="AE596" s="186">
        <v>1</v>
      </c>
      <c r="AF596" s="186" t="s">
        <v>84</v>
      </c>
      <c r="AG596" s="186" t="s">
        <v>84</v>
      </c>
      <c r="AH596" s="186" t="s">
        <v>84</v>
      </c>
      <c r="AI596" s="186" t="s">
        <v>84</v>
      </c>
      <c r="AJ596" s="186" t="s">
        <v>84</v>
      </c>
      <c r="AK596" s="186">
        <v>0</v>
      </c>
      <c r="AL596" s="186" t="s">
        <v>84</v>
      </c>
      <c r="AM596" s="186" t="s">
        <v>84</v>
      </c>
      <c r="AN596" s="186" t="s">
        <v>84</v>
      </c>
      <c r="AO596" s="186" t="s">
        <v>84</v>
      </c>
      <c r="AP596" s="186" t="s">
        <v>84</v>
      </c>
      <c r="AQ596" s="186" t="s">
        <v>84</v>
      </c>
      <c r="AR596" s="186" t="s">
        <v>84</v>
      </c>
      <c r="AS596" s="186" t="s">
        <v>84</v>
      </c>
      <c r="AT596" s="605" t="s">
        <v>84</v>
      </c>
      <c r="AU596" s="186" t="s">
        <v>84</v>
      </c>
      <c r="AV596" s="186" t="s">
        <v>84</v>
      </c>
      <c r="AW596" s="186" t="s">
        <v>84</v>
      </c>
      <c r="AX596" s="605" t="s">
        <v>84</v>
      </c>
      <c r="AY596" s="186" t="s">
        <v>84</v>
      </c>
      <c r="AZ596" s="63"/>
      <c r="BA596" s="639">
        <v>0.75</v>
      </c>
      <c r="BB596" s="207">
        <v>0.5</v>
      </c>
      <c r="BC596" s="207" t="s">
        <v>84</v>
      </c>
      <c r="BD596" s="208">
        <v>0.625</v>
      </c>
      <c r="BE596" s="208" t="s">
        <v>84</v>
      </c>
    </row>
    <row r="597" spans="1:57" ht="35.25" customHeight="1" x14ac:dyDescent="0.25">
      <c r="A597" s="144"/>
      <c r="B597" s="144"/>
      <c r="C597" s="144"/>
      <c r="D597" s="144"/>
      <c r="E597" s="144" t="str">
        <f t="shared" si="103"/>
        <v>2020NOVIEMBREÍNDICES DE DELIVERY</v>
      </c>
      <c r="F597" s="448">
        <v>2020</v>
      </c>
      <c r="G597" s="449" t="s">
        <v>267</v>
      </c>
      <c r="H597" s="452"/>
      <c r="I597" s="657" t="s">
        <v>160</v>
      </c>
      <c r="J597" s="638" t="s">
        <v>84</v>
      </c>
      <c r="K597" s="186">
        <v>1</v>
      </c>
      <c r="L597" s="186" t="s">
        <v>84</v>
      </c>
      <c r="M597" s="186">
        <v>1</v>
      </c>
      <c r="N597" s="186" t="s">
        <v>84</v>
      </c>
      <c r="O597" s="186" t="s">
        <v>84</v>
      </c>
      <c r="P597" s="186" t="s">
        <v>84</v>
      </c>
      <c r="Q597" s="186" t="s">
        <v>84</v>
      </c>
      <c r="R597" s="186" t="s">
        <v>84</v>
      </c>
      <c r="S597" s="186" t="s">
        <v>84</v>
      </c>
      <c r="T597" s="186" t="s">
        <v>84</v>
      </c>
      <c r="U597" s="186" t="s">
        <v>84</v>
      </c>
      <c r="V597" s="186" t="s">
        <v>84</v>
      </c>
      <c r="W597" s="186" t="s">
        <v>84</v>
      </c>
      <c r="X597" s="186" t="s">
        <v>84</v>
      </c>
      <c r="Y597" s="186" t="s">
        <v>84</v>
      </c>
      <c r="Z597" s="186" t="s">
        <v>84</v>
      </c>
      <c r="AA597" s="186" t="s">
        <v>84</v>
      </c>
      <c r="AB597" s="186" t="s">
        <v>84</v>
      </c>
      <c r="AC597" s="186"/>
      <c r="AD597" s="186">
        <v>1</v>
      </c>
      <c r="AE597" s="186" t="s">
        <v>84</v>
      </c>
      <c r="AF597" s="186" t="s">
        <v>84</v>
      </c>
      <c r="AG597" s="186" t="s">
        <v>84</v>
      </c>
      <c r="AH597" s="186" t="s">
        <v>84</v>
      </c>
      <c r="AI597" s="186" t="s">
        <v>84</v>
      </c>
      <c r="AJ597" s="186">
        <v>1</v>
      </c>
      <c r="AK597" s="186" t="s">
        <v>84</v>
      </c>
      <c r="AL597" s="186" t="s">
        <v>84</v>
      </c>
      <c r="AM597" s="186" t="s">
        <v>84</v>
      </c>
      <c r="AN597" s="183" t="s">
        <v>84</v>
      </c>
      <c r="AO597" s="186">
        <v>1</v>
      </c>
      <c r="AP597" s="186" t="s">
        <v>84</v>
      </c>
      <c r="AQ597" s="186" t="s">
        <v>84</v>
      </c>
      <c r="AR597" s="186" t="s">
        <v>84</v>
      </c>
      <c r="AS597" s="186" t="s">
        <v>84</v>
      </c>
      <c r="AT597" s="605" t="s">
        <v>84</v>
      </c>
      <c r="AU597" s="186" t="s">
        <v>84</v>
      </c>
      <c r="AV597" s="186" t="s">
        <v>84</v>
      </c>
      <c r="AW597" s="186" t="s">
        <v>84</v>
      </c>
      <c r="AX597" s="605" t="s">
        <v>84</v>
      </c>
      <c r="AY597" s="186" t="s">
        <v>84</v>
      </c>
      <c r="AZ597" s="63"/>
      <c r="BA597" s="639">
        <v>1</v>
      </c>
      <c r="BB597" s="207">
        <v>1</v>
      </c>
      <c r="BC597" s="207">
        <v>1</v>
      </c>
      <c r="BD597" s="208">
        <v>1</v>
      </c>
      <c r="BE597" s="208" t="s">
        <v>84</v>
      </c>
    </row>
    <row r="598" spans="1:57" ht="35.25" customHeight="1" x14ac:dyDescent="0.25">
      <c r="A598" s="144"/>
      <c r="B598" s="144"/>
      <c r="C598" s="144"/>
      <c r="D598" s="144"/>
      <c r="E598" s="144" t="str">
        <f t="shared" si="103"/>
        <v>2020DICIEMBREÍNDICES DE DELIVERY</v>
      </c>
      <c r="F598" s="448">
        <v>2020</v>
      </c>
      <c r="G598" s="449" t="s">
        <v>152</v>
      </c>
      <c r="H598" s="452"/>
      <c r="I598" s="657" t="s">
        <v>160</v>
      </c>
      <c r="J598" s="638" t="s">
        <v>84</v>
      </c>
      <c r="K598" s="186" t="s">
        <v>84</v>
      </c>
      <c r="L598" s="186" t="s">
        <v>84</v>
      </c>
      <c r="M598" s="186">
        <v>1</v>
      </c>
      <c r="N598" s="186" t="s">
        <v>84</v>
      </c>
      <c r="O598" s="186" t="s">
        <v>84</v>
      </c>
      <c r="P598" s="186" t="s">
        <v>84</v>
      </c>
      <c r="Q598" s="186">
        <v>1</v>
      </c>
      <c r="R598" s="186" t="s">
        <v>84</v>
      </c>
      <c r="S598" s="186" t="s">
        <v>84</v>
      </c>
      <c r="T598" s="186" t="s">
        <v>84</v>
      </c>
      <c r="U598" s="186" t="s">
        <v>84</v>
      </c>
      <c r="V598" s="186" t="s">
        <v>84</v>
      </c>
      <c r="W598" s="186" t="s">
        <v>84</v>
      </c>
      <c r="X598" s="186" t="s">
        <v>84</v>
      </c>
      <c r="Y598" s="186" t="s">
        <v>84</v>
      </c>
      <c r="Z598" s="186" t="s">
        <v>84</v>
      </c>
      <c r="AA598" s="186" t="s">
        <v>84</v>
      </c>
      <c r="AB598" s="186" t="s">
        <v>84</v>
      </c>
      <c r="AC598" s="186"/>
      <c r="AD598" s="186" t="s">
        <v>84</v>
      </c>
      <c r="AE598" s="186">
        <v>1</v>
      </c>
      <c r="AF598" s="186" t="s">
        <v>84</v>
      </c>
      <c r="AG598" s="186" t="s">
        <v>84</v>
      </c>
      <c r="AH598" s="186" t="s">
        <v>84</v>
      </c>
      <c r="AI598" s="186" t="s">
        <v>84</v>
      </c>
      <c r="AJ598" s="186" t="s">
        <v>84</v>
      </c>
      <c r="AK598" s="186">
        <v>0.5</v>
      </c>
      <c r="AL598" s="186" t="s">
        <v>84</v>
      </c>
      <c r="AM598" s="186" t="s">
        <v>84</v>
      </c>
      <c r="AN598" s="186" t="s">
        <v>84</v>
      </c>
      <c r="AO598" s="186" t="s">
        <v>84</v>
      </c>
      <c r="AP598" s="186" t="s">
        <v>84</v>
      </c>
      <c r="AQ598" s="186">
        <v>1</v>
      </c>
      <c r="AR598" s="186" t="s">
        <v>84</v>
      </c>
      <c r="AS598" s="186" t="s">
        <v>84</v>
      </c>
      <c r="AT598" s="605" t="s">
        <v>84</v>
      </c>
      <c r="AU598" s="186" t="s">
        <v>84</v>
      </c>
      <c r="AV598" s="186" t="s">
        <v>84</v>
      </c>
      <c r="AW598" s="186" t="s">
        <v>84</v>
      </c>
      <c r="AX598" s="605" t="s">
        <v>84</v>
      </c>
      <c r="AY598" s="186" t="s">
        <v>84</v>
      </c>
      <c r="AZ598" s="63"/>
      <c r="BA598" s="639">
        <v>1</v>
      </c>
      <c r="BB598" s="207">
        <v>0.75</v>
      </c>
      <c r="BC598" s="207">
        <v>1</v>
      </c>
      <c r="BD598" s="208">
        <v>0.91666666666666663</v>
      </c>
      <c r="BE598" s="208" t="s">
        <v>84</v>
      </c>
    </row>
    <row r="599" spans="1:57" ht="35.25" customHeight="1" x14ac:dyDescent="0.25">
      <c r="A599" s="144"/>
      <c r="B599" s="144"/>
      <c r="C599" s="144"/>
      <c r="D599" s="144"/>
      <c r="E599" s="144" t="str">
        <f t="shared" si="103"/>
        <v>2021ENEROÍNDICES DE DELIVERY</v>
      </c>
      <c r="F599" s="448">
        <v>2021</v>
      </c>
      <c r="G599" s="449" t="s">
        <v>153</v>
      </c>
      <c r="H599" s="452"/>
      <c r="I599" s="657" t="s">
        <v>160</v>
      </c>
      <c r="J599" s="638" t="s">
        <v>84</v>
      </c>
      <c r="K599" s="186" t="s">
        <v>84</v>
      </c>
      <c r="L599" s="186" t="s">
        <v>84</v>
      </c>
      <c r="M599" s="186" t="s">
        <v>84</v>
      </c>
      <c r="N599" s="186" t="s">
        <v>84</v>
      </c>
      <c r="O599" s="186" t="s">
        <v>84</v>
      </c>
      <c r="P599" s="186" t="s">
        <v>84</v>
      </c>
      <c r="Q599" s="186" t="s">
        <v>84</v>
      </c>
      <c r="R599" s="186" t="s">
        <v>84</v>
      </c>
      <c r="S599" s="186" t="s">
        <v>84</v>
      </c>
      <c r="T599" s="186">
        <v>1</v>
      </c>
      <c r="U599" s="186" t="s">
        <v>84</v>
      </c>
      <c r="V599" s="186">
        <v>1</v>
      </c>
      <c r="W599" s="186" t="s">
        <v>84</v>
      </c>
      <c r="X599" s="186" t="s">
        <v>84</v>
      </c>
      <c r="Y599" s="186" t="s">
        <v>84</v>
      </c>
      <c r="Z599" s="186" t="s">
        <v>84</v>
      </c>
      <c r="AA599" s="186" t="s">
        <v>84</v>
      </c>
      <c r="AB599" s="186" t="s">
        <v>84</v>
      </c>
      <c r="AC599" s="186"/>
      <c r="AD599" s="186" t="s">
        <v>84</v>
      </c>
      <c r="AE599" s="186">
        <v>1</v>
      </c>
      <c r="AF599" s="186" t="s">
        <v>84</v>
      </c>
      <c r="AG599" s="186" t="s">
        <v>84</v>
      </c>
      <c r="AH599" s="186" t="s">
        <v>84</v>
      </c>
      <c r="AI599" s="186" t="s">
        <v>84</v>
      </c>
      <c r="AJ599" s="186" t="s">
        <v>84</v>
      </c>
      <c r="AK599" s="186">
        <v>1</v>
      </c>
      <c r="AL599" s="186" t="s">
        <v>84</v>
      </c>
      <c r="AM599" s="186" t="s">
        <v>84</v>
      </c>
      <c r="AN599" s="183" t="s">
        <v>84</v>
      </c>
      <c r="AO599" s="186">
        <v>0.5</v>
      </c>
      <c r="AP599" s="186" t="s">
        <v>84</v>
      </c>
      <c r="AQ599" s="186" t="s">
        <v>84</v>
      </c>
      <c r="AR599" s="186" t="s">
        <v>84</v>
      </c>
      <c r="AS599" s="186" t="s">
        <v>84</v>
      </c>
      <c r="AT599" s="605" t="s">
        <v>84</v>
      </c>
      <c r="AU599" s="186" t="s">
        <v>84</v>
      </c>
      <c r="AV599" s="186" t="s">
        <v>84</v>
      </c>
      <c r="AW599" s="186" t="s">
        <v>84</v>
      </c>
      <c r="AX599" s="605" t="s">
        <v>84</v>
      </c>
      <c r="AY599" s="186" t="s">
        <v>84</v>
      </c>
      <c r="AZ599" s="63"/>
      <c r="BA599" s="639">
        <v>1</v>
      </c>
      <c r="BB599" s="207">
        <v>1</v>
      </c>
      <c r="BC599" s="207">
        <v>0.5</v>
      </c>
      <c r="BD599" s="208">
        <v>0.83333333333333337</v>
      </c>
      <c r="BE599" s="208" t="s">
        <v>84</v>
      </c>
    </row>
    <row r="600" spans="1:57" ht="35.25" customHeight="1" x14ac:dyDescent="0.25">
      <c r="A600" s="144"/>
      <c r="B600" s="144"/>
      <c r="C600" s="144"/>
      <c r="D600" s="144"/>
      <c r="E600" s="144" t="str">
        <f t="shared" si="103"/>
        <v>2021FEBREROÍNDICES DE DELIVERY</v>
      </c>
      <c r="F600" s="448">
        <v>2021</v>
      </c>
      <c r="G600" s="449" t="s">
        <v>154</v>
      </c>
      <c r="H600" s="452"/>
      <c r="I600" s="657" t="s">
        <v>160</v>
      </c>
      <c r="J600" s="638">
        <v>1</v>
      </c>
      <c r="K600" s="186" t="s">
        <v>84</v>
      </c>
      <c r="L600" s="186" t="s">
        <v>84</v>
      </c>
      <c r="M600" s="186" t="s">
        <v>84</v>
      </c>
      <c r="N600" s="186" t="s">
        <v>84</v>
      </c>
      <c r="O600" s="186" t="s">
        <v>84</v>
      </c>
      <c r="P600" s="186" t="s">
        <v>84</v>
      </c>
      <c r="Q600" s="186" t="s">
        <v>84</v>
      </c>
      <c r="R600" s="186" t="s">
        <v>84</v>
      </c>
      <c r="S600" s="186">
        <v>1</v>
      </c>
      <c r="T600" s="186" t="s">
        <v>84</v>
      </c>
      <c r="U600" s="186" t="s">
        <v>84</v>
      </c>
      <c r="V600" s="186" t="s">
        <v>84</v>
      </c>
      <c r="W600" s="186" t="s">
        <v>84</v>
      </c>
      <c r="X600" s="186" t="s">
        <v>84</v>
      </c>
      <c r="Y600" s="186" t="s">
        <v>84</v>
      </c>
      <c r="Z600" s="186" t="s">
        <v>84</v>
      </c>
      <c r="AA600" s="186" t="s">
        <v>84</v>
      </c>
      <c r="AB600" s="186" t="s">
        <v>84</v>
      </c>
      <c r="AC600" s="186"/>
      <c r="AD600" s="186">
        <v>1</v>
      </c>
      <c r="AE600" s="186" t="s">
        <v>84</v>
      </c>
      <c r="AF600" s="186" t="s">
        <v>84</v>
      </c>
      <c r="AG600" s="186" t="s">
        <v>84</v>
      </c>
      <c r="AH600" s="186" t="s">
        <v>84</v>
      </c>
      <c r="AI600" s="186" t="s">
        <v>84</v>
      </c>
      <c r="AJ600" s="186">
        <v>0.5</v>
      </c>
      <c r="AK600" s="186" t="s">
        <v>84</v>
      </c>
      <c r="AL600" s="186" t="s">
        <v>84</v>
      </c>
      <c r="AM600" s="186" t="s">
        <v>84</v>
      </c>
      <c r="AN600" s="186" t="s">
        <v>84</v>
      </c>
      <c r="AO600" s="186" t="s">
        <v>84</v>
      </c>
      <c r="AP600" s="186" t="s">
        <v>84</v>
      </c>
      <c r="AQ600" s="186">
        <v>1</v>
      </c>
      <c r="AR600" s="186" t="s">
        <v>84</v>
      </c>
      <c r="AS600" s="186" t="s">
        <v>84</v>
      </c>
      <c r="AT600" s="605" t="s">
        <v>84</v>
      </c>
      <c r="AU600" s="186" t="s">
        <v>84</v>
      </c>
      <c r="AV600" s="186" t="s">
        <v>84</v>
      </c>
      <c r="AW600" s="186" t="s">
        <v>84</v>
      </c>
      <c r="AX600" s="605" t="s">
        <v>84</v>
      </c>
      <c r="AY600" s="186" t="s">
        <v>84</v>
      </c>
      <c r="AZ600" s="63"/>
      <c r="BA600" s="639">
        <v>1</v>
      </c>
      <c r="BB600" s="207">
        <v>0.75</v>
      </c>
      <c r="BC600" s="207">
        <v>1</v>
      </c>
      <c r="BD600" s="208">
        <v>0.91666666666666663</v>
      </c>
      <c r="BE600" s="208" t="s">
        <v>84</v>
      </c>
    </row>
    <row r="601" spans="1:57" ht="35.25" customHeight="1" x14ac:dyDescent="0.25">
      <c r="A601" s="144"/>
      <c r="B601" s="144"/>
      <c r="C601" s="144"/>
      <c r="D601" s="144"/>
      <c r="E601" s="144" t="str">
        <f t="shared" si="103"/>
        <v>2021MARZOÍNDICES DE DELIVERY</v>
      </c>
      <c r="F601" s="448">
        <v>2021</v>
      </c>
      <c r="G601" s="449" t="s">
        <v>155</v>
      </c>
      <c r="H601" s="452"/>
      <c r="I601" s="657" t="s">
        <v>160</v>
      </c>
      <c r="J601" s="638" t="s">
        <v>84</v>
      </c>
      <c r="K601" s="186" t="s">
        <v>84</v>
      </c>
      <c r="L601" s="186" t="s">
        <v>84</v>
      </c>
      <c r="M601" s="186" t="s">
        <v>84</v>
      </c>
      <c r="N601" s="186" t="s">
        <v>84</v>
      </c>
      <c r="O601" s="186" t="s">
        <v>84</v>
      </c>
      <c r="P601" s="186" t="s">
        <v>84</v>
      </c>
      <c r="Q601" s="186" t="s">
        <v>84</v>
      </c>
      <c r="R601" s="186" t="s">
        <v>84</v>
      </c>
      <c r="S601" s="186" t="s">
        <v>84</v>
      </c>
      <c r="T601" s="186" t="s">
        <v>84</v>
      </c>
      <c r="U601" s="186">
        <v>1</v>
      </c>
      <c r="V601" s="186" t="s">
        <v>84</v>
      </c>
      <c r="W601" s="186" t="s">
        <v>84</v>
      </c>
      <c r="X601" s="186">
        <v>1</v>
      </c>
      <c r="Y601" s="186" t="s">
        <v>84</v>
      </c>
      <c r="Z601" s="186" t="s">
        <v>84</v>
      </c>
      <c r="AA601" s="186" t="s">
        <v>84</v>
      </c>
      <c r="AB601" s="186" t="s">
        <v>84</v>
      </c>
      <c r="AC601" s="186"/>
      <c r="AD601" s="186" t="s">
        <v>84</v>
      </c>
      <c r="AE601" s="186">
        <v>1</v>
      </c>
      <c r="AF601" s="186" t="s">
        <v>84</v>
      </c>
      <c r="AG601" s="186" t="s">
        <v>84</v>
      </c>
      <c r="AH601" s="186" t="s">
        <v>84</v>
      </c>
      <c r="AI601" s="186" t="s">
        <v>84</v>
      </c>
      <c r="AJ601" s="186" t="s">
        <v>84</v>
      </c>
      <c r="AK601" s="186">
        <v>0.5</v>
      </c>
      <c r="AL601" s="186" t="s">
        <v>84</v>
      </c>
      <c r="AM601" s="186" t="s">
        <v>84</v>
      </c>
      <c r="AN601" s="183" t="s">
        <v>84</v>
      </c>
      <c r="AO601" s="186">
        <v>1</v>
      </c>
      <c r="AP601" s="186" t="s">
        <v>84</v>
      </c>
      <c r="AQ601" s="186" t="s">
        <v>84</v>
      </c>
      <c r="AR601" s="186" t="s">
        <v>84</v>
      </c>
      <c r="AS601" s="186" t="s">
        <v>84</v>
      </c>
      <c r="AT601" s="605" t="s">
        <v>84</v>
      </c>
      <c r="AU601" s="186" t="s">
        <v>84</v>
      </c>
      <c r="AV601" s="186" t="s">
        <v>84</v>
      </c>
      <c r="AW601" s="186" t="s">
        <v>84</v>
      </c>
      <c r="AX601" s="605" t="s">
        <v>84</v>
      </c>
      <c r="AY601" s="186" t="s">
        <v>84</v>
      </c>
      <c r="AZ601" s="63"/>
      <c r="BA601" s="639">
        <v>1</v>
      </c>
      <c r="BB601" s="207">
        <v>0.75</v>
      </c>
      <c r="BC601" s="207">
        <v>1</v>
      </c>
      <c r="BD601" s="208">
        <v>0.91666666666666663</v>
      </c>
      <c r="BE601" s="208" t="s">
        <v>84</v>
      </c>
    </row>
    <row r="602" spans="1:57" ht="35.25" customHeight="1" x14ac:dyDescent="0.25">
      <c r="A602" s="144"/>
      <c r="B602" s="144"/>
      <c r="C602" s="144"/>
      <c r="D602" s="144"/>
      <c r="E602" s="144" t="str">
        <f t="shared" si="103"/>
        <v>2021ABRILÍNDICES DE DELIVERY</v>
      </c>
      <c r="F602" s="448">
        <v>2021</v>
      </c>
      <c r="G602" s="449" t="s">
        <v>303</v>
      </c>
      <c r="H602" s="452"/>
      <c r="I602" s="657" t="s">
        <v>160</v>
      </c>
      <c r="J602" s="638" t="s">
        <v>84</v>
      </c>
      <c r="K602" s="186">
        <v>1</v>
      </c>
      <c r="L602" s="186" t="s">
        <v>84</v>
      </c>
      <c r="M602" s="186" t="s">
        <v>84</v>
      </c>
      <c r="N602" s="186" t="s">
        <v>84</v>
      </c>
      <c r="O602" s="186" t="s">
        <v>84</v>
      </c>
      <c r="P602" s="186" t="s">
        <v>84</v>
      </c>
      <c r="Q602" s="186" t="s">
        <v>84</v>
      </c>
      <c r="R602" s="186" t="s">
        <v>84</v>
      </c>
      <c r="S602" s="186" t="s">
        <v>84</v>
      </c>
      <c r="T602" s="186" t="s">
        <v>84</v>
      </c>
      <c r="U602" s="186" t="s">
        <v>84</v>
      </c>
      <c r="V602" s="186" t="s">
        <v>84</v>
      </c>
      <c r="W602" s="186" t="s">
        <v>84</v>
      </c>
      <c r="X602" s="186" t="s">
        <v>84</v>
      </c>
      <c r="Y602" s="186">
        <v>1</v>
      </c>
      <c r="Z602" s="186" t="s">
        <v>84</v>
      </c>
      <c r="AA602" s="186" t="s">
        <v>84</v>
      </c>
      <c r="AB602" s="186" t="s">
        <v>84</v>
      </c>
      <c r="AC602" s="186"/>
      <c r="AD602" s="186">
        <v>1</v>
      </c>
      <c r="AE602" s="186" t="s">
        <v>84</v>
      </c>
      <c r="AF602" s="186" t="s">
        <v>84</v>
      </c>
      <c r="AG602" s="186" t="s">
        <v>84</v>
      </c>
      <c r="AH602" s="186" t="s">
        <v>84</v>
      </c>
      <c r="AI602" s="186" t="s">
        <v>84</v>
      </c>
      <c r="AJ602" s="186">
        <v>1</v>
      </c>
      <c r="AK602" s="186" t="s">
        <v>84</v>
      </c>
      <c r="AL602" s="186" t="s">
        <v>84</v>
      </c>
      <c r="AM602" s="186" t="s">
        <v>84</v>
      </c>
      <c r="AN602" s="186" t="s">
        <v>84</v>
      </c>
      <c r="AO602" s="186" t="s">
        <v>84</v>
      </c>
      <c r="AP602" s="186" t="s">
        <v>84</v>
      </c>
      <c r="AQ602" s="186">
        <v>1</v>
      </c>
      <c r="AR602" s="186" t="s">
        <v>84</v>
      </c>
      <c r="AS602" s="186" t="s">
        <v>84</v>
      </c>
      <c r="AT602" s="605" t="s">
        <v>84</v>
      </c>
      <c r="AU602" s="186" t="s">
        <v>84</v>
      </c>
      <c r="AV602" s="186" t="s">
        <v>84</v>
      </c>
      <c r="AW602" s="186" t="s">
        <v>84</v>
      </c>
      <c r="AX602" s="605" t="s">
        <v>84</v>
      </c>
      <c r="AY602" s="186" t="s">
        <v>84</v>
      </c>
      <c r="AZ602" s="63"/>
      <c r="BA602" s="639">
        <v>1</v>
      </c>
      <c r="BB602" s="207">
        <v>1</v>
      </c>
      <c r="BC602" s="207">
        <v>1</v>
      </c>
      <c r="BD602" s="208">
        <v>1</v>
      </c>
      <c r="BE602" s="208" t="s">
        <v>84</v>
      </c>
    </row>
    <row r="603" spans="1:57" ht="35.25" customHeight="1" x14ac:dyDescent="0.25">
      <c r="A603" s="144"/>
      <c r="B603" s="144"/>
      <c r="C603" s="144"/>
      <c r="D603" s="144"/>
      <c r="E603" s="144" t="str">
        <f t="shared" si="103"/>
        <v>2021MAYOÍNDICES DE DELIVERY</v>
      </c>
      <c r="F603" s="448">
        <v>2021</v>
      </c>
      <c r="G603" s="449" t="s">
        <v>167</v>
      </c>
      <c r="H603" s="452"/>
      <c r="I603" s="657" t="s">
        <v>160</v>
      </c>
      <c r="J603" s="638" t="s">
        <v>84</v>
      </c>
      <c r="K603" s="186" t="s">
        <v>84</v>
      </c>
      <c r="L603" s="186" t="s">
        <v>84</v>
      </c>
      <c r="M603" s="186">
        <v>0.5</v>
      </c>
      <c r="N603" s="186" t="s">
        <v>84</v>
      </c>
      <c r="O603" s="186" t="s">
        <v>84</v>
      </c>
      <c r="P603" s="186" t="s">
        <v>84</v>
      </c>
      <c r="Q603" s="186">
        <v>0.5</v>
      </c>
      <c r="R603" s="186" t="s">
        <v>84</v>
      </c>
      <c r="S603" s="186" t="s">
        <v>84</v>
      </c>
      <c r="T603" s="186" t="s">
        <v>84</v>
      </c>
      <c r="U603" s="186" t="s">
        <v>84</v>
      </c>
      <c r="V603" s="186" t="s">
        <v>84</v>
      </c>
      <c r="W603" s="186" t="s">
        <v>84</v>
      </c>
      <c r="X603" s="186" t="s">
        <v>84</v>
      </c>
      <c r="Y603" s="186" t="s">
        <v>84</v>
      </c>
      <c r="Z603" s="186" t="s">
        <v>84</v>
      </c>
      <c r="AA603" s="186" t="s">
        <v>84</v>
      </c>
      <c r="AB603" s="186" t="s">
        <v>84</v>
      </c>
      <c r="AC603" s="186"/>
      <c r="AD603" s="186" t="s">
        <v>84</v>
      </c>
      <c r="AE603" s="186">
        <v>1</v>
      </c>
      <c r="AF603" s="186" t="s">
        <v>84</v>
      </c>
      <c r="AG603" s="186" t="s">
        <v>84</v>
      </c>
      <c r="AH603" s="186" t="s">
        <v>84</v>
      </c>
      <c r="AI603" s="186" t="s">
        <v>84</v>
      </c>
      <c r="AJ603" s="186" t="s">
        <v>84</v>
      </c>
      <c r="AK603" s="186">
        <v>1</v>
      </c>
      <c r="AL603" s="186" t="s">
        <v>84</v>
      </c>
      <c r="AM603" s="186" t="s">
        <v>84</v>
      </c>
      <c r="AN603" s="183" t="s">
        <v>84</v>
      </c>
      <c r="AO603" s="186">
        <v>1</v>
      </c>
      <c r="AP603" s="186" t="s">
        <v>84</v>
      </c>
      <c r="AQ603" s="186" t="s">
        <v>84</v>
      </c>
      <c r="AR603" s="186" t="s">
        <v>84</v>
      </c>
      <c r="AS603" s="186" t="s">
        <v>84</v>
      </c>
      <c r="AT603" s="605" t="s">
        <v>84</v>
      </c>
      <c r="AU603" s="186" t="s">
        <v>84</v>
      </c>
      <c r="AV603" s="186" t="s">
        <v>84</v>
      </c>
      <c r="AW603" s="186" t="s">
        <v>84</v>
      </c>
      <c r="AX603" s="605" t="s">
        <v>84</v>
      </c>
      <c r="AY603" s="186" t="s">
        <v>84</v>
      </c>
      <c r="AZ603" s="63"/>
      <c r="BA603" s="639">
        <v>0.5</v>
      </c>
      <c r="BB603" s="207">
        <v>1</v>
      </c>
      <c r="BC603" s="207">
        <v>1</v>
      </c>
      <c r="BD603" s="208">
        <v>0.83333333333333337</v>
      </c>
      <c r="BE603" s="208" t="s">
        <v>84</v>
      </c>
    </row>
    <row r="604" spans="1:57" ht="35.25" customHeight="1" x14ac:dyDescent="0.25">
      <c r="A604" s="144"/>
      <c r="B604" s="144"/>
      <c r="C604" s="144"/>
      <c r="D604" s="144"/>
      <c r="E604" s="144" t="str">
        <f t="shared" si="103"/>
        <v>2021JUNIOÍNDICES DE DELIVERY</v>
      </c>
      <c r="F604" s="448">
        <v>2021</v>
      </c>
      <c r="G604" s="449" t="s">
        <v>168</v>
      </c>
      <c r="H604" s="452"/>
      <c r="I604" s="657" t="s">
        <v>160</v>
      </c>
      <c r="J604" s="638" t="s">
        <v>84</v>
      </c>
      <c r="K604" s="186" t="s">
        <v>84</v>
      </c>
      <c r="L604" s="186" t="s">
        <v>84</v>
      </c>
      <c r="M604" s="186" t="s">
        <v>84</v>
      </c>
      <c r="N604" s="186" t="s">
        <v>84</v>
      </c>
      <c r="O604" s="186" t="s">
        <v>84</v>
      </c>
      <c r="P604" s="186" t="s">
        <v>84</v>
      </c>
      <c r="Q604" s="186" t="s">
        <v>84</v>
      </c>
      <c r="R604" s="186" t="s">
        <v>84</v>
      </c>
      <c r="S604" s="186" t="s">
        <v>84</v>
      </c>
      <c r="T604" s="186">
        <v>0.5</v>
      </c>
      <c r="U604" s="186" t="s">
        <v>84</v>
      </c>
      <c r="V604" s="186">
        <v>0.5</v>
      </c>
      <c r="W604" s="186" t="s">
        <v>84</v>
      </c>
      <c r="X604" s="186" t="s">
        <v>84</v>
      </c>
      <c r="Y604" s="186" t="s">
        <v>84</v>
      </c>
      <c r="Z604" s="186" t="s">
        <v>84</v>
      </c>
      <c r="AA604" s="186" t="s">
        <v>84</v>
      </c>
      <c r="AB604" s="186" t="s">
        <v>84</v>
      </c>
      <c r="AC604" s="186"/>
      <c r="AD604" s="186">
        <v>1</v>
      </c>
      <c r="AE604" s="186" t="s">
        <v>84</v>
      </c>
      <c r="AF604" s="186" t="s">
        <v>84</v>
      </c>
      <c r="AG604" s="186" t="s">
        <v>84</v>
      </c>
      <c r="AH604" s="186" t="s">
        <v>84</v>
      </c>
      <c r="AI604" s="186" t="s">
        <v>84</v>
      </c>
      <c r="AJ604" s="186">
        <v>0.5</v>
      </c>
      <c r="AK604" s="186" t="s">
        <v>84</v>
      </c>
      <c r="AL604" s="186" t="s">
        <v>84</v>
      </c>
      <c r="AM604" s="186" t="s">
        <v>84</v>
      </c>
      <c r="AN604" s="186" t="s">
        <v>84</v>
      </c>
      <c r="AO604" s="186" t="s">
        <v>84</v>
      </c>
      <c r="AP604" s="186" t="s">
        <v>84</v>
      </c>
      <c r="AQ604" s="186">
        <v>1</v>
      </c>
      <c r="AR604" s="186" t="s">
        <v>84</v>
      </c>
      <c r="AS604" s="186" t="s">
        <v>84</v>
      </c>
      <c r="AT604" s="605" t="s">
        <v>84</v>
      </c>
      <c r="AU604" s="186" t="s">
        <v>84</v>
      </c>
      <c r="AV604" s="186" t="s">
        <v>84</v>
      </c>
      <c r="AW604" s="186" t="s">
        <v>84</v>
      </c>
      <c r="AX604" s="605" t="s">
        <v>84</v>
      </c>
      <c r="AY604" s="186" t="s">
        <v>84</v>
      </c>
      <c r="AZ604" s="63"/>
      <c r="BA604" s="639">
        <v>0.5</v>
      </c>
      <c r="BB604" s="207">
        <v>0.75</v>
      </c>
      <c r="BC604" s="207">
        <v>1</v>
      </c>
      <c r="BD604" s="208">
        <v>0.75</v>
      </c>
      <c r="BE604" s="208" t="s">
        <v>84</v>
      </c>
    </row>
    <row r="605" spans="1:57" ht="35.25" customHeight="1" x14ac:dyDescent="0.25">
      <c r="A605" s="144"/>
      <c r="B605" s="144"/>
      <c r="C605" s="144"/>
      <c r="D605" s="144"/>
      <c r="E605" s="144" t="str">
        <f t="shared" si="103"/>
        <v>2021JULIOÍNDICES DE DELIVERY</v>
      </c>
      <c r="F605" s="448">
        <v>2021</v>
      </c>
      <c r="G605" s="449" t="s">
        <v>241</v>
      </c>
      <c r="H605" s="452"/>
      <c r="I605" s="657" t="s">
        <v>160</v>
      </c>
      <c r="J605" s="638" t="s">
        <v>84</v>
      </c>
      <c r="K605" s="186" t="s">
        <v>84</v>
      </c>
      <c r="L605" s="186" t="s">
        <v>84</v>
      </c>
      <c r="M605" s="186" t="s">
        <v>84</v>
      </c>
      <c r="N605" s="186" t="s">
        <v>84</v>
      </c>
      <c r="O605" s="186" t="s">
        <v>84</v>
      </c>
      <c r="P605" s="186" t="s">
        <v>84</v>
      </c>
      <c r="Q605" s="186" t="s">
        <v>84</v>
      </c>
      <c r="R605" s="186" t="s">
        <v>84</v>
      </c>
      <c r="S605" s="186" t="s">
        <v>84</v>
      </c>
      <c r="T605" s="186" t="s">
        <v>84</v>
      </c>
      <c r="U605" s="186">
        <v>1</v>
      </c>
      <c r="V605" s="186" t="s">
        <v>84</v>
      </c>
      <c r="W605" s="186" t="s">
        <v>84</v>
      </c>
      <c r="X605" s="186">
        <v>1</v>
      </c>
      <c r="Y605" s="186" t="s">
        <v>84</v>
      </c>
      <c r="Z605" s="186" t="s">
        <v>84</v>
      </c>
      <c r="AA605" s="186" t="s">
        <v>84</v>
      </c>
      <c r="AB605" s="186" t="s">
        <v>84</v>
      </c>
      <c r="AC605" s="186"/>
      <c r="AD605" s="186" t="s">
        <v>84</v>
      </c>
      <c r="AE605" s="186">
        <v>1</v>
      </c>
      <c r="AF605" s="186" t="s">
        <v>84</v>
      </c>
      <c r="AG605" s="186" t="s">
        <v>84</v>
      </c>
      <c r="AH605" s="186" t="s">
        <v>84</v>
      </c>
      <c r="AI605" s="186" t="s">
        <v>84</v>
      </c>
      <c r="AJ605" s="186" t="s">
        <v>84</v>
      </c>
      <c r="AK605" s="186">
        <v>1</v>
      </c>
      <c r="AL605" s="186" t="s">
        <v>84</v>
      </c>
      <c r="AM605" s="186" t="s">
        <v>84</v>
      </c>
      <c r="AN605" s="183" t="s">
        <v>84</v>
      </c>
      <c r="AO605" s="186">
        <v>1</v>
      </c>
      <c r="AP605" s="186" t="s">
        <v>84</v>
      </c>
      <c r="AQ605" s="186" t="s">
        <v>84</v>
      </c>
      <c r="AR605" s="186" t="s">
        <v>84</v>
      </c>
      <c r="AS605" s="186" t="s">
        <v>84</v>
      </c>
      <c r="AT605" s="605" t="s">
        <v>84</v>
      </c>
      <c r="AU605" s="186" t="s">
        <v>84</v>
      </c>
      <c r="AV605" s="186" t="s">
        <v>84</v>
      </c>
      <c r="AW605" s="186" t="s">
        <v>84</v>
      </c>
      <c r="AX605" s="605" t="s">
        <v>84</v>
      </c>
      <c r="AY605" s="186" t="s">
        <v>84</v>
      </c>
      <c r="AZ605" s="63"/>
      <c r="BA605" s="639">
        <v>1</v>
      </c>
      <c r="BB605" s="207">
        <v>1</v>
      </c>
      <c r="BC605" s="207">
        <v>1</v>
      </c>
      <c r="BD605" s="208">
        <v>1</v>
      </c>
      <c r="BE605" s="208" t="s">
        <v>84</v>
      </c>
    </row>
    <row r="606" spans="1:57" ht="35.25" customHeight="1" x14ac:dyDescent="0.25">
      <c r="A606" s="144"/>
      <c r="B606" s="144"/>
      <c r="C606" s="144"/>
      <c r="D606" s="144"/>
      <c r="E606" s="144" t="str">
        <f t="shared" si="103"/>
        <v>2021AGOSTOÍNDICES DE DELIVERY</v>
      </c>
      <c r="F606" s="448">
        <v>2021</v>
      </c>
      <c r="G606" s="449" t="s">
        <v>246</v>
      </c>
      <c r="H606" s="452"/>
      <c r="I606" s="657" t="s">
        <v>160</v>
      </c>
      <c r="J606" s="638">
        <v>0</v>
      </c>
      <c r="K606" s="186" t="s">
        <v>84</v>
      </c>
      <c r="L606" s="186" t="s">
        <v>84</v>
      </c>
      <c r="M606" s="186" t="s">
        <v>84</v>
      </c>
      <c r="N606" s="186" t="s">
        <v>84</v>
      </c>
      <c r="O606" s="186" t="s">
        <v>84</v>
      </c>
      <c r="P606" s="186" t="s">
        <v>84</v>
      </c>
      <c r="Q606" s="186" t="s">
        <v>84</v>
      </c>
      <c r="R606" s="186" t="s">
        <v>84</v>
      </c>
      <c r="S606" s="186">
        <v>1</v>
      </c>
      <c r="T606" s="186" t="s">
        <v>84</v>
      </c>
      <c r="U606" s="186" t="s">
        <v>84</v>
      </c>
      <c r="V606" s="186" t="s">
        <v>84</v>
      </c>
      <c r="W606" s="186" t="s">
        <v>84</v>
      </c>
      <c r="X606" s="186" t="s">
        <v>84</v>
      </c>
      <c r="Y606" s="186" t="s">
        <v>84</v>
      </c>
      <c r="Z606" s="186" t="s">
        <v>84</v>
      </c>
      <c r="AA606" s="186" t="s">
        <v>84</v>
      </c>
      <c r="AB606" s="186" t="s">
        <v>84</v>
      </c>
      <c r="AC606" s="186"/>
      <c r="AD606" s="186">
        <v>0</v>
      </c>
      <c r="AE606" s="186" t="s">
        <v>84</v>
      </c>
      <c r="AF606" s="186" t="s">
        <v>84</v>
      </c>
      <c r="AG606" s="186" t="s">
        <v>84</v>
      </c>
      <c r="AH606" s="186" t="s">
        <v>84</v>
      </c>
      <c r="AI606" s="186" t="s">
        <v>84</v>
      </c>
      <c r="AJ606" s="186">
        <v>0.5</v>
      </c>
      <c r="AK606" s="186" t="s">
        <v>84</v>
      </c>
      <c r="AL606" s="186" t="s">
        <v>84</v>
      </c>
      <c r="AM606" s="186" t="s">
        <v>84</v>
      </c>
      <c r="AN606" s="189" t="s">
        <v>84</v>
      </c>
      <c r="AO606" s="186" t="s">
        <v>84</v>
      </c>
      <c r="AP606" s="186" t="s">
        <v>84</v>
      </c>
      <c r="AQ606" s="186">
        <v>1</v>
      </c>
      <c r="AR606" s="186" t="s">
        <v>84</v>
      </c>
      <c r="AS606" s="186" t="s">
        <v>84</v>
      </c>
      <c r="AT606" s="605" t="s">
        <v>84</v>
      </c>
      <c r="AU606" s="186" t="s">
        <v>84</v>
      </c>
      <c r="AV606" s="186" t="s">
        <v>84</v>
      </c>
      <c r="AW606" s="186" t="s">
        <v>84</v>
      </c>
      <c r="AX606" s="605" t="s">
        <v>84</v>
      </c>
      <c r="AY606" s="186" t="s">
        <v>84</v>
      </c>
      <c r="AZ606" s="63"/>
      <c r="BA606" s="639">
        <v>0.5</v>
      </c>
      <c r="BB606" s="207">
        <v>0.25</v>
      </c>
      <c r="BC606" s="207">
        <v>1</v>
      </c>
      <c r="BD606" s="208">
        <v>0.58333333333333337</v>
      </c>
      <c r="BE606" s="208" t="s">
        <v>84</v>
      </c>
    </row>
    <row r="607" spans="1:57" ht="35.25" customHeight="1" x14ac:dyDescent="0.25">
      <c r="A607" s="144"/>
      <c r="B607" s="144"/>
      <c r="C607" s="144"/>
      <c r="D607" s="144"/>
      <c r="E607" s="144" t="str">
        <f t="shared" si="103"/>
        <v>2021SEPTIEMBREÍNDICES DE DELIVERY</v>
      </c>
      <c r="F607" s="448">
        <v>2021</v>
      </c>
      <c r="G607" s="449" t="s">
        <v>248</v>
      </c>
      <c r="H607" s="452"/>
      <c r="I607" s="657" t="s">
        <v>160</v>
      </c>
      <c r="J607" s="803" t="s">
        <v>84</v>
      </c>
      <c r="K607" s="186" t="s">
        <v>84</v>
      </c>
      <c r="L607" s="186" t="s">
        <v>84</v>
      </c>
      <c r="M607" s="186">
        <v>1</v>
      </c>
      <c r="N607" s="186" t="s">
        <v>84</v>
      </c>
      <c r="O607" s="186" t="s">
        <v>84</v>
      </c>
      <c r="P607" s="186" t="s">
        <v>84</v>
      </c>
      <c r="Q607" s="186">
        <v>1</v>
      </c>
      <c r="R607" s="186" t="s">
        <v>84</v>
      </c>
      <c r="S607" s="186" t="s">
        <v>84</v>
      </c>
      <c r="T607" s="186" t="s">
        <v>84</v>
      </c>
      <c r="U607" s="186" t="s">
        <v>84</v>
      </c>
      <c r="V607" s="186" t="s">
        <v>84</v>
      </c>
      <c r="W607" s="186" t="s">
        <v>84</v>
      </c>
      <c r="X607" s="186" t="s">
        <v>84</v>
      </c>
      <c r="Y607" s="186" t="s">
        <v>84</v>
      </c>
      <c r="Z607" s="186" t="s">
        <v>84</v>
      </c>
      <c r="AA607" s="186" t="s">
        <v>84</v>
      </c>
      <c r="AB607" s="186" t="s">
        <v>84</v>
      </c>
      <c r="AC607" s="186"/>
      <c r="AD607" s="186" t="s">
        <v>84</v>
      </c>
      <c r="AE607" s="186">
        <v>0.75</v>
      </c>
      <c r="AF607" s="186" t="s">
        <v>84</v>
      </c>
      <c r="AG607" s="186" t="s">
        <v>84</v>
      </c>
      <c r="AH607" s="186" t="s">
        <v>84</v>
      </c>
      <c r="AI607" s="186" t="s">
        <v>84</v>
      </c>
      <c r="AJ607" s="186" t="s">
        <v>84</v>
      </c>
      <c r="AK607" s="186">
        <v>1</v>
      </c>
      <c r="AL607" s="186" t="s">
        <v>84</v>
      </c>
      <c r="AM607" s="186" t="s">
        <v>84</v>
      </c>
      <c r="AN607" s="183" t="s">
        <v>84</v>
      </c>
      <c r="AO607" s="186">
        <v>1</v>
      </c>
      <c r="AP607" s="186" t="s">
        <v>84</v>
      </c>
      <c r="AQ607" s="186" t="s">
        <v>84</v>
      </c>
      <c r="AR607" s="186" t="s">
        <v>84</v>
      </c>
      <c r="AS607" s="186" t="s">
        <v>84</v>
      </c>
      <c r="AT607" s="605" t="s">
        <v>84</v>
      </c>
      <c r="AU607" s="186" t="s">
        <v>84</v>
      </c>
      <c r="AV607" s="186" t="s">
        <v>84</v>
      </c>
      <c r="AW607" s="186" t="s">
        <v>84</v>
      </c>
      <c r="AX607" s="605" t="s">
        <v>84</v>
      </c>
      <c r="AY607" s="186" t="s">
        <v>84</v>
      </c>
      <c r="AZ607" s="63"/>
      <c r="BA607" s="341">
        <v>1</v>
      </c>
      <c r="BB607" s="207">
        <v>0.875</v>
      </c>
      <c r="BC607" s="207">
        <v>1</v>
      </c>
      <c r="BD607" s="208">
        <v>0.95833333333333337</v>
      </c>
      <c r="BE607" s="208" t="s">
        <v>84</v>
      </c>
    </row>
    <row r="608" spans="1:57" ht="35.25" customHeight="1" x14ac:dyDescent="0.25">
      <c r="A608" s="144"/>
      <c r="B608" s="144"/>
      <c r="C608" s="144"/>
      <c r="D608" s="144"/>
      <c r="E608" s="144" t="str">
        <f t="shared" si="103"/>
        <v>2021OCTUBREÍNDICES DE DELIVERY</v>
      </c>
      <c r="F608" s="448">
        <v>2021</v>
      </c>
      <c r="G608" s="449" t="s">
        <v>257</v>
      </c>
      <c r="H608" s="452"/>
      <c r="I608" s="657" t="s">
        <v>160</v>
      </c>
      <c r="J608" s="803" t="s">
        <v>84</v>
      </c>
      <c r="K608" s="186">
        <v>1</v>
      </c>
      <c r="L608" s="186" t="s">
        <v>84</v>
      </c>
      <c r="M608" s="186" t="s">
        <v>84</v>
      </c>
      <c r="N608" s="186" t="s">
        <v>84</v>
      </c>
      <c r="O608" s="186" t="s">
        <v>84</v>
      </c>
      <c r="P608" s="186" t="s">
        <v>84</v>
      </c>
      <c r="Q608" s="186" t="s">
        <v>84</v>
      </c>
      <c r="R608" s="186" t="s">
        <v>84</v>
      </c>
      <c r="S608" s="186" t="s">
        <v>84</v>
      </c>
      <c r="T608" s="186" t="s">
        <v>84</v>
      </c>
      <c r="U608" s="186" t="s">
        <v>84</v>
      </c>
      <c r="V608" s="186" t="s">
        <v>84</v>
      </c>
      <c r="W608" s="186" t="s">
        <v>84</v>
      </c>
      <c r="X608" s="186" t="s">
        <v>84</v>
      </c>
      <c r="Y608" s="186">
        <v>1</v>
      </c>
      <c r="Z608" s="186" t="s">
        <v>84</v>
      </c>
      <c r="AA608" s="186" t="s">
        <v>84</v>
      </c>
      <c r="AB608" s="186" t="s">
        <v>84</v>
      </c>
      <c r="AC608" s="186"/>
      <c r="AD608" s="186">
        <v>1</v>
      </c>
      <c r="AE608" s="186" t="s">
        <v>84</v>
      </c>
      <c r="AF608" s="186" t="s">
        <v>84</v>
      </c>
      <c r="AG608" s="186" t="s">
        <v>84</v>
      </c>
      <c r="AH608" s="186" t="s">
        <v>84</v>
      </c>
      <c r="AI608" s="186" t="s">
        <v>84</v>
      </c>
      <c r="AJ608" s="186">
        <v>0.75</v>
      </c>
      <c r="AK608" s="186" t="s">
        <v>84</v>
      </c>
      <c r="AL608" s="186" t="s">
        <v>84</v>
      </c>
      <c r="AM608" s="186" t="s">
        <v>84</v>
      </c>
      <c r="AN608" s="189" t="s">
        <v>84</v>
      </c>
      <c r="AO608" s="186" t="s">
        <v>84</v>
      </c>
      <c r="AP608" s="186" t="s">
        <v>84</v>
      </c>
      <c r="AQ608" s="186">
        <v>1</v>
      </c>
      <c r="AR608" s="186" t="s">
        <v>84</v>
      </c>
      <c r="AS608" s="186" t="s">
        <v>84</v>
      </c>
      <c r="AT608" s="605" t="s">
        <v>84</v>
      </c>
      <c r="AU608" s="186" t="s">
        <v>84</v>
      </c>
      <c r="AV608" s="186" t="s">
        <v>84</v>
      </c>
      <c r="AW608" s="186" t="s">
        <v>84</v>
      </c>
      <c r="AX608" s="605" t="s">
        <v>84</v>
      </c>
      <c r="AY608" s="186" t="s">
        <v>84</v>
      </c>
      <c r="AZ608" s="63"/>
      <c r="BA608" s="341">
        <v>1</v>
      </c>
      <c r="BB608" s="207">
        <v>0.875</v>
      </c>
      <c r="BC608" s="207">
        <v>1</v>
      </c>
      <c r="BD608" s="208">
        <v>0.95833333333333337</v>
      </c>
      <c r="BE608" s="208" t="s">
        <v>84</v>
      </c>
    </row>
    <row r="609" spans="1:57" ht="35.25" customHeight="1" x14ac:dyDescent="0.25">
      <c r="A609" s="144"/>
      <c r="B609" s="144"/>
      <c r="C609" s="144"/>
      <c r="D609" s="144"/>
      <c r="E609" s="144" t="str">
        <f t="shared" si="103"/>
        <v>2021NOVIEMBREÍNDICES DE DELIVERY</v>
      </c>
      <c r="F609" s="448">
        <v>2021</v>
      </c>
      <c r="G609" s="449" t="s">
        <v>267</v>
      </c>
      <c r="H609" s="452"/>
      <c r="I609" s="657" t="s">
        <v>160</v>
      </c>
      <c r="J609" s="803" t="s">
        <v>84</v>
      </c>
      <c r="K609" s="186" t="s">
        <v>84</v>
      </c>
      <c r="L609" s="186" t="s">
        <v>84</v>
      </c>
      <c r="M609" s="186" t="s">
        <v>84</v>
      </c>
      <c r="N609" s="186" t="s">
        <v>84</v>
      </c>
      <c r="O609" s="186" t="s">
        <v>84</v>
      </c>
      <c r="P609" s="186" t="s">
        <v>84</v>
      </c>
      <c r="Q609" s="186" t="s">
        <v>84</v>
      </c>
      <c r="R609" s="186" t="s">
        <v>84</v>
      </c>
      <c r="S609" s="186" t="s">
        <v>84</v>
      </c>
      <c r="T609" s="186">
        <v>1</v>
      </c>
      <c r="U609" s="186" t="s">
        <v>84</v>
      </c>
      <c r="V609" s="186">
        <v>1</v>
      </c>
      <c r="W609" s="186" t="s">
        <v>84</v>
      </c>
      <c r="X609" s="186" t="s">
        <v>84</v>
      </c>
      <c r="Y609" s="186" t="s">
        <v>84</v>
      </c>
      <c r="Z609" s="186" t="s">
        <v>84</v>
      </c>
      <c r="AA609" s="186" t="s">
        <v>84</v>
      </c>
      <c r="AB609" s="186" t="s">
        <v>84</v>
      </c>
      <c r="AC609" s="186"/>
      <c r="AD609" s="186" t="s">
        <v>84</v>
      </c>
      <c r="AE609" s="186">
        <v>1</v>
      </c>
      <c r="AF609" s="186" t="s">
        <v>84</v>
      </c>
      <c r="AG609" s="186" t="s">
        <v>84</v>
      </c>
      <c r="AH609" s="186" t="s">
        <v>84</v>
      </c>
      <c r="AI609" s="186" t="s">
        <v>84</v>
      </c>
      <c r="AJ609" s="186" t="s">
        <v>84</v>
      </c>
      <c r="AK609" s="186">
        <v>1</v>
      </c>
      <c r="AL609" s="186" t="s">
        <v>84</v>
      </c>
      <c r="AM609" s="186" t="s">
        <v>84</v>
      </c>
      <c r="AN609" s="183" t="s">
        <v>84</v>
      </c>
      <c r="AO609" s="186">
        <v>1</v>
      </c>
      <c r="AP609" s="186" t="s">
        <v>84</v>
      </c>
      <c r="AQ609" s="186" t="s">
        <v>84</v>
      </c>
      <c r="AR609" s="186" t="s">
        <v>84</v>
      </c>
      <c r="AS609" s="186" t="s">
        <v>84</v>
      </c>
      <c r="AT609" s="605" t="s">
        <v>84</v>
      </c>
      <c r="AU609" s="186" t="s">
        <v>84</v>
      </c>
      <c r="AV609" s="186" t="s">
        <v>84</v>
      </c>
      <c r="AW609" s="186" t="s">
        <v>84</v>
      </c>
      <c r="AX609" s="605" t="s">
        <v>84</v>
      </c>
      <c r="AY609" s="186" t="s">
        <v>84</v>
      </c>
      <c r="AZ609" s="63"/>
      <c r="BA609" s="341">
        <v>1</v>
      </c>
      <c r="BB609" s="207">
        <v>1</v>
      </c>
      <c r="BC609" s="207">
        <v>1</v>
      </c>
      <c r="BD609" s="208">
        <v>1</v>
      </c>
      <c r="BE609" s="208" t="s">
        <v>84</v>
      </c>
    </row>
    <row r="610" spans="1:57" ht="35.25" customHeight="1" x14ac:dyDescent="0.25">
      <c r="A610" s="144"/>
      <c r="B610" s="144"/>
      <c r="C610" s="144"/>
      <c r="D610" s="144"/>
      <c r="E610" s="144" t="str">
        <f t="shared" si="103"/>
        <v>2021DICIEMBREÍNDICES DE DELIVERY</v>
      </c>
      <c r="F610" s="448">
        <v>2021</v>
      </c>
      <c r="G610" s="449" t="s">
        <v>152</v>
      </c>
      <c r="H610" s="452"/>
      <c r="I610" s="657" t="s">
        <v>160</v>
      </c>
      <c r="J610" s="638" t="s">
        <v>84</v>
      </c>
      <c r="K610" s="186" t="s">
        <v>84</v>
      </c>
      <c r="L610" s="186" t="s">
        <v>84</v>
      </c>
      <c r="M610" s="186" t="s">
        <v>84</v>
      </c>
      <c r="N610" s="186" t="s">
        <v>84</v>
      </c>
      <c r="O610" s="186" t="s">
        <v>84</v>
      </c>
      <c r="P610" s="186" t="s">
        <v>84</v>
      </c>
      <c r="Q610" s="186" t="s">
        <v>84</v>
      </c>
      <c r="R610" s="186" t="s">
        <v>84</v>
      </c>
      <c r="S610" s="186" t="s">
        <v>84</v>
      </c>
      <c r="T610" s="186" t="s">
        <v>84</v>
      </c>
      <c r="U610" s="186">
        <v>0.75</v>
      </c>
      <c r="V610" s="186" t="s">
        <v>84</v>
      </c>
      <c r="W610" s="186" t="s">
        <v>84</v>
      </c>
      <c r="X610" s="186">
        <v>1</v>
      </c>
      <c r="Y610" s="186" t="s">
        <v>84</v>
      </c>
      <c r="Z610" s="186" t="s">
        <v>84</v>
      </c>
      <c r="AA610" s="186" t="s">
        <v>84</v>
      </c>
      <c r="AB610" s="186" t="s">
        <v>84</v>
      </c>
      <c r="AC610" s="186"/>
      <c r="AD610" s="186" t="s">
        <v>84</v>
      </c>
      <c r="AE610" s="186" t="s">
        <v>84</v>
      </c>
      <c r="AF610" s="186" t="s">
        <v>84</v>
      </c>
      <c r="AG610" s="186" t="s">
        <v>84</v>
      </c>
      <c r="AH610" s="186" t="s">
        <v>84</v>
      </c>
      <c r="AI610" s="186" t="s">
        <v>84</v>
      </c>
      <c r="AJ610" s="186">
        <v>1</v>
      </c>
      <c r="AK610" s="186" t="s">
        <v>84</v>
      </c>
      <c r="AL610" s="186">
        <v>1</v>
      </c>
      <c r="AM610" s="186" t="s">
        <v>84</v>
      </c>
      <c r="AN610" s="189" t="s">
        <v>84</v>
      </c>
      <c r="AO610" s="186" t="s">
        <v>84</v>
      </c>
      <c r="AP610" s="186" t="s">
        <v>84</v>
      </c>
      <c r="AQ610" s="186" t="s">
        <v>84</v>
      </c>
      <c r="AR610" s="186" t="s">
        <v>84</v>
      </c>
      <c r="AS610" s="186" t="s">
        <v>84</v>
      </c>
      <c r="AT610" s="269">
        <v>1</v>
      </c>
      <c r="AU610" s="186" t="s">
        <v>84</v>
      </c>
      <c r="AV610" s="186" t="s">
        <v>84</v>
      </c>
      <c r="AW610" s="186" t="s">
        <v>84</v>
      </c>
      <c r="AX610" s="269" t="s">
        <v>84</v>
      </c>
      <c r="AY610" s="186" t="s">
        <v>84</v>
      </c>
      <c r="AZ610" s="63"/>
      <c r="BA610" s="639">
        <v>0.875</v>
      </c>
      <c r="BB610" s="207">
        <v>1</v>
      </c>
      <c r="BC610" s="207">
        <v>1</v>
      </c>
      <c r="BD610" s="208">
        <v>0.95833333333333337</v>
      </c>
      <c r="BE610" s="208" t="s">
        <v>84</v>
      </c>
    </row>
    <row r="611" spans="1:57" ht="35.25" customHeight="1" x14ac:dyDescent="0.25">
      <c r="A611" s="144"/>
      <c r="B611" s="144"/>
      <c r="C611" s="144"/>
      <c r="D611" s="144"/>
      <c r="E611" s="144" t="str">
        <f t="shared" si="103"/>
        <v>2022ENEROÍNDICES DE DELIVERY</v>
      </c>
      <c r="F611" s="448">
        <v>2022</v>
      </c>
      <c r="G611" s="449" t="s">
        <v>153</v>
      </c>
      <c r="H611" s="452"/>
      <c r="I611" s="657" t="s">
        <v>160</v>
      </c>
      <c r="J611" s="803">
        <v>1</v>
      </c>
      <c r="K611" s="186" t="s">
        <v>84</v>
      </c>
      <c r="L611" s="186" t="s">
        <v>84</v>
      </c>
      <c r="M611" s="186" t="s">
        <v>84</v>
      </c>
      <c r="N611" s="186" t="s">
        <v>84</v>
      </c>
      <c r="O611" s="186" t="s">
        <v>84</v>
      </c>
      <c r="P611" s="186" t="s">
        <v>84</v>
      </c>
      <c r="Q611" s="186" t="s">
        <v>84</v>
      </c>
      <c r="R611" s="186" t="s">
        <v>84</v>
      </c>
      <c r="S611" s="186" t="s">
        <v>84</v>
      </c>
      <c r="T611" s="186" t="s">
        <v>84</v>
      </c>
      <c r="U611" s="186" t="s">
        <v>84</v>
      </c>
      <c r="V611" s="186" t="s">
        <v>84</v>
      </c>
      <c r="W611" s="186" t="s">
        <v>84</v>
      </c>
      <c r="X611" s="186" t="s">
        <v>84</v>
      </c>
      <c r="Y611" s="186" t="s">
        <v>84</v>
      </c>
      <c r="Z611" s="186">
        <v>1</v>
      </c>
      <c r="AA611" s="186" t="s">
        <v>84</v>
      </c>
      <c r="AB611" s="186" t="s">
        <v>84</v>
      </c>
      <c r="AC611" s="186"/>
      <c r="AD611" s="186">
        <v>1</v>
      </c>
      <c r="AE611" s="186" t="s">
        <v>84</v>
      </c>
      <c r="AF611" s="186" t="s">
        <v>84</v>
      </c>
      <c r="AG611" s="186" t="s">
        <v>84</v>
      </c>
      <c r="AH611" s="186" t="s">
        <v>84</v>
      </c>
      <c r="AI611" s="186" t="s">
        <v>84</v>
      </c>
      <c r="AJ611" s="186">
        <v>1</v>
      </c>
      <c r="AK611" s="186" t="s">
        <v>84</v>
      </c>
      <c r="AL611" s="186" t="s">
        <v>84</v>
      </c>
      <c r="AM611" s="186" t="s">
        <v>84</v>
      </c>
      <c r="AN611" s="183" t="s">
        <v>84</v>
      </c>
      <c r="AO611" s="186" t="s">
        <v>84</v>
      </c>
      <c r="AP611" s="186" t="s">
        <v>84</v>
      </c>
      <c r="AQ611" s="186">
        <v>1</v>
      </c>
      <c r="AR611" s="186" t="s">
        <v>84</v>
      </c>
      <c r="AS611" s="186" t="s">
        <v>84</v>
      </c>
      <c r="AT611" s="605" t="s">
        <v>84</v>
      </c>
      <c r="AU611" s="186" t="s">
        <v>84</v>
      </c>
      <c r="AV611" s="186" t="s">
        <v>84</v>
      </c>
      <c r="AW611" s="186" t="s">
        <v>84</v>
      </c>
      <c r="AX611" s="605" t="s">
        <v>84</v>
      </c>
      <c r="AY611" s="186" t="s">
        <v>84</v>
      </c>
      <c r="AZ611" s="63"/>
      <c r="BA611" s="817">
        <v>1</v>
      </c>
      <c r="BB611" s="207">
        <v>1</v>
      </c>
      <c r="BC611" s="207">
        <v>1</v>
      </c>
      <c r="BD611" s="208">
        <v>1</v>
      </c>
      <c r="BE611" s="208" t="s">
        <v>84</v>
      </c>
    </row>
    <row r="612" spans="1:57" ht="35.25" customHeight="1" x14ac:dyDescent="0.25">
      <c r="A612" s="144"/>
      <c r="B612" s="144"/>
      <c r="C612" s="144"/>
      <c r="D612" s="144"/>
      <c r="E612" s="144" t="str">
        <f t="shared" si="103"/>
        <v>2022FEBREROÍNDICES DE DELIVERY</v>
      </c>
      <c r="F612" s="448">
        <v>2022</v>
      </c>
      <c r="G612" s="449" t="s">
        <v>154</v>
      </c>
      <c r="H612" s="452"/>
      <c r="I612" s="657" t="s">
        <v>160</v>
      </c>
      <c r="J612" s="803" t="s">
        <v>84</v>
      </c>
      <c r="K612" s="186" t="s">
        <v>84</v>
      </c>
      <c r="L612" s="186" t="s">
        <v>84</v>
      </c>
      <c r="M612" s="186" t="s">
        <v>84</v>
      </c>
      <c r="N612" s="186" t="s">
        <v>84</v>
      </c>
      <c r="O612" s="186" t="s">
        <v>84</v>
      </c>
      <c r="P612" s="186" t="s">
        <v>84</v>
      </c>
      <c r="Q612" s="186">
        <v>1</v>
      </c>
      <c r="R612" s="186" t="s">
        <v>84</v>
      </c>
      <c r="S612" s="186">
        <v>1</v>
      </c>
      <c r="T612" s="186" t="s">
        <v>84</v>
      </c>
      <c r="U612" s="186" t="s">
        <v>84</v>
      </c>
      <c r="V612" s="186" t="s">
        <v>84</v>
      </c>
      <c r="W612" s="186" t="s">
        <v>84</v>
      </c>
      <c r="X612" s="186" t="s">
        <v>84</v>
      </c>
      <c r="Y612" s="186" t="s">
        <v>84</v>
      </c>
      <c r="Z612" s="186" t="s">
        <v>84</v>
      </c>
      <c r="AA612" s="186" t="s">
        <v>84</v>
      </c>
      <c r="AB612" s="186" t="s">
        <v>84</v>
      </c>
      <c r="AC612" s="186"/>
      <c r="AD612" s="186" t="s">
        <v>84</v>
      </c>
      <c r="AE612" s="186">
        <v>1</v>
      </c>
      <c r="AF612" s="186" t="s">
        <v>84</v>
      </c>
      <c r="AG612" s="186" t="s">
        <v>84</v>
      </c>
      <c r="AH612" s="186" t="s">
        <v>84</v>
      </c>
      <c r="AI612" s="186" t="s">
        <v>84</v>
      </c>
      <c r="AJ612" s="186" t="s">
        <v>84</v>
      </c>
      <c r="AK612" s="186">
        <v>1</v>
      </c>
      <c r="AL612" s="186" t="s">
        <v>84</v>
      </c>
      <c r="AM612" s="186" t="s">
        <v>84</v>
      </c>
      <c r="AN612" s="189" t="s">
        <v>84</v>
      </c>
      <c r="AO612" s="186" t="s">
        <v>84</v>
      </c>
      <c r="AP612" s="186" t="s">
        <v>84</v>
      </c>
      <c r="AQ612" s="186" t="s">
        <v>84</v>
      </c>
      <c r="AR612" s="186" t="s">
        <v>84</v>
      </c>
      <c r="AS612" s="186" t="s">
        <v>84</v>
      </c>
      <c r="AT612" s="605">
        <v>0.75</v>
      </c>
      <c r="AU612" s="186" t="s">
        <v>84</v>
      </c>
      <c r="AV612" s="186" t="s">
        <v>84</v>
      </c>
      <c r="AW612" s="186" t="s">
        <v>84</v>
      </c>
      <c r="AX612" s="605" t="s">
        <v>84</v>
      </c>
      <c r="AY612" s="186" t="s">
        <v>84</v>
      </c>
      <c r="AZ612" s="63"/>
      <c r="BA612" s="639">
        <v>1</v>
      </c>
      <c r="BB612" s="207">
        <v>1</v>
      </c>
      <c r="BC612" s="207">
        <v>0.75</v>
      </c>
      <c r="BD612" s="208">
        <v>0.91666666666666663</v>
      </c>
      <c r="BE612" s="208" t="s">
        <v>84</v>
      </c>
    </row>
    <row r="613" spans="1:57" ht="35.25" customHeight="1" x14ac:dyDescent="0.25">
      <c r="A613" s="144"/>
      <c r="B613" s="144"/>
      <c r="C613" s="144"/>
      <c r="D613" s="144"/>
      <c r="E613" s="144" t="str">
        <f t="shared" si="103"/>
        <v>2022MARZOÍNDICES DE DELIVERY</v>
      </c>
      <c r="F613" s="448">
        <v>2022</v>
      </c>
      <c r="G613" s="449" t="s">
        <v>155</v>
      </c>
      <c r="H613" s="452"/>
      <c r="I613" s="657" t="s">
        <v>160</v>
      </c>
      <c r="J613" s="803" t="s">
        <v>84</v>
      </c>
      <c r="K613" s="186" t="s">
        <v>84</v>
      </c>
      <c r="L613" s="186" t="s">
        <v>84</v>
      </c>
      <c r="M613" s="186" t="s">
        <v>84</v>
      </c>
      <c r="N613" s="186" t="s">
        <v>84</v>
      </c>
      <c r="O613" s="186" t="s">
        <v>84</v>
      </c>
      <c r="P613" s="186" t="s">
        <v>84</v>
      </c>
      <c r="Q613" s="186" t="s">
        <v>84</v>
      </c>
      <c r="R613" s="186" t="s">
        <v>84</v>
      </c>
      <c r="S613" s="186" t="s">
        <v>84</v>
      </c>
      <c r="T613" s="186">
        <v>1</v>
      </c>
      <c r="U613" s="186" t="s">
        <v>84</v>
      </c>
      <c r="V613" s="186" t="s">
        <v>84</v>
      </c>
      <c r="W613" s="186" t="s">
        <v>84</v>
      </c>
      <c r="X613" s="186" t="s">
        <v>84</v>
      </c>
      <c r="Y613" s="186">
        <v>1</v>
      </c>
      <c r="Z613" s="186" t="s">
        <v>84</v>
      </c>
      <c r="AA613" s="186" t="s">
        <v>84</v>
      </c>
      <c r="AB613" s="186" t="s">
        <v>84</v>
      </c>
      <c r="AC613" s="186"/>
      <c r="AD613" s="186">
        <v>1</v>
      </c>
      <c r="AE613" s="186" t="s">
        <v>84</v>
      </c>
      <c r="AF613" s="186" t="s">
        <v>84</v>
      </c>
      <c r="AG613" s="186" t="s">
        <v>84</v>
      </c>
      <c r="AH613" s="186" t="s">
        <v>84</v>
      </c>
      <c r="AI613" s="186" t="s">
        <v>84</v>
      </c>
      <c r="AJ613" s="186">
        <v>1</v>
      </c>
      <c r="AK613" s="186" t="s">
        <v>84</v>
      </c>
      <c r="AL613" s="186" t="s">
        <v>84</v>
      </c>
      <c r="AM613" s="186" t="s">
        <v>84</v>
      </c>
      <c r="AN613" s="183" t="s">
        <v>84</v>
      </c>
      <c r="AO613" s="186">
        <v>1</v>
      </c>
      <c r="AP613" s="186" t="s">
        <v>84</v>
      </c>
      <c r="AQ613" s="186" t="s">
        <v>84</v>
      </c>
      <c r="AR613" s="186" t="s">
        <v>84</v>
      </c>
      <c r="AS613" s="186" t="s">
        <v>84</v>
      </c>
      <c r="AT613" s="605" t="s">
        <v>84</v>
      </c>
      <c r="AU613" s="186" t="s">
        <v>84</v>
      </c>
      <c r="AV613" s="186" t="s">
        <v>84</v>
      </c>
      <c r="AW613" s="186" t="s">
        <v>84</v>
      </c>
      <c r="AX613" s="605" t="s">
        <v>84</v>
      </c>
      <c r="AY613" s="186" t="s">
        <v>84</v>
      </c>
      <c r="AZ613" s="63"/>
      <c r="BA613" s="817">
        <v>1</v>
      </c>
      <c r="BB613" s="207">
        <v>1</v>
      </c>
      <c r="BC613" s="207">
        <v>1</v>
      </c>
      <c r="BD613" s="208">
        <v>1</v>
      </c>
      <c r="BE613" s="208" t="s">
        <v>84</v>
      </c>
    </row>
    <row r="614" spans="1:57" ht="35.25" customHeight="1" x14ac:dyDescent="0.25">
      <c r="A614" s="144"/>
      <c r="B614" s="144"/>
      <c r="C614" s="144"/>
      <c r="D614" s="144"/>
      <c r="E614" s="144" t="str">
        <f t="shared" si="103"/>
        <v>2022ABRILÍNDICES DE DELIVERY</v>
      </c>
      <c r="F614" s="448">
        <v>2022</v>
      </c>
      <c r="G614" s="449" t="s">
        <v>303</v>
      </c>
      <c r="H614" s="452"/>
      <c r="I614" s="657" t="s">
        <v>160</v>
      </c>
      <c r="J614" s="803" t="s">
        <v>84</v>
      </c>
      <c r="K614" s="186">
        <v>1</v>
      </c>
      <c r="L614" s="186" t="s">
        <v>84</v>
      </c>
      <c r="M614" s="186">
        <v>0.75</v>
      </c>
      <c r="N614" s="186" t="s">
        <v>84</v>
      </c>
      <c r="O614" s="186" t="s">
        <v>84</v>
      </c>
      <c r="P614" s="186" t="s">
        <v>84</v>
      </c>
      <c r="Q614" s="186" t="s">
        <v>84</v>
      </c>
      <c r="R614" s="186" t="s">
        <v>84</v>
      </c>
      <c r="S614" s="186" t="s">
        <v>84</v>
      </c>
      <c r="T614" s="186" t="s">
        <v>84</v>
      </c>
      <c r="U614" s="186" t="s">
        <v>84</v>
      </c>
      <c r="V614" s="186" t="s">
        <v>84</v>
      </c>
      <c r="W614" s="186" t="s">
        <v>84</v>
      </c>
      <c r="X614" s="186" t="s">
        <v>84</v>
      </c>
      <c r="Y614" s="186" t="s">
        <v>84</v>
      </c>
      <c r="Z614" s="186" t="s">
        <v>84</v>
      </c>
      <c r="AA614" s="186" t="s">
        <v>84</v>
      </c>
      <c r="AB614" s="186" t="s">
        <v>84</v>
      </c>
      <c r="AC614" s="186"/>
      <c r="AD614" s="186" t="s">
        <v>84</v>
      </c>
      <c r="AE614" s="186">
        <v>1</v>
      </c>
      <c r="AF614" s="186" t="s">
        <v>84</v>
      </c>
      <c r="AG614" s="186" t="s">
        <v>84</v>
      </c>
      <c r="AH614" s="186" t="s">
        <v>84</v>
      </c>
      <c r="AI614" s="186" t="s">
        <v>84</v>
      </c>
      <c r="AJ614" s="186" t="s">
        <v>84</v>
      </c>
      <c r="AK614" s="186">
        <v>1</v>
      </c>
      <c r="AL614" s="186" t="s">
        <v>84</v>
      </c>
      <c r="AM614" s="186" t="s">
        <v>84</v>
      </c>
      <c r="AN614" s="189" t="s">
        <v>84</v>
      </c>
      <c r="AO614" s="186" t="s">
        <v>84</v>
      </c>
      <c r="AP614" s="186" t="s">
        <v>84</v>
      </c>
      <c r="AQ614" s="186">
        <v>1</v>
      </c>
      <c r="AR614" s="186" t="s">
        <v>84</v>
      </c>
      <c r="AS614" s="186" t="s">
        <v>84</v>
      </c>
      <c r="AT614" s="605" t="s">
        <v>84</v>
      </c>
      <c r="AU614" s="186" t="s">
        <v>84</v>
      </c>
      <c r="AV614" s="186" t="s">
        <v>84</v>
      </c>
      <c r="AW614" s="186" t="s">
        <v>84</v>
      </c>
      <c r="AX614" s="605" t="s">
        <v>84</v>
      </c>
      <c r="AY614" s="186" t="s">
        <v>84</v>
      </c>
      <c r="AZ614" s="63"/>
      <c r="BA614" s="817">
        <v>0.875</v>
      </c>
      <c r="BB614" s="207">
        <v>1</v>
      </c>
      <c r="BC614" s="207">
        <v>1</v>
      </c>
      <c r="BD614" s="208">
        <v>0.95833333333333337</v>
      </c>
      <c r="BE614" s="208" t="s">
        <v>84</v>
      </c>
    </row>
    <row r="615" spans="1:57" ht="35.25" customHeight="1" x14ac:dyDescent="0.25">
      <c r="A615" s="144"/>
      <c r="B615" s="144"/>
      <c r="C615" s="144"/>
      <c r="D615" s="144"/>
      <c r="E615" s="144" t="str">
        <f t="shared" si="103"/>
        <v>2022MAYOÍNDICES DE DELIVERY</v>
      </c>
      <c r="F615" s="448">
        <v>2022</v>
      </c>
      <c r="G615" s="449" t="s">
        <v>167</v>
      </c>
      <c r="H615" s="452"/>
      <c r="I615" s="451" t="s">
        <v>160</v>
      </c>
      <c r="J615" s="803" t="s">
        <v>84</v>
      </c>
      <c r="K615" s="186" t="s">
        <v>84</v>
      </c>
      <c r="L615" s="186" t="s">
        <v>84</v>
      </c>
      <c r="M615" s="186" t="s">
        <v>84</v>
      </c>
      <c r="N615" s="186" t="s">
        <v>84</v>
      </c>
      <c r="O615" s="186" t="s">
        <v>84</v>
      </c>
      <c r="P615" s="186" t="s">
        <v>84</v>
      </c>
      <c r="Q615" s="186" t="s">
        <v>84</v>
      </c>
      <c r="R615" s="186" t="s">
        <v>84</v>
      </c>
      <c r="S615" s="186" t="s">
        <v>84</v>
      </c>
      <c r="T615" s="186" t="s">
        <v>84</v>
      </c>
      <c r="U615" s="186">
        <v>1</v>
      </c>
      <c r="V615" s="186" t="s">
        <v>84</v>
      </c>
      <c r="W615" s="186" t="s">
        <v>84</v>
      </c>
      <c r="X615" s="186">
        <v>1</v>
      </c>
      <c r="Y615" s="186" t="s">
        <v>84</v>
      </c>
      <c r="Z615" s="186" t="s">
        <v>84</v>
      </c>
      <c r="AA615" s="186" t="s">
        <v>84</v>
      </c>
      <c r="AB615" s="186" t="s">
        <v>84</v>
      </c>
      <c r="AC615" s="186"/>
      <c r="AD615" s="186" t="s">
        <v>84</v>
      </c>
      <c r="AE615" s="186" t="s">
        <v>84</v>
      </c>
      <c r="AF615" s="186" t="s">
        <v>84</v>
      </c>
      <c r="AG615" s="186" t="s">
        <v>84</v>
      </c>
      <c r="AH615" s="186" t="s">
        <v>84</v>
      </c>
      <c r="AI615" s="186" t="s">
        <v>84</v>
      </c>
      <c r="AJ615" s="186">
        <v>1</v>
      </c>
      <c r="AK615" s="186">
        <v>1</v>
      </c>
      <c r="AL615" s="186" t="s">
        <v>84</v>
      </c>
      <c r="AM615" s="186" t="s">
        <v>84</v>
      </c>
      <c r="AN615" s="183" t="s">
        <v>84</v>
      </c>
      <c r="AO615" s="186">
        <v>0.75</v>
      </c>
      <c r="AP615" s="186" t="s">
        <v>84</v>
      </c>
      <c r="AQ615" s="186" t="s">
        <v>84</v>
      </c>
      <c r="AR615" s="186" t="s">
        <v>84</v>
      </c>
      <c r="AS615" s="186" t="s">
        <v>84</v>
      </c>
      <c r="AT615" s="605" t="s">
        <v>84</v>
      </c>
      <c r="AU615" s="186" t="s">
        <v>84</v>
      </c>
      <c r="AV615" s="186" t="s">
        <v>84</v>
      </c>
      <c r="AW615" s="186" t="s">
        <v>84</v>
      </c>
      <c r="AX615" s="605" t="s">
        <v>84</v>
      </c>
      <c r="AY615" s="186" t="s">
        <v>84</v>
      </c>
      <c r="AZ615" s="63"/>
      <c r="BA615" s="639">
        <v>1</v>
      </c>
      <c r="BB615" s="207">
        <v>1</v>
      </c>
      <c r="BC615" s="207">
        <v>0.75</v>
      </c>
      <c r="BD615" s="208">
        <v>0.91666666666666663</v>
      </c>
      <c r="BE615" s="208" t="s">
        <v>84</v>
      </c>
    </row>
    <row r="616" spans="1:57" ht="35.25" customHeight="1" x14ac:dyDescent="0.25">
      <c r="A616" s="144"/>
      <c r="B616" s="144"/>
      <c r="C616" s="144"/>
      <c r="D616" s="144"/>
      <c r="E616" s="144" t="str">
        <f t="shared" si="103"/>
        <v>2022JUNIOÍNDICES DE DELIVERY</v>
      </c>
      <c r="F616" s="448">
        <v>2022</v>
      </c>
      <c r="G616" s="449" t="s">
        <v>168</v>
      </c>
      <c r="H616" s="452"/>
      <c r="I616" s="451" t="s">
        <v>160</v>
      </c>
      <c r="J616" s="803">
        <v>1</v>
      </c>
      <c r="K616" s="186" t="s">
        <v>84</v>
      </c>
      <c r="L616" s="186" t="s">
        <v>84</v>
      </c>
      <c r="M616" s="186" t="s">
        <v>84</v>
      </c>
      <c r="N616" s="186" t="s">
        <v>84</v>
      </c>
      <c r="O616" s="186" t="s">
        <v>84</v>
      </c>
      <c r="P616" s="186" t="s">
        <v>84</v>
      </c>
      <c r="Q616" s="186" t="s">
        <v>84</v>
      </c>
      <c r="R616" s="186" t="s">
        <v>84</v>
      </c>
      <c r="S616" s="186" t="s">
        <v>84</v>
      </c>
      <c r="T616" s="186" t="s">
        <v>84</v>
      </c>
      <c r="U616" s="186" t="s">
        <v>84</v>
      </c>
      <c r="V616" s="186">
        <v>1</v>
      </c>
      <c r="W616" s="186" t="s">
        <v>84</v>
      </c>
      <c r="X616" s="186" t="s">
        <v>84</v>
      </c>
      <c r="Y616" s="186" t="s">
        <v>84</v>
      </c>
      <c r="Z616" s="186" t="s">
        <v>84</v>
      </c>
      <c r="AA616" s="186" t="s">
        <v>84</v>
      </c>
      <c r="AB616" s="186" t="s">
        <v>84</v>
      </c>
      <c r="AC616" s="186"/>
      <c r="AD616" s="186">
        <v>1</v>
      </c>
      <c r="AE616" s="186">
        <v>1</v>
      </c>
      <c r="AF616" s="186" t="s">
        <v>84</v>
      </c>
      <c r="AG616" s="186" t="s">
        <v>84</v>
      </c>
      <c r="AH616" s="186" t="s">
        <v>84</v>
      </c>
      <c r="AI616" s="186" t="s">
        <v>84</v>
      </c>
      <c r="AJ616" s="186" t="s">
        <v>84</v>
      </c>
      <c r="AK616" s="186" t="s">
        <v>84</v>
      </c>
      <c r="AL616" s="186" t="s">
        <v>84</v>
      </c>
      <c r="AM616" s="186" t="s">
        <v>84</v>
      </c>
      <c r="AN616" s="186" t="s">
        <v>84</v>
      </c>
      <c r="AO616" s="186" t="s">
        <v>84</v>
      </c>
      <c r="AP616" s="186" t="s">
        <v>84</v>
      </c>
      <c r="AQ616" s="186">
        <v>1</v>
      </c>
      <c r="AR616" s="186" t="s">
        <v>84</v>
      </c>
      <c r="AS616" s="186" t="s">
        <v>84</v>
      </c>
      <c r="AT616" s="605" t="s">
        <v>84</v>
      </c>
      <c r="AU616" s="186" t="s">
        <v>84</v>
      </c>
      <c r="AV616" s="186" t="s">
        <v>84</v>
      </c>
      <c r="AW616" s="186" t="s">
        <v>84</v>
      </c>
      <c r="AX616" s="605" t="s">
        <v>84</v>
      </c>
      <c r="AY616" s="186" t="s">
        <v>84</v>
      </c>
      <c r="AZ616" s="63"/>
      <c r="BA616" s="817">
        <v>1</v>
      </c>
      <c r="BB616" s="207">
        <v>1</v>
      </c>
      <c r="BC616" s="207">
        <v>1</v>
      </c>
      <c r="BD616" s="208">
        <v>1</v>
      </c>
      <c r="BE616" s="208" t="s">
        <v>84</v>
      </c>
    </row>
    <row r="617" spans="1:57" ht="35.25" customHeight="1" x14ac:dyDescent="0.25">
      <c r="A617" s="144"/>
      <c r="B617" s="144"/>
      <c r="C617" s="144"/>
      <c r="D617" s="144"/>
      <c r="E617" s="144" t="str">
        <f t="shared" si="103"/>
        <v>2022JULIOÍNDICES DE DELIVERY</v>
      </c>
      <c r="F617" s="448">
        <v>2022</v>
      </c>
      <c r="G617" s="449" t="s">
        <v>241</v>
      </c>
      <c r="H617" s="452"/>
      <c r="I617" s="451" t="s">
        <v>160</v>
      </c>
      <c r="J617" s="803" t="s">
        <v>84</v>
      </c>
      <c r="K617" s="186" t="s">
        <v>84</v>
      </c>
      <c r="L617" s="186" t="s">
        <v>84</v>
      </c>
      <c r="M617" s="186" t="s">
        <v>84</v>
      </c>
      <c r="N617" s="186" t="s">
        <v>84</v>
      </c>
      <c r="O617" s="186" t="s">
        <v>84</v>
      </c>
      <c r="P617" s="186" t="s">
        <v>84</v>
      </c>
      <c r="Q617" s="186">
        <v>1</v>
      </c>
      <c r="R617" s="186" t="s">
        <v>84</v>
      </c>
      <c r="S617" s="186">
        <v>1</v>
      </c>
      <c r="T617" s="186" t="s">
        <v>84</v>
      </c>
      <c r="U617" s="186" t="s">
        <v>84</v>
      </c>
      <c r="V617" s="186" t="s">
        <v>84</v>
      </c>
      <c r="W617" s="186" t="s">
        <v>84</v>
      </c>
      <c r="X617" s="186" t="s">
        <v>84</v>
      </c>
      <c r="Y617" s="186" t="s">
        <v>84</v>
      </c>
      <c r="Z617" s="186" t="s">
        <v>84</v>
      </c>
      <c r="AA617" s="186" t="s">
        <v>84</v>
      </c>
      <c r="AB617" s="186" t="s">
        <v>84</v>
      </c>
      <c r="AC617" s="186"/>
      <c r="AD617" s="186" t="s">
        <v>84</v>
      </c>
      <c r="AE617" s="186" t="s">
        <v>84</v>
      </c>
      <c r="AF617" s="186" t="s">
        <v>84</v>
      </c>
      <c r="AG617" s="186" t="s">
        <v>84</v>
      </c>
      <c r="AH617" s="186" t="s">
        <v>84</v>
      </c>
      <c r="AI617" s="186" t="s">
        <v>84</v>
      </c>
      <c r="AJ617" s="186">
        <v>1</v>
      </c>
      <c r="AK617" s="186">
        <v>1</v>
      </c>
      <c r="AL617" s="186" t="s">
        <v>84</v>
      </c>
      <c r="AM617" s="186" t="s">
        <v>84</v>
      </c>
      <c r="AN617" s="183" t="s">
        <v>84</v>
      </c>
      <c r="AO617" s="186">
        <v>1</v>
      </c>
      <c r="AP617" s="186" t="s">
        <v>84</v>
      </c>
      <c r="AQ617" s="186" t="s">
        <v>84</v>
      </c>
      <c r="AR617" s="186" t="s">
        <v>84</v>
      </c>
      <c r="AS617" s="186" t="s">
        <v>84</v>
      </c>
      <c r="AT617" s="605" t="s">
        <v>84</v>
      </c>
      <c r="AU617" s="186" t="s">
        <v>84</v>
      </c>
      <c r="AV617" s="186" t="s">
        <v>84</v>
      </c>
      <c r="AW617" s="186" t="s">
        <v>84</v>
      </c>
      <c r="AX617" s="605" t="s">
        <v>84</v>
      </c>
      <c r="AY617" s="186" t="s">
        <v>84</v>
      </c>
      <c r="AZ617" s="63"/>
      <c r="BA617" s="817">
        <v>1</v>
      </c>
      <c r="BB617" s="207">
        <v>1</v>
      </c>
      <c r="BC617" s="207">
        <v>1</v>
      </c>
      <c r="BD617" s="208">
        <v>1</v>
      </c>
      <c r="BE617" s="208" t="s">
        <v>84</v>
      </c>
    </row>
    <row r="618" spans="1:57" ht="35.25" customHeight="1" x14ac:dyDescent="0.25">
      <c r="A618" s="144"/>
      <c r="B618" s="144"/>
      <c r="C618" s="144"/>
      <c r="D618" s="144"/>
      <c r="E618" s="144" t="str">
        <f t="shared" si="103"/>
        <v>2022AGOSTOÍNDICES DE DELIVERY</v>
      </c>
      <c r="F618" s="448">
        <v>2022</v>
      </c>
      <c r="G618" s="449" t="s">
        <v>246</v>
      </c>
      <c r="H618" s="452"/>
      <c r="I618" s="451" t="s">
        <v>160</v>
      </c>
      <c r="J618" s="803" t="s">
        <v>84</v>
      </c>
      <c r="K618" s="186" t="s">
        <v>84</v>
      </c>
      <c r="L618" s="186" t="s">
        <v>84</v>
      </c>
      <c r="M618" s="186" t="s">
        <v>84</v>
      </c>
      <c r="N618" s="186" t="s">
        <v>84</v>
      </c>
      <c r="O618" s="186" t="s">
        <v>84</v>
      </c>
      <c r="P618" s="186" t="s">
        <v>84</v>
      </c>
      <c r="Q618" s="186" t="s">
        <v>84</v>
      </c>
      <c r="R618" s="186" t="s">
        <v>84</v>
      </c>
      <c r="S618" s="186" t="s">
        <v>84</v>
      </c>
      <c r="T618" s="186" t="s">
        <v>84</v>
      </c>
      <c r="U618" s="186" t="s">
        <v>84</v>
      </c>
      <c r="V618" s="186">
        <v>1</v>
      </c>
      <c r="W618" s="186" t="s">
        <v>84</v>
      </c>
      <c r="X618" s="186" t="s">
        <v>84</v>
      </c>
      <c r="Y618" s="186" t="s">
        <v>84</v>
      </c>
      <c r="Z618" s="186">
        <v>1</v>
      </c>
      <c r="AA618" s="186" t="s">
        <v>84</v>
      </c>
      <c r="AB618" s="186" t="s">
        <v>84</v>
      </c>
      <c r="AC618" s="186"/>
      <c r="AD618" s="186">
        <v>1</v>
      </c>
      <c r="AE618" s="186">
        <v>1</v>
      </c>
      <c r="AF618" s="186" t="s">
        <v>84</v>
      </c>
      <c r="AG618" s="186" t="s">
        <v>84</v>
      </c>
      <c r="AH618" s="186" t="s">
        <v>84</v>
      </c>
      <c r="AI618" s="186" t="s">
        <v>84</v>
      </c>
      <c r="AJ618" s="186" t="s">
        <v>84</v>
      </c>
      <c r="AK618" s="186" t="s">
        <v>84</v>
      </c>
      <c r="AL618" s="186" t="s">
        <v>84</v>
      </c>
      <c r="AM618" s="186" t="s">
        <v>84</v>
      </c>
      <c r="AN618" s="186" t="s">
        <v>84</v>
      </c>
      <c r="AO618" s="186" t="s">
        <v>84</v>
      </c>
      <c r="AP618" s="186" t="s">
        <v>84</v>
      </c>
      <c r="AQ618" s="186">
        <v>1</v>
      </c>
      <c r="AR618" s="186" t="s">
        <v>84</v>
      </c>
      <c r="AS618" s="186" t="s">
        <v>84</v>
      </c>
      <c r="AT618" s="605" t="s">
        <v>84</v>
      </c>
      <c r="AU618" s="186" t="s">
        <v>84</v>
      </c>
      <c r="AV618" s="186" t="s">
        <v>84</v>
      </c>
      <c r="AW618" s="186" t="s">
        <v>84</v>
      </c>
      <c r="AX618" s="605" t="s">
        <v>84</v>
      </c>
      <c r="AY618" s="186" t="s">
        <v>84</v>
      </c>
      <c r="AZ618" s="63"/>
      <c r="BA618" s="817">
        <v>1</v>
      </c>
      <c r="BB618" s="207">
        <v>1</v>
      </c>
      <c r="BC618" s="207">
        <v>1</v>
      </c>
      <c r="BD618" s="208">
        <v>1</v>
      </c>
      <c r="BE618" s="208" t="s">
        <v>84</v>
      </c>
    </row>
    <row r="619" spans="1:57" ht="35.25" customHeight="1" x14ac:dyDescent="0.25">
      <c r="A619" s="144"/>
      <c r="B619" s="144"/>
      <c r="C619" s="144"/>
      <c r="D619" s="144"/>
      <c r="E619" s="144" t="s">
        <v>753</v>
      </c>
      <c r="F619" s="448">
        <v>2022</v>
      </c>
      <c r="G619" s="449" t="s">
        <v>248</v>
      </c>
      <c r="H619" s="452"/>
      <c r="I619" s="818" t="s">
        <v>160</v>
      </c>
      <c r="J619" s="803" t="s">
        <v>84</v>
      </c>
      <c r="K619" s="186" t="s">
        <v>84</v>
      </c>
      <c r="L619" s="186" t="s">
        <v>84</v>
      </c>
      <c r="M619" s="186" t="s">
        <v>84</v>
      </c>
      <c r="N619" s="186" t="s">
        <v>84</v>
      </c>
      <c r="O619" s="186" t="s">
        <v>84</v>
      </c>
      <c r="P619" s="186" t="s">
        <v>84</v>
      </c>
      <c r="Q619" s="186" t="s">
        <v>84</v>
      </c>
      <c r="R619" s="186" t="s">
        <v>84</v>
      </c>
      <c r="S619" s="186" t="s">
        <v>84</v>
      </c>
      <c r="T619" s="186">
        <v>1</v>
      </c>
      <c r="U619" s="186" t="s">
        <v>84</v>
      </c>
      <c r="V619" s="186" t="s">
        <v>84</v>
      </c>
      <c r="W619" s="186" t="s">
        <v>84</v>
      </c>
      <c r="X619" s="186" t="s">
        <v>84</v>
      </c>
      <c r="Y619" s="186">
        <v>0.75</v>
      </c>
      <c r="Z619" s="186" t="s">
        <v>84</v>
      </c>
      <c r="AA619" s="186" t="s">
        <v>84</v>
      </c>
      <c r="AB619" s="186" t="s">
        <v>84</v>
      </c>
      <c r="AC619" s="186"/>
      <c r="AD619" s="186" t="s">
        <v>84</v>
      </c>
      <c r="AE619" s="186" t="s">
        <v>84</v>
      </c>
      <c r="AF619" s="186" t="s">
        <v>84</v>
      </c>
      <c r="AG619" s="186" t="s">
        <v>84</v>
      </c>
      <c r="AH619" s="186" t="s">
        <v>84</v>
      </c>
      <c r="AI619" s="186" t="s">
        <v>84</v>
      </c>
      <c r="AJ619" s="186">
        <v>1</v>
      </c>
      <c r="AK619" s="186">
        <v>1</v>
      </c>
      <c r="AL619" s="186" t="s">
        <v>84</v>
      </c>
      <c r="AM619" s="186" t="s">
        <v>84</v>
      </c>
      <c r="AN619" s="183" t="s">
        <v>84</v>
      </c>
      <c r="AO619" s="186">
        <v>1</v>
      </c>
      <c r="AP619" s="186" t="s">
        <v>84</v>
      </c>
      <c r="AQ619" s="186" t="s">
        <v>84</v>
      </c>
      <c r="AR619" s="186" t="s">
        <v>84</v>
      </c>
      <c r="AS619" s="186" t="s">
        <v>84</v>
      </c>
      <c r="AT619" s="605" t="s">
        <v>84</v>
      </c>
      <c r="AU619" s="186" t="s">
        <v>84</v>
      </c>
      <c r="AV619" s="186" t="s">
        <v>84</v>
      </c>
      <c r="AW619" s="186" t="s">
        <v>84</v>
      </c>
      <c r="AX619" s="605" t="s">
        <v>84</v>
      </c>
      <c r="AY619" s="186" t="s">
        <v>84</v>
      </c>
      <c r="AZ619" s="63"/>
      <c r="BA619" s="817">
        <v>0.875</v>
      </c>
      <c r="BB619" s="207">
        <v>1</v>
      </c>
      <c r="BC619" s="207">
        <v>1</v>
      </c>
      <c r="BD619" s="208">
        <v>0.95833333333333337</v>
      </c>
      <c r="BE619" s="208" t="s">
        <v>84</v>
      </c>
    </row>
    <row r="620" spans="1:57" ht="35.25" customHeight="1" x14ac:dyDescent="0.25">
      <c r="A620" s="144"/>
      <c r="B620" s="144"/>
      <c r="C620" s="144"/>
      <c r="D620" s="144"/>
      <c r="E620" s="144" t="str">
        <f t="shared" ref="E620" si="104">+F620&amp;G620&amp;I620</f>
        <v>2022OCTUBREÍNDICES DE DELIVERY</v>
      </c>
      <c r="F620" s="448">
        <v>2022</v>
      </c>
      <c r="G620" s="449" t="s">
        <v>257</v>
      </c>
      <c r="H620" s="452"/>
      <c r="I620" s="818" t="s">
        <v>160</v>
      </c>
      <c r="J620" s="803" t="s">
        <v>84</v>
      </c>
      <c r="K620" s="186">
        <v>1</v>
      </c>
      <c r="L620" s="186" t="s">
        <v>84</v>
      </c>
      <c r="M620" s="186">
        <v>1</v>
      </c>
      <c r="N620" s="186" t="s">
        <v>84</v>
      </c>
      <c r="O620" s="186" t="s">
        <v>84</v>
      </c>
      <c r="P620" s="186" t="s">
        <v>84</v>
      </c>
      <c r="Q620" s="186" t="s">
        <v>84</v>
      </c>
      <c r="R620" s="186" t="s">
        <v>84</v>
      </c>
      <c r="S620" s="186" t="s">
        <v>84</v>
      </c>
      <c r="T620" s="186" t="s">
        <v>84</v>
      </c>
      <c r="U620" s="186" t="s">
        <v>84</v>
      </c>
      <c r="V620" s="186" t="s">
        <v>84</v>
      </c>
      <c r="W620" s="186" t="s">
        <v>84</v>
      </c>
      <c r="X620" s="186" t="s">
        <v>84</v>
      </c>
      <c r="Y620" s="186" t="s">
        <v>84</v>
      </c>
      <c r="Z620" s="186" t="s">
        <v>84</v>
      </c>
      <c r="AA620" s="186" t="s">
        <v>84</v>
      </c>
      <c r="AB620" s="186" t="s">
        <v>84</v>
      </c>
      <c r="AC620" s="186"/>
      <c r="AD620" s="186">
        <v>1</v>
      </c>
      <c r="AE620" s="186">
        <v>1</v>
      </c>
      <c r="AF620" s="186" t="s">
        <v>84</v>
      </c>
      <c r="AG620" s="186" t="s">
        <v>84</v>
      </c>
      <c r="AH620" s="186" t="s">
        <v>84</v>
      </c>
      <c r="AI620" s="186" t="s">
        <v>84</v>
      </c>
      <c r="AJ620" s="186" t="s">
        <v>84</v>
      </c>
      <c r="AK620" s="186" t="s">
        <v>84</v>
      </c>
      <c r="AL620" s="186" t="s">
        <v>84</v>
      </c>
      <c r="AM620" s="186" t="s">
        <v>84</v>
      </c>
      <c r="AN620" s="189" t="s">
        <v>84</v>
      </c>
      <c r="AO620" s="186" t="s">
        <v>84</v>
      </c>
      <c r="AP620" s="186" t="s">
        <v>84</v>
      </c>
      <c r="AQ620" s="186">
        <v>1</v>
      </c>
      <c r="AR620" s="186" t="s">
        <v>84</v>
      </c>
      <c r="AS620" s="186" t="s">
        <v>84</v>
      </c>
      <c r="AT620" s="605" t="s">
        <v>84</v>
      </c>
      <c r="AU620" s="186" t="s">
        <v>84</v>
      </c>
      <c r="AV620" s="186" t="s">
        <v>84</v>
      </c>
      <c r="AW620" s="186" t="s">
        <v>84</v>
      </c>
      <c r="AX620" s="605" t="s">
        <v>84</v>
      </c>
      <c r="AY620" s="186" t="s">
        <v>84</v>
      </c>
      <c r="AZ620" s="63"/>
      <c r="BA620" s="817">
        <v>1</v>
      </c>
      <c r="BB620" s="207">
        <v>1</v>
      </c>
      <c r="BC620" s="207">
        <v>1</v>
      </c>
      <c r="BD620" s="208">
        <v>1</v>
      </c>
      <c r="BE620" s="208" t="s">
        <v>84</v>
      </c>
    </row>
    <row r="621" spans="1:57" ht="35.25" customHeight="1" x14ac:dyDescent="0.25">
      <c r="A621" s="144"/>
      <c r="B621" s="144"/>
      <c r="C621" s="144"/>
      <c r="D621" s="144"/>
      <c r="E621" s="144" t="str">
        <f t="shared" ref="E621:E622" si="105">+F621&amp;G621&amp;I621</f>
        <v>2022NOVIEMBREÍNDICES DE DELIVERY</v>
      </c>
      <c r="F621" s="448">
        <v>2022</v>
      </c>
      <c r="G621" s="449" t="s">
        <v>267</v>
      </c>
      <c r="H621" s="452"/>
      <c r="I621" s="818" t="s">
        <v>160</v>
      </c>
      <c r="J621" s="803" t="s">
        <v>84</v>
      </c>
      <c r="K621" s="186" t="s">
        <v>84</v>
      </c>
      <c r="L621" s="186" t="s">
        <v>84</v>
      </c>
      <c r="M621" s="186" t="s">
        <v>84</v>
      </c>
      <c r="N621" s="186" t="s">
        <v>84</v>
      </c>
      <c r="O621" s="186" t="s">
        <v>84</v>
      </c>
      <c r="P621" s="186" t="s">
        <v>84</v>
      </c>
      <c r="Q621" s="186" t="s">
        <v>84</v>
      </c>
      <c r="R621" s="186" t="s">
        <v>84</v>
      </c>
      <c r="S621" s="186" t="s">
        <v>84</v>
      </c>
      <c r="T621" s="186" t="s">
        <v>84</v>
      </c>
      <c r="U621" s="186" t="s">
        <v>84</v>
      </c>
      <c r="V621" s="186" t="s">
        <v>84</v>
      </c>
      <c r="W621" s="186" t="s">
        <v>84</v>
      </c>
      <c r="X621" s="186" t="s">
        <v>84</v>
      </c>
      <c r="Y621" s="186" t="s">
        <v>84</v>
      </c>
      <c r="Z621" s="186" t="s">
        <v>84</v>
      </c>
      <c r="AA621" s="186" t="s">
        <v>84</v>
      </c>
      <c r="AB621" s="186" t="s">
        <v>84</v>
      </c>
      <c r="AC621" s="186"/>
      <c r="AD621" s="186" t="s">
        <v>84</v>
      </c>
      <c r="AE621" s="186" t="s">
        <v>84</v>
      </c>
      <c r="AF621" s="186" t="s">
        <v>84</v>
      </c>
      <c r="AG621" s="186" t="s">
        <v>84</v>
      </c>
      <c r="AH621" s="186" t="s">
        <v>84</v>
      </c>
      <c r="AI621" s="186" t="s">
        <v>84</v>
      </c>
      <c r="AJ621" s="186">
        <v>0.75</v>
      </c>
      <c r="AK621" s="186">
        <v>1</v>
      </c>
      <c r="AL621" s="186" t="s">
        <v>84</v>
      </c>
      <c r="AM621" s="186" t="s">
        <v>84</v>
      </c>
      <c r="AN621" s="183" t="s">
        <v>84</v>
      </c>
      <c r="AO621" s="186" t="s">
        <v>84</v>
      </c>
      <c r="AP621" s="186" t="s">
        <v>84</v>
      </c>
      <c r="AQ621" s="186" t="s">
        <v>84</v>
      </c>
      <c r="AR621" s="186">
        <v>1</v>
      </c>
      <c r="AS621" s="186" t="s">
        <v>84</v>
      </c>
      <c r="AT621" s="605" t="s">
        <v>84</v>
      </c>
      <c r="AU621" s="186" t="s">
        <v>84</v>
      </c>
      <c r="AV621" s="186" t="s">
        <v>84</v>
      </c>
      <c r="AW621" s="186" t="s">
        <v>84</v>
      </c>
      <c r="AX621" s="605" t="s">
        <v>84</v>
      </c>
      <c r="AY621" s="186" t="s">
        <v>84</v>
      </c>
      <c r="AZ621" s="63"/>
      <c r="BA621" s="817" t="s">
        <v>84</v>
      </c>
      <c r="BB621" s="207">
        <v>0.875</v>
      </c>
      <c r="BC621" s="207">
        <v>1</v>
      </c>
      <c r="BD621" s="208">
        <v>0.9375</v>
      </c>
      <c r="BE621" s="208" t="s">
        <v>84</v>
      </c>
    </row>
    <row r="622" spans="1:57" ht="35.25" customHeight="1" x14ac:dyDescent="0.25">
      <c r="A622" s="144"/>
      <c r="B622" s="144"/>
      <c r="C622" s="144"/>
      <c r="D622" s="144"/>
      <c r="E622" s="144" t="str">
        <f t="shared" si="105"/>
        <v>2022DICIEMBREÍNDICES DE DELIVERY</v>
      </c>
      <c r="F622" s="448">
        <v>2022</v>
      </c>
      <c r="G622" s="449" t="s">
        <v>152</v>
      </c>
      <c r="H622" s="452"/>
      <c r="I622" s="818" t="s">
        <v>160</v>
      </c>
      <c r="J622" s="333">
        <v>1</v>
      </c>
      <c r="K622" s="194" t="s">
        <v>84</v>
      </c>
      <c r="L622" s="194" t="s">
        <v>84</v>
      </c>
      <c r="M622" s="194" t="s">
        <v>84</v>
      </c>
      <c r="N622" s="194" t="s">
        <v>84</v>
      </c>
      <c r="O622" s="194" t="s">
        <v>84</v>
      </c>
      <c r="P622" s="194" t="s">
        <v>84</v>
      </c>
      <c r="Q622" s="194" t="s">
        <v>84</v>
      </c>
      <c r="R622" s="194" t="s">
        <v>84</v>
      </c>
      <c r="S622" s="194" t="s">
        <v>84</v>
      </c>
      <c r="T622" s="194" t="s">
        <v>84</v>
      </c>
      <c r="U622" s="194" t="s">
        <v>84</v>
      </c>
      <c r="V622" s="194">
        <v>0</v>
      </c>
      <c r="W622" s="287" t="s">
        <v>84</v>
      </c>
      <c r="X622" s="287" t="s">
        <v>84</v>
      </c>
      <c r="Y622" s="287" t="s">
        <v>84</v>
      </c>
      <c r="Z622" s="287" t="s">
        <v>84</v>
      </c>
      <c r="AA622" s="873" t="s">
        <v>84</v>
      </c>
      <c r="AB622" s="873" t="s">
        <v>84</v>
      </c>
      <c r="AC622" s="1089"/>
      <c r="AD622" s="287">
        <v>1</v>
      </c>
      <c r="AE622" s="194">
        <v>1</v>
      </c>
      <c r="AF622" s="194" t="s">
        <v>84</v>
      </c>
      <c r="AG622" s="194" t="s">
        <v>84</v>
      </c>
      <c r="AH622" s="194" t="s">
        <v>84</v>
      </c>
      <c r="AI622" s="194" t="s">
        <v>84</v>
      </c>
      <c r="AJ622" s="287" t="s">
        <v>84</v>
      </c>
      <c r="AK622" s="287" t="s">
        <v>84</v>
      </c>
      <c r="AL622" s="287" t="s">
        <v>84</v>
      </c>
      <c r="AM622" s="287" t="s">
        <v>84</v>
      </c>
      <c r="AN622" s="186" t="s">
        <v>84</v>
      </c>
      <c r="AO622" s="287">
        <v>1</v>
      </c>
      <c r="AP622" s="194" t="s">
        <v>84</v>
      </c>
      <c r="AQ622" s="194" t="s">
        <v>84</v>
      </c>
      <c r="AR622" s="194" t="s">
        <v>84</v>
      </c>
      <c r="AS622" s="287" t="s">
        <v>84</v>
      </c>
      <c r="AT622" s="874" t="s">
        <v>84</v>
      </c>
      <c r="AU622" s="287" t="s">
        <v>84</v>
      </c>
      <c r="AV622" s="624" t="s">
        <v>84</v>
      </c>
      <c r="AW622" s="287" t="s">
        <v>84</v>
      </c>
      <c r="AX622" s="874" t="s">
        <v>84</v>
      </c>
      <c r="AY622" s="287" t="s">
        <v>84</v>
      </c>
      <c r="AZ622" s="63"/>
      <c r="BA622" s="876">
        <v>0.5</v>
      </c>
      <c r="BB622" s="877">
        <v>1</v>
      </c>
      <c r="BC622" s="877">
        <v>1</v>
      </c>
      <c r="BD622" s="878">
        <v>0.83333333333333337</v>
      </c>
      <c r="BE622" s="878" t="s">
        <v>84</v>
      </c>
    </row>
    <row r="623" spans="1:57" ht="35.25" customHeight="1" x14ac:dyDescent="0.25">
      <c r="A623" s="144"/>
      <c r="B623" s="144"/>
      <c r="C623" s="144"/>
      <c r="D623" s="144"/>
      <c r="E623" s="144" t="str">
        <f t="shared" ref="E623:E634" si="106">+F623&amp;G623&amp;I623</f>
        <v>2023ENEROÍNDICES DE DELIVERY</v>
      </c>
      <c r="F623" s="448">
        <v>2023</v>
      </c>
      <c r="G623" s="449" t="s">
        <v>153</v>
      </c>
      <c r="H623" s="452"/>
      <c r="I623" s="818" t="s">
        <v>160</v>
      </c>
      <c r="J623" s="903" t="s">
        <v>84</v>
      </c>
      <c r="K623" s="873" t="s">
        <v>84</v>
      </c>
      <c r="L623" s="873" t="s">
        <v>84</v>
      </c>
      <c r="M623" s="873" t="s">
        <v>84</v>
      </c>
      <c r="N623" s="873" t="s">
        <v>84</v>
      </c>
      <c r="O623" s="873" t="s">
        <v>84</v>
      </c>
      <c r="P623" s="873" t="s">
        <v>84</v>
      </c>
      <c r="Q623" s="873">
        <v>1</v>
      </c>
      <c r="R623" s="873" t="s">
        <v>84</v>
      </c>
      <c r="S623" s="873">
        <v>1</v>
      </c>
      <c r="T623" s="873" t="s">
        <v>84</v>
      </c>
      <c r="U623" s="873" t="s">
        <v>84</v>
      </c>
      <c r="V623" s="873" t="s">
        <v>84</v>
      </c>
      <c r="W623" s="873" t="s">
        <v>84</v>
      </c>
      <c r="X623" s="873" t="s">
        <v>84</v>
      </c>
      <c r="Y623" s="873" t="s">
        <v>84</v>
      </c>
      <c r="Z623" s="873" t="s">
        <v>84</v>
      </c>
      <c r="AA623" s="873" t="s">
        <v>84</v>
      </c>
      <c r="AB623" s="873" t="s">
        <v>84</v>
      </c>
      <c r="AC623" s="1089"/>
      <c r="AD623" s="873" t="s">
        <v>84</v>
      </c>
      <c r="AE623" s="873" t="s">
        <v>84</v>
      </c>
      <c r="AF623" s="873" t="s">
        <v>84</v>
      </c>
      <c r="AG623" s="873" t="s">
        <v>84</v>
      </c>
      <c r="AH623" s="873" t="s">
        <v>84</v>
      </c>
      <c r="AI623" s="873" t="s">
        <v>84</v>
      </c>
      <c r="AJ623" s="873">
        <v>1</v>
      </c>
      <c r="AK623" s="873">
        <v>1</v>
      </c>
      <c r="AL623" s="873" t="s">
        <v>84</v>
      </c>
      <c r="AM623" s="873" t="s">
        <v>84</v>
      </c>
      <c r="AN623" s="186" t="s">
        <v>84</v>
      </c>
      <c r="AO623" s="873" t="s">
        <v>84</v>
      </c>
      <c r="AP623" s="873" t="s">
        <v>84</v>
      </c>
      <c r="AQ623" s="873">
        <v>0.75</v>
      </c>
      <c r="AR623" s="873" t="s">
        <v>84</v>
      </c>
      <c r="AS623" s="873" t="s">
        <v>84</v>
      </c>
      <c r="AT623" s="904" t="s">
        <v>84</v>
      </c>
      <c r="AU623" s="873" t="s">
        <v>84</v>
      </c>
      <c r="AV623" s="873" t="s">
        <v>84</v>
      </c>
      <c r="AW623" s="873" t="s">
        <v>84</v>
      </c>
      <c r="AX623" s="904" t="s">
        <v>84</v>
      </c>
      <c r="AY623" s="873" t="s">
        <v>84</v>
      </c>
      <c r="AZ623" s="63"/>
      <c r="BA623" s="911">
        <v>1</v>
      </c>
      <c r="BB623" s="912">
        <v>1</v>
      </c>
      <c r="BC623" s="912">
        <v>0.75</v>
      </c>
      <c r="BD623" s="913">
        <v>0.91666666666666663</v>
      </c>
      <c r="BE623" s="913" t="s">
        <v>84</v>
      </c>
    </row>
    <row r="624" spans="1:57" ht="35.25" customHeight="1" x14ac:dyDescent="0.25">
      <c r="A624" s="144"/>
      <c r="B624" s="144"/>
      <c r="C624" s="144"/>
      <c r="D624" s="144"/>
      <c r="E624" s="144" t="str">
        <f t="shared" si="106"/>
        <v>2023FEBREROÍNDICES DE DELIVERY</v>
      </c>
      <c r="F624" s="448">
        <v>2023</v>
      </c>
      <c r="G624" s="449" t="s">
        <v>154</v>
      </c>
      <c r="H624" s="452"/>
      <c r="I624" s="818" t="s">
        <v>160</v>
      </c>
      <c r="J624" s="903" t="s">
        <v>84</v>
      </c>
      <c r="K624" s="873" t="s">
        <v>84</v>
      </c>
      <c r="L624" s="873" t="s">
        <v>84</v>
      </c>
      <c r="M624" s="873" t="s">
        <v>84</v>
      </c>
      <c r="N624" s="873" t="s">
        <v>84</v>
      </c>
      <c r="O624" s="873" t="s">
        <v>84</v>
      </c>
      <c r="P624" s="873" t="s">
        <v>84</v>
      </c>
      <c r="Q624" s="873" t="s">
        <v>84</v>
      </c>
      <c r="R624" s="873" t="s">
        <v>84</v>
      </c>
      <c r="S624" s="873" t="s">
        <v>84</v>
      </c>
      <c r="T624" s="873" t="s">
        <v>84</v>
      </c>
      <c r="U624" s="873">
        <v>0.5</v>
      </c>
      <c r="V624" s="873" t="s">
        <v>84</v>
      </c>
      <c r="W624" s="873" t="s">
        <v>84</v>
      </c>
      <c r="X624" s="873">
        <v>1</v>
      </c>
      <c r="Y624" s="873" t="s">
        <v>84</v>
      </c>
      <c r="Z624" s="873" t="s">
        <v>84</v>
      </c>
      <c r="AA624" s="873" t="s">
        <v>84</v>
      </c>
      <c r="AB624" s="873" t="s">
        <v>84</v>
      </c>
      <c r="AC624" s="1089"/>
      <c r="AD624" s="873" t="s">
        <v>84</v>
      </c>
      <c r="AE624" s="873">
        <v>1</v>
      </c>
      <c r="AF624" s="873" t="s">
        <v>84</v>
      </c>
      <c r="AG624" s="873" t="s">
        <v>84</v>
      </c>
      <c r="AH624" s="873" t="s">
        <v>84</v>
      </c>
      <c r="AI624" s="873" t="s">
        <v>84</v>
      </c>
      <c r="AJ624" s="873" t="s">
        <v>84</v>
      </c>
      <c r="AK624" s="873" t="s">
        <v>84</v>
      </c>
      <c r="AL624" s="873" t="s">
        <v>84</v>
      </c>
      <c r="AM624" s="873">
        <v>1</v>
      </c>
      <c r="AN624" s="186" t="s">
        <v>84</v>
      </c>
      <c r="AO624" s="873" t="s">
        <v>84</v>
      </c>
      <c r="AP624" s="873" t="s">
        <v>84</v>
      </c>
      <c r="AQ624" s="873" t="s">
        <v>84</v>
      </c>
      <c r="AR624" s="873">
        <v>1</v>
      </c>
      <c r="AS624" s="873" t="s">
        <v>84</v>
      </c>
      <c r="AT624" s="904" t="s">
        <v>84</v>
      </c>
      <c r="AU624" s="873" t="s">
        <v>84</v>
      </c>
      <c r="AV624" s="873" t="s">
        <v>84</v>
      </c>
      <c r="AW624" s="873" t="s">
        <v>84</v>
      </c>
      <c r="AX624" s="904" t="s">
        <v>84</v>
      </c>
      <c r="AY624" s="873" t="s">
        <v>84</v>
      </c>
      <c r="AZ624" s="63"/>
      <c r="BA624" s="911">
        <v>0.75</v>
      </c>
      <c r="BB624" s="988">
        <v>1</v>
      </c>
      <c r="BC624" s="988">
        <v>1</v>
      </c>
      <c r="BD624" s="913">
        <v>0.91666666666666663</v>
      </c>
      <c r="BE624" s="913" t="s">
        <v>84</v>
      </c>
    </row>
    <row r="625" spans="1:57" ht="35.25" customHeight="1" x14ac:dyDescent="0.25">
      <c r="A625" s="144"/>
      <c r="B625" s="144"/>
      <c r="C625" s="144"/>
      <c r="D625" s="144"/>
      <c r="E625" s="144" t="str">
        <f t="shared" si="106"/>
        <v>2023MARZOÍNDICES DE DELIVERY</v>
      </c>
      <c r="F625" s="448">
        <v>2023</v>
      </c>
      <c r="G625" s="449" t="s">
        <v>155</v>
      </c>
      <c r="H625" s="452"/>
      <c r="I625" s="818" t="s">
        <v>160</v>
      </c>
      <c r="J625" s="903" t="s">
        <v>84</v>
      </c>
      <c r="K625" s="873" t="s">
        <v>84</v>
      </c>
      <c r="L625" s="873" t="s">
        <v>84</v>
      </c>
      <c r="M625" s="873" t="s">
        <v>84</v>
      </c>
      <c r="N625" s="873" t="s">
        <v>84</v>
      </c>
      <c r="O625" s="873" t="s">
        <v>84</v>
      </c>
      <c r="P625" s="873" t="s">
        <v>84</v>
      </c>
      <c r="Q625" s="873" t="s">
        <v>84</v>
      </c>
      <c r="R625" s="873" t="s">
        <v>84</v>
      </c>
      <c r="S625" s="873" t="s">
        <v>84</v>
      </c>
      <c r="T625" s="873" t="s">
        <v>84</v>
      </c>
      <c r="U625" s="873" t="s">
        <v>84</v>
      </c>
      <c r="V625" s="873">
        <v>0.75</v>
      </c>
      <c r="W625" s="873" t="s">
        <v>84</v>
      </c>
      <c r="X625" s="873" t="s">
        <v>84</v>
      </c>
      <c r="Y625" s="873" t="s">
        <v>84</v>
      </c>
      <c r="Z625" s="873">
        <v>0.75</v>
      </c>
      <c r="AA625" s="873" t="s">
        <v>84</v>
      </c>
      <c r="AB625" s="873" t="s">
        <v>84</v>
      </c>
      <c r="AC625" s="1089"/>
      <c r="AD625" s="873">
        <v>1</v>
      </c>
      <c r="AE625" s="873" t="s">
        <v>84</v>
      </c>
      <c r="AF625" s="873" t="s">
        <v>84</v>
      </c>
      <c r="AG625" s="873" t="s">
        <v>84</v>
      </c>
      <c r="AH625" s="873" t="s">
        <v>84</v>
      </c>
      <c r="AI625" s="873" t="s">
        <v>84</v>
      </c>
      <c r="AJ625" s="873" t="s">
        <v>84</v>
      </c>
      <c r="AK625" s="873">
        <v>1</v>
      </c>
      <c r="AL625" s="873" t="s">
        <v>84</v>
      </c>
      <c r="AM625" s="873" t="s">
        <v>84</v>
      </c>
      <c r="AN625" s="186" t="s">
        <v>84</v>
      </c>
      <c r="AO625" s="873" t="s">
        <v>84</v>
      </c>
      <c r="AP625" s="873" t="s">
        <v>84</v>
      </c>
      <c r="AQ625" s="873">
        <v>1</v>
      </c>
      <c r="AR625" s="873" t="s">
        <v>84</v>
      </c>
      <c r="AS625" s="873" t="s">
        <v>84</v>
      </c>
      <c r="AT625" s="904" t="s">
        <v>84</v>
      </c>
      <c r="AU625" s="873" t="s">
        <v>84</v>
      </c>
      <c r="AV625" s="873" t="s">
        <v>84</v>
      </c>
      <c r="AW625" s="873" t="s">
        <v>84</v>
      </c>
      <c r="AX625" s="904" t="s">
        <v>84</v>
      </c>
      <c r="AY625" s="873" t="s">
        <v>84</v>
      </c>
      <c r="AZ625" s="63"/>
      <c r="BA625" s="911">
        <v>0.75</v>
      </c>
      <c r="BB625" s="988">
        <v>1</v>
      </c>
      <c r="BC625" s="988">
        <v>1</v>
      </c>
      <c r="BD625" s="913">
        <v>0.91666666666666663</v>
      </c>
      <c r="BE625" s="913" t="s">
        <v>84</v>
      </c>
    </row>
    <row r="626" spans="1:57" ht="35.25" customHeight="1" x14ac:dyDescent="0.25">
      <c r="A626" s="144"/>
      <c r="B626" s="144"/>
      <c r="C626" s="144"/>
      <c r="D626" s="144"/>
      <c r="E626" s="144" t="str">
        <f t="shared" si="106"/>
        <v>2023ABRILÍNDICES DE DELIVERY</v>
      </c>
      <c r="F626" s="448">
        <v>2023</v>
      </c>
      <c r="G626" s="449" t="s">
        <v>303</v>
      </c>
      <c r="H626" s="452"/>
      <c r="I626" s="818" t="s">
        <v>160</v>
      </c>
      <c r="J626" s="903" t="s">
        <v>84</v>
      </c>
      <c r="K626" s="873" t="s">
        <v>84</v>
      </c>
      <c r="L626" s="873" t="s">
        <v>84</v>
      </c>
      <c r="M626" s="873">
        <v>1</v>
      </c>
      <c r="N626" s="873" t="s">
        <v>84</v>
      </c>
      <c r="O626" s="873" t="s">
        <v>84</v>
      </c>
      <c r="P626" s="873" t="s">
        <v>84</v>
      </c>
      <c r="Q626" s="873" t="s">
        <v>84</v>
      </c>
      <c r="R626" s="873" t="s">
        <v>84</v>
      </c>
      <c r="S626" s="873" t="s">
        <v>84</v>
      </c>
      <c r="T626" s="873">
        <v>1</v>
      </c>
      <c r="U626" s="873" t="s">
        <v>84</v>
      </c>
      <c r="V626" s="873" t="s">
        <v>84</v>
      </c>
      <c r="W626" s="873" t="s">
        <v>84</v>
      </c>
      <c r="X626" s="873" t="s">
        <v>84</v>
      </c>
      <c r="Y626" s="873" t="s">
        <v>84</v>
      </c>
      <c r="Z626" s="873" t="s">
        <v>84</v>
      </c>
      <c r="AA626" s="873" t="s">
        <v>84</v>
      </c>
      <c r="AB626" s="873" t="s">
        <v>84</v>
      </c>
      <c r="AC626" s="1089"/>
      <c r="AD626" s="873" t="s">
        <v>84</v>
      </c>
      <c r="AE626" s="873">
        <v>1</v>
      </c>
      <c r="AF626" s="873" t="s">
        <v>84</v>
      </c>
      <c r="AG626" s="873" t="s">
        <v>84</v>
      </c>
      <c r="AH626" s="873" t="s">
        <v>84</v>
      </c>
      <c r="AI626" s="873" t="s">
        <v>84</v>
      </c>
      <c r="AJ626" s="873">
        <v>0.75</v>
      </c>
      <c r="AK626" s="873" t="s">
        <v>84</v>
      </c>
      <c r="AL626" s="873" t="s">
        <v>84</v>
      </c>
      <c r="AM626" s="873" t="s">
        <v>84</v>
      </c>
      <c r="AN626" s="186" t="s">
        <v>84</v>
      </c>
      <c r="AO626" s="873">
        <v>1</v>
      </c>
      <c r="AP626" s="873" t="s">
        <v>84</v>
      </c>
      <c r="AQ626" s="873" t="s">
        <v>84</v>
      </c>
      <c r="AR626" s="873" t="s">
        <v>84</v>
      </c>
      <c r="AS626" s="873" t="s">
        <v>84</v>
      </c>
      <c r="AT626" s="904" t="s">
        <v>84</v>
      </c>
      <c r="AU626" s="873" t="s">
        <v>84</v>
      </c>
      <c r="AV626" s="873" t="s">
        <v>84</v>
      </c>
      <c r="AW626" s="873" t="s">
        <v>84</v>
      </c>
      <c r="AX626" s="904" t="s">
        <v>84</v>
      </c>
      <c r="AY626" s="873" t="s">
        <v>84</v>
      </c>
      <c r="AZ626" s="63"/>
      <c r="BA626" s="911">
        <v>1</v>
      </c>
      <c r="BB626" s="988">
        <v>0.875</v>
      </c>
      <c r="BC626" s="988">
        <v>1</v>
      </c>
      <c r="BD626" s="913">
        <v>0.95833333333333337</v>
      </c>
      <c r="BE626" s="913" t="s">
        <v>84</v>
      </c>
    </row>
    <row r="627" spans="1:57" ht="35.25" customHeight="1" x14ac:dyDescent="0.25">
      <c r="A627" s="144"/>
      <c r="B627" s="144"/>
      <c r="C627" s="144"/>
      <c r="D627" s="144"/>
      <c r="E627" s="144" t="str">
        <f t="shared" si="106"/>
        <v>2023MAYOÍNDICES DE DELIVERY</v>
      </c>
      <c r="F627" s="448">
        <v>2023</v>
      </c>
      <c r="G627" s="449" t="s">
        <v>167</v>
      </c>
      <c r="H627" s="452"/>
      <c r="I627" s="818" t="s">
        <v>160</v>
      </c>
      <c r="J627" s="903" t="s">
        <v>84</v>
      </c>
      <c r="K627" s="1009" t="s">
        <v>84</v>
      </c>
      <c r="L627" s="1009" t="s">
        <v>84</v>
      </c>
      <c r="M627" s="1009" t="s">
        <v>84</v>
      </c>
      <c r="N627" s="1009" t="s">
        <v>84</v>
      </c>
      <c r="O627" s="1009" t="s">
        <v>84</v>
      </c>
      <c r="P627" s="1009" t="s">
        <v>84</v>
      </c>
      <c r="Q627" s="1009" t="s">
        <v>84</v>
      </c>
      <c r="R627" s="1009" t="s">
        <v>84</v>
      </c>
      <c r="S627" s="1009" t="s">
        <v>84</v>
      </c>
      <c r="T627" s="1009" t="s">
        <v>84</v>
      </c>
      <c r="U627" s="1009" t="s">
        <v>84</v>
      </c>
      <c r="V627" s="1009" t="s">
        <v>84</v>
      </c>
      <c r="W627" s="1009" t="s">
        <v>84</v>
      </c>
      <c r="X627" s="1009" t="s">
        <v>84</v>
      </c>
      <c r="Y627" s="1009">
        <v>1</v>
      </c>
      <c r="Z627" s="1009" t="s">
        <v>84</v>
      </c>
      <c r="AA627" s="1009">
        <v>1</v>
      </c>
      <c r="AB627" s="1009" t="s">
        <v>84</v>
      </c>
      <c r="AC627" s="1089"/>
      <c r="AD627" s="1009" t="s">
        <v>84</v>
      </c>
      <c r="AE627" s="1009" t="s">
        <v>84</v>
      </c>
      <c r="AF627" s="1009" t="s">
        <v>84</v>
      </c>
      <c r="AG627" s="1009" t="s">
        <v>84</v>
      </c>
      <c r="AH627" s="1009" t="s">
        <v>84</v>
      </c>
      <c r="AI627" s="1009" t="s">
        <v>84</v>
      </c>
      <c r="AJ627" s="1009" t="s">
        <v>84</v>
      </c>
      <c r="AK627" s="1009" t="s">
        <v>84</v>
      </c>
      <c r="AL627" s="1009">
        <v>1</v>
      </c>
      <c r="AM627" s="1009" t="s">
        <v>84</v>
      </c>
      <c r="AN627" s="186">
        <v>1</v>
      </c>
      <c r="AO627" s="1009" t="s">
        <v>84</v>
      </c>
      <c r="AP627" s="1009" t="s">
        <v>84</v>
      </c>
      <c r="AQ627" s="1009" t="s">
        <v>84</v>
      </c>
      <c r="AR627" s="1009" t="s">
        <v>84</v>
      </c>
      <c r="AS627" s="1009" t="s">
        <v>84</v>
      </c>
      <c r="AT627" s="1010">
        <v>1</v>
      </c>
      <c r="AU627" s="1009" t="s">
        <v>84</v>
      </c>
      <c r="AV627" s="1009" t="s">
        <v>84</v>
      </c>
      <c r="AW627" s="1009" t="s">
        <v>84</v>
      </c>
      <c r="AX627" s="1010" t="s">
        <v>84</v>
      </c>
      <c r="AY627" s="1009" t="s">
        <v>84</v>
      </c>
      <c r="AZ627" s="63"/>
      <c r="BA627" s="911">
        <v>1</v>
      </c>
      <c r="BB627" s="988">
        <v>1</v>
      </c>
      <c r="BC627" s="988">
        <v>1</v>
      </c>
      <c r="BD627" s="913">
        <v>1</v>
      </c>
      <c r="BE627" s="913" t="s">
        <v>84</v>
      </c>
    </row>
    <row r="628" spans="1:57" ht="35.25" customHeight="1" x14ac:dyDescent="0.25">
      <c r="A628" s="144"/>
      <c r="B628" s="144"/>
      <c r="C628" s="144"/>
      <c r="D628" s="144"/>
      <c r="E628" s="144" t="str">
        <f t="shared" si="106"/>
        <v>2023JUNIOÍNDICES DE DELIVERY</v>
      </c>
      <c r="F628" s="448">
        <v>2023</v>
      </c>
      <c r="G628" s="449" t="s">
        <v>168</v>
      </c>
      <c r="H628" s="452"/>
      <c r="I628" s="818" t="s">
        <v>160</v>
      </c>
      <c r="J628" s="903">
        <v>1</v>
      </c>
      <c r="K628" s="1009">
        <v>1</v>
      </c>
      <c r="L628" s="1009" t="s">
        <v>84</v>
      </c>
      <c r="M628" s="1009" t="s">
        <v>84</v>
      </c>
      <c r="N628" s="1009" t="s">
        <v>84</v>
      </c>
      <c r="O628" s="1009" t="s">
        <v>84</v>
      </c>
      <c r="P628" s="1009" t="s">
        <v>84</v>
      </c>
      <c r="Q628" s="1009" t="s">
        <v>84</v>
      </c>
      <c r="R628" s="1009" t="s">
        <v>84</v>
      </c>
      <c r="S628" s="1009" t="s">
        <v>84</v>
      </c>
      <c r="T628" s="1009" t="s">
        <v>84</v>
      </c>
      <c r="U628" s="1009" t="s">
        <v>84</v>
      </c>
      <c r="V628" s="1009" t="s">
        <v>84</v>
      </c>
      <c r="W628" s="1009" t="s">
        <v>84</v>
      </c>
      <c r="X628" s="1009" t="s">
        <v>84</v>
      </c>
      <c r="Y628" s="1009" t="s">
        <v>84</v>
      </c>
      <c r="Z628" s="1009" t="s">
        <v>84</v>
      </c>
      <c r="AA628" s="1009" t="s">
        <v>84</v>
      </c>
      <c r="AB628" s="1009" t="s">
        <v>84</v>
      </c>
      <c r="AC628" s="1089"/>
      <c r="AD628" s="1009">
        <v>1</v>
      </c>
      <c r="AE628" s="1009" t="s">
        <v>84</v>
      </c>
      <c r="AF628" s="1009" t="s">
        <v>84</v>
      </c>
      <c r="AG628" s="1009" t="s">
        <v>84</v>
      </c>
      <c r="AH628" s="1009" t="s">
        <v>84</v>
      </c>
      <c r="AI628" s="1009" t="s">
        <v>84</v>
      </c>
      <c r="AJ628" s="1009" t="s">
        <v>84</v>
      </c>
      <c r="AK628" s="1009">
        <v>1</v>
      </c>
      <c r="AL628" s="1009" t="s">
        <v>84</v>
      </c>
      <c r="AM628" s="1009" t="s">
        <v>84</v>
      </c>
      <c r="AN628" s="186" t="s">
        <v>84</v>
      </c>
      <c r="AO628" s="1009" t="s">
        <v>84</v>
      </c>
      <c r="AP628" s="1009" t="s">
        <v>84</v>
      </c>
      <c r="AQ628" s="1009" t="s">
        <v>84</v>
      </c>
      <c r="AR628" s="1009">
        <v>1</v>
      </c>
      <c r="AS628" s="1009" t="s">
        <v>84</v>
      </c>
      <c r="AT628" s="1010" t="s">
        <v>84</v>
      </c>
      <c r="AU628" s="1009" t="s">
        <v>84</v>
      </c>
      <c r="AV628" s="1009" t="s">
        <v>84</v>
      </c>
      <c r="AW628" s="1009" t="s">
        <v>84</v>
      </c>
      <c r="AX628" s="1010" t="s">
        <v>84</v>
      </c>
      <c r="AY628" s="1009" t="s">
        <v>84</v>
      </c>
      <c r="AZ628" s="63"/>
      <c r="BA628" s="911">
        <v>1</v>
      </c>
      <c r="BB628" s="988">
        <v>1</v>
      </c>
      <c r="BC628" s="988">
        <v>1</v>
      </c>
      <c r="BD628" s="913">
        <v>1</v>
      </c>
      <c r="BE628" s="913" t="s">
        <v>84</v>
      </c>
    </row>
    <row r="629" spans="1:57" ht="35.25" customHeight="1" x14ac:dyDescent="0.25">
      <c r="A629" s="144"/>
      <c r="B629" s="144"/>
      <c r="C629" s="144"/>
      <c r="D629" s="144"/>
      <c r="E629" s="144" t="str">
        <f t="shared" si="106"/>
        <v>2023JULIOÍNDICES DE DELIVERY</v>
      </c>
      <c r="F629" s="448">
        <v>2023</v>
      </c>
      <c r="G629" s="449" t="s">
        <v>241</v>
      </c>
      <c r="H629" s="452"/>
      <c r="I629" s="818" t="s">
        <v>160</v>
      </c>
      <c r="J629" s="903" t="s">
        <v>84</v>
      </c>
      <c r="K629" s="1009" t="s">
        <v>84</v>
      </c>
      <c r="L629" s="1009" t="s">
        <v>84</v>
      </c>
      <c r="M629" s="1009" t="s">
        <v>84</v>
      </c>
      <c r="N629" s="1009" t="s">
        <v>84</v>
      </c>
      <c r="O629" s="1009" t="s">
        <v>84</v>
      </c>
      <c r="P629" s="1009" t="s">
        <v>84</v>
      </c>
      <c r="Q629" s="1009">
        <v>1</v>
      </c>
      <c r="R629" s="1009" t="s">
        <v>84</v>
      </c>
      <c r="S629" s="1009">
        <v>1</v>
      </c>
      <c r="T629" s="1009" t="s">
        <v>84</v>
      </c>
      <c r="U629" s="1009" t="s">
        <v>84</v>
      </c>
      <c r="V629" s="1009" t="s">
        <v>84</v>
      </c>
      <c r="W629" s="1009" t="s">
        <v>84</v>
      </c>
      <c r="X629" s="1009" t="s">
        <v>84</v>
      </c>
      <c r="Y629" s="1009" t="s">
        <v>84</v>
      </c>
      <c r="Z629" s="1009" t="s">
        <v>84</v>
      </c>
      <c r="AA629" s="1009" t="s">
        <v>84</v>
      </c>
      <c r="AB629" s="1009" t="s">
        <v>84</v>
      </c>
      <c r="AC629" s="1089"/>
      <c r="AD629" s="1009" t="s">
        <v>84</v>
      </c>
      <c r="AE629" s="1009">
        <v>1</v>
      </c>
      <c r="AF629" s="1009" t="s">
        <v>84</v>
      </c>
      <c r="AG629" s="1009" t="s">
        <v>84</v>
      </c>
      <c r="AH629" s="1009" t="s">
        <v>84</v>
      </c>
      <c r="AI629" s="1009" t="s">
        <v>84</v>
      </c>
      <c r="AJ629" s="1009">
        <v>0.75</v>
      </c>
      <c r="AK629" s="1009" t="s">
        <v>84</v>
      </c>
      <c r="AL629" s="1009" t="s">
        <v>84</v>
      </c>
      <c r="AM629" s="1009" t="s">
        <v>84</v>
      </c>
      <c r="AN629" s="186" t="s">
        <v>84</v>
      </c>
      <c r="AO629" s="1009" t="s">
        <v>84</v>
      </c>
      <c r="AP629" s="1009" t="s">
        <v>84</v>
      </c>
      <c r="AQ629" s="1009">
        <v>1</v>
      </c>
      <c r="AR629" s="1009" t="s">
        <v>84</v>
      </c>
      <c r="AS629" s="1009" t="s">
        <v>84</v>
      </c>
      <c r="AT629" s="1010" t="s">
        <v>84</v>
      </c>
      <c r="AU629" s="1009" t="s">
        <v>84</v>
      </c>
      <c r="AV629" s="1009" t="s">
        <v>84</v>
      </c>
      <c r="AW629" s="1009" t="s">
        <v>84</v>
      </c>
      <c r="AX629" s="1010" t="s">
        <v>84</v>
      </c>
      <c r="AY629" s="1009" t="s">
        <v>84</v>
      </c>
      <c r="AZ629" s="63"/>
      <c r="BA629" s="911">
        <v>1</v>
      </c>
      <c r="BB629" s="988">
        <v>0.875</v>
      </c>
      <c r="BC629" s="988">
        <v>1</v>
      </c>
      <c r="BD629" s="913">
        <v>0.95833333333333337</v>
      </c>
      <c r="BE629" s="913" t="s">
        <v>84</v>
      </c>
    </row>
    <row r="630" spans="1:57" ht="35.25" customHeight="1" x14ac:dyDescent="0.25">
      <c r="A630" s="144"/>
      <c r="B630" s="144"/>
      <c r="C630" s="144"/>
      <c r="D630" s="144"/>
      <c r="E630" s="144" t="str">
        <f t="shared" si="106"/>
        <v>2023AGOSTOÍNDICES DE DELIVERY</v>
      </c>
      <c r="F630" s="448">
        <v>2023</v>
      </c>
      <c r="G630" s="449" t="s">
        <v>246</v>
      </c>
      <c r="H630" s="452"/>
      <c r="I630" s="818" t="s">
        <v>160</v>
      </c>
      <c r="J630" s="903" t="s">
        <v>84</v>
      </c>
      <c r="K630" s="1009" t="s">
        <v>84</v>
      </c>
      <c r="L630" s="1009" t="s">
        <v>84</v>
      </c>
      <c r="M630" s="1009" t="s">
        <v>84</v>
      </c>
      <c r="N630" s="1009" t="s">
        <v>84</v>
      </c>
      <c r="O630" s="1009" t="s">
        <v>84</v>
      </c>
      <c r="P630" s="1009" t="s">
        <v>84</v>
      </c>
      <c r="Q630" s="1009" t="s">
        <v>84</v>
      </c>
      <c r="R630" s="1009" t="s">
        <v>84</v>
      </c>
      <c r="S630" s="1009" t="s">
        <v>84</v>
      </c>
      <c r="T630" s="1009" t="s">
        <v>84</v>
      </c>
      <c r="U630" s="1009">
        <v>1</v>
      </c>
      <c r="V630" s="1009" t="s">
        <v>84</v>
      </c>
      <c r="W630" s="1009" t="s">
        <v>84</v>
      </c>
      <c r="X630" s="1009">
        <v>1</v>
      </c>
      <c r="Y630" s="1009" t="s">
        <v>84</v>
      </c>
      <c r="Z630" s="1009" t="s">
        <v>84</v>
      </c>
      <c r="AA630" s="1009" t="s">
        <v>84</v>
      </c>
      <c r="AB630" s="1009" t="s">
        <v>84</v>
      </c>
      <c r="AC630" s="1089"/>
      <c r="AD630" s="1009">
        <v>1</v>
      </c>
      <c r="AE630" s="1009" t="s">
        <v>84</v>
      </c>
      <c r="AF630" s="1009" t="s">
        <v>84</v>
      </c>
      <c r="AG630" s="1009" t="s">
        <v>84</v>
      </c>
      <c r="AH630" s="1009" t="s">
        <v>84</v>
      </c>
      <c r="AI630" s="1009" t="s">
        <v>84</v>
      </c>
      <c r="AJ630" s="1009" t="s">
        <v>84</v>
      </c>
      <c r="AK630" s="1009">
        <v>1</v>
      </c>
      <c r="AL630" s="1009" t="s">
        <v>84</v>
      </c>
      <c r="AM630" s="1009" t="s">
        <v>84</v>
      </c>
      <c r="AN630" s="186" t="s">
        <v>84</v>
      </c>
      <c r="AO630" s="1009" t="s">
        <v>84</v>
      </c>
      <c r="AP630" s="1009" t="s">
        <v>84</v>
      </c>
      <c r="AQ630" s="1009" t="s">
        <v>84</v>
      </c>
      <c r="AR630" s="1009">
        <v>1</v>
      </c>
      <c r="AS630" s="1009" t="s">
        <v>84</v>
      </c>
      <c r="AT630" s="1010" t="s">
        <v>84</v>
      </c>
      <c r="AU630" s="1009" t="s">
        <v>84</v>
      </c>
      <c r="AV630" s="1009" t="s">
        <v>84</v>
      </c>
      <c r="AW630" s="1009" t="s">
        <v>84</v>
      </c>
      <c r="AX630" s="1010" t="s">
        <v>84</v>
      </c>
      <c r="AY630" s="1009" t="s">
        <v>84</v>
      </c>
      <c r="AZ630" s="63"/>
      <c r="BA630" s="911">
        <v>1</v>
      </c>
      <c r="BB630" s="988">
        <v>1</v>
      </c>
      <c r="BC630" s="988">
        <v>1</v>
      </c>
      <c r="BD630" s="913">
        <v>1</v>
      </c>
      <c r="BE630" s="913" t="s">
        <v>84</v>
      </c>
    </row>
    <row r="631" spans="1:57" ht="35.25" customHeight="1" x14ac:dyDescent="0.25">
      <c r="A631" s="144"/>
      <c r="B631" s="144"/>
      <c r="C631" s="144"/>
      <c r="D631" s="144"/>
      <c r="E631" s="144" t="str">
        <f t="shared" si="106"/>
        <v>2023SEPTIEMBREÍNDICES DE DELIVERY</v>
      </c>
      <c r="F631" s="448">
        <v>2023</v>
      </c>
      <c r="G631" s="449" t="s">
        <v>248</v>
      </c>
      <c r="H631" s="452"/>
      <c r="I631" s="818" t="s">
        <v>160</v>
      </c>
      <c r="J631" s="903" t="s">
        <v>84</v>
      </c>
      <c r="K631" s="1009" t="s">
        <v>84</v>
      </c>
      <c r="L631" s="1009" t="s">
        <v>84</v>
      </c>
      <c r="M631" s="1009" t="s">
        <v>84</v>
      </c>
      <c r="N631" s="1009" t="s">
        <v>84</v>
      </c>
      <c r="O631" s="1009" t="s">
        <v>84</v>
      </c>
      <c r="P631" s="1009" t="s">
        <v>84</v>
      </c>
      <c r="Q631" s="1009" t="s">
        <v>84</v>
      </c>
      <c r="R631" s="1009" t="s">
        <v>84</v>
      </c>
      <c r="S631" s="1009" t="s">
        <v>84</v>
      </c>
      <c r="T631" s="1009" t="s">
        <v>84</v>
      </c>
      <c r="U631" s="1009" t="s">
        <v>84</v>
      </c>
      <c r="V631" s="1009">
        <v>1</v>
      </c>
      <c r="W631" s="1009" t="s">
        <v>84</v>
      </c>
      <c r="X631" s="1009" t="s">
        <v>84</v>
      </c>
      <c r="Y631" s="1009" t="s">
        <v>84</v>
      </c>
      <c r="Z631" s="1009">
        <v>1</v>
      </c>
      <c r="AA631" s="1009" t="s">
        <v>84</v>
      </c>
      <c r="AB631" s="1009" t="s">
        <v>84</v>
      </c>
      <c r="AC631" s="1089"/>
      <c r="AD631" s="1009" t="s">
        <v>84</v>
      </c>
      <c r="AE631" s="1009">
        <v>1</v>
      </c>
      <c r="AF631" s="1009" t="s">
        <v>84</v>
      </c>
      <c r="AG631" s="1009" t="s">
        <v>84</v>
      </c>
      <c r="AH631" s="1009" t="s">
        <v>84</v>
      </c>
      <c r="AI631" s="1009" t="s">
        <v>84</v>
      </c>
      <c r="AJ631" s="1009">
        <v>1</v>
      </c>
      <c r="AK631" s="1009" t="s">
        <v>84</v>
      </c>
      <c r="AL631" s="1009" t="s">
        <v>84</v>
      </c>
      <c r="AM631" s="1009" t="s">
        <v>84</v>
      </c>
      <c r="AN631" s="186" t="s">
        <v>84</v>
      </c>
      <c r="AO631" s="1009" t="s">
        <v>84</v>
      </c>
      <c r="AP631" s="1009" t="s">
        <v>84</v>
      </c>
      <c r="AQ631" s="1009">
        <v>1</v>
      </c>
      <c r="AR631" s="1009" t="s">
        <v>84</v>
      </c>
      <c r="AS631" s="1009" t="s">
        <v>84</v>
      </c>
      <c r="AT631" s="1010" t="s">
        <v>84</v>
      </c>
      <c r="AU631" s="1009" t="s">
        <v>84</v>
      </c>
      <c r="AV631" s="1009" t="s">
        <v>84</v>
      </c>
      <c r="AW631" s="1009" t="s">
        <v>84</v>
      </c>
      <c r="AX631" s="1010" t="s">
        <v>84</v>
      </c>
      <c r="AY631" s="1009" t="s">
        <v>84</v>
      </c>
      <c r="AZ631" s="63"/>
      <c r="BA631" s="911">
        <v>1</v>
      </c>
      <c r="BB631" s="988">
        <v>1</v>
      </c>
      <c r="BC631" s="988">
        <v>1</v>
      </c>
      <c r="BD631" s="913">
        <v>1</v>
      </c>
      <c r="BE631" s="913" t="s">
        <v>84</v>
      </c>
    </row>
    <row r="632" spans="1:57" ht="35.25" customHeight="1" x14ac:dyDescent="0.25">
      <c r="A632" s="144"/>
      <c r="B632" s="144"/>
      <c r="C632" s="144"/>
      <c r="D632" s="144"/>
      <c r="E632" s="144" t="str">
        <f t="shared" si="106"/>
        <v>2023OCTUBREÍNDICES DE DELIVERY</v>
      </c>
      <c r="F632" s="448">
        <v>2023</v>
      </c>
      <c r="G632" s="449" t="s">
        <v>257</v>
      </c>
      <c r="H632" s="452"/>
      <c r="I632" s="818" t="s">
        <v>160</v>
      </c>
      <c r="J632" s="1019" t="s">
        <v>84</v>
      </c>
      <c r="K632" s="1009" t="s">
        <v>84</v>
      </c>
      <c r="L632" s="1009" t="s">
        <v>84</v>
      </c>
      <c r="M632" s="1009">
        <v>1</v>
      </c>
      <c r="N632" s="1009" t="s">
        <v>84</v>
      </c>
      <c r="O632" s="1009" t="s">
        <v>84</v>
      </c>
      <c r="P632" s="1009" t="s">
        <v>84</v>
      </c>
      <c r="Q632" s="1009" t="s">
        <v>84</v>
      </c>
      <c r="R632" s="1009" t="s">
        <v>84</v>
      </c>
      <c r="S632" s="1009" t="s">
        <v>84</v>
      </c>
      <c r="T632" s="1009" t="s">
        <v>84</v>
      </c>
      <c r="U632" s="1009" t="s">
        <v>84</v>
      </c>
      <c r="V632" s="1009" t="s">
        <v>84</v>
      </c>
      <c r="W632" s="1009" t="s">
        <v>84</v>
      </c>
      <c r="X632" s="1009" t="s">
        <v>84</v>
      </c>
      <c r="Y632" s="1009" t="s">
        <v>84</v>
      </c>
      <c r="Z632" s="1009" t="s">
        <v>84</v>
      </c>
      <c r="AA632" s="1009" t="s">
        <v>84</v>
      </c>
      <c r="AB632" s="1009">
        <v>1</v>
      </c>
      <c r="AC632" s="1089"/>
      <c r="AD632" s="1009">
        <v>1</v>
      </c>
      <c r="AE632" s="1009" t="s">
        <v>84</v>
      </c>
      <c r="AF632" s="1009" t="s">
        <v>84</v>
      </c>
      <c r="AG632" s="1009" t="s">
        <v>84</v>
      </c>
      <c r="AH632" s="1009" t="s">
        <v>84</v>
      </c>
      <c r="AI632" s="1009" t="s">
        <v>84</v>
      </c>
      <c r="AJ632" s="1009" t="s">
        <v>84</v>
      </c>
      <c r="AK632" s="1009">
        <v>1</v>
      </c>
      <c r="AL632" s="1009" t="s">
        <v>84</v>
      </c>
      <c r="AM632" s="1009" t="s">
        <v>84</v>
      </c>
      <c r="AN632" s="186" t="s">
        <v>84</v>
      </c>
      <c r="AO632" s="1009" t="s">
        <v>84</v>
      </c>
      <c r="AP632" s="1009" t="s">
        <v>84</v>
      </c>
      <c r="AQ632" s="1009" t="s">
        <v>84</v>
      </c>
      <c r="AR632" s="1009">
        <v>1</v>
      </c>
      <c r="AS632" s="1009" t="s">
        <v>84</v>
      </c>
      <c r="AT632" s="1010" t="s">
        <v>84</v>
      </c>
      <c r="AU632" s="1009" t="s">
        <v>84</v>
      </c>
      <c r="AV632" s="1009" t="s">
        <v>84</v>
      </c>
      <c r="AW632" s="1009" t="s">
        <v>84</v>
      </c>
      <c r="AX632" s="1010" t="s">
        <v>84</v>
      </c>
      <c r="AY632" s="1009" t="s">
        <v>84</v>
      </c>
      <c r="AZ632" s="63"/>
      <c r="BA632" s="1022">
        <v>1</v>
      </c>
      <c r="BB632" s="1023">
        <v>1</v>
      </c>
      <c r="BC632" s="1023">
        <v>1</v>
      </c>
      <c r="BD632" s="1024">
        <v>1</v>
      </c>
      <c r="BE632" s="1024" t="s">
        <v>84</v>
      </c>
    </row>
    <row r="633" spans="1:57" ht="35.25" customHeight="1" x14ac:dyDescent="0.25">
      <c r="A633" s="144"/>
      <c r="B633" s="144"/>
      <c r="C633" s="144"/>
      <c r="D633" s="144"/>
      <c r="E633" s="144" t="str">
        <f t="shared" si="106"/>
        <v>2023NOVIEMBREÍNDICES DE DELIVERY</v>
      </c>
      <c r="F633" s="448">
        <v>2023</v>
      </c>
      <c r="G633" s="449" t="s">
        <v>267</v>
      </c>
      <c r="H633" s="452"/>
      <c r="I633" s="818" t="s">
        <v>160</v>
      </c>
      <c r="J633" s="1019">
        <v>1</v>
      </c>
      <c r="K633" s="1009" t="s">
        <v>84</v>
      </c>
      <c r="L633" s="1009" t="s">
        <v>84</v>
      </c>
      <c r="M633" s="1009" t="s">
        <v>84</v>
      </c>
      <c r="N633" s="1009" t="s">
        <v>84</v>
      </c>
      <c r="O633" s="1009" t="s">
        <v>84</v>
      </c>
      <c r="P633" s="1009" t="s">
        <v>84</v>
      </c>
      <c r="Q633" s="1009" t="s">
        <v>84</v>
      </c>
      <c r="R633" s="1009" t="s">
        <v>84</v>
      </c>
      <c r="S633" s="1009" t="s">
        <v>84</v>
      </c>
      <c r="T633" s="1009" t="s">
        <v>84</v>
      </c>
      <c r="U633" s="1009" t="s">
        <v>84</v>
      </c>
      <c r="V633" s="1009" t="s">
        <v>84</v>
      </c>
      <c r="W633" s="1009" t="s">
        <v>84</v>
      </c>
      <c r="X633" s="1009" t="s">
        <v>84</v>
      </c>
      <c r="Y633" s="1009">
        <v>1</v>
      </c>
      <c r="Z633" s="1009" t="s">
        <v>84</v>
      </c>
      <c r="AA633" s="1009" t="s">
        <v>84</v>
      </c>
      <c r="AB633" s="1009" t="s">
        <v>84</v>
      </c>
      <c r="AC633" s="1089"/>
      <c r="AD633" s="1009" t="s">
        <v>84</v>
      </c>
      <c r="AE633" s="1009">
        <v>1</v>
      </c>
      <c r="AF633" s="1009">
        <v>0.75</v>
      </c>
      <c r="AG633" s="1009" t="s">
        <v>84</v>
      </c>
      <c r="AH633" s="1009" t="s">
        <v>84</v>
      </c>
      <c r="AI633" s="1009" t="s">
        <v>84</v>
      </c>
      <c r="AJ633" s="1009" t="s">
        <v>84</v>
      </c>
      <c r="AK633" s="1009" t="s">
        <v>84</v>
      </c>
      <c r="AL633" s="1009" t="s">
        <v>84</v>
      </c>
      <c r="AM633" s="1009" t="s">
        <v>84</v>
      </c>
      <c r="AN633" s="186" t="s">
        <v>84</v>
      </c>
      <c r="AO633" s="1009" t="s">
        <v>84</v>
      </c>
      <c r="AP633" s="1009" t="s">
        <v>84</v>
      </c>
      <c r="AQ633" s="1009" t="s">
        <v>84</v>
      </c>
      <c r="AR633" s="1009" t="s">
        <v>84</v>
      </c>
      <c r="AS633" s="1009" t="s">
        <v>84</v>
      </c>
      <c r="AT633" s="1010">
        <v>1</v>
      </c>
      <c r="AU633" s="1009" t="s">
        <v>84</v>
      </c>
      <c r="AV633" s="1009" t="s">
        <v>84</v>
      </c>
      <c r="AW633" s="1009" t="s">
        <v>84</v>
      </c>
      <c r="AX633" s="1010" t="s">
        <v>84</v>
      </c>
      <c r="AY633" s="1009" t="s">
        <v>84</v>
      </c>
      <c r="AZ633" s="63"/>
      <c r="BA633" s="1022">
        <v>1</v>
      </c>
      <c r="BB633" s="1023">
        <v>0.875</v>
      </c>
      <c r="BC633" s="1023">
        <v>1</v>
      </c>
      <c r="BD633" s="1024">
        <v>0.95833333333333337</v>
      </c>
      <c r="BE633" s="1024" t="s">
        <v>84</v>
      </c>
    </row>
    <row r="634" spans="1:57" ht="35.25" customHeight="1" x14ac:dyDescent="0.25">
      <c r="A634" s="144"/>
      <c r="B634" s="144"/>
      <c r="C634" s="144"/>
      <c r="D634" s="144"/>
      <c r="E634" s="144" t="str">
        <f t="shared" si="106"/>
        <v>2023DICIEMBREÍNDICES DE DELIVERY</v>
      </c>
      <c r="F634" s="448">
        <v>2023</v>
      </c>
      <c r="G634" s="449" t="s">
        <v>152</v>
      </c>
      <c r="H634" s="452"/>
      <c r="I634" s="818" t="s">
        <v>160</v>
      </c>
      <c r="J634" s="1019" t="s">
        <v>84</v>
      </c>
      <c r="K634" s="1009" t="s">
        <v>84</v>
      </c>
      <c r="L634" s="1009" t="s">
        <v>84</v>
      </c>
      <c r="M634" s="1009" t="s">
        <v>84</v>
      </c>
      <c r="N634" s="1009" t="s">
        <v>84</v>
      </c>
      <c r="O634" s="1009" t="s">
        <v>84</v>
      </c>
      <c r="P634" s="1009" t="s">
        <v>84</v>
      </c>
      <c r="Q634" s="1009" t="s">
        <v>84</v>
      </c>
      <c r="R634" s="1009" t="s">
        <v>84</v>
      </c>
      <c r="S634" s="1009" t="s">
        <v>84</v>
      </c>
      <c r="T634" s="1009">
        <v>0.66666666666666663</v>
      </c>
      <c r="U634" s="1009" t="s">
        <v>84</v>
      </c>
      <c r="V634" s="1009" t="s">
        <v>84</v>
      </c>
      <c r="W634" s="1009" t="s">
        <v>84</v>
      </c>
      <c r="X634" s="1009" t="s">
        <v>84</v>
      </c>
      <c r="Y634" s="1009" t="s">
        <v>84</v>
      </c>
      <c r="Z634" s="1009" t="s">
        <v>84</v>
      </c>
      <c r="AA634" s="1009">
        <v>1</v>
      </c>
      <c r="AB634" s="1009" t="s">
        <v>84</v>
      </c>
      <c r="AC634" s="1089"/>
      <c r="AD634" s="1009" t="s">
        <v>84</v>
      </c>
      <c r="AE634" s="1009" t="s">
        <v>84</v>
      </c>
      <c r="AF634" s="1009" t="s">
        <v>84</v>
      </c>
      <c r="AG634" s="1009" t="s">
        <v>84</v>
      </c>
      <c r="AH634" s="1009" t="s">
        <v>84</v>
      </c>
      <c r="AI634" s="1009" t="s">
        <v>84</v>
      </c>
      <c r="AJ634" s="1009" t="s">
        <v>84</v>
      </c>
      <c r="AK634" s="1009" t="s">
        <v>84</v>
      </c>
      <c r="AL634" s="1009">
        <v>1</v>
      </c>
      <c r="AM634" s="1009">
        <v>1</v>
      </c>
      <c r="AN634" s="186" t="s">
        <v>84</v>
      </c>
      <c r="AO634" s="1009" t="s">
        <v>84</v>
      </c>
      <c r="AP634" s="1009" t="s">
        <v>84</v>
      </c>
      <c r="AQ634" s="1009">
        <v>1</v>
      </c>
      <c r="AR634" s="1009" t="s">
        <v>84</v>
      </c>
      <c r="AS634" s="1009" t="s">
        <v>84</v>
      </c>
      <c r="AT634" s="1010" t="s">
        <v>84</v>
      </c>
      <c r="AU634" s="1009" t="s">
        <v>84</v>
      </c>
      <c r="AV634" s="1009" t="s">
        <v>84</v>
      </c>
      <c r="AW634" s="1009" t="s">
        <v>84</v>
      </c>
      <c r="AX634" s="1010" t="s">
        <v>84</v>
      </c>
      <c r="AY634" s="1009" t="s">
        <v>84</v>
      </c>
      <c r="AZ634" s="63"/>
      <c r="BA634" s="1022">
        <v>0.83333333333333326</v>
      </c>
      <c r="BB634" s="1023">
        <v>1</v>
      </c>
      <c r="BC634" s="1023">
        <v>1</v>
      </c>
      <c r="BD634" s="1024">
        <v>0.94444444444444431</v>
      </c>
      <c r="BE634" s="1024" t="s">
        <v>84</v>
      </c>
    </row>
    <row r="635" spans="1:57" ht="35.25" customHeight="1" x14ac:dyDescent="0.25">
      <c r="A635" s="144"/>
      <c r="B635" s="144"/>
      <c r="C635" s="144"/>
      <c r="D635" s="144"/>
      <c r="E635" s="144" t="str">
        <f t="shared" ref="E635:E650" si="107">+F635&amp;G635&amp;I635</f>
        <v>2024ENEROÍNDICES DE DELIVERY</v>
      </c>
      <c r="F635" s="448">
        <v>2024</v>
      </c>
      <c r="G635" s="449" t="s">
        <v>153</v>
      </c>
      <c r="H635" s="452"/>
      <c r="I635" s="818" t="s">
        <v>160</v>
      </c>
      <c r="J635" s="1088" t="s">
        <v>84</v>
      </c>
      <c r="K635" s="1089" t="s">
        <v>84</v>
      </c>
      <c r="L635" s="1089" t="s">
        <v>84</v>
      </c>
      <c r="M635" s="1089" t="s">
        <v>84</v>
      </c>
      <c r="N635" s="1089" t="s">
        <v>84</v>
      </c>
      <c r="O635" s="1089" t="s">
        <v>84</v>
      </c>
      <c r="P635" s="1089" t="s">
        <v>84</v>
      </c>
      <c r="Q635" s="1089">
        <v>1</v>
      </c>
      <c r="R635" s="1089" t="s">
        <v>84</v>
      </c>
      <c r="S635" s="1089">
        <v>1</v>
      </c>
      <c r="T635" s="1089" t="s">
        <v>84</v>
      </c>
      <c r="U635" s="1089" t="s">
        <v>84</v>
      </c>
      <c r="V635" s="1089" t="s">
        <v>84</v>
      </c>
      <c r="W635" s="1089" t="s">
        <v>84</v>
      </c>
      <c r="X635" s="1089" t="s">
        <v>84</v>
      </c>
      <c r="Y635" s="1089" t="s">
        <v>84</v>
      </c>
      <c r="Z635" s="1089" t="s">
        <v>84</v>
      </c>
      <c r="AA635" s="1089" t="s">
        <v>84</v>
      </c>
      <c r="AB635" s="1089" t="s">
        <v>84</v>
      </c>
      <c r="AC635" s="1089"/>
      <c r="AD635" s="1089" t="s">
        <v>84</v>
      </c>
      <c r="AE635" s="1089" t="s">
        <v>84</v>
      </c>
      <c r="AF635" s="1089" t="s">
        <v>84</v>
      </c>
      <c r="AG635" s="1089" t="s">
        <v>84</v>
      </c>
      <c r="AH635" s="1089" t="s">
        <v>84</v>
      </c>
      <c r="AI635" s="1089" t="s">
        <v>84</v>
      </c>
      <c r="AJ635" s="1089">
        <v>0.75</v>
      </c>
      <c r="AK635" s="1089">
        <v>0.75</v>
      </c>
      <c r="AL635" s="1089" t="s">
        <v>84</v>
      </c>
      <c r="AM635" s="1089" t="s">
        <v>84</v>
      </c>
      <c r="AN635" s="186" t="s">
        <v>84</v>
      </c>
      <c r="AO635" s="1089" t="s">
        <v>84</v>
      </c>
      <c r="AP635" s="1089" t="s">
        <v>84</v>
      </c>
      <c r="AQ635" s="1089" t="s">
        <v>84</v>
      </c>
      <c r="AR635" s="1089">
        <v>1</v>
      </c>
      <c r="AS635" s="1089" t="s">
        <v>84</v>
      </c>
      <c r="AT635" s="1092" t="s">
        <v>84</v>
      </c>
      <c r="AU635" s="1089" t="s">
        <v>84</v>
      </c>
      <c r="AV635" s="1089" t="s">
        <v>84</v>
      </c>
      <c r="AW635" s="1089" t="s">
        <v>84</v>
      </c>
      <c r="AX635" s="1092" t="s">
        <v>84</v>
      </c>
      <c r="AY635" s="1089" t="s">
        <v>84</v>
      </c>
      <c r="AZ635" s="63"/>
      <c r="BA635" s="1093">
        <v>1</v>
      </c>
      <c r="BB635" s="1094">
        <v>0.75</v>
      </c>
      <c r="BC635" s="1094">
        <v>1</v>
      </c>
      <c r="BD635" s="1095">
        <v>0.91666666666666663</v>
      </c>
      <c r="BE635" s="1095" t="s">
        <v>84</v>
      </c>
    </row>
    <row r="636" spans="1:57" ht="35.25" customHeight="1" x14ac:dyDescent="0.25">
      <c r="A636" s="144"/>
      <c r="B636" s="144"/>
      <c r="C636" s="144"/>
      <c r="D636" s="144"/>
      <c r="E636" s="144" t="str">
        <f t="shared" si="107"/>
        <v>2024FEBREROÍNDICES DE DELIVERY</v>
      </c>
      <c r="F636" s="448">
        <v>2024</v>
      </c>
      <c r="G636" s="449" t="s">
        <v>154</v>
      </c>
      <c r="H636" s="452"/>
      <c r="I636" s="818" t="s">
        <v>160</v>
      </c>
      <c r="J636" s="1088" t="s">
        <v>84</v>
      </c>
      <c r="K636" s="1089" t="s">
        <v>84</v>
      </c>
      <c r="L636" s="1089" t="s">
        <v>84</v>
      </c>
      <c r="M636" s="1089" t="s">
        <v>84</v>
      </c>
      <c r="N636" s="1089" t="s">
        <v>84</v>
      </c>
      <c r="O636" s="1089" t="s">
        <v>84</v>
      </c>
      <c r="P636" s="1089" t="s">
        <v>84</v>
      </c>
      <c r="Q636" s="1089" t="s">
        <v>84</v>
      </c>
      <c r="R636" s="1089" t="s">
        <v>84</v>
      </c>
      <c r="S636" s="1089" t="s">
        <v>84</v>
      </c>
      <c r="T636" s="1089" t="s">
        <v>84</v>
      </c>
      <c r="U636" s="1089">
        <v>1</v>
      </c>
      <c r="V636" s="1089" t="s">
        <v>84</v>
      </c>
      <c r="W636" s="1089" t="s">
        <v>84</v>
      </c>
      <c r="X636" s="1089">
        <v>1</v>
      </c>
      <c r="Y636" s="1089" t="s">
        <v>84</v>
      </c>
      <c r="Z636" s="1089" t="s">
        <v>84</v>
      </c>
      <c r="AA636" s="1089" t="s">
        <v>84</v>
      </c>
      <c r="AB636" s="1089" t="s">
        <v>84</v>
      </c>
      <c r="AC636" s="1089"/>
      <c r="AD636" s="1089">
        <v>1</v>
      </c>
      <c r="AE636" s="1089" t="s">
        <v>84</v>
      </c>
      <c r="AF636" s="1089">
        <v>1</v>
      </c>
      <c r="AG636" s="1089" t="s">
        <v>84</v>
      </c>
      <c r="AH636" s="1089" t="s">
        <v>84</v>
      </c>
      <c r="AI636" s="1089" t="s">
        <v>84</v>
      </c>
      <c r="AJ636" s="1089" t="s">
        <v>84</v>
      </c>
      <c r="AK636" s="1089" t="s">
        <v>84</v>
      </c>
      <c r="AL636" s="1089" t="s">
        <v>84</v>
      </c>
      <c r="AM636" s="1089" t="s">
        <v>84</v>
      </c>
      <c r="AN636" s="186" t="s">
        <v>84</v>
      </c>
      <c r="AO636" s="1089" t="s">
        <v>84</v>
      </c>
      <c r="AP636" s="1089" t="s">
        <v>84</v>
      </c>
      <c r="AQ636" s="1089">
        <v>1</v>
      </c>
      <c r="AR636" s="1089" t="s">
        <v>84</v>
      </c>
      <c r="AS636" s="1089" t="s">
        <v>84</v>
      </c>
      <c r="AT636" s="1092" t="s">
        <v>84</v>
      </c>
      <c r="AU636" s="1089" t="s">
        <v>84</v>
      </c>
      <c r="AV636" s="1089" t="s">
        <v>84</v>
      </c>
      <c r="AW636" s="1089" t="s">
        <v>84</v>
      </c>
      <c r="AX636" s="1092" t="s">
        <v>84</v>
      </c>
      <c r="AY636" s="1089"/>
      <c r="AZ636" s="63"/>
      <c r="BA636" s="1093">
        <v>1</v>
      </c>
      <c r="BB636" s="1094">
        <v>1</v>
      </c>
      <c r="BC636" s="1094">
        <v>1</v>
      </c>
      <c r="BD636" s="1095">
        <v>1</v>
      </c>
      <c r="BE636" s="1095" t="s">
        <v>84</v>
      </c>
    </row>
    <row r="637" spans="1:57" ht="35.25" customHeight="1" x14ac:dyDescent="0.25">
      <c r="A637" s="144"/>
      <c r="B637" s="144"/>
      <c r="C637" s="144"/>
      <c r="D637" s="144"/>
      <c r="E637" s="144" t="str">
        <f t="shared" si="107"/>
        <v>2024MARZOÍNDICES DE DELIVERY</v>
      </c>
      <c r="F637" s="448">
        <v>2024</v>
      </c>
      <c r="G637" s="449" t="s">
        <v>155</v>
      </c>
      <c r="H637" s="452"/>
      <c r="I637" s="818" t="s">
        <v>160</v>
      </c>
      <c r="J637" s="1088" t="s">
        <v>84</v>
      </c>
      <c r="K637" s="1089" t="s">
        <v>84</v>
      </c>
      <c r="L637" s="1089" t="s">
        <v>84</v>
      </c>
      <c r="M637" s="1089" t="s">
        <v>84</v>
      </c>
      <c r="N637" s="1089" t="s">
        <v>84</v>
      </c>
      <c r="O637" s="1089" t="s">
        <v>84</v>
      </c>
      <c r="P637" s="1089" t="s">
        <v>84</v>
      </c>
      <c r="Q637" s="1089" t="s">
        <v>84</v>
      </c>
      <c r="R637" s="1089" t="s">
        <v>84</v>
      </c>
      <c r="S637" s="1089">
        <v>1</v>
      </c>
      <c r="T637" s="1089" t="s">
        <v>84</v>
      </c>
      <c r="U637" s="1089" t="s">
        <v>84</v>
      </c>
      <c r="V637" s="1089">
        <v>1</v>
      </c>
      <c r="W637" s="1089" t="s">
        <v>84</v>
      </c>
      <c r="X637" s="1089" t="s">
        <v>84</v>
      </c>
      <c r="Y637" s="1089" t="s">
        <v>84</v>
      </c>
      <c r="Z637" s="1089" t="s">
        <v>84</v>
      </c>
      <c r="AA637" s="1089" t="s">
        <v>84</v>
      </c>
      <c r="AB637" s="1089" t="s">
        <v>84</v>
      </c>
      <c r="AC637" s="1089"/>
      <c r="AD637" s="1089" t="s">
        <v>84</v>
      </c>
      <c r="AE637" s="1089">
        <v>1</v>
      </c>
      <c r="AF637" s="1089" t="s">
        <v>84</v>
      </c>
      <c r="AG637" s="1089" t="s">
        <v>84</v>
      </c>
      <c r="AH637" s="1089" t="s">
        <v>84</v>
      </c>
      <c r="AI637" s="1089" t="s">
        <v>84</v>
      </c>
      <c r="AJ637" s="1089" t="s">
        <v>84</v>
      </c>
      <c r="AK637" s="1089" t="s">
        <v>84</v>
      </c>
      <c r="AL637" s="1089" t="s">
        <v>84</v>
      </c>
      <c r="AM637" s="1089" t="s">
        <v>84</v>
      </c>
      <c r="AN637" s="186">
        <v>1</v>
      </c>
      <c r="AO637" s="1089" t="s">
        <v>84</v>
      </c>
      <c r="AP637" s="1089" t="s">
        <v>84</v>
      </c>
      <c r="AQ637" s="1089" t="s">
        <v>84</v>
      </c>
      <c r="AR637" s="1089">
        <v>1</v>
      </c>
      <c r="AS637" s="1089" t="s">
        <v>84</v>
      </c>
      <c r="AT637" s="1092" t="s">
        <v>84</v>
      </c>
      <c r="AU637" s="1089" t="s">
        <v>84</v>
      </c>
      <c r="AV637" s="1089" t="s">
        <v>84</v>
      </c>
      <c r="AW637" s="1089" t="s">
        <v>84</v>
      </c>
      <c r="AX637" s="1092" t="s">
        <v>84</v>
      </c>
      <c r="AY637" s="1089" t="s">
        <v>84</v>
      </c>
      <c r="AZ637" s="63"/>
      <c r="BA637" s="1093">
        <v>1</v>
      </c>
      <c r="BB637" s="1094">
        <v>1</v>
      </c>
      <c r="BC637" s="1094">
        <v>1</v>
      </c>
      <c r="BD637" s="1095">
        <v>1</v>
      </c>
      <c r="BE637" s="1095" t="s">
        <v>84</v>
      </c>
    </row>
    <row r="638" spans="1:57" ht="35.25" customHeight="1" x14ac:dyDescent="0.25">
      <c r="A638" s="144"/>
      <c r="B638" s="144"/>
      <c r="C638" s="144"/>
      <c r="D638" s="144"/>
      <c r="E638" s="144" t="str">
        <f t="shared" si="107"/>
        <v>2024ABRILÍNDICES DE DELIVERY</v>
      </c>
      <c r="F638" s="448">
        <v>2024</v>
      </c>
      <c r="G638" s="449" t="s">
        <v>303</v>
      </c>
      <c r="H638" s="452"/>
      <c r="I638" s="818" t="s">
        <v>160</v>
      </c>
      <c r="J638" s="1088">
        <v>1</v>
      </c>
      <c r="K638" s="1089" t="s">
        <v>84</v>
      </c>
      <c r="L638" s="1089" t="s">
        <v>84</v>
      </c>
      <c r="M638" s="1089" t="s">
        <v>84</v>
      </c>
      <c r="N638" s="1089" t="s">
        <v>84</v>
      </c>
      <c r="O638" s="1089" t="s">
        <v>84</v>
      </c>
      <c r="P638" s="1089" t="s">
        <v>84</v>
      </c>
      <c r="Q638" s="1089" t="s">
        <v>84</v>
      </c>
      <c r="R638" s="1089" t="s">
        <v>84</v>
      </c>
      <c r="S638" s="1089" t="s">
        <v>84</v>
      </c>
      <c r="T638" s="1089" t="s">
        <v>84</v>
      </c>
      <c r="U638" s="1089" t="s">
        <v>84</v>
      </c>
      <c r="V638" s="1089" t="s">
        <v>84</v>
      </c>
      <c r="W638" s="1089" t="s">
        <v>84</v>
      </c>
      <c r="X638" s="1089" t="s">
        <v>84</v>
      </c>
      <c r="Y638" s="1089" t="s">
        <v>84</v>
      </c>
      <c r="Z638" s="1089">
        <v>0.75</v>
      </c>
      <c r="AA638" s="1089" t="s">
        <v>84</v>
      </c>
      <c r="AB638" s="1089" t="s">
        <v>84</v>
      </c>
      <c r="AC638" s="1089"/>
      <c r="AD638" s="1089" t="s">
        <v>84</v>
      </c>
      <c r="AE638" s="1089" t="s">
        <v>84</v>
      </c>
      <c r="AF638" s="1089">
        <v>1</v>
      </c>
      <c r="AG638" s="1089" t="s">
        <v>84</v>
      </c>
      <c r="AH638" s="1089" t="s">
        <v>84</v>
      </c>
      <c r="AI638" s="1089" t="s">
        <v>84</v>
      </c>
      <c r="AJ638" s="1089">
        <v>1</v>
      </c>
      <c r="AK638" s="1089" t="s">
        <v>84</v>
      </c>
      <c r="AL638" s="1089" t="s">
        <v>84</v>
      </c>
      <c r="AM638" s="1089" t="s">
        <v>84</v>
      </c>
      <c r="AN638" s="186" t="s">
        <v>84</v>
      </c>
      <c r="AO638" s="1089" t="s">
        <v>84</v>
      </c>
      <c r="AP638" s="1089" t="s">
        <v>84</v>
      </c>
      <c r="AQ638" s="1089">
        <v>1</v>
      </c>
      <c r="AR638" s="1089" t="s">
        <v>84</v>
      </c>
      <c r="AS638" s="1089" t="s">
        <v>84</v>
      </c>
      <c r="AT638" s="1092" t="s">
        <v>84</v>
      </c>
      <c r="AU638" s="1089" t="s">
        <v>84</v>
      </c>
      <c r="AV638" s="1089" t="s">
        <v>84</v>
      </c>
      <c r="AW638" s="1089" t="s">
        <v>84</v>
      </c>
      <c r="AX638" s="1092" t="s">
        <v>84</v>
      </c>
      <c r="AY638" s="1089" t="s">
        <v>84</v>
      </c>
      <c r="AZ638" s="63"/>
      <c r="BA638" s="1093">
        <v>0.875</v>
      </c>
      <c r="BB638" s="1094">
        <v>1</v>
      </c>
      <c r="BC638" s="1094">
        <v>1</v>
      </c>
      <c r="BD638" s="1095">
        <v>0.95833333333333337</v>
      </c>
      <c r="BE638" s="1095" t="s">
        <v>84</v>
      </c>
    </row>
    <row r="639" spans="1:57" ht="35.25" customHeight="1" x14ac:dyDescent="0.25">
      <c r="A639" s="144"/>
      <c r="B639" s="144"/>
      <c r="C639" s="144"/>
      <c r="D639" s="144"/>
      <c r="E639" s="144" t="str">
        <f t="shared" si="107"/>
        <v>2024MAYOÍNDICES DE DELIVERY</v>
      </c>
      <c r="F639" s="448">
        <v>2024</v>
      </c>
      <c r="G639" s="449" t="s">
        <v>167</v>
      </c>
      <c r="H639" s="452"/>
      <c r="I639" s="818" t="s">
        <v>160</v>
      </c>
      <c r="J639" s="1088" t="s">
        <v>84</v>
      </c>
      <c r="K639" s="1089" t="s">
        <v>84</v>
      </c>
      <c r="L639" s="1089" t="s">
        <v>84</v>
      </c>
      <c r="M639" s="1089" t="s">
        <v>84</v>
      </c>
      <c r="N639" s="1089" t="s">
        <v>84</v>
      </c>
      <c r="O639" s="1089" t="s">
        <v>84</v>
      </c>
      <c r="P639" s="1089" t="s">
        <v>84</v>
      </c>
      <c r="Q639" s="1089">
        <v>1</v>
      </c>
      <c r="R639" s="1089" t="s">
        <v>84</v>
      </c>
      <c r="S639" s="1089" t="s">
        <v>84</v>
      </c>
      <c r="T639" s="1089" t="s">
        <v>84</v>
      </c>
      <c r="U639" s="1089">
        <v>1</v>
      </c>
      <c r="V639" s="1089" t="s">
        <v>84</v>
      </c>
      <c r="W639" s="1089" t="s">
        <v>84</v>
      </c>
      <c r="X639" s="1089" t="s">
        <v>84</v>
      </c>
      <c r="Y639" s="1089" t="s">
        <v>84</v>
      </c>
      <c r="Z639" s="1089" t="s">
        <v>84</v>
      </c>
      <c r="AA639" s="1089" t="s">
        <v>84</v>
      </c>
      <c r="AB639" s="1089" t="s">
        <v>84</v>
      </c>
      <c r="AC639" s="1089"/>
      <c r="AD639" s="1089">
        <v>0.25</v>
      </c>
      <c r="AE639" s="1089">
        <v>1</v>
      </c>
      <c r="AF639" s="1089" t="s">
        <v>84</v>
      </c>
      <c r="AG639" s="1089" t="s">
        <v>84</v>
      </c>
      <c r="AH639" s="1089" t="s">
        <v>84</v>
      </c>
      <c r="AI639" s="1089" t="s">
        <v>84</v>
      </c>
      <c r="AJ639" s="1089" t="s">
        <v>84</v>
      </c>
      <c r="AK639" s="1089" t="s">
        <v>84</v>
      </c>
      <c r="AL639" s="1089" t="s">
        <v>84</v>
      </c>
      <c r="AM639" s="1089" t="s">
        <v>84</v>
      </c>
      <c r="AN639" s="186" t="s">
        <v>84</v>
      </c>
      <c r="AO639" s="1089" t="s">
        <v>84</v>
      </c>
      <c r="AP639" s="1089" t="s">
        <v>84</v>
      </c>
      <c r="AQ639" s="1089" t="s">
        <v>84</v>
      </c>
      <c r="AR639" s="1089">
        <v>1</v>
      </c>
      <c r="AS639" s="1089" t="s">
        <v>84</v>
      </c>
      <c r="AT639" s="1092" t="s">
        <v>84</v>
      </c>
      <c r="AU639" s="1089" t="s">
        <v>84</v>
      </c>
      <c r="AV639" s="1089" t="s">
        <v>84</v>
      </c>
      <c r="AW639" s="1089" t="s">
        <v>84</v>
      </c>
      <c r="AX639" s="1092" t="s">
        <v>84</v>
      </c>
      <c r="AY639" s="1089" t="s">
        <v>84</v>
      </c>
      <c r="AZ639" s="63"/>
      <c r="BA639" s="1093">
        <v>1</v>
      </c>
      <c r="BB639" s="1094">
        <v>0.625</v>
      </c>
      <c r="BC639" s="1094">
        <v>1</v>
      </c>
      <c r="BD639" s="1095">
        <v>0.875</v>
      </c>
      <c r="BE639" s="1095" t="s">
        <v>84</v>
      </c>
    </row>
    <row r="640" spans="1:57" ht="35.25" customHeight="1" x14ac:dyDescent="0.25">
      <c r="A640" s="144"/>
      <c r="B640" s="144"/>
      <c r="C640" s="144"/>
      <c r="D640" s="144"/>
      <c r="E640" s="144" t="str">
        <f t="shared" si="107"/>
        <v>2024JUNIOÍNDICES DE DELIVERY</v>
      </c>
      <c r="F640" s="448">
        <v>2024</v>
      </c>
      <c r="G640" s="449" t="s">
        <v>168</v>
      </c>
      <c r="H640" s="452"/>
      <c r="I640" s="818" t="s">
        <v>160</v>
      </c>
      <c r="J640" s="1088" t="s">
        <v>84</v>
      </c>
      <c r="K640" s="1089">
        <v>1</v>
      </c>
      <c r="L640" s="1089" t="s">
        <v>84</v>
      </c>
      <c r="M640" s="1089" t="s">
        <v>84</v>
      </c>
      <c r="N640" s="1089" t="s">
        <v>84</v>
      </c>
      <c r="O640" s="1089" t="s">
        <v>84</v>
      </c>
      <c r="P640" s="1089" t="s">
        <v>84</v>
      </c>
      <c r="Q640" s="1089" t="s">
        <v>84</v>
      </c>
      <c r="R640" s="1089" t="s">
        <v>84</v>
      </c>
      <c r="S640" s="1089" t="s">
        <v>84</v>
      </c>
      <c r="T640" s="1089" t="s">
        <v>84</v>
      </c>
      <c r="U640" s="1089" t="s">
        <v>84</v>
      </c>
      <c r="V640" s="1089" t="s">
        <v>84</v>
      </c>
      <c r="W640" s="1089" t="s">
        <v>84</v>
      </c>
      <c r="X640" s="1089">
        <v>1</v>
      </c>
      <c r="Y640" s="1089" t="s">
        <v>84</v>
      </c>
      <c r="Z640" s="1089" t="s">
        <v>84</v>
      </c>
      <c r="AA640" s="1089" t="s">
        <v>84</v>
      </c>
      <c r="AB640" s="1089" t="s">
        <v>84</v>
      </c>
      <c r="AC640" s="1089"/>
      <c r="AD640" s="1089" t="s">
        <v>84</v>
      </c>
      <c r="AE640" s="1089" t="s">
        <v>84</v>
      </c>
      <c r="AF640" s="1089" t="s">
        <v>84</v>
      </c>
      <c r="AG640" s="1089" t="s">
        <v>84</v>
      </c>
      <c r="AH640" s="1089" t="s">
        <v>84</v>
      </c>
      <c r="AI640" s="1089" t="s">
        <v>84</v>
      </c>
      <c r="AJ640" s="1089">
        <v>1</v>
      </c>
      <c r="AK640" s="1089" t="s">
        <v>84</v>
      </c>
      <c r="AL640" s="1089" t="s">
        <v>84</v>
      </c>
      <c r="AM640" s="1089" t="s">
        <v>84</v>
      </c>
      <c r="AN640" s="186">
        <v>1</v>
      </c>
      <c r="AO640" s="1089" t="s">
        <v>84</v>
      </c>
      <c r="AP640" s="1089" t="s">
        <v>84</v>
      </c>
      <c r="AQ640" s="1089" t="s">
        <v>84</v>
      </c>
      <c r="AR640" s="1089" t="s">
        <v>84</v>
      </c>
      <c r="AS640" s="1089" t="s">
        <v>84</v>
      </c>
      <c r="AT640" s="1092">
        <v>1</v>
      </c>
      <c r="AU640" s="1089" t="s">
        <v>84</v>
      </c>
      <c r="AV640" s="1089" t="s">
        <v>84</v>
      </c>
      <c r="AW640" s="1089" t="s">
        <v>84</v>
      </c>
      <c r="AX640" s="1092" t="s">
        <v>84</v>
      </c>
      <c r="AY640" s="1089" t="s">
        <v>84</v>
      </c>
      <c r="AZ640" s="63"/>
      <c r="BA640" s="1093">
        <v>1</v>
      </c>
      <c r="BB640" s="1094">
        <v>1</v>
      </c>
      <c r="BC640" s="1094">
        <v>1</v>
      </c>
      <c r="BD640" s="1095">
        <v>1</v>
      </c>
      <c r="BE640" s="1095" t="s">
        <v>84</v>
      </c>
    </row>
    <row r="641" spans="1:57" ht="35.25" customHeight="1" x14ac:dyDescent="0.25">
      <c r="A641" s="144"/>
      <c r="B641" s="144"/>
      <c r="C641" s="144"/>
      <c r="D641" s="144"/>
      <c r="E641" s="144" t="str">
        <f t="shared" si="107"/>
        <v>2024JULIOÍNDICES DE DELIVERY</v>
      </c>
      <c r="F641" s="448">
        <v>2024</v>
      </c>
      <c r="G641" s="449" t="s">
        <v>241</v>
      </c>
      <c r="H641" s="452"/>
      <c r="I641" s="818" t="s">
        <v>160</v>
      </c>
      <c r="J641" s="1088" t="s">
        <v>84</v>
      </c>
      <c r="K641" s="1089" t="s">
        <v>84</v>
      </c>
      <c r="L641" s="1089" t="s">
        <v>84</v>
      </c>
      <c r="M641" s="1089" t="s">
        <v>84</v>
      </c>
      <c r="N641" s="1089" t="s">
        <v>84</v>
      </c>
      <c r="O641" s="1089" t="s">
        <v>84</v>
      </c>
      <c r="P641" s="1089" t="s">
        <v>84</v>
      </c>
      <c r="Q641" s="1089" t="s">
        <v>84</v>
      </c>
      <c r="R641" s="1089" t="s">
        <v>84</v>
      </c>
      <c r="S641" s="1089">
        <v>1</v>
      </c>
      <c r="T641" s="1089" t="s">
        <v>84</v>
      </c>
      <c r="U641" s="1089" t="s">
        <v>84</v>
      </c>
      <c r="V641" s="1089">
        <v>1</v>
      </c>
      <c r="W641" s="1089" t="s">
        <v>84</v>
      </c>
      <c r="X641" s="1089" t="s">
        <v>84</v>
      </c>
      <c r="Y641" s="1089" t="s">
        <v>84</v>
      </c>
      <c r="Z641" s="1089" t="s">
        <v>84</v>
      </c>
      <c r="AA641" s="1089" t="s">
        <v>84</v>
      </c>
      <c r="AB641" s="1089" t="s">
        <v>84</v>
      </c>
      <c r="AC641" s="1089"/>
      <c r="AD641" s="1089">
        <v>1</v>
      </c>
      <c r="AE641" s="1089">
        <v>0.75</v>
      </c>
      <c r="AF641" s="1089" t="s">
        <v>84</v>
      </c>
      <c r="AG641" s="1089" t="s">
        <v>84</v>
      </c>
      <c r="AH641" s="1089" t="s">
        <v>84</v>
      </c>
      <c r="AI641" s="1089" t="s">
        <v>84</v>
      </c>
      <c r="AJ641" s="1089" t="s">
        <v>84</v>
      </c>
      <c r="AK641" s="1089" t="s">
        <v>84</v>
      </c>
      <c r="AL641" s="1089" t="s">
        <v>84</v>
      </c>
      <c r="AM641" s="1089" t="s">
        <v>84</v>
      </c>
      <c r="AN641" s="186" t="s">
        <v>84</v>
      </c>
      <c r="AO641" s="1089" t="s">
        <v>84</v>
      </c>
      <c r="AP641" s="1089" t="s">
        <v>84</v>
      </c>
      <c r="AQ641" s="1089">
        <v>1</v>
      </c>
      <c r="AR641" s="1089" t="s">
        <v>84</v>
      </c>
      <c r="AS641" s="1089" t="s">
        <v>84</v>
      </c>
      <c r="AT641" s="1092" t="s">
        <v>84</v>
      </c>
      <c r="AU641" s="1089" t="s">
        <v>84</v>
      </c>
      <c r="AV641" s="1089" t="s">
        <v>84</v>
      </c>
      <c r="AW641" s="1089" t="s">
        <v>84</v>
      </c>
      <c r="AX641" s="1092" t="s">
        <v>84</v>
      </c>
      <c r="AY641" s="1089" t="s">
        <v>84</v>
      </c>
      <c r="AZ641" s="63"/>
      <c r="BA641" s="1093">
        <v>1</v>
      </c>
      <c r="BB641" s="1094">
        <v>0.875</v>
      </c>
      <c r="BC641" s="1094">
        <v>1</v>
      </c>
      <c r="BD641" s="1095">
        <v>0.95833333333333337</v>
      </c>
      <c r="BE641" s="1095" t="s">
        <v>84</v>
      </c>
    </row>
    <row r="642" spans="1:57" ht="35.25" customHeight="1" x14ac:dyDescent="0.25">
      <c r="A642" s="144"/>
      <c r="B642" s="144"/>
      <c r="C642" s="144"/>
      <c r="D642" s="144"/>
      <c r="E642" s="144" t="str">
        <f t="shared" si="107"/>
        <v>2024AGOSTOÍNDICES DE DELIVERY</v>
      </c>
      <c r="F642" s="448">
        <v>2024</v>
      </c>
      <c r="G642" s="449" t="s">
        <v>246</v>
      </c>
      <c r="H642" s="452"/>
      <c r="I642" s="818" t="s">
        <v>160</v>
      </c>
      <c r="J642" s="1088" t="s">
        <v>84</v>
      </c>
      <c r="K642" s="1089">
        <v>1</v>
      </c>
      <c r="L642" s="1089" t="s">
        <v>84</v>
      </c>
      <c r="M642" s="1089" t="s">
        <v>84</v>
      </c>
      <c r="N642" s="1089" t="s">
        <v>84</v>
      </c>
      <c r="O642" s="1089" t="s">
        <v>84</v>
      </c>
      <c r="P642" s="1089" t="s">
        <v>84</v>
      </c>
      <c r="Q642" s="1089" t="s">
        <v>84</v>
      </c>
      <c r="R642" s="1089" t="s">
        <v>84</v>
      </c>
      <c r="S642" s="1089" t="s">
        <v>84</v>
      </c>
      <c r="T642" s="1089" t="s">
        <v>84</v>
      </c>
      <c r="U642" s="1089" t="s">
        <v>84</v>
      </c>
      <c r="V642" s="1089" t="s">
        <v>84</v>
      </c>
      <c r="W642" s="1089" t="s">
        <v>84</v>
      </c>
      <c r="X642" s="1089">
        <v>1</v>
      </c>
      <c r="Y642" s="1089" t="s">
        <v>84</v>
      </c>
      <c r="Z642" s="1089" t="s">
        <v>84</v>
      </c>
      <c r="AA642" s="1089" t="s">
        <v>84</v>
      </c>
      <c r="AB642" s="1089" t="s">
        <v>84</v>
      </c>
      <c r="AC642" s="1089"/>
      <c r="AD642" s="1089">
        <v>1</v>
      </c>
      <c r="AE642" s="1089" t="s">
        <v>84</v>
      </c>
      <c r="AF642" s="1089" t="s">
        <v>84</v>
      </c>
      <c r="AG642" s="1089" t="s">
        <v>84</v>
      </c>
      <c r="AH642" s="1089" t="s">
        <v>84</v>
      </c>
      <c r="AI642" s="1089" t="s">
        <v>84</v>
      </c>
      <c r="AJ642" s="1089">
        <v>1</v>
      </c>
      <c r="AK642" s="1089" t="s">
        <v>84</v>
      </c>
      <c r="AL642" s="1089" t="s">
        <v>84</v>
      </c>
      <c r="AM642" s="1089" t="s">
        <v>84</v>
      </c>
      <c r="AN642" s="186" t="s">
        <v>84</v>
      </c>
      <c r="AO642" s="1089" t="s">
        <v>84</v>
      </c>
      <c r="AP642" s="1089" t="s">
        <v>84</v>
      </c>
      <c r="AQ642" s="1089">
        <v>1</v>
      </c>
      <c r="AR642" s="1089" t="s">
        <v>84</v>
      </c>
      <c r="AS642" s="1089" t="s">
        <v>84</v>
      </c>
      <c r="AT642" s="1092" t="s">
        <v>84</v>
      </c>
      <c r="AU642" s="1089" t="s">
        <v>84</v>
      </c>
      <c r="AV642" s="1089" t="s">
        <v>84</v>
      </c>
      <c r="AW642" s="1089" t="s">
        <v>84</v>
      </c>
      <c r="AX642" s="1092" t="s">
        <v>84</v>
      </c>
      <c r="AY642" s="1089" t="s">
        <v>84</v>
      </c>
      <c r="AZ642" s="63"/>
      <c r="BA642" s="1093">
        <v>1</v>
      </c>
      <c r="BB642" s="1094">
        <v>1</v>
      </c>
      <c r="BC642" s="1094">
        <v>1</v>
      </c>
      <c r="BD642" s="1095">
        <v>1</v>
      </c>
      <c r="BE642" s="1095" t="s">
        <v>84</v>
      </c>
    </row>
    <row r="643" spans="1:57" ht="35.25" customHeight="1" x14ac:dyDescent="0.25">
      <c r="A643" s="144"/>
      <c r="B643" s="144"/>
      <c r="C643" s="144"/>
      <c r="D643" s="144"/>
      <c r="E643" s="144" t="str">
        <f t="shared" si="107"/>
        <v>2024SEPTIEMBREÍNDICES DE DELIVERY</v>
      </c>
      <c r="F643" s="1181">
        <v>2024</v>
      </c>
      <c r="G643" s="449" t="s">
        <v>248</v>
      </c>
      <c r="H643" s="452"/>
      <c r="I643" s="818" t="s">
        <v>160</v>
      </c>
      <c r="J643" s="1088" t="s">
        <v>84</v>
      </c>
      <c r="K643" s="1089" t="s">
        <v>84</v>
      </c>
      <c r="L643" s="1089" t="s">
        <v>84</v>
      </c>
      <c r="M643" s="1089">
        <v>1</v>
      </c>
      <c r="N643" s="1089" t="s">
        <v>84</v>
      </c>
      <c r="O643" s="1089" t="s">
        <v>84</v>
      </c>
      <c r="P643" s="1089" t="s">
        <v>84</v>
      </c>
      <c r="Q643" s="1089" t="s">
        <v>84</v>
      </c>
      <c r="R643" s="1089" t="s">
        <v>84</v>
      </c>
      <c r="S643" s="1089" t="s">
        <v>84</v>
      </c>
      <c r="T643" s="1089" t="s">
        <v>84</v>
      </c>
      <c r="U643" s="1089" t="s">
        <v>84</v>
      </c>
      <c r="V643" s="1089" t="s">
        <v>84</v>
      </c>
      <c r="W643" s="1089" t="s">
        <v>84</v>
      </c>
      <c r="X643" s="1089" t="s">
        <v>84</v>
      </c>
      <c r="Y643" s="1089">
        <v>1</v>
      </c>
      <c r="Z643" s="1089" t="s">
        <v>84</v>
      </c>
      <c r="AA643" s="1089" t="s">
        <v>84</v>
      </c>
      <c r="AB643" s="1089" t="s">
        <v>84</v>
      </c>
      <c r="AC643" s="1089"/>
      <c r="AD643" s="1089" t="s">
        <v>84</v>
      </c>
      <c r="AE643" s="1089">
        <v>1</v>
      </c>
      <c r="AF643" s="1089" t="s">
        <v>84</v>
      </c>
      <c r="AG643" s="1089" t="s">
        <v>84</v>
      </c>
      <c r="AH643" s="1089" t="s">
        <v>84</v>
      </c>
      <c r="AI643" s="1089" t="s">
        <v>84</v>
      </c>
      <c r="AJ643" s="1089">
        <v>0.75</v>
      </c>
      <c r="AK643" s="1089" t="s">
        <v>84</v>
      </c>
      <c r="AL643" s="1089" t="s">
        <v>84</v>
      </c>
      <c r="AM643" s="1089" t="s">
        <v>84</v>
      </c>
      <c r="AN643" s="186" t="s">
        <v>84</v>
      </c>
      <c r="AO643" s="1089" t="s">
        <v>84</v>
      </c>
      <c r="AP643" s="1089" t="s">
        <v>84</v>
      </c>
      <c r="AQ643" s="1089" t="s">
        <v>84</v>
      </c>
      <c r="AR643" s="1089">
        <v>1</v>
      </c>
      <c r="AS643" s="1089" t="s">
        <v>84</v>
      </c>
      <c r="AT643" s="1092" t="s">
        <v>84</v>
      </c>
      <c r="AU643" s="1089" t="s">
        <v>84</v>
      </c>
      <c r="AV643" s="1089" t="s">
        <v>84</v>
      </c>
      <c r="AW643" s="1089" t="s">
        <v>84</v>
      </c>
      <c r="AX643" s="1092" t="s">
        <v>84</v>
      </c>
      <c r="AY643" s="1089" t="s">
        <v>84</v>
      </c>
      <c r="AZ643" s="63"/>
      <c r="BA643" s="1093">
        <v>1</v>
      </c>
      <c r="BB643" s="1094">
        <v>0.875</v>
      </c>
      <c r="BC643" s="1094">
        <v>1</v>
      </c>
      <c r="BD643" s="1095">
        <v>0.95833333333333337</v>
      </c>
      <c r="BE643" s="1095" t="s">
        <v>84</v>
      </c>
    </row>
    <row r="644" spans="1:57" ht="35.25" customHeight="1" x14ac:dyDescent="0.25">
      <c r="A644" s="144"/>
      <c r="B644" s="144"/>
      <c r="C644" s="144"/>
      <c r="D644" s="144"/>
      <c r="E644" s="144" t="str">
        <f t="shared" si="107"/>
        <v>2024OCTUBREÍNDICES DE DELIVERY</v>
      </c>
      <c r="F644" s="1192">
        <v>2024</v>
      </c>
      <c r="G644" s="449" t="s">
        <v>257</v>
      </c>
      <c r="H644" s="452"/>
      <c r="I644" s="818" t="s">
        <v>160</v>
      </c>
      <c r="J644" s="1088" t="s">
        <v>84</v>
      </c>
      <c r="K644" s="1089" t="s">
        <v>84</v>
      </c>
      <c r="L644" s="1089" t="s">
        <v>84</v>
      </c>
      <c r="M644" s="1089" t="s">
        <v>84</v>
      </c>
      <c r="N644" s="1089" t="s">
        <v>84</v>
      </c>
      <c r="O644" s="1089" t="s">
        <v>84</v>
      </c>
      <c r="P644" s="1089" t="s">
        <v>84</v>
      </c>
      <c r="Q644" s="1089">
        <v>1</v>
      </c>
      <c r="R644" s="1089" t="s">
        <v>84</v>
      </c>
      <c r="S644" s="1089" t="s">
        <v>84</v>
      </c>
      <c r="T644" s="1089" t="s">
        <v>84</v>
      </c>
      <c r="U644" s="1089">
        <v>1</v>
      </c>
      <c r="V644" s="1089" t="s">
        <v>84</v>
      </c>
      <c r="W644" s="1089" t="s">
        <v>84</v>
      </c>
      <c r="X644" s="1089" t="s">
        <v>84</v>
      </c>
      <c r="Y644" s="1089" t="s">
        <v>84</v>
      </c>
      <c r="Z644" s="1089" t="s">
        <v>84</v>
      </c>
      <c r="AA644" s="1089" t="s">
        <v>84</v>
      </c>
      <c r="AB644" s="1089" t="s">
        <v>84</v>
      </c>
      <c r="AC644" s="1089"/>
      <c r="AD644" s="1089" t="s">
        <v>84</v>
      </c>
      <c r="AE644" s="1089" t="s">
        <v>84</v>
      </c>
      <c r="AF644" s="1089" t="s">
        <v>84</v>
      </c>
      <c r="AG644" s="1089" t="s">
        <v>84</v>
      </c>
      <c r="AH644" s="1089" t="s">
        <v>84</v>
      </c>
      <c r="AI644" s="1089" t="s">
        <v>84</v>
      </c>
      <c r="AJ644" s="1089" t="s">
        <v>84</v>
      </c>
      <c r="AK644" s="1089" t="s">
        <v>84</v>
      </c>
      <c r="AL644" s="1089" t="s">
        <v>84</v>
      </c>
      <c r="AM644" s="1089">
        <v>1</v>
      </c>
      <c r="AN644" s="186">
        <v>0.75</v>
      </c>
      <c r="AO644" s="1089" t="s">
        <v>84</v>
      </c>
      <c r="AP644" s="1089" t="s">
        <v>84</v>
      </c>
      <c r="AQ644" s="1089">
        <v>1</v>
      </c>
      <c r="AR644" s="1089" t="s">
        <v>84</v>
      </c>
      <c r="AS644" s="1089" t="s">
        <v>84</v>
      </c>
      <c r="AT644" s="1092" t="s">
        <v>84</v>
      </c>
      <c r="AU644" s="1089" t="s">
        <v>84</v>
      </c>
      <c r="AV644" s="1089" t="s">
        <v>84</v>
      </c>
      <c r="AW644" s="1089" t="s">
        <v>84</v>
      </c>
      <c r="AX644" s="1092" t="s">
        <v>84</v>
      </c>
      <c r="AY644" s="1089" t="s">
        <v>84</v>
      </c>
      <c r="AZ644" s="63"/>
      <c r="BA644" s="1093">
        <v>1</v>
      </c>
      <c r="BB644" s="1094">
        <v>0.875</v>
      </c>
      <c r="BC644" s="1094">
        <v>1</v>
      </c>
      <c r="BD644" s="1095">
        <v>0.95833333333333337</v>
      </c>
      <c r="BE644" s="1095" t="s">
        <v>84</v>
      </c>
    </row>
    <row r="645" spans="1:57" ht="35.25" customHeight="1" x14ac:dyDescent="0.25">
      <c r="A645" s="144"/>
      <c r="B645" s="144"/>
      <c r="C645" s="144"/>
      <c r="D645" s="144"/>
      <c r="E645" s="144" t="str">
        <f t="shared" si="107"/>
        <v>2024NOVIEMBREÍNDICES DE DELIVERY</v>
      </c>
      <c r="F645" s="1194">
        <v>2024</v>
      </c>
      <c r="G645" s="449" t="s">
        <v>267</v>
      </c>
      <c r="H645" s="452"/>
      <c r="I645" s="818" t="s">
        <v>160</v>
      </c>
      <c r="J645" s="1088">
        <v>1</v>
      </c>
      <c r="K645" s="1089" t="s">
        <v>84</v>
      </c>
      <c r="L645" s="1089" t="s">
        <v>84</v>
      </c>
      <c r="M645" s="1089" t="s">
        <v>84</v>
      </c>
      <c r="N645" s="1089" t="s">
        <v>84</v>
      </c>
      <c r="O645" s="1089" t="s">
        <v>84</v>
      </c>
      <c r="P645" s="1089" t="s">
        <v>84</v>
      </c>
      <c r="Q645" s="1089" t="s">
        <v>84</v>
      </c>
      <c r="R645" s="1089" t="s">
        <v>84</v>
      </c>
      <c r="S645" s="1089" t="s">
        <v>84</v>
      </c>
      <c r="T645" s="1089" t="s">
        <v>84</v>
      </c>
      <c r="U645" s="1089" t="s">
        <v>84</v>
      </c>
      <c r="V645" s="1089" t="s">
        <v>84</v>
      </c>
      <c r="W645" s="1089" t="s">
        <v>84</v>
      </c>
      <c r="X645" s="1089" t="s">
        <v>84</v>
      </c>
      <c r="Y645" s="1089" t="s">
        <v>84</v>
      </c>
      <c r="Z645" s="1089">
        <v>1</v>
      </c>
      <c r="AA645" s="1089" t="s">
        <v>84</v>
      </c>
      <c r="AB645" s="1089" t="s">
        <v>84</v>
      </c>
      <c r="AC645" s="1089"/>
      <c r="AD645" s="1089">
        <v>1</v>
      </c>
      <c r="AE645" s="1089" t="s">
        <v>84</v>
      </c>
      <c r="AF645" s="1089" t="s">
        <v>84</v>
      </c>
      <c r="AG645" s="1089" t="s">
        <v>84</v>
      </c>
      <c r="AH645" s="1089" t="s">
        <v>84</v>
      </c>
      <c r="AI645" s="1089" t="s">
        <v>84</v>
      </c>
      <c r="AJ645" s="1089">
        <v>1</v>
      </c>
      <c r="AK645" s="1089" t="s">
        <v>84</v>
      </c>
      <c r="AL645" s="1089" t="s">
        <v>84</v>
      </c>
      <c r="AM645" s="1089" t="s">
        <v>84</v>
      </c>
      <c r="AN645" s="186" t="s">
        <v>84</v>
      </c>
      <c r="AO645" s="1089" t="s">
        <v>84</v>
      </c>
      <c r="AP645" s="1089" t="s">
        <v>84</v>
      </c>
      <c r="AQ645" s="1089" t="s">
        <v>84</v>
      </c>
      <c r="AR645" s="1089" t="s">
        <v>84</v>
      </c>
      <c r="AS645" s="1089" t="s">
        <v>84</v>
      </c>
      <c r="AT645" s="1092">
        <v>0</v>
      </c>
      <c r="AU645" s="1089" t="s">
        <v>84</v>
      </c>
      <c r="AV645" s="1089" t="s">
        <v>84</v>
      </c>
      <c r="AW645" s="1089" t="s">
        <v>84</v>
      </c>
      <c r="AX645" s="1092" t="s">
        <v>84</v>
      </c>
      <c r="AY645" s="1089" t="s">
        <v>84</v>
      </c>
      <c r="AZ645" s="63"/>
      <c r="BA645" s="1093">
        <v>1</v>
      </c>
      <c r="BB645" s="1094">
        <v>1</v>
      </c>
      <c r="BC645" s="1094">
        <v>0</v>
      </c>
      <c r="BD645" s="1095">
        <v>0.66666666666666663</v>
      </c>
      <c r="BE645" s="1095" t="s">
        <v>84</v>
      </c>
    </row>
    <row r="646" spans="1:57" ht="35.25" customHeight="1" x14ac:dyDescent="0.25">
      <c r="A646" s="144"/>
      <c r="B646" s="144"/>
      <c r="C646" s="144"/>
      <c r="D646" s="144"/>
      <c r="E646" s="144" t="str">
        <f t="shared" si="107"/>
        <v>2024DICIEMBREÍNDICES DE DELIVERY</v>
      </c>
      <c r="F646" s="1203">
        <v>2024</v>
      </c>
      <c r="G646" s="449" t="s">
        <v>152</v>
      </c>
      <c r="H646" s="452"/>
      <c r="I646" s="818" t="s">
        <v>160</v>
      </c>
      <c r="J646" s="1088" t="s">
        <v>84</v>
      </c>
      <c r="K646" s="1089" t="s">
        <v>84</v>
      </c>
      <c r="L646" s="1089" t="s">
        <v>84</v>
      </c>
      <c r="M646" s="1089" t="s">
        <v>84</v>
      </c>
      <c r="N646" s="1089" t="s">
        <v>84</v>
      </c>
      <c r="O646" s="1089" t="s">
        <v>84</v>
      </c>
      <c r="P646" s="1089" t="s">
        <v>84</v>
      </c>
      <c r="Q646" s="1089" t="s">
        <v>84</v>
      </c>
      <c r="R646" s="1089" t="s">
        <v>84</v>
      </c>
      <c r="S646" s="1089" t="s">
        <v>84</v>
      </c>
      <c r="T646" s="1089" t="s">
        <v>84</v>
      </c>
      <c r="U646" s="1089" t="s">
        <v>84</v>
      </c>
      <c r="V646" s="1089">
        <v>1</v>
      </c>
      <c r="W646" s="1089" t="s">
        <v>84</v>
      </c>
      <c r="X646" s="1089" t="s">
        <v>84</v>
      </c>
      <c r="Y646" s="1089" t="s">
        <v>84</v>
      </c>
      <c r="Z646" s="1089" t="s">
        <v>84</v>
      </c>
      <c r="AA646" s="1089">
        <v>1</v>
      </c>
      <c r="AB646" s="1089" t="s">
        <v>84</v>
      </c>
      <c r="AC646" s="1089"/>
      <c r="AD646" s="1089" t="s">
        <v>84</v>
      </c>
      <c r="AE646" s="1089">
        <v>1</v>
      </c>
      <c r="AF646" s="1089" t="s">
        <v>84</v>
      </c>
      <c r="AG646" s="1089" t="s">
        <v>84</v>
      </c>
      <c r="AH646" s="1089" t="s">
        <v>84</v>
      </c>
      <c r="AI646" s="1089" t="s">
        <v>84</v>
      </c>
      <c r="AJ646" s="1089">
        <v>1</v>
      </c>
      <c r="AK646" s="1089" t="s">
        <v>84</v>
      </c>
      <c r="AL646" s="1089" t="s">
        <v>84</v>
      </c>
      <c r="AM646" s="1089" t="s">
        <v>84</v>
      </c>
      <c r="AN646" s="186" t="s">
        <v>84</v>
      </c>
      <c r="AO646" s="1089" t="s">
        <v>84</v>
      </c>
      <c r="AP646" s="1089" t="s">
        <v>84</v>
      </c>
      <c r="AQ646" s="1089" t="s">
        <v>84</v>
      </c>
      <c r="AR646" s="1089">
        <v>1</v>
      </c>
      <c r="AS646" s="1089" t="s">
        <v>84</v>
      </c>
      <c r="AT646" s="1092" t="s">
        <v>84</v>
      </c>
      <c r="AU646" s="1089" t="s">
        <v>84</v>
      </c>
      <c r="AV646" s="1089" t="s">
        <v>84</v>
      </c>
      <c r="AW646" s="1089" t="s">
        <v>84</v>
      </c>
      <c r="AX646" s="1092" t="s">
        <v>84</v>
      </c>
      <c r="AY646" s="1089" t="s">
        <v>84</v>
      </c>
      <c r="AZ646" s="63"/>
      <c r="BA646" s="1093">
        <v>1</v>
      </c>
      <c r="BB646" s="1094">
        <v>1</v>
      </c>
      <c r="BC646" s="1094">
        <v>1</v>
      </c>
      <c r="BD646" s="1095">
        <v>1</v>
      </c>
      <c r="BE646" s="1095" t="s">
        <v>84</v>
      </c>
    </row>
    <row r="647" spans="1:57" ht="35.25" customHeight="1" x14ac:dyDescent="0.25">
      <c r="A647" s="144"/>
      <c r="B647" s="144"/>
      <c r="C647" s="144"/>
      <c r="D647" s="144"/>
      <c r="E647" s="144" t="str">
        <f t="shared" si="107"/>
        <v>2025ENEROÍNDICES DE DELIVERY</v>
      </c>
      <c r="F647" s="1215">
        <v>2025</v>
      </c>
      <c r="G647" s="449" t="s">
        <v>153</v>
      </c>
      <c r="H647" s="452"/>
      <c r="I647" s="818" t="s">
        <v>160</v>
      </c>
      <c r="J647" s="1088" t="s">
        <v>84</v>
      </c>
      <c r="K647" s="1089">
        <v>1</v>
      </c>
      <c r="L647" s="1089" t="s">
        <v>84</v>
      </c>
      <c r="M647" s="1089" t="s">
        <v>84</v>
      </c>
      <c r="N647" s="1089" t="s">
        <v>84</v>
      </c>
      <c r="O647" s="1089" t="s">
        <v>84</v>
      </c>
      <c r="P647" s="1089" t="s">
        <v>84</v>
      </c>
      <c r="Q647" s="1089" t="s">
        <v>84</v>
      </c>
      <c r="R647" s="1089" t="s">
        <v>84</v>
      </c>
      <c r="S647" s="1089" t="s">
        <v>84</v>
      </c>
      <c r="T647" s="1089" t="s">
        <v>84</v>
      </c>
      <c r="U647" s="1089" t="s">
        <v>84</v>
      </c>
      <c r="V647" s="1089" t="s">
        <v>84</v>
      </c>
      <c r="W647" s="1089" t="s">
        <v>84</v>
      </c>
      <c r="X647" s="1089" t="s">
        <v>84</v>
      </c>
      <c r="Y647" s="1089">
        <v>1</v>
      </c>
      <c r="Z647" s="1089" t="s">
        <v>84</v>
      </c>
      <c r="AA647" s="1089" t="s">
        <v>84</v>
      </c>
      <c r="AB647" s="1089" t="s">
        <v>84</v>
      </c>
      <c r="AC647" s="1089"/>
      <c r="AD647" s="1089">
        <v>1</v>
      </c>
      <c r="AE647" s="1089" t="s">
        <v>84</v>
      </c>
      <c r="AF647" s="1089" t="s">
        <v>84</v>
      </c>
      <c r="AG647" s="1089" t="s">
        <v>84</v>
      </c>
      <c r="AH647" s="1089" t="s">
        <v>84</v>
      </c>
      <c r="AI647" s="1089" t="s">
        <v>84</v>
      </c>
      <c r="AJ647" s="1089" t="s">
        <v>84</v>
      </c>
      <c r="AK647" s="1089" t="s">
        <v>84</v>
      </c>
      <c r="AL647" s="1089" t="s">
        <v>84</v>
      </c>
      <c r="AM647" s="1089" t="s">
        <v>84</v>
      </c>
      <c r="AN647" s="186" t="s">
        <v>84</v>
      </c>
      <c r="AO647" s="1089" t="s">
        <v>84</v>
      </c>
      <c r="AP647" s="1089" t="s">
        <v>84</v>
      </c>
      <c r="AQ647" s="1089">
        <v>1</v>
      </c>
      <c r="AR647" s="1089" t="s">
        <v>84</v>
      </c>
      <c r="AS647" s="1089" t="s">
        <v>84</v>
      </c>
      <c r="AT647" s="1092" t="s">
        <v>84</v>
      </c>
      <c r="AU647" s="1089" t="s">
        <v>84</v>
      </c>
      <c r="AV647" s="1089" t="s">
        <v>84</v>
      </c>
      <c r="AW647" s="1089" t="s">
        <v>84</v>
      </c>
      <c r="AX647" s="1092" t="s">
        <v>84</v>
      </c>
      <c r="AY647" s="1089" t="s">
        <v>84</v>
      </c>
      <c r="AZ647" s="63"/>
      <c r="BA647" s="1093">
        <v>1</v>
      </c>
      <c r="BB647" s="1094">
        <v>1</v>
      </c>
      <c r="BC647" s="1094">
        <v>1</v>
      </c>
      <c r="BD647" s="1095">
        <v>1</v>
      </c>
      <c r="BE647" s="1095" t="s">
        <v>84</v>
      </c>
    </row>
    <row r="648" spans="1:57" ht="35.25" customHeight="1" x14ac:dyDescent="0.25">
      <c r="A648" s="144"/>
      <c r="B648" s="144"/>
      <c r="C648" s="144"/>
      <c r="D648" s="144"/>
      <c r="E648" s="144" t="str">
        <f t="shared" si="107"/>
        <v>2025FEBREROÍNDICES DE DELIVERY</v>
      </c>
      <c r="F648" s="1217">
        <v>2025</v>
      </c>
      <c r="G648" s="449" t="s">
        <v>154</v>
      </c>
      <c r="H648" s="452"/>
      <c r="I648" s="818" t="s">
        <v>160</v>
      </c>
      <c r="J648" s="1088" t="s">
        <v>84</v>
      </c>
      <c r="K648" s="1089" t="s">
        <v>84</v>
      </c>
      <c r="L648" s="1089" t="s">
        <v>84</v>
      </c>
      <c r="M648" s="1089" t="s">
        <v>84</v>
      </c>
      <c r="N648" s="1089" t="s">
        <v>84</v>
      </c>
      <c r="O648" s="1089" t="s">
        <v>84</v>
      </c>
      <c r="P648" s="1089" t="s">
        <v>84</v>
      </c>
      <c r="Q648" s="1089" t="s">
        <v>84</v>
      </c>
      <c r="R648" s="1089" t="s">
        <v>84</v>
      </c>
      <c r="S648" s="1089">
        <v>1</v>
      </c>
      <c r="T648" s="1089" t="s">
        <v>84</v>
      </c>
      <c r="U648" s="1089" t="s">
        <v>84</v>
      </c>
      <c r="V648" s="1089" t="s">
        <v>84</v>
      </c>
      <c r="W648" s="1089" t="s">
        <v>84</v>
      </c>
      <c r="X648" s="1089">
        <v>1</v>
      </c>
      <c r="Y648" s="1089" t="s">
        <v>84</v>
      </c>
      <c r="Z648" s="1089" t="s">
        <v>84</v>
      </c>
      <c r="AA648" s="1089" t="s">
        <v>84</v>
      </c>
      <c r="AB648" s="1089" t="s">
        <v>84</v>
      </c>
      <c r="AC648" s="1089"/>
      <c r="AD648" s="1089" t="s">
        <v>84</v>
      </c>
      <c r="AE648" s="1089" t="s">
        <v>84</v>
      </c>
      <c r="AF648" s="1089" t="s">
        <v>84</v>
      </c>
      <c r="AG648" s="1089" t="s">
        <v>84</v>
      </c>
      <c r="AH648" s="1089" t="s">
        <v>84</v>
      </c>
      <c r="AI648" s="1089" t="s">
        <v>84</v>
      </c>
      <c r="AJ648" s="1089" t="s">
        <v>84</v>
      </c>
      <c r="AK648" s="1089" t="s">
        <v>84</v>
      </c>
      <c r="AL648" s="1089" t="s">
        <v>84</v>
      </c>
      <c r="AM648" s="1089">
        <v>1</v>
      </c>
      <c r="AN648" s="186">
        <v>1</v>
      </c>
      <c r="AO648" s="1089" t="s">
        <v>84</v>
      </c>
      <c r="AP648" s="1089" t="s">
        <v>84</v>
      </c>
      <c r="AQ648" s="1089" t="s">
        <v>84</v>
      </c>
      <c r="AR648" s="1089">
        <v>1</v>
      </c>
      <c r="AS648" s="1089" t="s">
        <v>84</v>
      </c>
      <c r="AT648" s="1092" t="s">
        <v>84</v>
      </c>
      <c r="AU648" s="1089" t="s">
        <v>84</v>
      </c>
      <c r="AV648" s="1089" t="s">
        <v>84</v>
      </c>
      <c r="AW648" s="1089" t="s">
        <v>84</v>
      </c>
      <c r="AX648" s="1092" t="s">
        <v>84</v>
      </c>
      <c r="AY648" s="1089" t="s">
        <v>84</v>
      </c>
      <c r="AZ648" s="63"/>
      <c r="BA648" s="1093">
        <v>1</v>
      </c>
      <c r="BB648" s="1094">
        <v>1</v>
      </c>
      <c r="BC648" s="1094">
        <v>1</v>
      </c>
      <c r="BD648" s="1095">
        <v>1</v>
      </c>
      <c r="BE648" s="1095" t="s">
        <v>84</v>
      </c>
    </row>
    <row r="649" spans="1:57" ht="35.25" customHeight="1" x14ac:dyDescent="0.25">
      <c r="A649" s="144"/>
      <c r="B649" s="144"/>
      <c r="C649" s="144"/>
      <c r="D649" s="144"/>
      <c r="E649" s="144" t="str">
        <f t="shared" si="107"/>
        <v>2025MARZOÍNDICES DE DELIVERY</v>
      </c>
      <c r="F649" s="1238">
        <v>2025</v>
      </c>
      <c r="G649" s="449" t="s">
        <v>155</v>
      </c>
      <c r="H649" s="452"/>
      <c r="I649" s="1219" t="s">
        <v>160</v>
      </c>
      <c r="J649" s="1088" t="s">
        <v>84</v>
      </c>
      <c r="K649" s="1089" t="s">
        <v>84</v>
      </c>
      <c r="L649" s="1089" t="s">
        <v>84</v>
      </c>
      <c r="M649" s="1089" t="s">
        <v>84</v>
      </c>
      <c r="N649" s="1089" t="s">
        <v>84</v>
      </c>
      <c r="O649" s="1089" t="s">
        <v>84</v>
      </c>
      <c r="P649" s="1089" t="s">
        <v>84</v>
      </c>
      <c r="Q649" s="1089" t="s">
        <v>84</v>
      </c>
      <c r="R649" s="1089" t="s">
        <v>84</v>
      </c>
      <c r="S649" s="1089" t="s">
        <v>84</v>
      </c>
      <c r="T649" s="1089" t="s">
        <v>84</v>
      </c>
      <c r="U649" s="1089" t="s">
        <v>84</v>
      </c>
      <c r="V649" s="1089">
        <v>1</v>
      </c>
      <c r="W649" s="1089" t="s">
        <v>84</v>
      </c>
      <c r="X649" s="1089" t="s">
        <v>84</v>
      </c>
      <c r="Y649" s="1089" t="s">
        <v>84</v>
      </c>
      <c r="Z649" s="1089" t="s">
        <v>84</v>
      </c>
      <c r="AA649" s="1089">
        <v>1</v>
      </c>
      <c r="AB649" s="1089" t="s">
        <v>84</v>
      </c>
      <c r="AC649" s="1089"/>
      <c r="AD649" s="1089" t="s">
        <v>84</v>
      </c>
      <c r="AE649" s="1089">
        <v>1</v>
      </c>
      <c r="AF649" s="1089" t="s">
        <v>84</v>
      </c>
      <c r="AG649" s="1089" t="s">
        <v>84</v>
      </c>
      <c r="AH649" s="1089" t="s">
        <v>84</v>
      </c>
      <c r="AI649" s="1089" t="s">
        <v>84</v>
      </c>
      <c r="AJ649" s="1089">
        <v>1</v>
      </c>
      <c r="AK649" s="1089" t="s">
        <v>84</v>
      </c>
      <c r="AL649" s="1089" t="s">
        <v>84</v>
      </c>
      <c r="AM649" s="1089" t="s">
        <v>84</v>
      </c>
      <c r="AN649" s="186" t="s">
        <v>84</v>
      </c>
      <c r="AO649" s="1089" t="s">
        <v>84</v>
      </c>
      <c r="AP649" s="1089" t="s">
        <v>84</v>
      </c>
      <c r="AQ649" s="1089">
        <v>1</v>
      </c>
      <c r="AR649" s="1089" t="s">
        <v>84</v>
      </c>
      <c r="AS649" s="1089" t="s">
        <v>84</v>
      </c>
      <c r="AT649" s="1092" t="s">
        <v>84</v>
      </c>
      <c r="AU649" s="1089" t="s">
        <v>84</v>
      </c>
      <c r="AV649" s="1089" t="s">
        <v>84</v>
      </c>
      <c r="AW649" s="1089" t="s">
        <v>84</v>
      </c>
      <c r="AX649" s="1092" t="s">
        <v>84</v>
      </c>
      <c r="AY649" s="1089" t="s">
        <v>84</v>
      </c>
      <c r="AZ649" s="63"/>
      <c r="BA649" s="1093">
        <v>1</v>
      </c>
      <c r="BB649" s="1094">
        <v>1</v>
      </c>
      <c r="BC649" s="1094">
        <v>1</v>
      </c>
      <c r="BD649" s="1095">
        <v>1</v>
      </c>
      <c r="BE649" s="1095" t="s">
        <v>84</v>
      </c>
    </row>
    <row r="650" spans="1:57" ht="35.25" customHeight="1" x14ac:dyDescent="0.25">
      <c r="A650" s="144"/>
      <c r="B650" s="144"/>
      <c r="C650" s="144"/>
      <c r="D650" s="144"/>
      <c r="E650" s="144" t="str">
        <f t="shared" si="107"/>
        <v>2025ABRILÍNDICES DE DELIVERY</v>
      </c>
      <c r="F650" s="1240">
        <v>2025</v>
      </c>
      <c r="G650" s="449" t="s">
        <v>303</v>
      </c>
      <c r="H650" s="452"/>
      <c r="I650" s="1219" t="s">
        <v>160</v>
      </c>
      <c r="J650" s="1088" t="s">
        <v>84</v>
      </c>
      <c r="K650" s="1089" t="s">
        <v>84</v>
      </c>
      <c r="L650" s="1089" t="s">
        <v>84</v>
      </c>
      <c r="M650" s="1089">
        <v>1</v>
      </c>
      <c r="N650" s="1089" t="s">
        <v>84</v>
      </c>
      <c r="O650" s="1089" t="s">
        <v>84</v>
      </c>
      <c r="P650" s="1089" t="s">
        <v>84</v>
      </c>
      <c r="Q650" s="1089" t="s">
        <v>84</v>
      </c>
      <c r="R650" s="1089" t="s">
        <v>84</v>
      </c>
      <c r="S650" s="1089" t="s">
        <v>84</v>
      </c>
      <c r="T650" s="1089" t="s">
        <v>84</v>
      </c>
      <c r="U650" s="1089" t="s">
        <v>84</v>
      </c>
      <c r="V650" s="1089" t="s">
        <v>84</v>
      </c>
      <c r="W650" s="1089" t="s">
        <v>84</v>
      </c>
      <c r="X650" s="1089" t="s">
        <v>84</v>
      </c>
      <c r="Y650" s="1089">
        <v>1</v>
      </c>
      <c r="Z650" s="1089" t="s">
        <v>84</v>
      </c>
      <c r="AA650" s="1089" t="s">
        <v>84</v>
      </c>
      <c r="AB650" s="1089" t="s">
        <v>84</v>
      </c>
      <c r="AC650" s="1089"/>
      <c r="AD650" s="1089">
        <v>1</v>
      </c>
      <c r="AE650" s="1089" t="s">
        <v>84</v>
      </c>
      <c r="AF650" s="1089" t="s">
        <v>84</v>
      </c>
      <c r="AG650" s="1089" t="s">
        <v>84</v>
      </c>
      <c r="AH650" s="1089" t="s">
        <v>84</v>
      </c>
      <c r="AI650" s="1089" t="s">
        <v>84</v>
      </c>
      <c r="AJ650" s="1089">
        <v>1</v>
      </c>
      <c r="AK650" s="1089" t="s">
        <v>84</v>
      </c>
      <c r="AL650" s="1089" t="s">
        <v>84</v>
      </c>
      <c r="AM650" s="1089" t="s">
        <v>84</v>
      </c>
      <c r="AN650" s="186" t="s">
        <v>84</v>
      </c>
      <c r="AO650" s="1089" t="s">
        <v>84</v>
      </c>
      <c r="AP650" s="1089" t="s">
        <v>84</v>
      </c>
      <c r="AQ650" s="1089" t="s">
        <v>84</v>
      </c>
      <c r="AR650" s="1089">
        <v>1</v>
      </c>
      <c r="AS650" s="1089" t="s">
        <v>84</v>
      </c>
      <c r="AT650" s="1092" t="s">
        <v>84</v>
      </c>
      <c r="AU650" s="1089" t="s">
        <v>84</v>
      </c>
      <c r="AV650" s="1089" t="s">
        <v>84</v>
      </c>
      <c r="AW650" s="1089" t="s">
        <v>84</v>
      </c>
      <c r="AX650" s="1092" t="s">
        <v>84</v>
      </c>
      <c r="AY650" s="1089" t="s">
        <v>84</v>
      </c>
      <c r="AZ650" s="63"/>
      <c r="BA650" s="1093">
        <v>1</v>
      </c>
      <c r="BB650" s="1094">
        <v>1</v>
      </c>
      <c r="BC650" s="1094">
        <v>1</v>
      </c>
      <c r="BD650" s="1095">
        <v>1</v>
      </c>
      <c r="BE650" s="1095" t="s">
        <v>84</v>
      </c>
    </row>
    <row r="651" spans="1:57" ht="35.25" customHeight="1" x14ac:dyDescent="0.25">
      <c r="A651" s="144"/>
      <c r="B651" s="144"/>
      <c r="C651" s="144"/>
      <c r="D651" s="144"/>
      <c r="E651" s="144" t="str">
        <f>+F651&amp;G651&amp;I651</f>
        <v>2025MAYOÍNDICES DE DELIVERY</v>
      </c>
      <c r="F651" s="1258">
        <v>2025</v>
      </c>
      <c r="G651" s="449" t="s">
        <v>167</v>
      </c>
      <c r="H651" s="452"/>
      <c r="I651" s="1219" t="s">
        <v>160</v>
      </c>
      <c r="J651" s="1088" t="s">
        <v>84</v>
      </c>
      <c r="K651" s="1089">
        <v>1</v>
      </c>
      <c r="L651" s="1089" t="s">
        <v>84</v>
      </c>
      <c r="M651" s="1089" t="s">
        <v>84</v>
      </c>
      <c r="N651" s="1089" t="s">
        <v>84</v>
      </c>
      <c r="O651" s="1089" t="s">
        <v>84</v>
      </c>
      <c r="P651" s="1089" t="s">
        <v>84</v>
      </c>
      <c r="Q651" s="1089" t="s">
        <v>84</v>
      </c>
      <c r="R651" s="1089" t="s">
        <v>84</v>
      </c>
      <c r="S651" s="1089" t="s">
        <v>84</v>
      </c>
      <c r="T651" s="1089" t="s">
        <v>84</v>
      </c>
      <c r="U651" s="1089" t="s">
        <v>84</v>
      </c>
      <c r="V651" s="1089" t="s">
        <v>84</v>
      </c>
      <c r="W651" s="1089" t="s">
        <v>84</v>
      </c>
      <c r="X651" s="1089" t="s">
        <v>84</v>
      </c>
      <c r="Y651" s="1089" t="s">
        <v>84</v>
      </c>
      <c r="Z651" s="1089">
        <v>1</v>
      </c>
      <c r="AA651" s="1089" t="s">
        <v>84</v>
      </c>
      <c r="AB651" s="1089" t="s">
        <v>84</v>
      </c>
      <c r="AC651" s="1089"/>
      <c r="AD651" s="1089" t="s">
        <v>84</v>
      </c>
      <c r="AE651" s="1089">
        <v>1</v>
      </c>
      <c r="AF651" s="1089" t="s">
        <v>84</v>
      </c>
      <c r="AG651" s="1089" t="s">
        <v>84</v>
      </c>
      <c r="AH651" s="1089" t="s">
        <v>84</v>
      </c>
      <c r="AI651" s="1089" t="s">
        <v>84</v>
      </c>
      <c r="AJ651" s="1089" t="s">
        <v>84</v>
      </c>
      <c r="AK651" s="1089" t="s">
        <v>84</v>
      </c>
      <c r="AL651" s="1089">
        <v>1</v>
      </c>
      <c r="AM651" s="1089" t="s">
        <v>84</v>
      </c>
      <c r="AN651" s="186" t="s">
        <v>84</v>
      </c>
      <c r="AO651" s="1089" t="s">
        <v>84</v>
      </c>
      <c r="AP651" s="1089" t="s">
        <v>84</v>
      </c>
      <c r="AQ651" s="1089">
        <v>1</v>
      </c>
      <c r="AR651" s="1089" t="s">
        <v>84</v>
      </c>
      <c r="AS651" s="1089" t="s">
        <v>84</v>
      </c>
      <c r="AT651" s="1092" t="s">
        <v>84</v>
      </c>
      <c r="AU651" s="1089" t="s">
        <v>84</v>
      </c>
      <c r="AV651" s="1089" t="s">
        <v>84</v>
      </c>
      <c r="AW651" s="1089" t="s">
        <v>84</v>
      </c>
      <c r="AX651" s="1092" t="s">
        <v>84</v>
      </c>
      <c r="AY651" s="1089" t="s">
        <v>84</v>
      </c>
      <c r="AZ651" s="63"/>
      <c r="BA651" s="1093">
        <v>1</v>
      </c>
      <c r="BB651" s="1094">
        <v>1</v>
      </c>
      <c r="BC651" s="1094">
        <v>1</v>
      </c>
      <c r="BD651" s="1095">
        <v>1</v>
      </c>
      <c r="BE651" s="1095" t="s">
        <v>84</v>
      </c>
    </row>
    <row r="652" spans="1:57" ht="35.25" customHeight="1" x14ac:dyDescent="0.25">
      <c r="A652" s="144"/>
      <c r="B652" s="144"/>
      <c r="C652" s="144"/>
      <c r="D652" s="144"/>
      <c r="E652" s="144" t="str">
        <f>+F652&amp;G652&amp;I652</f>
        <v>2025JUNIOÍNDICES DE DELIVERY</v>
      </c>
      <c r="F652" s="1261">
        <v>2025</v>
      </c>
      <c r="G652" s="449" t="s">
        <v>168</v>
      </c>
      <c r="H652" s="452"/>
      <c r="I652" s="1102" t="s">
        <v>160</v>
      </c>
      <c r="J652" s="1088" t="s">
        <v>84</v>
      </c>
      <c r="K652" s="1089" t="s">
        <v>84</v>
      </c>
      <c r="L652" s="1089" t="s">
        <v>84</v>
      </c>
      <c r="M652" s="1089" t="s">
        <v>84</v>
      </c>
      <c r="N652" s="1089" t="s">
        <v>84</v>
      </c>
      <c r="O652" s="1089" t="s">
        <v>84</v>
      </c>
      <c r="P652" s="1089" t="s">
        <v>84</v>
      </c>
      <c r="Q652" s="1089">
        <v>1</v>
      </c>
      <c r="R652" s="1089" t="s">
        <v>84</v>
      </c>
      <c r="S652" s="1089" t="s">
        <v>84</v>
      </c>
      <c r="T652" s="1089" t="s">
        <v>84</v>
      </c>
      <c r="U652" s="1089">
        <v>1</v>
      </c>
      <c r="V652" s="1089" t="s">
        <v>84</v>
      </c>
      <c r="W652" s="1089" t="s">
        <v>84</v>
      </c>
      <c r="X652" s="1089" t="s">
        <v>84</v>
      </c>
      <c r="Y652" s="1089" t="s">
        <v>84</v>
      </c>
      <c r="Z652" s="1089" t="s">
        <v>84</v>
      </c>
      <c r="AA652" s="1089" t="s">
        <v>84</v>
      </c>
      <c r="AB652" s="1089" t="s">
        <v>84</v>
      </c>
      <c r="AC652" s="1089"/>
      <c r="AD652" s="1089">
        <v>1</v>
      </c>
      <c r="AE652" s="1089" t="s">
        <v>84</v>
      </c>
      <c r="AF652" s="1089" t="s">
        <v>84</v>
      </c>
      <c r="AG652" s="1089" t="s">
        <v>84</v>
      </c>
      <c r="AH652" s="1089" t="s">
        <v>84</v>
      </c>
      <c r="AI652" s="1089" t="s">
        <v>84</v>
      </c>
      <c r="AJ652" s="1089">
        <v>1</v>
      </c>
      <c r="AK652" s="1089" t="s">
        <v>84</v>
      </c>
      <c r="AL652" s="1089" t="s">
        <v>84</v>
      </c>
      <c r="AM652" s="1089" t="s">
        <v>84</v>
      </c>
      <c r="AN652" s="186" t="s">
        <v>84</v>
      </c>
      <c r="AO652" s="1089" t="s">
        <v>84</v>
      </c>
      <c r="AP652" s="1089" t="s">
        <v>84</v>
      </c>
      <c r="AQ652" s="1089" t="s">
        <v>84</v>
      </c>
      <c r="AR652" s="1089">
        <v>0.75</v>
      </c>
      <c r="AS652" s="1089" t="s">
        <v>84</v>
      </c>
      <c r="AT652" s="1092" t="s">
        <v>84</v>
      </c>
      <c r="AU652" s="1089" t="s">
        <v>84</v>
      </c>
      <c r="AV652" s="1089" t="s">
        <v>84</v>
      </c>
      <c r="AW652" s="1089" t="s">
        <v>84</v>
      </c>
      <c r="AX652" s="1092" t="s">
        <v>84</v>
      </c>
      <c r="AY652" s="1089" t="s">
        <v>84</v>
      </c>
      <c r="AZ652" s="63"/>
      <c r="BA652" s="1093">
        <v>1</v>
      </c>
      <c r="BB652" s="1094">
        <v>1</v>
      </c>
      <c r="BC652" s="1094">
        <v>0.75</v>
      </c>
      <c r="BD652" s="1095">
        <v>0.91666666666666663</v>
      </c>
      <c r="BE652" s="1095" t="s">
        <v>84</v>
      </c>
    </row>
    <row r="653" spans="1:57" ht="35.25" customHeight="1" x14ac:dyDescent="0.25">
      <c r="A653" s="144"/>
      <c r="B653" s="144"/>
      <c r="C653" s="144"/>
      <c r="D653" s="144"/>
      <c r="E653" s="144" t="str">
        <f>+F653&amp;G653&amp;I653</f>
        <v>2025JULIOÍNDICES DE DELIVERY</v>
      </c>
      <c r="F653" s="1278">
        <v>2025</v>
      </c>
      <c r="G653" s="449" t="s">
        <v>241</v>
      </c>
      <c r="H653" s="452"/>
      <c r="I653" s="1219" t="s">
        <v>160</v>
      </c>
      <c r="J653" s="1088">
        <v>1</v>
      </c>
      <c r="K653" s="1089" t="s">
        <v>84</v>
      </c>
      <c r="L653" s="1089" t="s">
        <v>84</v>
      </c>
      <c r="M653" s="1089" t="s">
        <v>84</v>
      </c>
      <c r="N653" s="1089" t="s">
        <v>84</v>
      </c>
      <c r="O653" s="1089" t="s">
        <v>84</v>
      </c>
      <c r="P653" s="1089" t="s">
        <v>84</v>
      </c>
      <c r="Q653" s="1089" t="s">
        <v>84</v>
      </c>
      <c r="R653" s="1089" t="s">
        <v>84</v>
      </c>
      <c r="S653" s="1089" t="s">
        <v>84</v>
      </c>
      <c r="T653" s="1089" t="s">
        <v>84</v>
      </c>
      <c r="U653" s="1089" t="s">
        <v>84</v>
      </c>
      <c r="V653" s="1089">
        <v>1</v>
      </c>
      <c r="W653" s="1089" t="s">
        <v>84</v>
      </c>
      <c r="X653" s="1089" t="s">
        <v>84</v>
      </c>
      <c r="Y653" s="1089" t="s">
        <v>84</v>
      </c>
      <c r="Z653" s="1089" t="s">
        <v>84</v>
      </c>
      <c r="AA653" s="1089" t="s">
        <v>84</v>
      </c>
      <c r="AB653" s="1089" t="s">
        <v>84</v>
      </c>
      <c r="AC653" s="1089"/>
      <c r="AD653" s="1089" t="s">
        <v>84</v>
      </c>
      <c r="AE653" s="1089">
        <v>1</v>
      </c>
      <c r="AF653" s="1089" t="s">
        <v>84</v>
      </c>
      <c r="AG653" s="1089" t="s">
        <v>84</v>
      </c>
      <c r="AH653" s="1089" t="s">
        <v>84</v>
      </c>
      <c r="AI653" s="1089" t="s">
        <v>84</v>
      </c>
      <c r="AJ653" s="1089" t="s">
        <v>84</v>
      </c>
      <c r="AK653" s="1089" t="s">
        <v>84</v>
      </c>
      <c r="AL653" s="1089" t="s">
        <v>84</v>
      </c>
      <c r="AM653" s="1089">
        <v>1</v>
      </c>
      <c r="AN653" s="186" t="s">
        <v>84</v>
      </c>
      <c r="AO653" s="1089" t="s">
        <v>84</v>
      </c>
      <c r="AP653" s="1089" t="s">
        <v>84</v>
      </c>
      <c r="AQ653" s="1089">
        <v>1</v>
      </c>
      <c r="AR653" s="1089" t="s">
        <v>84</v>
      </c>
      <c r="AS653" s="1089" t="s">
        <v>84</v>
      </c>
      <c r="AT653" s="1092" t="s">
        <v>84</v>
      </c>
      <c r="AU653" s="1089" t="s">
        <v>84</v>
      </c>
      <c r="AV653" s="1089" t="s">
        <v>84</v>
      </c>
      <c r="AW653" s="1089" t="s">
        <v>84</v>
      </c>
      <c r="AX653" s="1092" t="s">
        <v>84</v>
      </c>
      <c r="AY653" s="1089" t="s">
        <v>84</v>
      </c>
      <c r="AZ653" s="63"/>
      <c r="BA653" s="1093">
        <v>1</v>
      </c>
      <c r="BB653" s="1094">
        <v>1</v>
      </c>
      <c r="BC653" s="1094">
        <v>1</v>
      </c>
      <c r="BD653" s="1095">
        <v>1</v>
      </c>
      <c r="BE653" s="1095" t="s">
        <v>84</v>
      </c>
    </row>
    <row r="654" spans="1:57" ht="35.25" customHeight="1" x14ac:dyDescent="0.25">
      <c r="A654" s="144"/>
      <c r="B654" s="144"/>
      <c r="C654" s="144"/>
      <c r="D654" s="144"/>
      <c r="E654" s="144" t="str">
        <f t="shared" ref="E654:E658" si="108">+F654&amp;G654&amp;I654</f>
        <v>2025AGOSTOÍNDICES DE DELIVERY</v>
      </c>
      <c r="F654" s="1280">
        <v>2025</v>
      </c>
      <c r="G654" s="449" t="s">
        <v>246</v>
      </c>
      <c r="H654" s="452"/>
      <c r="I654" s="1219" t="s">
        <v>160</v>
      </c>
      <c r="J654" s="1088" t="s">
        <v>84</v>
      </c>
      <c r="K654" s="1089" t="s">
        <v>84</v>
      </c>
      <c r="L654" s="1089" t="s">
        <v>84</v>
      </c>
      <c r="M654" s="1089">
        <v>1</v>
      </c>
      <c r="N654" s="1089" t="s">
        <v>84</v>
      </c>
      <c r="O654" s="1089" t="s">
        <v>84</v>
      </c>
      <c r="P654" s="1089" t="s">
        <v>84</v>
      </c>
      <c r="Q654" s="1089" t="s">
        <v>84</v>
      </c>
      <c r="R654" s="1089" t="s">
        <v>84</v>
      </c>
      <c r="S654" s="1089" t="s">
        <v>84</v>
      </c>
      <c r="T654" s="1089" t="s">
        <v>84</v>
      </c>
      <c r="U654" s="1089" t="s">
        <v>84</v>
      </c>
      <c r="V654" s="1089" t="s">
        <v>84</v>
      </c>
      <c r="W654" s="1089" t="s">
        <v>84</v>
      </c>
      <c r="X654" s="1089" t="s">
        <v>84</v>
      </c>
      <c r="Y654" s="1089">
        <v>1</v>
      </c>
      <c r="Z654" s="1089" t="s">
        <v>84</v>
      </c>
      <c r="AA654" s="1089" t="s">
        <v>84</v>
      </c>
      <c r="AB654" s="1089" t="s">
        <v>84</v>
      </c>
      <c r="AC654" s="1089"/>
      <c r="AD654" s="1089">
        <v>1</v>
      </c>
      <c r="AE654" s="1089" t="s">
        <v>84</v>
      </c>
      <c r="AF654" s="1089" t="s">
        <v>84</v>
      </c>
      <c r="AG654" s="1089" t="s">
        <v>84</v>
      </c>
      <c r="AH654" s="1089" t="s">
        <v>84</v>
      </c>
      <c r="AI654" s="1089" t="s">
        <v>84</v>
      </c>
      <c r="AJ654" s="1089">
        <v>1</v>
      </c>
      <c r="AK654" s="1089" t="s">
        <v>84</v>
      </c>
      <c r="AL654" s="1089" t="s">
        <v>84</v>
      </c>
      <c r="AM654" s="1089" t="s">
        <v>84</v>
      </c>
      <c r="AN654" s="186" t="s">
        <v>84</v>
      </c>
      <c r="AO654" s="1089" t="s">
        <v>84</v>
      </c>
      <c r="AP654" s="1089" t="s">
        <v>84</v>
      </c>
      <c r="AQ654" s="1089" t="s">
        <v>84</v>
      </c>
      <c r="AR654" s="1089">
        <v>1</v>
      </c>
      <c r="AS654" s="1089" t="s">
        <v>84</v>
      </c>
      <c r="AT654" s="1092" t="s">
        <v>84</v>
      </c>
      <c r="AU654" s="1089" t="s">
        <v>84</v>
      </c>
      <c r="AV654" s="1089" t="s">
        <v>84</v>
      </c>
      <c r="AW654" s="1089" t="s">
        <v>84</v>
      </c>
      <c r="AX654" s="1092" t="s">
        <v>84</v>
      </c>
      <c r="AY654" s="1089" t="s">
        <v>84</v>
      </c>
      <c r="AZ654" s="63"/>
      <c r="BA654" s="1093">
        <v>1</v>
      </c>
      <c r="BB654" s="1094">
        <v>1</v>
      </c>
      <c r="BC654" s="1094">
        <v>1</v>
      </c>
      <c r="BD654" s="1095">
        <v>1</v>
      </c>
      <c r="BE654" s="1095" t="s">
        <v>84</v>
      </c>
    </row>
    <row r="655" spans="1:57" ht="35.25" customHeight="1" x14ac:dyDescent="0.25">
      <c r="A655" s="144"/>
      <c r="B655" s="144"/>
      <c r="C655" s="144"/>
      <c r="D655" s="144"/>
      <c r="E655" s="144" t="str">
        <f t="shared" si="108"/>
        <v>2025SEPTIEMBREÍNDICES DE DELIVERY</v>
      </c>
      <c r="F655" s="1280">
        <v>2025</v>
      </c>
      <c r="G655" s="449" t="s">
        <v>248</v>
      </c>
      <c r="H655" s="452"/>
      <c r="I655" s="1219" t="s">
        <v>160</v>
      </c>
      <c r="J655" s="1088">
        <v>1</v>
      </c>
      <c r="K655" s="1089" t="s">
        <v>84</v>
      </c>
      <c r="L655" s="1089" t="s">
        <v>84</v>
      </c>
      <c r="M655" s="1089" t="s">
        <v>84</v>
      </c>
      <c r="N655" s="1089" t="s">
        <v>84</v>
      </c>
      <c r="O655" s="1089" t="s">
        <v>84</v>
      </c>
      <c r="P655" s="1089" t="s">
        <v>84</v>
      </c>
      <c r="Q655" s="1089" t="s">
        <v>84</v>
      </c>
      <c r="R655" s="1089" t="s">
        <v>84</v>
      </c>
      <c r="S655" s="1089" t="s">
        <v>84</v>
      </c>
      <c r="T655" s="1089" t="s">
        <v>84</v>
      </c>
      <c r="U655" s="1089" t="s">
        <v>84</v>
      </c>
      <c r="V655" s="1089" t="s">
        <v>84</v>
      </c>
      <c r="W655" s="1089" t="s">
        <v>84</v>
      </c>
      <c r="X655" s="1089" t="s">
        <v>84</v>
      </c>
      <c r="Y655" s="1089" t="s">
        <v>84</v>
      </c>
      <c r="Z655" s="1089">
        <v>1</v>
      </c>
      <c r="AA655" s="1089" t="s">
        <v>84</v>
      </c>
      <c r="AB655" s="1089" t="s">
        <v>84</v>
      </c>
      <c r="AC655" s="1089"/>
      <c r="AD655" s="1089" t="s">
        <v>84</v>
      </c>
      <c r="AE655" s="1089">
        <v>1</v>
      </c>
      <c r="AF655" s="1089">
        <v>1</v>
      </c>
      <c r="AG655" s="1089" t="s">
        <v>84</v>
      </c>
      <c r="AH655" s="1089" t="s">
        <v>84</v>
      </c>
      <c r="AI655" s="1089" t="s">
        <v>84</v>
      </c>
      <c r="AJ655" s="1089" t="s">
        <v>84</v>
      </c>
      <c r="AK655" s="1089" t="s">
        <v>84</v>
      </c>
      <c r="AL655" s="1089" t="s">
        <v>84</v>
      </c>
      <c r="AM655" s="1089" t="s">
        <v>84</v>
      </c>
      <c r="AN655" s="186" t="s">
        <v>84</v>
      </c>
      <c r="AO655" s="1089" t="s">
        <v>84</v>
      </c>
      <c r="AP655" s="1089" t="s">
        <v>84</v>
      </c>
      <c r="AQ655" s="1089">
        <v>0.75</v>
      </c>
      <c r="AR655" s="1089" t="s">
        <v>84</v>
      </c>
      <c r="AS655" s="1089" t="s">
        <v>84</v>
      </c>
      <c r="AT655" s="1092" t="s">
        <v>84</v>
      </c>
      <c r="AU655" s="1089" t="s">
        <v>84</v>
      </c>
      <c r="AV655" s="1089" t="s">
        <v>84</v>
      </c>
      <c r="AW655" s="1089" t="s">
        <v>84</v>
      </c>
      <c r="AX655" s="1092" t="s">
        <v>84</v>
      </c>
      <c r="AY655" s="1089" t="s">
        <v>84</v>
      </c>
      <c r="AZ655" s="63"/>
      <c r="BA655" s="1093">
        <v>1</v>
      </c>
      <c r="BB655" s="1094">
        <v>1</v>
      </c>
      <c r="BC655" s="1094">
        <v>0.75</v>
      </c>
      <c r="BD655" s="1095">
        <v>0.91666666666666663</v>
      </c>
      <c r="BE655" s="1095" t="s">
        <v>84</v>
      </c>
    </row>
    <row r="656" spans="1:57" ht="35.25" customHeight="1" x14ac:dyDescent="0.25">
      <c r="A656" s="144"/>
      <c r="B656" s="144"/>
      <c r="C656" s="144"/>
      <c r="D656" s="144"/>
      <c r="E656" s="144" t="str">
        <f t="shared" si="108"/>
        <v>2025OCTUBREÍNDICES DE DELIVERY</v>
      </c>
      <c r="F656" s="1283">
        <v>2025</v>
      </c>
      <c r="G656" s="449" t="s">
        <v>257</v>
      </c>
      <c r="H656" s="452"/>
      <c r="I656" s="1102" t="s">
        <v>160</v>
      </c>
      <c r="J656" s="1088" t="s">
        <v>84</v>
      </c>
      <c r="K656" s="1089" t="s">
        <v>84</v>
      </c>
      <c r="L656" s="1089" t="s">
        <v>84</v>
      </c>
      <c r="M656" s="1089" t="s">
        <v>84</v>
      </c>
      <c r="N656" s="1089" t="s">
        <v>84</v>
      </c>
      <c r="O656" s="1089" t="s">
        <v>84</v>
      </c>
      <c r="P656" s="1089" t="s">
        <v>84</v>
      </c>
      <c r="Q656" s="1089">
        <v>1</v>
      </c>
      <c r="R656" s="1089" t="s">
        <v>84</v>
      </c>
      <c r="S656" s="1089" t="s">
        <v>84</v>
      </c>
      <c r="T656" s="1089" t="s">
        <v>84</v>
      </c>
      <c r="U656" s="1089">
        <v>1</v>
      </c>
      <c r="V656" s="1089" t="s">
        <v>84</v>
      </c>
      <c r="W656" s="1089" t="s">
        <v>84</v>
      </c>
      <c r="X656" s="1089" t="s">
        <v>84</v>
      </c>
      <c r="Y656" s="1089" t="s">
        <v>84</v>
      </c>
      <c r="Z656" s="1089" t="s">
        <v>84</v>
      </c>
      <c r="AA656" s="1089" t="s">
        <v>84</v>
      </c>
      <c r="AB656" s="1089" t="s">
        <v>84</v>
      </c>
      <c r="AC656" s="1089"/>
      <c r="AD656" s="1089">
        <v>1</v>
      </c>
      <c r="AE656" s="1089" t="s">
        <v>84</v>
      </c>
      <c r="AF656" s="1089" t="s">
        <v>84</v>
      </c>
      <c r="AG656" s="1089" t="s">
        <v>84</v>
      </c>
      <c r="AH656" s="1089" t="s">
        <v>84</v>
      </c>
      <c r="AI656" s="1089" t="s">
        <v>84</v>
      </c>
      <c r="AJ656" s="1089">
        <v>1</v>
      </c>
      <c r="AK656" s="1089" t="s">
        <v>84</v>
      </c>
      <c r="AL656" s="1089" t="s">
        <v>84</v>
      </c>
      <c r="AM656" s="1089" t="s">
        <v>84</v>
      </c>
      <c r="AN656" s="186" t="s">
        <v>84</v>
      </c>
      <c r="AO656" s="1089" t="s">
        <v>84</v>
      </c>
      <c r="AP656" s="1089" t="s">
        <v>84</v>
      </c>
      <c r="AQ656" s="1089" t="s">
        <v>84</v>
      </c>
      <c r="AR656" s="1089">
        <v>0</v>
      </c>
      <c r="AS656" s="1089" t="s">
        <v>84</v>
      </c>
      <c r="AT656" s="1092" t="s">
        <v>84</v>
      </c>
      <c r="AU656" s="1089" t="s">
        <v>84</v>
      </c>
      <c r="AV656" s="1089" t="s">
        <v>84</v>
      </c>
      <c r="AW656" s="1089" t="s">
        <v>84</v>
      </c>
      <c r="AX656" s="1092" t="s">
        <v>84</v>
      </c>
      <c r="AY656" s="1089" t="s">
        <v>84</v>
      </c>
      <c r="AZ656" s="63"/>
      <c r="BA656" s="1093">
        <v>1</v>
      </c>
      <c r="BB656" s="1094">
        <v>1</v>
      </c>
      <c r="BC656" s="1094">
        <v>0</v>
      </c>
      <c r="BD656" s="1095">
        <v>0.66666666666666663</v>
      </c>
      <c r="BE656" s="1095" t="s">
        <v>84</v>
      </c>
    </row>
    <row r="657" spans="1:57" ht="35.25" customHeight="1" x14ac:dyDescent="0.25">
      <c r="A657" s="144"/>
      <c r="B657" s="144"/>
      <c r="C657" s="144"/>
      <c r="D657" s="144"/>
      <c r="E657" s="144" t="str">
        <f t="shared" si="108"/>
        <v>2025NOVIEMBREÍNDICES DE DELIVERY</v>
      </c>
      <c r="F657" s="1285">
        <v>2025</v>
      </c>
      <c r="G657" s="449" t="s">
        <v>267</v>
      </c>
      <c r="H657" s="452"/>
      <c r="I657" s="1219" t="s">
        <v>160</v>
      </c>
      <c r="J657" s="1088" t="s">
        <v>84</v>
      </c>
      <c r="K657" s="1089">
        <v>1</v>
      </c>
      <c r="L657" s="1089" t="s">
        <v>84</v>
      </c>
      <c r="M657" s="1089" t="s">
        <v>84</v>
      </c>
      <c r="N657" s="1089" t="s">
        <v>84</v>
      </c>
      <c r="O657" s="1089" t="s">
        <v>84</v>
      </c>
      <c r="P657" s="1089" t="s">
        <v>84</v>
      </c>
      <c r="Q657" s="1089" t="s">
        <v>84</v>
      </c>
      <c r="R657" s="1089" t="s">
        <v>84</v>
      </c>
      <c r="S657" s="1089" t="s">
        <v>84</v>
      </c>
      <c r="T657" s="1089" t="s">
        <v>84</v>
      </c>
      <c r="U657" s="1089" t="s">
        <v>84</v>
      </c>
      <c r="V657" s="1089">
        <v>0.75</v>
      </c>
      <c r="W657" s="1089" t="s">
        <v>84</v>
      </c>
      <c r="X657" s="1089" t="s">
        <v>84</v>
      </c>
      <c r="Y657" s="1089" t="s">
        <v>84</v>
      </c>
      <c r="Z657" s="1089" t="s">
        <v>84</v>
      </c>
      <c r="AA657" s="1089" t="s">
        <v>84</v>
      </c>
      <c r="AB657" s="1089" t="s">
        <v>84</v>
      </c>
      <c r="AC657" s="1089"/>
      <c r="AD657" s="1089" t="s">
        <v>84</v>
      </c>
      <c r="AE657" s="1089" t="s">
        <v>84</v>
      </c>
      <c r="AF657" s="1089">
        <v>1</v>
      </c>
      <c r="AG657" s="1089" t="s">
        <v>84</v>
      </c>
      <c r="AH657" s="1089" t="s">
        <v>84</v>
      </c>
      <c r="AI657" s="1089" t="s">
        <v>84</v>
      </c>
      <c r="AJ657" s="1089" t="s">
        <v>84</v>
      </c>
      <c r="AK657" s="1089" t="s">
        <v>84</v>
      </c>
      <c r="AL657" s="1089">
        <v>1</v>
      </c>
      <c r="AM657" s="1089" t="s">
        <v>84</v>
      </c>
      <c r="AN657" s="186" t="s">
        <v>84</v>
      </c>
      <c r="AO657" s="1089" t="s">
        <v>84</v>
      </c>
      <c r="AP657" s="1089" t="s">
        <v>84</v>
      </c>
      <c r="AQ657" s="1089">
        <v>1</v>
      </c>
      <c r="AR657" s="1089" t="s">
        <v>84</v>
      </c>
      <c r="AS657" s="1089" t="s">
        <v>84</v>
      </c>
      <c r="AT657" s="1092" t="s">
        <v>84</v>
      </c>
      <c r="AU657" s="1089" t="s">
        <v>84</v>
      </c>
      <c r="AV657" s="1089" t="s">
        <v>84</v>
      </c>
      <c r="AW657" s="1089" t="s">
        <v>84</v>
      </c>
      <c r="AX657" s="1092" t="s">
        <v>84</v>
      </c>
      <c r="AY657" s="1089" t="s">
        <v>84</v>
      </c>
      <c r="AZ657" s="63"/>
      <c r="BA657" s="1093">
        <v>0.875</v>
      </c>
      <c r="BB657" s="1094">
        <v>1</v>
      </c>
      <c r="BC657" s="1094">
        <v>1</v>
      </c>
      <c r="BD657" s="1095">
        <v>0.95833333333333337</v>
      </c>
      <c r="BE657" s="1095" t="s">
        <v>84</v>
      </c>
    </row>
    <row r="658" spans="1:57" ht="35.25" customHeight="1" x14ac:dyDescent="0.25">
      <c r="A658" s="144"/>
      <c r="B658" s="144"/>
      <c r="C658" s="144"/>
      <c r="D658" s="144"/>
      <c r="E658" s="144" t="str">
        <f t="shared" si="108"/>
        <v>2025DICIEMBREÍNDICES DE DELIVERY</v>
      </c>
      <c r="F658" s="1300">
        <v>2025</v>
      </c>
      <c r="G658" s="449" t="s">
        <v>152</v>
      </c>
      <c r="H658" s="452"/>
      <c r="I658" s="1378" t="s">
        <v>160</v>
      </c>
      <c r="J658" s="1088" t="s">
        <v>84</v>
      </c>
      <c r="K658" s="1089" t="s">
        <v>84</v>
      </c>
      <c r="L658" s="1089" t="s">
        <v>84</v>
      </c>
      <c r="M658" s="1089">
        <v>1</v>
      </c>
      <c r="N658" s="1089" t="s">
        <v>84</v>
      </c>
      <c r="O658" s="1089" t="s">
        <v>84</v>
      </c>
      <c r="P658" s="1089" t="s">
        <v>84</v>
      </c>
      <c r="Q658" s="1089" t="s">
        <v>84</v>
      </c>
      <c r="R658" s="1089" t="s">
        <v>84</v>
      </c>
      <c r="S658" s="1089" t="s">
        <v>84</v>
      </c>
      <c r="T658" s="1089" t="s">
        <v>84</v>
      </c>
      <c r="U658" s="1089" t="s">
        <v>84</v>
      </c>
      <c r="V658" s="1089" t="s">
        <v>84</v>
      </c>
      <c r="W658" s="1089" t="s">
        <v>84</v>
      </c>
      <c r="X658" s="1089" t="s">
        <v>84</v>
      </c>
      <c r="Y658" s="1089">
        <v>1</v>
      </c>
      <c r="Z658" s="1089" t="s">
        <v>84</v>
      </c>
      <c r="AA658" s="1089" t="s">
        <v>84</v>
      </c>
      <c r="AB658" s="1089" t="s">
        <v>84</v>
      </c>
      <c r="AC658" s="1089"/>
      <c r="AD658" s="1089" t="s">
        <v>84</v>
      </c>
      <c r="AE658" s="1089">
        <v>0.5</v>
      </c>
      <c r="AF658" s="1089" t="s">
        <v>84</v>
      </c>
      <c r="AG658" s="1089" t="s">
        <v>84</v>
      </c>
      <c r="AH658" s="1089" t="s">
        <v>84</v>
      </c>
      <c r="AI658" s="1089" t="s">
        <v>84</v>
      </c>
      <c r="AJ658" s="1089">
        <v>1</v>
      </c>
      <c r="AK658" s="1089" t="s">
        <v>84</v>
      </c>
      <c r="AL658" s="1089" t="s">
        <v>84</v>
      </c>
      <c r="AM658" s="1089" t="s">
        <v>84</v>
      </c>
      <c r="AN658" s="186" t="s">
        <v>84</v>
      </c>
      <c r="AO658" s="1089" t="s">
        <v>84</v>
      </c>
      <c r="AP658" s="1089" t="s">
        <v>84</v>
      </c>
      <c r="AQ658" s="1089" t="s">
        <v>84</v>
      </c>
      <c r="AR658" s="1089" t="s">
        <v>84</v>
      </c>
      <c r="AS658" s="1089" t="s">
        <v>84</v>
      </c>
      <c r="AT658" s="1092">
        <v>1</v>
      </c>
      <c r="AU658" s="1089" t="s">
        <v>84</v>
      </c>
      <c r="AV658" s="1089" t="s">
        <v>84</v>
      </c>
      <c r="AW658" s="1089" t="s">
        <v>84</v>
      </c>
      <c r="AX658" s="1092" t="s">
        <v>84</v>
      </c>
      <c r="AY658" s="1089" t="s">
        <v>84</v>
      </c>
      <c r="AZ658" s="63"/>
      <c r="BA658" s="1093">
        <v>1</v>
      </c>
      <c r="BB658" s="1094">
        <v>0.75</v>
      </c>
      <c r="BC658" s="1094">
        <v>1</v>
      </c>
      <c r="BD658" s="1095">
        <v>0.91666666666666663</v>
      </c>
      <c r="BE658" s="1095" t="s">
        <v>84</v>
      </c>
    </row>
    <row r="659" spans="1:57" ht="35.25" customHeight="1" x14ac:dyDescent="0.25">
      <c r="A659" s="144"/>
      <c r="B659" s="144"/>
      <c r="C659" s="144"/>
      <c r="D659" s="144"/>
      <c r="E659" s="144" t="str">
        <f>+F659&amp;G659&amp;I659</f>
        <v>2026FEBREROÍNDICES DE DELIVERY</v>
      </c>
      <c r="F659" s="448">
        <v>2026</v>
      </c>
      <c r="G659" s="449" t="s">
        <v>154</v>
      </c>
      <c r="H659" s="452"/>
      <c r="I659" s="451" t="s">
        <v>160</v>
      </c>
      <c r="J659" s="640">
        <f>'Datos comparativos'!H659</f>
        <v>1</v>
      </c>
      <c r="K659" s="641" t="str">
        <f>'Datos comparativos'!I659</f>
        <v>n/a</v>
      </c>
      <c r="L659" s="641" t="str">
        <f>'Datos comparativos'!J659</f>
        <v>n/a</v>
      </c>
      <c r="M659" s="641" t="str">
        <f>'Datos comparativos'!K659</f>
        <v>n/a</v>
      </c>
      <c r="N659" s="641" t="str">
        <f>'Datos comparativos'!L659</f>
        <v>n/a</v>
      </c>
      <c r="O659" s="641" t="str">
        <f>'Datos comparativos'!M659</f>
        <v>n/a</v>
      </c>
      <c r="P659" s="641" t="str">
        <f>'Datos comparativos'!N659</f>
        <v>n/a</v>
      </c>
      <c r="Q659" s="641" t="str">
        <f>'Datos comparativos'!O659</f>
        <v>n/a</v>
      </c>
      <c r="R659" s="641" t="str">
        <f>'Datos comparativos'!P659</f>
        <v>n/a</v>
      </c>
      <c r="S659" s="641" t="str">
        <f>'Datos comparativos'!Q659</f>
        <v>n/a</v>
      </c>
      <c r="T659" s="641" t="str">
        <f>'Datos comparativos'!R659</f>
        <v>n/a</v>
      </c>
      <c r="U659" s="641" t="str">
        <f>'Datos comparativos'!S659</f>
        <v>n/a</v>
      </c>
      <c r="V659" s="641" t="str">
        <f>'Datos comparativos'!T659</f>
        <v>n/a</v>
      </c>
      <c r="W659" s="642" t="str">
        <f>'Datos comparativos'!U659</f>
        <v>n/a</v>
      </c>
      <c r="X659" s="642" t="str">
        <f>'Datos comparativos'!V659</f>
        <v>n/a</v>
      </c>
      <c r="Y659" s="642" t="str">
        <f>'Datos comparativos'!W659</f>
        <v>n/a</v>
      </c>
      <c r="Z659" s="642">
        <f>'Datos comparativos'!X659</f>
        <v>1</v>
      </c>
      <c r="AA659" s="642" t="str">
        <f>'Datos comparativos'!Y659</f>
        <v>n/a</v>
      </c>
      <c r="AB659" s="642" t="str">
        <f>'Datos comparativos'!Z659</f>
        <v>n/a</v>
      </c>
      <c r="AC659" s="642" t="str">
        <f>'Datos comparativos'!AA659</f>
        <v>n/a</v>
      </c>
      <c r="AD659" s="642">
        <f>'Datos comparativos'!AB659</f>
        <v>1</v>
      </c>
      <c r="AE659" s="641" t="str">
        <f>'Datos comparativos'!AC659</f>
        <v>n/a</v>
      </c>
      <c r="AF659" s="641">
        <f>'Datos comparativos'!AD659</f>
        <v>1</v>
      </c>
      <c r="AG659" s="641" t="str">
        <f>'Datos comparativos'!AE659</f>
        <v>n/a</v>
      </c>
      <c r="AH659" s="641" t="str">
        <f>'Datos comparativos'!AF659</f>
        <v>n/a</v>
      </c>
      <c r="AI659" s="641" t="str">
        <f>'Datos comparativos'!AG659</f>
        <v>n/a</v>
      </c>
      <c r="AJ659" s="642" t="str">
        <f>'Datos comparativos'!AH659</f>
        <v>n/a</v>
      </c>
      <c r="AK659" s="642" t="str">
        <f>'Datos comparativos'!AI659</f>
        <v>n/a</v>
      </c>
      <c r="AL659" s="642" t="str">
        <f>'Datos comparativos'!AJ659</f>
        <v>n/a</v>
      </c>
      <c r="AM659" s="642" t="str">
        <f>'Datos comparativos'!AK659</f>
        <v>n/a</v>
      </c>
      <c r="AN659" s="642" t="str">
        <f>'Datos comparativos'!AL659</f>
        <v>n/a</v>
      </c>
      <c r="AO659" s="642" t="str">
        <f>'Datos comparativos'!AM659</f>
        <v>n/a</v>
      </c>
      <c r="AP659" s="641" t="str">
        <f>'Datos comparativos'!AN659</f>
        <v>n/a</v>
      </c>
      <c r="AQ659" s="641" t="str">
        <f>'Datos comparativos'!AO659</f>
        <v>n/a</v>
      </c>
      <c r="AR659" s="641">
        <f>'Datos comparativos'!AP659</f>
        <v>1</v>
      </c>
      <c r="AS659" s="642" t="str">
        <f>'Datos comparativos'!AQ659</f>
        <v>n/a</v>
      </c>
      <c r="AT659" s="647" t="str">
        <f>'Datos comparativos'!AR659</f>
        <v>n/a</v>
      </c>
      <c r="AU659" s="642" t="str">
        <f>'Datos comparativos'!AU659</f>
        <v>n/a</v>
      </c>
      <c r="AV659" s="659" t="str">
        <f>'Datos comparativos'!AV659</f>
        <v>n/a</v>
      </c>
      <c r="AW659" s="642" t="str">
        <f>'Datos comparativos'!AW659</f>
        <v>n/a</v>
      </c>
      <c r="AX659" s="647" t="str">
        <f>'Datos comparativos'!AX659</f>
        <v>n/a</v>
      </c>
      <c r="AY659" s="607" t="str">
        <f>'Datos comparativos'!AY659</f>
        <v>n/a</v>
      </c>
      <c r="AZ659" s="63"/>
      <c r="BA659" s="645">
        <f>'Datos comparativos'!BA659</f>
        <v>1</v>
      </c>
      <c r="BB659" s="646">
        <f>'Datos comparativos'!BB659</f>
        <v>1</v>
      </c>
      <c r="BC659" s="646">
        <f>'Datos comparativos'!BC659</f>
        <v>1</v>
      </c>
      <c r="BD659" s="644">
        <f>'Datos comparativos'!BD659</f>
        <v>1</v>
      </c>
      <c r="BE659" s="644" t="str">
        <f>'Datos comparativos'!BE659</f>
        <v>n/a</v>
      </c>
    </row>
    <row r="660" spans="1:57" s="72" customFormat="1" ht="6" customHeight="1" x14ac:dyDescent="0.25">
      <c r="A660" s="155"/>
      <c r="B660" s="155"/>
      <c r="C660" s="155"/>
      <c r="D660" s="155"/>
      <c r="E660" s="144" t="str">
        <f t="shared" si="71"/>
        <v/>
      </c>
      <c r="F660" s="190"/>
      <c r="G660" s="191"/>
      <c r="H660" s="453"/>
      <c r="I660" s="193"/>
      <c r="J660" s="186"/>
      <c r="K660" s="186"/>
      <c r="L660" s="186"/>
      <c r="M660" s="186"/>
      <c r="N660" s="186"/>
      <c r="O660" s="186"/>
      <c r="P660" s="287"/>
      <c r="Q660" s="186"/>
      <c r="R660" s="186"/>
      <c r="S660" s="186"/>
      <c r="T660" s="186"/>
      <c r="U660" s="186"/>
      <c r="V660" s="186"/>
      <c r="W660" s="189"/>
      <c r="X660" s="189"/>
      <c r="Y660" s="189"/>
      <c r="Z660" s="189"/>
      <c r="AA660" s="189"/>
      <c r="AB660" s="189"/>
      <c r="AC660" s="189"/>
      <c r="AD660" s="186"/>
      <c r="AE660" s="186"/>
      <c r="AF660" s="186"/>
      <c r="AG660" s="186"/>
      <c r="AH660" s="186"/>
      <c r="AI660" s="186"/>
      <c r="AJ660" s="186"/>
      <c r="AK660" s="186"/>
      <c r="AL660" s="186"/>
      <c r="AM660" s="186"/>
      <c r="AN660" s="186"/>
      <c r="AO660" s="206"/>
      <c r="AP660" s="186"/>
      <c r="AQ660" s="186"/>
      <c r="AR660" s="186"/>
      <c r="AS660" s="186"/>
      <c r="AT660" s="186"/>
      <c r="AU660" s="186"/>
      <c r="AV660" s="186"/>
      <c r="AW660" s="186"/>
      <c r="AX660" s="186"/>
      <c r="AY660" s="186"/>
      <c r="AZ660"/>
      <c r="BA660" s="186"/>
      <c r="BB660" s="186"/>
      <c r="BC660" s="186"/>
      <c r="BD660" s="186"/>
      <c r="BE660" s="186"/>
    </row>
    <row r="661" spans="1:57" ht="50.15" customHeight="1" x14ac:dyDescent="0.25">
      <c r="A661" s="144"/>
      <c r="B661" s="144"/>
      <c r="C661" s="144"/>
      <c r="D661" s="144"/>
      <c r="E661" s="144" t="str">
        <f>+F661&amp;G661&amp;I661</f>
        <v>VARIACIÓN DELIVERY
(Febrero - Diciembre)</v>
      </c>
      <c r="F661" s="1599" t="s">
        <v>858</v>
      </c>
      <c r="G661" s="1600"/>
      <c r="H661" s="1600"/>
      <c r="I661" s="1601"/>
      <c r="J661" s="301" t="s">
        <v>84</v>
      </c>
      <c r="K661" s="251" t="s">
        <v>84</v>
      </c>
      <c r="L661" s="251" t="s">
        <v>84</v>
      </c>
      <c r="M661" s="251" t="s">
        <v>84</v>
      </c>
      <c r="N661" s="251" t="s">
        <v>84</v>
      </c>
      <c r="O661" s="251" t="s">
        <v>84</v>
      </c>
      <c r="P661" s="251" t="s">
        <v>84</v>
      </c>
      <c r="Q661" s="251" t="s">
        <v>84</v>
      </c>
      <c r="R661" s="251" t="s">
        <v>84</v>
      </c>
      <c r="S661" s="251" t="s">
        <v>84</v>
      </c>
      <c r="T661" s="251" t="s">
        <v>84</v>
      </c>
      <c r="U661" s="251" t="s">
        <v>84</v>
      </c>
      <c r="V661" s="251" t="s">
        <v>84</v>
      </c>
      <c r="W661" s="251" t="s">
        <v>84</v>
      </c>
      <c r="X661" s="326" t="s">
        <v>84</v>
      </c>
      <c r="Y661" s="326" t="s">
        <v>84</v>
      </c>
      <c r="Z661" s="717"/>
      <c r="AA661" s="996"/>
      <c r="AB661" s="996"/>
      <c r="AC661" s="996"/>
      <c r="AD661" s="251" t="s">
        <v>84</v>
      </c>
      <c r="AE661" s="251" t="s">
        <v>84</v>
      </c>
      <c r="AF661" s="251" t="s">
        <v>84</v>
      </c>
      <c r="AG661" s="251" t="s">
        <v>84</v>
      </c>
      <c r="AH661" s="251" t="s">
        <v>84</v>
      </c>
      <c r="AI661" s="251" t="s">
        <v>84</v>
      </c>
      <c r="AJ661" s="251" t="s">
        <v>84</v>
      </c>
      <c r="AK661" s="326">
        <v>0</v>
      </c>
      <c r="AL661" s="717"/>
      <c r="AM661" s="717"/>
      <c r="AN661" s="880"/>
      <c r="AO661" s="254" t="s">
        <v>84</v>
      </c>
      <c r="AP661" s="251" t="s">
        <v>84</v>
      </c>
      <c r="AQ661" s="326" t="s">
        <v>84</v>
      </c>
      <c r="AR661" s="857"/>
      <c r="AS661" s="456" t="s">
        <v>84</v>
      </c>
      <c r="AT661" s="457" t="s">
        <v>84</v>
      </c>
      <c r="AU661" s="456" t="s">
        <v>84</v>
      </c>
      <c r="AV661" s="616" t="s">
        <v>84</v>
      </c>
      <c r="AW661" s="456" t="s">
        <v>84</v>
      </c>
      <c r="AX661" s="457" t="s">
        <v>84</v>
      </c>
      <c r="AY661" s="456" t="s">
        <v>84</v>
      </c>
      <c r="BA661" s="301">
        <v>0</v>
      </c>
      <c r="BB661" s="251">
        <v>0</v>
      </c>
      <c r="BC661" s="251" t="s">
        <v>84</v>
      </c>
      <c r="BD661" s="302">
        <v>0</v>
      </c>
      <c r="BE661" s="302" t="s">
        <v>84</v>
      </c>
    </row>
    <row r="662" spans="1:57" s="72" customFormat="1" ht="6" customHeight="1" x14ac:dyDescent="0.25">
      <c r="A662" s="155"/>
      <c r="B662" s="155"/>
      <c r="C662" s="155"/>
      <c r="D662" s="155"/>
      <c r="E662" s="144" t="str">
        <f t="shared" si="71"/>
        <v/>
      </c>
      <c r="F662" s="190"/>
      <c r="G662" s="191"/>
      <c r="H662" s="453"/>
      <c r="I662" s="193"/>
      <c r="J662" s="186"/>
      <c r="K662" s="186"/>
      <c r="L662" s="186"/>
      <c r="M662" s="186"/>
      <c r="N662" s="186"/>
      <c r="O662" s="186"/>
      <c r="P662" s="186"/>
      <c r="Q662" s="186"/>
      <c r="R662" s="186"/>
      <c r="S662" s="186"/>
      <c r="T662" s="186"/>
      <c r="U662" s="186"/>
      <c r="V662" s="186"/>
      <c r="W662" s="186"/>
      <c r="X662" s="186"/>
      <c r="Y662" s="186"/>
      <c r="Z662" s="186"/>
      <c r="AA662" s="186"/>
      <c r="AB662" s="186"/>
      <c r="AC662" s="186"/>
      <c r="AD662" s="186"/>
      <c r="AE662" s="186"/>
      <c r="AF662" s="186"/>
      <c r="AG662" s="186"/>
      <c r="AH662" s="186"/>
      <c r="AI662" s="186"/>
      <c r="AJ662" s="186"/>
      <c r="AK662" s="186"/>
      <c r="AL662" s="186"/>
      <c r="AM662" s="186"/>
      <c r="AN662" s="186"/>
      <c r="AO662" s="206"/>
      <c r="AP662" s="186"/>
      <c r="AQ662" s="186"/>
      <c r="AR662" s="186"/>
      <c r="AS662" s="186"/>
      <c r="AT662" s="186"/>
      <c r="AU662" s="186"/>
      <c r="AV662" s="186"/>
      <c r="AW662" s="186"/>
      <c r="AX662" s="186"/>
      <c r="AY662" s="186"/>
      <c r="AZ662"/>
      <c r="BA662" s="186"/>
      <c r="BB662" s="186"/>
      <c r="BC662" s="186"/>
      <c r="BD662" s="186"/>
      <c r="BE662" s="186"/>
    </row>
    <row r="663" spans="1:57" ht="35.25" customHeight="1" x14ac:dyDescent="0.25">
      <c r="A663" s="147"/>
      <c r="B663" s="147"/>
      <c r="C663" s="147"/>
      <c r="D663" s="147"/>
      <c r="E663" s="144" t="str">
        <f t="shared" si="71"/>
        <v>2016DICIEMBREÍNDICES DE DEVOLUCIÓN</v>
      </c>
      <c r="F663" s="448">
        <v>2016</v>
      </c>
      <c r="G663" s="449" t="s">
        <v>152</v>
      </c>
      <c r="H663" s="452"/>
      <c r="I663" s="450" t="s">
        <v>161</v>
      </c>
      <c r="J663" s="297" t="s">
        <v>84</v>
      </c>
      <c r="K663" s="181">
        <v>0.2</v>
      </c>
      <c r="L663" s="181" t="s">
        <v>84</v>
      </c>
      <c r="M663" s="181" t="s">
        <v>84</v>
      </c>
      <c r="N663" s="181">
        <v>0.4</v>
      </c>
      <c r="O663" s="181">
        <v>0.4</v>
      </c>
      <c r="P663" s="181" t="s">
        <v>84</v>
      </c>
      <c r="Q663" s="181" t="s">
        <v>84</v>
      </c>
      <c r="R663" s="181">
        <v>0.6</v>
      </c>
      <c r="S663" s="181">
        <v>0.4</v>
      </c>
      <c r="T663" s="181" t="s">
        <v>84</v>
      </c>
      <c r="U663" s="181" t="s">
        <v>84</v>
      </c>
      <c r="V663" s="181" t="s">
        <v>84</v>
      </c>
      <c r="W663" s="182" t="s">
        <v>84</v>
      </c>
      <c r="X663" s="181" t="s">
        <v>84</v>
      </c>
      <c r="Y663" s="181" t="s">
        <v>84</v>
      </c>
      <c r="Z663" s="716" t="s">
        <v>84</v>
      </c>
      <c r="AA663" s="870" t="s">
        <v>84</v>
      </c>
      <c r="AB663" s="870" t="s">
        <v>84</v>
      </c>
      <c r="AC663" s="870"/>
      <c r="AD663" s="253">
        <v>0.8</v>
      </c>
      <c r="AE663" s="181" t="s">
        <v>84</v>
      </c>
      <c r="AF663" s="181">
        <v>0.8</v>
      </c>
      <c r="AG663" s="181">
        <v>0.8</v>
      </c>
      <c r="AH663" s="181" t="s">
        <v>84</v>
      </c>
      <c r="AI663" s="181">
        <v>0</v>
      </c>
      <c r="AJ663" s="181" t="s">
        <v>84</v>
      </c>
      <c r="AK663" s="181" t="s">
        <v>84</v>
      </c>
      <c r="AL663" s="716" t="s">
        <v>84</v>
      </c>
      <c r="AM663" s="716" t="s">
        <v>84</v>
      </c>
      <c r="AN663" s="870" t="s">
        <v>84</v>
      </c>
      <c r="AO663" s="181">
        <v>0.6</v>
      </c>
      <c r="AP663" s="181" t="s">
        <v>84</v>
      </c>
      <c r="AQ663" s="181" t="s">
        <v>84</v>
      </c>
      <c r="AR663" s="856" t="s">
        <v>84</v>
      </c>
      <c r="AS663" s="181" t="s">
        <v>84</v>
      </c>
      <c r="AT663" s="298" t="s">
        <v>84</v>
      </c>
      <c r="AU663" s="181" t="s">
        <v>84</v>
      </c>
      <c r="AV663" s="601" t="s">
        <v>84</v>
      </c>
      <c r="AW663" s="181" t="s">
        <v>84</v>
      </c>
      <c r="AX663" s="298" t="s">
        <v>84</v>
      </c>
      <c r="AY663" s="181" t="s">
        <v>84</v>
      </c>
      <c r="BA663" s="223">
        <v>0.4</v>
      </c>
      <c r="BB663" s="224">
        <v>0.60000000000000009</v>
      </c>
      <c r="BC663" s="224">
        <v>0.6</v>
      </c>
      <c r="BD663" s="225">
        <v>0.53333333333333333</v>
      </c>
      <c r="BE663" s="225" t="s">
        <v>84</v>
      </c>
    </row>
    <row r="664" spans="1:57" ht="35.25" customHeight="1" x14ac:dyDescent="0.25">
      <c r="A664" s="144"/>
      <c r="B664" s="144"/>
      <c r="C664" s="144"/>
      <c r="D664" s="144"/>
      <c r="E664" s="144" t="str">
        <f t="shared" si="71"/>
        <v>2017ENEROÍNDICES DE DEVOLUCIÓN</v>
      </c>
      <c r="F664" s="448">
        <v>2017</v>
      </c>
      <c r="G664" s="449" t="s">
        <v>153</v>
      </c>
      <c r="H664" s="452"/>
      <c r="I664" s="451" t="str">
        <f>+I663</f>
        <v>ÍNDICES DE DEVOLUCIÓN</v>
      </c>
      <c r="J664" s="264">
        <v>0.8</v>
      </c>
      <c r="K664" s="183" t="s">
        <v>84</v>
      </c>
      <c r="L664" s="183" t="s">
        <v>84</v>
      </c>
      <c r="M664" s="183">
        <v>0</v>
      </c>
      <c r="N664" s="183" t="s">
        <v>84</v>
      </c>
      <c r="O664" s="183" t="s">
        <v>84</v>
      </c>
      <c r="P664" s="183">
        <v>1</v>
      </c>
      <c r="Q664" s="183" t="s">
        <v>84</v>
      </c>
      <c r="R664" s="183" t="s">
        <v>84</v>
      </c>
      <c r="S664" s="183" t="s">
        <v>84</v>
      </c>
      <c r="T664" s="183">
        <v>0.6</v>
      </c>
      <c r="U664" s="183" t="s">
        <v>84</v>
      </c>
      <c r="V664" s="183" t="s">
        <v>84</v>
      </c>
      <c r="W664" s="183">
        <v>1</v>
      </c>
      <c r="X664" s="183" t="s">
        <v>84</v>
      </c>
      <c r="Y664" s="183" t="s">
        <v>84</v>
      </c>
      <c r="Z664" s="183" t="s">
        <v>84</v>
      </c>
      <c r="AA664" s="183" t="s">
        <v>84</v>
      </c>
      <c r="AB664" s="183" t="s">
        <v>84</v>
      </c>
      <c r="AC664" s="183"/>
      <c r="AD664" s="183" t="s">
        <v>84</v>
      </c>
      <c r="AE664" s="183">
        <v>1</v>
      </c>
      <c r="AF664" s="183">
        <v>1</v>
      </c>
      <c r="AG664" s="183" t="s">
        <v>84</v>
      </c>
      <c r="AH664" s="183">
        <v>1</v>
      </c>
      <c r="AI664" s="183">
        <v>1</v>
      </c>
      <c r="AJ664" s="183" t="s">
        <v>84</v>
      </c>
      <c r="AK664" s="183" t="s">
        <v>84</v>
      </c>
      <c r="AL664" s="183" t="s">
        <v>84</v>
      </c>
      <c r="AM664" s="183" t="s">
        <v>84</v>
      </c>
      <c r="AN664" s="183" t="s">
        <v>84</v>
      </c>
      <c r="AO664" s="183" t="s">
        <v>84</v>
      </c>
      <c r="AP664" s="183">
        <v>0.8</v>
      </c>
      <c r="AQ664" s="183" t="s">
        <v>84</v>
      </c>
      <c r="AR664" s="183" t="s">
        <v>84</v>
      </c>
      <c r="AS664" s="183">
        <v>0.8</v>
      </c>
      <c r="AT664" s="265" t="s">
        <v>84</v>
      </c>
      <c r="AU664" s="183" t="s">
        <v>84</v>
      </c>
      <c r="AV664" s="183" t="s">
        <v>84</v>
      </c>
      <c r="AW664" s="183" t="s">
        <v>84</v>
      </c>
      <c r="AX664" s="265" t="s">
        <v>84</v>
      </c>
      <c r="AY664" s="183" t="s">
        <v>84</v>
      </c>
      <c r="BA664" s="266">
        <v>0.67999999999999994</v>
      </c>
      <c r="BB664" s="187">
        <v>1</v>
      </c>
      <c r="BC664" s="187">
        <v>0.8</v>
      </c>
      <c r="BD664" s="188">
        <v>0.82666666666666666</v>
      </c>
      <c r="BE664" s="188" t="s">
        <v>84</v>
      </c>
    </row>
    <row r="665" spans="1:57" ht="35.25" customHeight="1" x14ac:dyDescent="0.25">
      <c r="A665" s="144"/>
      <c r="B665" s="144"/>
      <c r="C665" s="144"/>
      <c r="D665" s="144"/>
      <c r="E665" s="144" t="str">
        <f t="shared" si="71"/>
        <v>2017FEBREROÍNDICES DE DEVOLUCIÓN</v>
      </c>
      <c r="F665" s="448">
        <f>+F664</f>
        <v>2017</v>
      </c>
      <c r="G665" s="449" t="s">
        <v>154</v>
      </c>
      <c r="H665" s="452"/>
      <c r="I665" s="451" t="str">
        <f t="shared" ref="I665:I676" si="109">+I664</f>
        <v>ÍNDICES DE DEVOLUCIÓN</v>
      </c>
      <c r="J665" s="268" t="s">
        <v>84</v>
      </c>
      <c r="K665" s="186" t="s">
        <v>84</v>
      </c>
      <c r="L665" s="186">
        <v>1</v>
      </c>
      <c r="M665" s="186">
        <v>0.6</v>
      </c>
      <c r="N665" s="186" t="s">
        <v>84</v>
      </c>
      <c r="O665" s="186" t="s">
        <v>84</v>
      </c>
      <c r="P665" s="186" t="s">
        <v>84</v>
      </c>
      <c r="Q665" s="186">
        <v>0</v>
      </c>
      <c r="R665" s="186" t="s">
        <v>84</v>
      </c>
      <c r="S665" s="186" t="s">
        <v>84</v>
      </c>
      <c r="T665" s="186">
        <v>1</v>
      </c>
      <c r="U665" s="186">
        <v>0.4</v>
      </c>
      <c r="V665" s="186" t="s">
        <v>84</v>
      </c>
      <c r="W665" s="186" t="s">
        <v>84</v>
      </c>
      <c r="X665" s="186" t="s">
        <v>84</v>
      </c>
      <c r="Y665" s="186" t="s">
        <v>84</v>
      </c>
      <c r="Z665" s="186" t="s">
        <v>84</v>
      </c>
      <c r="AA665" s="186" t="s">
        <v>84</v>
      </c>
      <c r="AB665" s="186" t="s">
        <v>84</v>
      </c>
      <c r="AC665" s="186"/>
      <c r="AD665" s="186">
        <v>1</v>
      </c>
      <c r="AE665" s="186" t="s">
        <v>84</v>
      </c>
      <c r="AF665" s="186">
        <v>0.8</v>
      </c>
      <c r="AG665" s="186">
        <v>1</v>
      </c>
      <c r="AH665" s="186" t="s">
        <v>84</v>
      </c>
      <c r="AI665" s="186">
        <v>1</v>
      </c>
      <c r="AJ665" s="186" t="s">
        <v>84</v>
      </c>
      <c r="AK665" s="186" t="s">
        <v>84</v>
      </c>
      <c r="AL665" s="186" t="s">
        <v>84</v>
      </c>
      <c r="AM665" s="186" t="s">
        <v>84</v>
      </c>
      <c r="AN665" s="186" t="s">
        <v>84</v>
      </c>
      <c r="AO665" s="186">
        <v>0.8</v>
      </c>
      <c r="AP665" s="186" t="s">
        <v>84</v>
      </c>
      <c r="AQ665" s="186" t="s">
        <v>84</v>
      </c>
      <c r="AR665" s="186" t="s">
        <v>84</v>
      </c>
      <c r="AS665" s="186">
        <v>1</v>
      </c>
      <c r="AT665" s="269" t="s">
        <v>84</v>
      </c>
      <c r="AU665" s="186" t="s">
        <v>84</v>
      </c>
      <c r="AV665" s="186" t="s">
        <v>84</v>
      </c>
      <c r="AW665" s="186" t="s">
        <v>84</v>
      </c>
      <c r="AX665" s="269" t="s">
        <v>84</v>
      </c>
      <c r="AY665" s="186" t="s">
        <v>84</v>
      </c>
      <c r="BA665" s="270">
        <v>0.6</v>
      </c>
      <c r="BB665" s="207">
        <v>0.95</v>
      </c>
      <c r="BC665" s="207">
        <v>0.9</v>
      </c>
      <c r="BD665" s="208">
        <v>0.81666666666666654</v>
      </c>
      <c r="BE665" s="208" t="s">
        <v>84</v>
      </c>
    </row>
    <row r="666" spans="1:57" ht="35.25" customHeight="1" x14ac:dyDescent="0.25">
      <c r="A666" s="144"/>
      <c r="B666" s="144"/>
      <c r="C666" s="144"/>
      <c r="D666" s="144"/>
      <c r="E666" s="144" t="str">
        <f t="shared" si="71"/>
        <v>2017MARZOÍNDICES DE DEVOLUCIÓN</v>
      </c>
      <c r="F666" s="448">
        <f t="shared" ref="F666:F676" si="110">+F665</f>
        <v>2017</v>
      </c>
      <c r="G666" s="449" t="s">
        <v>155</v>
      </c>
      <c r="H666" s="452"/>
      <c r="I666" s="451" t="str">
        <f t="shared" si="109"/>
        <v>ÍNDICES DE DEVOLUCIÓN</v>
      </c>
      <c r="J666" s="264" t="s">
        <v>84</v>
      </c>
      <c r="K666" s="183">
        <v>0.6</v>
      </c>
      <c r="L666" s="183" t="s">
        <v>84</v>
      </c>
      <c r="M666" s="183" t="s">
        <v>84</v>
      </c>
      <c r="N666" s="183" t="s">
        <v>84</v>
      </c>
      <c r="O666" s="183">
        <v>1</v>
      </c>
      <c r="P666" s="183">
        <v>1</v>
      </c>
      <c r="Q666" s="183" t="s">
        <v>84</v>
      </c>
      <c r="R666" s="183">
        <v>0.6</v>
      </c>
      <c r="S666" s="183">
        <v>0.8</v>
      </c>
      <c r="T666" s="183" t="s">
        <v>84</v>
      </c>
      <c r="U666" s="183" t="s">
        <v>84</v>
      </c>
      <c r="V666" s="183" t="s">
        <v>84</v>
      </c>
      <c r="W666" s="183" t="s">
        <v>84</v>
      </c>
      <c r="X666" s="183" t="s">
        <v>84</v>
      </c>
      <c r="Y666" s="183" t="s">
        <v>84</v>
      </c>
      <c r="Z666" s="183" t="s">
        <v>84</v>
      </c>
      <c r="AA666" s="183" t="s">
        <v>84</v>
      </c>
      <c r="AB666" s="183" t="s">
        <v>84</v>
      </c>
      <c r="AC666" s="183"/>
      <c r="AD666" s="183" t="s">
        <v>84</v>
      </c>
      <c r="AE666" s="183">
        <v>1</v>
      </c>
      <c r="AF666" s="183" t="s">
        <v>84</v>
      </c>
      <c r="AG666" s="183">
        <v>0</v>
      </c>
      <c r="AH666" s="183">
        <v>1</v>
      </c>
      <c r="AI666" s="183">
        <v>1</v>
      </c>
      <c r="AJ666" s="183" t="s">
        <v>84</v>
      </c>
      <c r="AK666" s="183" t="s">
        <v>84</v>
      </c>
      <c r="AL666" s="183" t="s">
        <v>84</v>
      </c>
      <c r="AM666" s="183" t="s">
        <v>84</v>
      </c>
      <c r="AN666" s="183" t="s">
        <v>84</v>
      </c>
      <c r="AO666" s="183" t="s">
        <v>84</v>
      </c>
      <c r="AP666" s="183">
        <v>0.4</v>
      </c>
      <c r="AQ666" s="183" t="s">
        <v>84</v>
      </c>
      <c r="AR666" s="183" t="s">
        <v>84</v>
      </c>
      <c r="AS666" s="183">
        <v>0.8</v>
      </c>
      <c r="AT666" s="265" t="s">
        <v>84</v>
      </c>
      <c r="AU666" s="183" t="s">
        <v>84</v>
      </c>
      <c r="AV666" s="183" t="s">
        <v>84</v>
      </c>
      <c r="AW666" s="183" t="s">
        <v>84</v>
      </c>
      <c r="AX666" s="265" t="s">
        <v>84</v>
      </c>
      <c r="AY666" s="183" t="s">
        <v>84</v>
      </c>
      <c r="BA666" s="266">
        <v>0.8</v>
      </c>
      <c r="BB666" s="187">
        <v>0.75</v>
      </c>
      <c r="BC666" s="187">
        <v>0.60000000000000009</v>
      </c>
      <c r="BD666" s="188">
        <v>0.71666666666666679</v>
      </c>
      <c r="BE666" s="188" t="s">
        <v>84</v>
      </c>
    </row>
    <row r="667" spans="1:57" ht="35.25" customHeight="1" x14ac:dyDescent="0.25">
      <c r="A667" s="144"/>
      <c r="B667" s="144"/>
      <c r="C667" s="144"/>
      <c r="D667" s="144"/>
      <c r="E667" s="144" t="str">
        <f t="shared" si="71"/>
        <v>2017MAYOÍNDICES DE DEVOLUCIÓN</v>
      </c>
      <c r="F667" s="448">
        <f t="shared" si="110"/>
        <v>2017</v>
      </c>
      <c r="G667" s="449" t="s">
        <v>167</v>
      </c>
      <c r="H667" s="452"/>
      <c r="I667" s="451" t="str">
        <f t="shared" si="109"/>
        <v>ÍNDICES DE DEVOLUCIÓN</v>
      </c>
      <c r="J667" s="268">
        <v>0.8</v>
      </c>
      <c r="K667" s="186">
        <v>1</v>
      </c>
      <c r="L667" s="186">
        <v>1</v>
      </c>
      <c r="M667" s="186" t="s">
        <v>84</v>
      </c>
      <c r="N667" s="186">
        <v>0.8</v>
      </c>
      <c r="O667" s="186">
        <v>1</v>
      </c>
      <c r="P667" s="186">
        <v>1</v>
      </c>
      <c r="Q667" s="186">
        <v>1</v>
      </c>
      <c r="R667" s="186">
        <v>0.8</v>
      </c>
      <c r="S667" s="186">
        <v>0.8</v>
      </c>
      <c r="T667" s="186">
        <v>0.8</v>
      </c>
      <c r="U667" s="186">
        <v>1</v>
      </c>
      <c r="V667" s="186" t="s">
        <v>84</v>
      </c>
      <c r="W667" s="186" t="s">
        <v>84</v>
      </c>
      <c r="X667" s="186" t="s">
        <v>84</v>
      </c>
      <c r="Y667" s="186" t="s">
        <v>84</v>
      </c>
      <c r="Z667" s="186" t="s">
        <v>84</v>
      </c>
      <c r="AA667" s="186" t="s">
        <v>84</v>
      </c>
      <c r="AB667" s="186" t="s">
        <v>84</v>
      </c>
      <c r="AC667" s="186"/>
      <c r="AD667" s="186">
        <v>1</v>
      </c>
      <c r="AE667" s="186">
        <v>0</v>
      </c>
      <c r="AF667" s="186">
        <v>1</v>
      </c>
      <c r="AG667" s="186">
        <v>1</v>
      </c>
      <c r="AH667" s="186">
        <v>0.8</v>
      </c>
      <c r="AI667" s="186">
        <v>1</v>
      </c>
      <c r="AJ667" s="186">
        <v>1</v>
      </c>
      <c r="AK667" s="186" t="s">
        <v>84</v>
      </c>
      <c r="AL667" s="186" t="s">
        <v>84</v>
      </c>
      <c r="AM667" s="186" t="s">
        <v>84</v>
      </c>
      <c r="AN667" s="186" t="s">
        <v>84</v>
      </c>
      <c r="AO667" s="186">
        <v>0</v>
      </c>
      <c r="AP667" s="186">
        <v>1</v>
      </c>
      <c r="AQ667" s="186" t="s">
        <v>84</v>
      </c>
      <c r="AR667" s="186" t="s">
        <v>84</v>
      </c>
      <c r="AS667" s="186" t="s">
        <v>84</v>
      </c>
      <c r="AT667" s="269" t="s">
        <v>84</v>
      </c>
      <c r="AU667" s="186" t="s">
        <v>84</v>
      </c>
      <c r="AV667" s="186" t="s">
        <v>84</v>
      </c>
      <c r="AW667" s="186" t="s">
        <v>84</v>
      </c>
      <c r="AX667" s="269" t="s">
        <v>84</v>
      </c>
      <c r="AY667" s="186" t="s">
        <v>84</v>
      </c>
      <c r="BA667" s="270">
        <v>0.90909090909090906</v>
      </c>
      <c r="BB667" s="207">
        <v>0.79999999999999993</v>
      </c>
      <c r="BC667" s="207">
        <v>0.66666666666666663</v>
      </c>
      <c r="BD667" s="208">
        <v>0.7919191919191918</v>
      </c>
      <c r="BE667" s="208" t="s">
        <v>84</v>
      </c>
    </row>
    <row r="668" spans="1:57" ht="35.25" customHeight="1" x14ac:dyDescent="0.25">
      <c r="A668" s="144"/>
      <c r="B668" s="144"/>
      <c r="C668" s="144"/>
      <c r="D668" s="144"/>
      <c r="E668" s="144" t="str">
        <f t="shared" si="71"/>
        <v>2017JUNIOÍNDICES DE DEVOLUCIÓN</v>
      </c>
      <c r="F668" s="448">
        <f t="shared" si="110"/>
        <v>2017</v>
      </c>
      <c r="G668" s="449" t="s">
        <v>168</v>
      </c>
      <c r="H668" s="452"/>
      <c r="I668" s="451" t="str">
        <f t="shared" si="109"/>
        <v>ÍNDICES DE DEVOLUCIÓN</v>
      </c>
      <c r="J668" s="264">
        <v>1</v>
      </c>
      <c r="K668" s="183">
        <v>1</v>
      </c>
      <c r="L668" s="183" t="s">
        <v>84</v>
      </c>
      <c r="M668" s="183">
        <v>1</v>
      </c>
      <c r="N668" s="183">
        <v>1</v>
      </c>
      <c r="O668" s="183">
        <v>0.8</v>
      </c>
      <c r="P668" s="183">
        <v>1</v>
      </c>
      <c r="Q668" s="183">
        <v>1</v>
      </c>
      <c r="R668" s="183">
        <v>1</v>
      </c>
      <c r="S668" s="183">
        <v>1</v>
      </c>
      <c r="T668" s="183">
        <v>0.8</v>
      </c>
      <c r="U668" s="183">
        <v>0.8</v>
      </c>
      <c r="V668" s="183" t="s">
        <v>84</v>
      </c>
      <c r="W668" s="183" t="s">
        <v>84</v>
      </c>
      <c r="X668" s="183" t="s">
        <v>84</v>
      </c>
      <c r="Y668" s="183" t="s">
        <v>84</v>
      </c>
      <c r="Z668" s="183" t="s">
        <v>84</v>
      </c>
      <c r="AA668" s="183" t="s">
        <v>84</v>
      </c>
      <c r="AB668" s="183" t="s">
        <v>84</v>
      </c>
      <c r="AC668" s="183"/>
      <c r="AD668" s="183">
        <v>0.8</v>
      </c>
      <c r="AE668" s="183">
        <v>1</v>
      </c>
      <c r="AF668" s="183">
        <v>1</v>
      </c>
      <c r="AG668" s="183">
        <v>1</v>
      </c>
      <c r="AH668" s="183">
        <v>1</v>
      </c>
      <c r="AI668" s="183">
        <v>1</v>
      </c>
      <c r="AJ668" s="183" t="s">
        <v>84</v>
      </c>
      <c r="AK668" s="183" t="s">
        <v>84</v>
      </c>
      <c r="AL668" s="183" t="s">
        <v>84</v>
      </c>
      <c r="AM668" s="183" t="s">
        <v>84</v>
      </c>
      <c r="AN668" s="183" t="s">
        <v>84</v>
      </c>
      <c r="AO668" s="183">
        <v>0.75</v>
      </c>
      <c r="AP668" s="183">
        <v>0.25</v>
      </c>
      <c r="AQ668" s="183" t="s">
        <v>84</v>
      </c>
      <c r="AR668" s="183" t="s">
        <v>84</v>
      </c>
      <c r="AS668" s="183" t="s">
        <v>84</v>
      </c>
      <c r="AT668" s="265" t="s">
        <v>84</v>
      </c>
      <c r="AU668" s="183" t="s">
        <v>84</v>
      </c>
      <c r="AV668" s="183" t="s">
        <v>84</v>
      </c>
      <c r="AW668" s="183" t="s">
        <v>84</v>
      </c>
      <c r="AX668" s="265" t="s">
        <v>84</v>
      </c>
      <c r="AY668" s="183" t="s">
        <v>84</v>
      </c>
      <c r="BA668" s="266">
        <v>0.94545454545454566</v>
      </c>
      <c r="BB668" s="187">
        <v>0.96666666666666667</v>
      </c>
      <c r="BC668" s="187">
        <v>0.5</v>
      </c>
      <c r="BD668" s="188">
        <v>0.804040404040404</v>
      </c>
      <c r="BE668" s="188" t="s">
        <v>84</v>
      </c>
    </row>
    <row r="669" spans="1:57" ht="35.25" customHeight="1" x14ac:dyDescent="0.25">
      <c r="A669" s="144"/>
      <c r="B669" s="144"/>
      <c r="C669" s="144"/>
      <c r="D669" s="144"/>
      <c r="E669" s="144" t="str">
        <f t="shared" si="71"/>
        <v>2017JULIOÍNDICES DE DEVOLUCIÓN</v>
      </c>
      <c r="F669" s="448">
        <f t="shared" si="110"/>
        <v>2017</v>
      </c>
      <c r="G669" s="449" t="s">
        <v>241</v>
      </c>
      <c r="H669" s="452"/>
      <c r="I669" s="451" t="str">
        <f t="shared" si="109"/>
        <v>ÍNDICES DE DEVOLUCIÓN</v>
      </c>
      <c r="J669" s="299">
        <v>1</v>
      </c>
      <c r="K669" s="189">
        <v>1</v>
      </c>
      <c r="L669" s="189">
        <v>1</v>
      </c>
      <c r="M669" s="189">
        <v>1</v>
      </c>
      <c r="N669" s="189">
        <v>1</v>
      </c>
      <c r="O669" s="189">
        <v>1</v>
      </c>
      <c r="P669" s="189">
        <v>1</v>
      </c>
      <c r="Q669" s="189">
        <v>1</v>
      </c>
      <c r="R669" s="189">
        <v>1</v>
      </c>
      <c r="S669" s="189">
        <v>1</v>
      </c>
      <c r="T669" s="189">
        <v>1</v>
      </c>
      <c r="U669" s="189">
        <v>1</v>
      </c>
      <c r="V669" s="189" t="s">
        <v>84</v>
      </c>
      <c r="W669" s="189" t="s">
        <v>84</v>
      </c>
      <c r="X669" s="189" t="s">
        <v>84</v>
      </c>
      <c r="Y669" s="189" t="s">
        <v>84</v>
      </c>
      <c r="Z669" s="189" t="s">
        <v>84</v>
      </c>
      <c r="AA669" s="189" t="s">
        <v>84</v>
      </c>
      <c r="AB669" s="189" t="s">
        <v>84</v>
      </c>
      <c r="AC669" s="189"/>
      <c r="AD669" s="189">
        <v>1</v>
      </c>
      <c r="AE669" s="189">
        <v>1</v>
      </c>
      <c r="AF669" s="189" t="s">
        <v>84</v>
      </c>
      <c r="AG669" s="189">
        <v>1</v>
      </c>
      <c r="AH669" s="189">
        <v>1</v>
      </c>
      <c r="AI669" s="189">
        <v>1</v>
      </c>
      <c r="AJ669" s="189">
        <v>0.8</v>
      </c>
      <c r="AK669" s="189" t="s">
        <v>84</v>
      </c>
      <c r="AL669" s="189" t="s">
        <v>84</v>
      </c>
      <c r="AM669" s="189" t="s">
        <v>84</v>
      </c>
      <c r="AN669" s="189" t="s">
        <v>84</v>
      </c>
      <c r="AO669" s="189">
        <v>0.8</v>
      </c>
      <c r="AP669" s="189">
        <v>1</v>
      </c>
      <c r="AQ669" s="189" t="s">
        <v>84</v>
      </c>
      <c r="AR669" s="189" t="s">
        <v>84</v>
      </c>
      <c r="AS669" s="189" t="s">
        <v>84</v>
      </c>
      <c r="AT669" s="256" t="s">
        <v>84</v>
      </c>
      <c r="AU669" s="189" t="s">
        <v>84</v>
      </c>
      <c r="AV669" s="189" t="s">
        <v>84</v>
      </c>
      <c r="AW669" s="189" t="s">
        <v>84</v>
      </c>
      <c r="AX669" s="256" t="s">
        <v>84</v>
      </c>
      <c r="AY669" s="189" t="s">
        <v>84</v>
      </c>
      <c r="BA669" s="300">
        <v>1</v>
      </c>
      <c r="BB669" s="239">
        <v>0.96666666666666667</v>
      </c>
      <c r="BC669" s="239">
        <v>0.9</v>
      </c>
      <c r="BD669" s="240">
        <v>0.9555555555555556</v>
      </c>
      <c r="BE669" s="240" t="s">
        <v>84</v>
      </c>
    </row>
    <row r="670" spans="1:57" ht="35.25" customHeight="1" x14ac:dyDescent="0.25">
      <c r="A670" s="144"/>
      <c r="B670" s="144"/>
      <c r="C670" s="144"/>
      <c r="D670" s="144"/>
      <c r="E670" s="144" t="str">
        <f t="shared" si="71"/>
        <v>2017AGOSTOÍNDICES DE DEVOLUCIÓN</v>
      </c>
      <c r="F670" s="448">
        <f t="shared" si="110"/>
        <v>2017</v>
      </c>
      <c r="G670" s="449" t="s">
        <v>246</v>
      </c>
      <c r="H670" s="452"/>
      <c r="I670" s="451" t="str">
        <f t="shared" si="109"/>
        <v>ÍNDICES DE DEVOLUCIÓN</v>
      </c>
      <c r="J670" s="264">
        <v>1</v>
      </c>
      <c r="K670" s="183">
        <v>0.8</v>
      </c>
      <c r="L670" s="183">
        <v>0</v>
      </c>
      <c r="M670" s="183">
        <v>1</v>
      </c>
      <c r="N670" s="183">
        <v>1</v>
      </c>
      <c r="O670" s="183">
        <v>1</v>
      </c>
      <c r="P670" s="183">
        <v>1</v>
      </c>
      <c r="Q670" s="183">
        <v>0.8</v>
      </c>
      <c r="R670" s="183">
        <v>1</v>
      </c>
      <c r="S670" s="183">
        <v>1</v>
      </c>
      <c r="T670" s="183">
        <v>0.8</v>
      </c>
      <c r="U670" s="183">
        <v>0.6</v>
      </c>
      <c r="V670" s="183" t="s">
        <v>84</v>
      </c>
      <c r="W670" s="183" t="s">
        <v>84</v>
      </c>
      <c r="X670" s="183" t="s">
        <v>84</v>
      </c>
      <c r="Y670" s="183" t="s">
        <v>84</v>
      </c>
      <c r="Z670" s="183" t="s">
        <v>84</v>
      </c>
      <c r="AA670" s="183" t="s">
        <v>84</v>
      </c>
      <c r="AB670" s="183" t="s">
        <v>84</v>
      </c>
      <c r="AC670" s="183"/>
      <c r="AD670" s="183">
        <v>1</v>
      </c>
      <c r="AE670" s="183">
        <v>1</v>
      </c>
      <c r="AF670" s="183">
        <v>1</v>
      </c>
      <c r="AG670" s="183">
        <v>1</v>
      </c>
      <c r="AH670" s="183">
        <v>1</v>
      </c>
      <c r="AI670" s="183">
        <v>0.8</v>
      </c>
      <c r="AJ670" s="183">
        <v>0.6</v>
      </c>
      <c r="AK670" s="183" t="s">
        <v>84</v>
      </c>
      <c r="AL670" s="183" t="s">
        <v>84</v>
      </c>
      <c r="AM670" s="183" t="s">
        <v>84</v>
      </c>
      <c r="AN670" s="183" t="s">
        <v>84</v>
      </c>
      <c r="AO670" s="183">
        <v>1</v>
      </c>
      <c r="AP670" s="183">
        <v>0.4</v>
      </c>
      <c r="AQ670" s="183" t="s">
        <v>84</v>
      </c>
      <c r="AR670" s="183" t="s">
        <v>84</v>
      </c>
      <c r="AS670" s="183" t="s">
        <v>84</v>
      </c>
      <c r="AT670" s="265" t="s">
        <v>84</v>
      </c>
      <c r="AU670" s="183" t="s">
        <v>84</v>
      </c>
      <c r="AV670" s="183" t="s">
        <v>84</v>
      </c>
      <c r="AW670" s="183" t="s">
        <v>84</v>
      </c>
      <c r="AX670" s="265" t="s">
        <v>84</v>
      </c>
      <c r="AY670" s="183" t="s">
        <v>84</v>
      </c>
      <c r="BA670" s="266">
        <v>0.83333333333333337</v>
      </c>
      <c r="BB670" s="187">
        <v>0.91428571428571426</v>
      </c>
      <c r="BC670" s="187">
        <v>0.7</v>
      </c>
      <c r="BD670" s="188">
        <v>0.81587301587301597</v>
      </c>
      <c r="BE670" s="188" t="s">
        <v>84</v>
      </c>
    </row>
    <row r="671" spans="1:57" ht="35.25" customHeight="1" x14ac:dyDescent="0.25">
      <c r="A671" s="144"/>
      <c r="B671" s="144"/>
      <c r="C671" s="144"/>
      <c r="D671" s="144"/>
      <c r="E671" s="144" t="str">
        <f t="shared" si="71"/>
        <v>2017SEPTIEMBREÍNDICES DE DEVOLUCIÓN</v>
      </c>
      <c r="F671" s="448">
        <f t="shared" si="110"/>
        <v>2017</v>
      </c>
      <c r="G671" s="449" t="s">
        <v>248</v>
      </c>
      <c r="H671" s="452"/>
      <c r="I671" s="451" t="str">
        <f t="shared" si="109"/>
        <v>ÍNDICES DE DEVOLUCIÓN</v>
      </c>
      <c r="J671" s="299">
        <v>1</v>
      </c>
      <c r="K671" s="189">
        <v>0.4</v>
      </c>
      <c r="L671" s="189">
        <v>0.8</v>
      </c>
      <c r="M671" s="189">
        <v>1</v>
      </c>
      <c r="N671" s="189">
        <v>1</v>
      </c>
      <c r="O671" s="189">
        <v>1</v>
      </c>
      <c r="P671" s="189">
        <v>1</v>
      </c>
      <c r="Q671" s="189">
        <v>1</v>
      </c>
      <c r="R671" s="189">
        <v>1</v>
      </c>
      <c r="S671" s="189">
        <v>1</v>
      </c>
      <c r="T671" s="189">
        <v>1</v>
      </c>
      <c r="U671" s="189">
        <v>1</v>
      </c>
      <c r="V671" s="189" t="s">
        <v>84</v>
      </c>
      <c r="W671" s="189" t="s">
        <v>84</v>
      </c>
      <c r="X671" s="189" t="s">
        <v>84</v>
      </c>
      <c r="Y671" s="189" t="s">
        <v>84</v>
      </c>
      <c r="Z671" s="189" t="s">
        <v>84</v>
      </c>
      <c r="AA671" s="189" t="s">
        <v>84</v>
      </c>
      <c r="AB671" s="189" t="s">
        <v>84</v>
      </c>
      <c r="AC671" s="189"/>
      <c r="AD671" s="189">
        <v>0</v>
      </c>
      <c r="AE671" s="189">
        <v>1</v>
      </c>
      <c r="AF671" s="189">
        <v>1</v>
      </c>
      <c r="AG671" s="189">
        <v>1</v>
      </c>
      <c r="AH671" s="189">
        <v>0.8</v>
      </c>
      <c r="AI671" s="189">
        <v>1</v>
      </c>
      <c r="AJ671" s="189">
        <v>1</v>
      </c>
      <c r="AK671" s="189" t="s">
        <v>84</v>
      </c>
      <c r="AL671" s="189" t="s">
        <v>84</v>
      </c>
      <c r="AM671" s="189" t="s">
        <v>84</v>
      </c>
      <c r="AN671" s="189" t="s">
        <v>84</v>
      </c>
      <c r="AO671" s="189">
        <v>0.8</v>
      </c>
      <c r="AP671" s="189">
        <v>0.8</v>
      </c>
      <c r="AQ671" s="189" t="s">
        <v>84</v>
      </c>
      <c r="AR671" s="189" t="s">
        <v>84</v>
      </c>
      <c r="AS671" s="189" t="s">
        <v>84</v>
      </c>
      <c r="AT671" s="256" t="s">
        <v>84</v>
      </c>
      <c r="AU671" s="189" t="s">
        <v>84</v>
      </c>
      <c r="AV671" s="189" t="s">
        <v>84</v>
      </c>
      <c r="AW671" s="189" t="s">
        <v>84</v>
      </c>
      <c r="AX671" s="256" t="s">
        <v>84</v>
      </c>
      <c r="AY671" s="189" t="s">
        <v>84</v>
      </c>
      <c r="BA671" s="300">
        <v>0.93333333333333324</v>
      </c>
      <c r="BB671" s="239">
        <v>0.82857142857142851</v>
      </c>
      <c r="BC671" s="239">
        <v>0.8</v>
      </c>
      <c r="BD671" s="240">
        <v>0.85396825396825393</v>
      </c>
      <c r="BE671" s="240" t="s">
        <v>84</v>
      </c>
    </row>
    <row r="672" spans="1:57" ht="35.25" customHeight="1" x14ac:dyDescent="0.25">
      <c r="A672" s="144"/>
      <c r="B672" s="144"/>
      <c r="C672" s="144"/>
      <c r="D672" s="144"/>
      <c r="E672" s="144" t="str">
        <f t="shared" si="71"/>
        <v>2017OCTUBREÍNDICES DE DEVOLUCIÓN</v>
      </c>
      <c r="F672" s="448">
        <f t="shared" si="110"/>
        <v>2017</v>
      </c>
      <c r="G672" s="449" t="s">
        <v>257</v>
      </c>
      <c r="H672" s="452"/>
      <c r="I672" s="451" t="str">
        <f t="shared" si="109"/>
        <v>ÍNDICES DE DEVOLUCIÓN</v>
      </c>
      <c r="J672" s="264">
        <v>0.8</v>
      </c>
      <c r="K672" s="183">
        <v>1</v>
      </c>
      <c r="L672" s="183">
        <v>0.2</v>
      </c>
      <c r="M672" s="183">
        <v>0.8</v>
      </c>
      <c r="N672" s="183">
        <v>1</v>
      </c>
      <c r="O672" s="183">
        <v>1</v>
      </c>
      <c r="P672" s="183">
        <v>1</v>
      </c>
      <c r="Q672" s="183">
        <v>1</v>
      </c>
      <c r="R672" s="183">
        <v>1</v>
      </c>
      <c r="S672" s="183">
        <v>1</v>
      </c>
      <c r="T672" s="183">
        <v>1</v>
      </c>
      <c r="U672" s="183">
        <v>1</v>
      </c>
      <c r="V672" s="183" t="s">
        <v>84</v>
      </c>
      <c r="W672" s="183" t="s">
        <v>84</v>
      </c>
      <c r="X672" s="183" t="s">
        <v>84</v>
      </c>
      <c r="Y672" s="183" t="s">
        <v>84</v>
      </c>
      <c r="Z672" s="183" t="s">
        <v>84</v>
      </c>
      <c r="AA672" s="183" t="s">
        <v>84</v>
      </c>
      <c r="AB672" s="183" t="s">
        <v>84</v>
      </c>
      <c r="AC672" s="183"/>
      <c r="AD672" s="183">
        <v>1</v>
      </c>
      <c r="AE672" s="183">
        <v>1</v>
      </c>
      <c r="AF672" s="183">
        <v>1</v>
      </c>
      <c r="AG672" s="183">
        <v>0.8</v>
      </c>
      <c r="AH672" s="183">
        <v>1</v>
      </c>
      <c r="AI672" s="183">
        <v>1</v>
      </c>
      <c r="AJ672" s="183">
        <v>1</v>
      </c>
      <c r="AK672" s="183" t="s">
        <v>84</v>
      </c>
      <c r="AL672" s="183" t="s">
        <v>84</v>
      </c>
      <c r="AM672" s="183" t="s">
        <v>84</v>
      </c>
      <c r="AN672" s="183" t="s">
        <v>84</v>
      </c>
      <c r="AO672" s="183">
        <v>1</v>
      </c>
      <c r="AP672" s="183">
        <v>0.8</v>
      </c>
      <c r="AQ672" s="183" t="s">
        <v>84</v>
      </c>
      <c r="AR672" s="183" t="s">
        <v>84</v>
      </c>
      <c r="AS672" s="183" t="s">
        <v>84</v>
      </c>
      <c r="AT672" s="265" t="s">
        <v>84</v>
      </c>
      <c r="AU672" s="183" t="s">
        <v>84</v>
      </c>
      <c r="AV672" s="183" t="s">
        <v>84</v>
      </c>
      <c r="AW672" s="183" t="s">
        <v>84</v>
      </c>
      <c r="AX672" s="265" t="s">
        <v>84</v>
      </c>
      <c r="AY672" s="183" t="s">
        <v>84</v>
      </c>
      <c r="BA672" s="266">
        <v>0.9</v>
      </c>
      <c r="BB672" s="187">
        <v>0.97142857142857142</v>
      </c>
      <c r="BC672" s="187">
        <v>0.9</v>
      </c>
      <c r="BD672" s="188">
        <v>0.92380952380952375</v>
      </c>
      <c r="BE672" s="188" t="s">
        <v>84</v>
      </c>
    </row>
    <row r="673" spans="1:57" ht="35.25" customHeight="1" x14ac:dyDescent="0.25">
      <c r="A673" s="144"/>
      <c r="B673" s="144"/>
      <c r="C673" s="144"/>
      <c r="D673" s="144"/>
      <c r="E673" s="144" t="str">
        <f t="shared" si="71"/>
        <v>2017NOVIEMBREÍNDICES DE DEVOLUCIÓN</v>
      </c>
      <c r="F673" s="448">
        <f t="shared" si="110"/>
        <v>2017</v>
      </c>
      <c r="G673" s="449" t="s">
        <v>267</v>
      </c>
      <c r="H673" s="452"/>
      <c r="I673" s="451" t="str">
        <f t="shared" si="109"/>
        <v>ÍNDICES DE DEVOLUCIÓN</v>
      </c>
      <c r="J673" s="268">
        <v>1</v>
      </c>
      <c r="K673" s="186">
        <v>1</v>
      </c>
      <c r="L673" s="186">
        <v>0.6</v>
      </c>
      <c r="M673" s="186">
        <v>0.6</v>
      </c>
      <c r="N673" s="186">
        <v>1</v>
      </c>
      <c r="O673" s="186">
        <v>1</v>
      </c>
      <c r="P673" s="186">
        <v>1</v>
      </c>
      <c r="Q673" s="186">
        <v>1</v>
      </c>
      <c r="R673" s="186">
        <v>1</v>
      </c>
      <c r="S673" s="186">
        <v>1</v>
      </c>
      <c r="T673" s="186">
        <v>1</v>
      </c>
      <c r="U673" s="186">
        <v>1</v>
      </c>
      <c r="V673" s="186">
        <v>1</v>
      </c>
      <c r="W673" s="186" t="s">
        <v>84</v>
      </c>
      <c r="X673" s="186" t="s">
        <v>84</v>
      </c>
      <c r="Y673" s="186" t="s">
        <v>84</v>
      </c>
      <c r="Z673" s="186" t="s">
        <v>84</v>
      </c>
      <c r="AA673" s="186" t="s">
        <v>84</v>
      </c>
      <c r="AB673" s="186" t="s">
        <v>84</v>
      </c>
      <c r="AC673" s="186"/>
      <c r="AD673" s="186" t="s">
        <v>84</v>
      </c>
      <c r="AE673" s="186">
        <v>1</v>
      </c>
      <c r="AF673" s="186">
        <v>1</v>
      </c>
      <c r="AG673" s="186">
        <v>1</v>
      </c>
      <c r="AH673" s="186">
        <v>1</v>
      </c>
      <c r="AI673" s="186">
        <v>1</v>
      </c>
      <c r="AJ673" s="186" t="s">
        <v>84</v>
      </c>
      <c r="AK673" s="186" t="s">
        <v>84</v>
      </c>
      <c r="AL673" s="186" t="s">
        <v>84</v>
      </c>
      <c r="AM673" s="186" t="s">
        <v>84</v>
      </c>
      <c r="AN673" s="186" t="s">
        <v>84</v>
      </c>
      <c r="AO673" s="186">
        <v>1</v>
      </c>
      <c r="AP673" s="186">
        <v>1</v>
      </c>
      <c r="AQ673" s="186" t="s">
        <v>84</v>
      </c>
      <c r="AR673" s="186" t="s">
        <v>84</v>
      </c>
      <c r="AS673" s="186" t="s">
        <v>84</v>
      </c>
      <c r="AT673" s="269" t="s">
        <v>84</v>
      </c>
      <c r="AU673" s="186" t="s">
        <v>84</v>
      </c>
      <c r="AV673" s="186" t="s">
        <v>84</v>
      </c>
      <c r="AW673" s="186" t="s">
        <v>84</v>
      </c>
      <c r="AX673" s="269" t="s">
        <v>84</v>
      </c>
      <c r="AY673" s="186" t="s">
        <v>84</v>
      </c>
      <c r="BA673" s="270">
        <v>0.93846153846153846</v>
      </c>
      <c r="BB673" s="207">
        <v>1</v>
      </c>
      <c r="BC673" s="207">
        <v>1</v>
      </c>
      <c r="BD673" s="208">
        <v>0.97948717948717956</v>
      </c>
      <c r="BE673" s="208" t="s">
        <v>84</v>
      </c>
    </row>
    <row r="674" spans="1:57" ht="35.25" customHeight="1" x14ac:dyDescent="0.25">
      <c r="A674" s="144"/>
      <c r="B674" s="144"/>
      <c r="C674" s="144"/>
      <c r="D674" s="144"/>
      <c r="E674" s="144" t="str">
        <f t="shared" si="71"/>
        <v>2017DICIEMBREÍNDICES DE DEVOLUCIÓN</v>
      </c>
      <c r="F674" s="448">
        <f t="shared" si="110"/>
        <v>2017</v>
      </c>
      <c r="G674" s="449" t="s">
        <v>152</v>
      </c>
      <c r="H674" s="452"/>
      <c r="I674" s="451" t="str">
        <f t="shared" si="109"/>
        <v>ÍNDICES DE DEVOLUCIÓN</v>
      </c>
      <c r="J674" s="264">
        <v>1</v>
      </c>
      <c r="K674" s="183">
        <v>1</v>
      </c>
      <c r="L674" s="183">
        <v>0.8</v>
      </c>
      <c r="M674" s="183">
        <v>1</v>
      </c>
      <c r="N674" s="183">
        <v>1</v>
      </c>
      <c r="O674" s="183">
        <v>1</v>
      </c>
      <c r="P674" s="183">
        <v>1</v>
      </c>
      <c r="Q674" s="183">
        <v>0.8</v>
      </c>
      <c r="R674" s="183">
        <v>0.8</v>
      </c>
      <c r="S674" s="183">
        <v>0.8</v>
      </c>
      <c r="T674" s="183">
        <v>0.8</v>
      </c>
      <c r="U674" s="183">
        <v>1</v>
      </c>
      <c r="V674" s="183">
        <v>1</v>
      </c>
      <c r="W674" s="183" t="s">
        <v>84</v>
      </c>
      <c r="X674" s="183" t="s">
        <v>84</v>
      </c>
      <c r="Y674" s="183" t="s">
        <v>84</v>
      </c>
      <c r="Z674" s="183" t="s">
        <v>84</v>
      </c>
      <c r="AA674" s="183" t="s">
        <v>84</v>
      </c>
      <c r="AB674" s="183" t="s">
        <v>84</v>
      </c>
      <c r="AC674" s="183"/>
      <c r="AD674" s="183">
        <v>1</v>
      </c>
      <c r="AE674" s="183">
        <v>1</v>
      </c>
      <c r="AF674" s="183">
        <v>1</v>
      </c>
      <c r="AG674" s="183">
        <v>1</v>
      </c>
      <c r="AH674" s="183" t="s">
        <v>84</v>
      </c>
      <c r="AI674" s="183">
        <v>1</v>
      </c>
      <c r="AJ674" s="183">
        <v>1</v>
      </c>
      <c r="AK674" s="183" t="s">
        <v>84</v>
      </c>
      <c r="AL674" s="183" t="s">
        <v>84</v>
      </c>
      <c r="AM674" s="183" t="s">
        <v>84</v>
      </c>
      <c r="AN674" s="183" t="s">
        <v>84</v>
      </c>
      <c r="AO674" s="183">
        <v>0.6</v>
      </c>
      <c r="AP674" s="183">
        <v>1</v>
      </c>
      <c r="AQ674" s="183" t="s">
        <v>84</v>
      </c>
      <c r="AR674" s="183" t="s">
        <v>84</v>
      </c>
      <c r="AS674" s="183" t="s">
        <v>84</v>
      </c>
      <c r="AT674" s="265" t="s">
        <v>84</v>
      </c>
      <c r="AU674" s="183" t="s">
        <v>84</v>
      </c>
      <c r="AV674" s="183" t="s">
        <v>84</v>
      </c>
      <c r="AW674" s="183" t="s">
        <v>84</v>
      </c>
      <c r="AX674" s="265" t="s">
        <v>84</v>
      </c>
      <c r="AY674" s="183" t="s">
        <v>84</v>
      </c>
      <c r="BA674" s="266">
        <v>0.92307692307692324</v>
      </c>
      <c r="BB674" s="187">
        <v>1</v>
      </c>
      <c r="BC674" s="187">
        <v>0.8</v>
      </c>
      <c r="BD674" s="188">
        <v>0.90769230769230769</v>
      </c>
      <c r="BE674" s="188" t="s">
        <v>84</v>
      </c>
    </row>
    <row r="675" spans="1:57" ht="35.25" customHeight="1" x14ac:dyDescent="0.25">
      <c r="A675" s="144"/>
      <c r="B675" s="144"/>
      <c r="C675" s="144"/>
      <c r="D675" s="144"/>
      <c r="E675" s="144" t="str">
        <f t="shared" si="71"/>
        <v>2018ENEROÍNDICES DE DEVOLUCIÓN</v>
      </c>
      <c r="F675" s="448">
        <v>2018</v>
      </c>
      <c r="G675" s="449" t="s">
        <v>153</v>
      </c>
      <c r="H675" s="452"/>
      <c r="I675" s="451" t="str">
        <f t="shared" si="109"/>
        <v>ÍNDICES DE DEVOLUCIÓN</v>
      </c>
      <c r="J675" s="299">
        <v>0.8</v>
      </c>
      <c r="K675" s="189">
        <v>1</v>
      </c>
      <c r="L675" s="189">
        <v>0.6</v>
      </c>
      <c r="M675" s="189" t="s">
        <v>84</v>
      </c>
      <c r="N675" s="189">
        <v>0.6</v>
      </c>
      <c r="O675" s="189">
        <v>1</v>
      </c>
      <c r="P675" s="189">
        <v>0.4</v>
      </c>
      <c r="Q675" s="189">
        <v>1</v>
      </c>
      <c r="R675" s="189">
        <v>1</v>
      </c>
      <c r="S675" s="189">
        <v>1</v>
      </c>
      <c r="T675" s="189">
        <v>1</v>
      </c>
      <c r="U675" s="189">
        <v>1</v>
      </c>
      <c r="V675" s="189">
        <v>1</v>
      </c>
      <c r="W675" s="189" t="s">
        <v>84</v>
      </c>
      <c r="X675" s="189" t="s">
        <v>84</v>
      </c>
      <c r="Y675" s="189" t="s">
        <v>84</v>
      </c>
      <c r="Z675" s="189" t="s">
        <v>84</v>
      </c>
      <c r="AA675" s="189" t="s">
        <v>84</v>
      </c>
      <c r="AB675" s="189" t="s">
        <v>84</v>
      </c>
      <c r="AC675" s="189"/>
      <c r="AD675" s="189">
        <v>1</v>
      </c>
      <c r="AE675" s="189">
        <v>1</v>
      </c>
      <c r="AF675" s="189">
        <v>0.8</v>
      </c>
      <c r="AG675" s="189">
        <v>1</v>
      </c>
      <c r="AH675" s="189">
        <v>1</v>
      </c>
      <c r="AI675" s="189">
        <v>1</v>
      </c>
      <c r="AJ675" s="189">
        <v>1</v>
      </c>
      <c r="AK675" s="189" t="s">
        <v>84</v>
      </c>
      <c r="AL675" s="189" t="s">
        <v>84</v>
      </c>
      <c r="AM675" s="189" t="s">
        <v>84</v>
      </c>
      <c r="AN675" s="186" t="s">
        <v>84</v>
      </c>
      <c r="AO675" s="189">
        <v>1</v>
      </c>
      <c r="AP675" s="189">
        <v>1</v>
      </c>
      <c r="AQ675" s="189" t="s">
        <v>84</v>
      </c>
      <c r="AR675" s="189" t="s">
        <v>84</v>
      </c>
      <c r="AS675" s="189" t="s">
        <v>84</v>
      </c>
      <c r="AT675" s="256" t="s">
        <v>84</v>
      </c>
      <c r="AU675" s="189" t="s">
        <v>84</v>
      </c>
      <c r="AV675" s="189" t="s">
        <v>84</v>
      </c>
      <c r="AW675" s="189" t="s">
        <v>84</v>
      </c>
      <c r="AX675" s="256" t="s">
        <v>84</v>
      </c>
      <c r="AY675" s="189" t="s">
        <v>84</v>
      </c>
      <c r="BA675" s="300">
        <v>0.8666666666666667</v>
      </c>
      <c r="BB675" s="239">
        <v>0.97142857142857142</v>
      </c>
      <c r="BC675" s="239">
        <v>1</v>
      </c>
      <c r="BD675" s="240">
        <v>0.94603174603174611</v>
      </c>
      <c r="BE675" s="240" t="s">
        <v>84</v>
      </c>
    </row>
    <row r="676" spans="1:57" ht="35.25" customHeight="1" x14ac:dyDescent="0.25">
      <c r="A676" s="144"/>
      <c r="B676" s="144"/>
      <c r="C676" s="144"/>
      <c r="D676" s="144"/>
      <c r="E676" s="144" t="str">
        <f t="shared" si="71"/>
        <v>2018FEBREROÍNDICES DE DEVOLUCIÓN</v>
      </c>
      <c r="F676" s="448">
        <f t="shared" si="110"/>
        <v>2018</v>
      </c>
      <c r="G676" s="449" t="s">
        <v>154</v>
      </c>
      <c r="H676" s="452"/>
      <c r="I676" s="451" t="str">
        <f t="shared" si="109"/>
        <v>ÍNDICES DE DEVOLUCIÓN</v>
      </c>
      <c r="J676" s="264">
        <v>1</v>
      </c>
      <c r="K676" s="183">
        <v>0.8</v>
      </c>
      <c r="L676" s="183">
        <v>0.8</v>
      </c>
      <c r="M676" s="183">
        <v>0.8</v>
      </c>
      <c r="N676" s="183">
        <v>0.8</v>
      </c>
      <c r="O676" s="183">
        <v>0.8</v>
      </c>
      <c r="P676" s="183">
        <v>1</v>
      </c>
      <c r="Q676" s="183">
        <v>0.6</v>
      </c>
      <c r="R676" s="183">
        <v>1</v>
      </c>
      <c r="S676" s="183">
        <v>1</v>
      </c>
      <c r="T676" s="183">
        <v>0.6</v>
      </c>
      <c r="U676" s="183">
        <v>0.8</v>
      </c>
      <c r="V676" s="183">
        <v>0.8</v>
      </c>
      <c r="W676" s="183" t="s">
        <v>84</v>
      </c>
      <c r="X676" s="183" t="s">
        <v>84</v>
      </c>
      <c r="Y676" s="183" t="s">
        <v>84</v>
      </c>
      <c r="Z676" s="183" t="s">
        <v>84</v>
      </c>
      <c r="AA676" s="183" t="s">
        <v>84</v>
      </c>
      <c r="AB676" s="183" t="s">
        <v>84</v>
      </c>
      <c r="AC676" s="183"/>
      <c r="AD676" s="183">
        <v>1</v>
      </c>
      <c r="AE676" s="183">
        <v>1</v>
      </c>
      <c r="AF676" s="183">
        <v>1</v>
      </c>
      <c r="AG676" s="183">
        <v>1</v>
      </c>
      <c r="AH676" s="183">
        <v>0.8</v>
      </c>
      <c r="AI676" s="183">
        <v>0.8</v>
      </c>
      <c r="AJ676" s="183">
        <v>0.8</v>
      </c>
      <c r="AK676" s="183" t="s">
        <v>84</v>
      </c>
      <c r="AL676" s="183" t="s">
        <v>84</v>
      </c>
      <c r="AM676" s="183" t="s">
        <v>84</v>
      </c>
      <c r="AN676" s="183" t="s">
        <v>84</v>
      </c>
      <c r="AO676" s="183">
        <v>1</v>
      </c>
      <c r="AP676" s="183">
        <v>1</v>
      </c>
      <c r="AQ676" s="183" t="s">
        <v>84</v>
      </c>
      <c r="AR676" s="183" t="s">
        <v>84</v>
      </c>
      <c r="AS676" s="183" t="s">
        <v>84</v>
      </c>
      <c r="AT676" s="265" t="s">
        <v>84</v>
      </c>
      <c r="AU676" s="183" t="s">
        <v>84</v>
      </c>
      <c r="AV676" s="183" t="s">
        <v>84</v>
      </c>
      <c r="AW676" s="183" t="s">
        <v>84</v>
      </c>
      <c r="AX676" s="265" t="s">
        <v>84</v>
      </c>
      <c r="AY676" s="183" t="s">
        <v>84</v>
      </c>
      <c r="BA676" s="266">
        <v>0.83076923076923082</v>
      </c>
      <c r="BB676" s="187">
        <v>0.91428571428571426</v>
      </c>
      <c r="BC676" s="187">
        <v>1</v>
      </c>
      <c r="BD676" s="188">
        <v>0.91501831501831499</v>
      </c>
      <c r="BE676" s="188" t="s">
        <v>84</v>
      </c>
    </row>
    <row r="677" spans="1:57" ht="35.25" customHeight="1" x14ac:dyDescent="0.25">
      <c r="A677" s="144"/>
      <c r="B677" s="144"/>
      <c r="C677" s="144"/>
      <c r="D677" s="144"/>
      <c r="E677" s="144" t="str">
        <f t="shared" ref="E677:E691" si="111">+F677&amp;G677&amp;I677</f>
        <v>2018MARZOÍNDICES DE DEVOLUCIÓN</v>
      </c>
      <c r="F677" s="448">
        <f t="shared" ref="F677:F686" si="112">+F676</f>
        <v>2018</v>
      </c>
      <c r="G677" s="449" t="s">
        <v>155</v>
      </c>
      <c r="H677" s="452"/>
      <c r="I677" s="451" t="str">
        <f t="shared" ref="I677:I686" si="113">+I676</f>
        <v>ÍNDICES DE DEVOLUCIÓN</v>
      </c>
      <c r="J677" s="299">
        <v>0.8</v>
      </c>
      <c r="K677" s="189">
        <v>1</v>
      </c>
      <c r="L677" s="189">
        <v>1</v>
      </c>
      <c r="M677" s="189">
        <v>1</v>
      </c>
      <c r="N677" s="189">
        <v>1</v>
      </c>
      <c r="O677" s="189">
        <v>1</v>
      </c>
      <c r="P677" s="189">
        <v>0.8</v>
      </c>
      <c r="Q677" s="189">
        <v>1</v>
      </c>
      <c r="R677" s="189">
        <v>1</v>
      </c>
      <c r="S677" s="189">
        <v>1</v>
      </c>
      <c r="T677" s="189">
        <v>1</v>
      </c>
      <c r="U677" s="189">
        <v>0.8</v>
      </c>
      <c r="V677" s="189">
        <v>1</v>
      </c>
      <c r="W677" s="189" t="s">
        <v>84</v>
      </c>
      <c r="X677" s="189" t="s">
        <v>84</v>
      </c>
      <c r="Y677" s="189" t="s">
        <v>84</v>
      </c>
      <c r="Z677" s="189" t="s">
        <v>84</v>
      </c>
      <c r="AA677" s="189" t="s">
        <v>84</v>
      </c>
      <c r="AB677" s="189" t="s">
        <v>84</v>
      </c>
      <c r="AC677" s="189"/>
      <c r="AD677" s="189">
        <v>1</v>
      </c>
      <c r="AE677" s="189">
        <v>1</v>
      </c>
      <c r="AF677" s="189">
        <v>1</v>
      </c>
      <c r="AG677" s="189">
        <v>1</v>
      </c>
      <c r="AH677" s="189">
        <v>1</v>
      </c>
      <c r="AI677" s="189">
        <v>1</v>
      </c>
      <c r="AJ677" s="189">
        <v>0.8</v>
      </c>
      <c r="AK677" s="189" t="s">
        <v>84</v>
      </c>
      <c r="AL677" s="189" t="s">
        <v>84</v>
      </c>
      <c r="AM677" s="189" t="s">
        <v>84</v>
      </c>
      <c r="AN677" s="186" t="s">
        <v>84</v>
      </c>
      <c r="AO677" s="189">
        <v>1</v>
      </c>
      <c r="AP677" s="189">
        <v>1</v>
      </c>
      <c r="AQ677" s="189" t="s">
        <v>84</v>
      </c>
      <c r="AR677" s="189" t="s">
        <v>84</v>
      </c>
      <c r="AS677" s="189" t="s">
        <v>84</v>
      </c>
      <c r="AT677" s="256" t="s">
        <v>84</v>
      </c>
      <c r="AU677" s="189" t="s">
        <v>84</v>
      </c>
      <c r="AV677" s="189" t="s">
        <v>84</v>
      </c>
      <c r="AW677" s="189" t="s">
        <v>84</v>
      </c>
      <c r="AX677" s="256" t="s">
        <v>84</v>
      </c>
      <c r="AY677" s="189" t="s">
        <v>84</v>
      </c>
      <c r="BA677" s="300">
        <v>0.9538461538461539</v>
      </c>
      <c r="BB677" s="239">
        <v>0.97142857142857142</v>
      </c>
      <c r="BC677" s="239">
        <v>1</v>
      </c>
      <c r="BD677" s="240">
        <v>0.97509157509157518</v>
      </c>
      <c r="BE677" s="240" t="s">
        <v>84</v>
      </c>
    </row>
    <row r="678" spans="1:57" ht="35.25" customHeight="1" x14ac:dyDescent="0.25">
      <c r="A678" s="144"/>
      <c r="B678" s="144"/>
      <c r="C678" s="144"/>
      <c r="D678" s="144"/>
      <c r="E678" s="144" t="str">
        <f t="shared" si="111"/>
        <v>2018ABRILÍNDICES DE DEVOLUCIÓN</v>
      </c>
      <c r="F678" s="448">
        <f t="shared" si="112"/>
        <v>2018</v>
      </c>
      <c r="G678" s="449" t="s">
        <v>303</v>
      </c>
      <c r="H678" s="452"/>
      <c r="I678" s="451" t="str">
        <f t="shared" si="113"/>
        <v>ÍNDICES DE DEVOLUCIÓN</v>
      </c>
      <c r="J678" s="264">
        <v>1</v>
      </c>
      <c r="K678" s="183">
        <v>1</v>
      </c>
      <c r="L678" s="183">
        <v>1</v>
      </c>
      <c r="M678" s="183">
        <v>0.8</v>
      </c>
      <c r="N678" s="183">
        <v>1</v>
      </c>
      <c r="O678" s="183">
        <v>1</v>
      </c>
      <c r="P678" s="183">
        <v>1</v>
      </c>
      <c r="Q678" s="183">
        <v>0.8</v>
      </c>
      <c r="R678" s="183">
        <v>1</v>
      </c>
      <c r="S678" s="183">
        <v>0.8</v>
      </c>
      <c r="T678" s="183">
        <v>1</v>
      </c>
      <c r="U678" s="183">
        <v>1</v>
      </c>
      <c r="V678" s="183">
        <v>1</v>
      </c>
      <c r="W678" s="183" t="s">
        <v>84</v>
      </c>
      <c r="X678" s="183" t="s">
        <v>84</v>
      </c>
      <c r="Y678" s="183" t="s">
        <v>84</v>
      </c>
      <c r="Z678" s="183" t="s">
        <v>84</v>
      </c>
      <c r="AA678" s="183" t="s">
        <v>84</v>
      </c>
      <c r="AB678" s="183" t="s">
        <v>84</v>
      </c>
      <c r="AC678" s="183"/>
      <c r="AD678" s="183">
        <v>1</v>
      </c>
      <c r="AE678" s="183">
        <v>0.8</v>
      </c>
      <c r="AF678" s="183" t="s">
        <v>84</v>
      </c>
      <c r="AG678" s="183">
        <v>0.6</v>
      </c>
      <c r="AH678" s="183">
        <v>1</v>
      </c>
      <c r="AI678" s="183">
        <v>1</v>
      </c>
      <c r="AJ678" s="183">
        <v>0.8</v>
      </c>
      <c r="AK678" s="183" t="s">
        <v>84</v>
      </c>
      <c r="AL678" s="183" t="s">
        <v>84</v>
      </c>
      <c r="AM678" s="183" t="s">
        <v>84</v>
      </c>
      <c r="AN678" s="183" t="s">
        <v>84</v>
      </c>
      <c r="AO678" s="183">
        <v>1</v>
      </c>
      <c r="AP678" s="183">
        <v>0.8</v>
      </c>
      <c r="AQ678" s="183" t="s">
        <v>84</v>
      </c>
      <c r="AR678" s="183" t="s">
        <v>84</v>
      </c>
      <c r="AS678" s="183" t="s">
        <v>84</v>
      </c>
      <c r="AT678" s="265" t="s">
        <v>84</v>
      </c>
      <c r="AU678" s="183" t="s">
        <v>84</v>
      </c>
      <c r="AV678" s="183" t="s">
        <v>84</v>
      </c>
      <c r="AW678" s="183" t="s">
        <v>84</v>
      </c>
      <c r="AX678" s="265" t="s">
        <v>84</v>
      </c>
      <c r="AY678" s="183" t="s">
        <v>84</v>
      </c>
      <c r="BA678" s="266">
        <v>0.9538461538461539</v>
      </c>
      <c r="BB678" s="187">
        <v>0.8666666666666667</v>
      </c>
      <c r="BC678" s="187">
        <v>0.9</v>
      </c>
      <c r="BD678" s="188">
        <v>0.90683760683760684</v>
      </c>
      <c r="BE678" s="188" t="s">
        <v>84</v>
      </c>
    </row>
    <row r="679" spans="1:57" ht="35.25" customHeight="1" x14ac:dyDescent="0.25">
      <c r="A679" s="144"/>
      <c r="B679" s="144"/>
      <c r="C679" s="144"/>
      <c r="D679" s="144"/>
      <c r="E679" s="144" t="str">
        <f t="shared" si="111"/>
        <v>2018MAYOÍNDICES DE DEVOLUCIÓN</v>
      </c>
      <c r="F679" s="448">
        <f t="shared" si="112"/>
        <v>2018</v>
      </c>
      <c r="G679" s="449" t="s">
        <v>167</v>
      </c>
      <c r="H679" s="452"/>
      <c r="I679" s="451" t="str">
        <f t="shared" si="113"/>
        <v>ÍNDICES DE DEVOLUCIÓN</v>
      </c>
      <c r="J679" s="299">
        <v>1</v>
      </c>
      <c r="K679" s="189">
        <v>1</v>
      </c>
      <c r="L679" s="189">
        <v>1</v>
      </c>
      <c r="M679" s="189">
        <v>1</v>
      </c>
      <c r="N679" s="189">
        <v>1</v>
      </c>
      <c r="O679" s="189">
        <v>1</v>
      </c>
      <c r="P679" s="189">
        <v>1</v>
      </c>
      <c r="Q679" s="189">
        <v>0.8</v>
      </c>
      <c r="R679" s="189">
        <v>0.8</v>
      </c>
      <c r="S679" s="189">
        <v>0.8</v>
      </c>
      <c r="T679" s="189">
        <v>0.8</v>
      </c>
      <c r="U679" s="189">
        <v>1</v>
      </c>
      <c r="V679" s="189">
        <v>1</v>
      </c>
      <c r="W679" s="189" t="s">
        <v>84</v>
      </c>
      <c r="X679" s="189" t="s">
        <v>84</v>
      </c>
      <c r="Y679" s="189" t="s">
        <v>84</v>
      </c>
      <c r="Z679" s="189" t="s">
        <v>84</v>
      </c>
      <c r="AA679" s="189" t="s">
        <v>84</v>
      </c>
      <c r="AB679" s="189" t="s">
        <v>84</v>
      </c>
      <c r="AC679" s="189"/>
      <c r="AD679" s="189">
        <v>1</v>
      </c>
      <c r="AE679" s="189">
        <v>1</v>
      </c>
      <c r="AF679" s="189">
        <v>1</v>
      </c>
      <c r="AG679" s="189" t="s">
        <v>84</v>
      </c>
      <c r="AH679" s="189">
        <v>1</v>
      </c>
      <c r="AI679" s="189">
        <v>0.8</v>
      </c>
      <c r="AJ679" s="189">
        <v>1</v>
      </c>
      <c r="AK679" s="189" t="s">
        <v>84</v>
      </c>
      <c r="AL679" s="189" t="s">
        <v>84</v>
      </c>
      <c r="AM679" s="189" t="s">
        <v>84</v>
      </c>
      <c r="AN679" s="186" t="s">
        <v>84</v>
      </c>
      <c r="AO679" s="189">
        <v>1</v>
      </c>
      <c r="AP679" s="189">
        <v>1</v>
      </c>
      <c r="AQ679" s="189" t="s">
        <v>84</v>
      </c>
      <c r="AR679" s="189" t="s">
        <v>84</v>
      </c>
      <c r="AS679" s="189" t="s">
        <v>84</v>
      </c>
      <c r="AT679" s="256" t="s">
        <v>84</v>
      </c>
      <c r="AU679" s="189" t="s">
        <v>84</v>
      </c>
      <c r="AV679" s="189" t="s">
        <v>84</v>
      </c>
      <c r="AW679" s="189" t="s">
        <v>84</v>
      </c>
      <c r="AX679" s="256" t="s">
        <v>84</v>
      </c>
      <c r="AY679" s="189" t="s">
        <v>84</v>
      </c>
      <c r="BA679" s="300">
        <v>0.93846153846153857</v>
      </c>
      <c r="BB679" s="239">
        <v>0.96666666666666667</v>
      </c>
      <c r="BC679" s="239">
        <v>1</v>
      </c>
      <c r="BD679" s="240">
        <v>0.96837606837606849</v>
      </c>
      <c r="BE679" s="240" t="s">
        <v>84</v>
      </c>
    </row>
    <row r="680" spans="1:57" ht="35.25" customHeight="1" x14ac:dyDescent="0.25">
      <c r="A680" s="144"/>
      <c r="B680" s="144"/>
      <c r="C680" s="144"/>
      <c r="D680" s="144"/>
      <c r="E680" s="144" t="str">
        <f t="shared" si="111"/>
        <v>2018JUNIOÍNDICES DE DEVOLUCIÓN</v>
      </c>
      <c r="F680" s="448">
        <f t="shared" si="112"/>
        <v>2018</v>
      </c>
      <c r="G680" s="449" t="s">
        <v>168</v>
      </c>
      <c r="H680" s="452"/>
      <c r="I680" s="451" t="str">
        <f t="shared" si="113"/>
        <v>ÍNDICES DE DEVOLUCIÓN</v>
      </c>
      <c r="J680" s="264">
        <v>1</v>
      </c>
      <c r="K680" s="183">
        <v>1</v>
      </c>
      <c r="L680" s="183">
        <v>1</v>
      </c>
      <c r="M680" s="183">
        <v>1</v>
      </c>
      <c r="N680" s="183">
        <v>1</v>
      </c>
      <c r="O680" s="183">
        <v>1</v>
      </c>
      <c r="P680" s="183">
        <v>1</v>
      </c>
      <c r="Q680" s="183">
        <v>1</v>
      </c>
      <c r="R680" s="183">
        <v>1</v>
      </c>
      <c r="S680" s="183">
        <v>1</v>
      </c>
      <c r="T680" s="183">
        <v>1</v>
      </c>
      <c r="U680" s="183">
        <v>1</v>
      </c>
      <c r="V680" s="183">
        <v>1</v>
      </c>
      <c r="W680" s="183" t="s">
        <v>84</v>
      </c>
      <c r="X680" s="183">
        <v>1</v>
      </c>
      <c r="Y680" s="183" t="s">
        <v>84</v>
      </c>
      <c r="Z680" s="183" t="s">
        <v>84</v>
      </c>
      <c r="AA680" s="183" t="s">
        <v>84</v>
      </c>
      <c r="AB680" s="183" t="s">
        <v>84</v>
      </c>
      <c r="AC680" s="183"/>
      <c r="AD680" s="183">
        <v>1</v>
      </c>
      <c r="AE680" s="183">
        <v>1</v>
      </c>
      <c r="AF680" s="183">
        <v>1</v>
      </c>
      <c r="AG680" s="183">
        <v>1</v>
      </c>
      <c r="AH680" s="183">
        <v>0.8</v>
      </c>
      <c r="AI680" s="183">
        <v>1</v>
      </c>
      <c r="AJ680" s="183">
        <v>1</v>
      </c>
      <c r="AK680" s="183" t="s">
        <v>84</v>
      </c>
      <c r="AL680" s="183" t="s">
        <v>84</v>
      </c>
      <c r="AM680" s="183" t="s">
        <v>84</v>
      </c>
      <c r="AN680" s="183" t="s">
        <v>84</v>
      </c>
      <c r="AO680" s="183">
        <v>1</v>
      </c>
      <c r="AP680" s="183">
        <v>1</v>
      </c>
      <c r="AQ680" s="183" t="s">
        <v>84</v>
      </c>
      <c r="AR680" s="183" t="s">
        <v>84</v>
      </c>
      <c r="AS680" s="183" t="s">
        <v>84</v>
      </c>
      <c r="AT680" s="265" t="s">
        <v>84</v>
      </c>
      <c r="AU680" s="183" t="s">
        <v>84</v>
      </c>
      <c r="AV680" s="183" t="s">
        <v>84</v>
      </c>
      <c r="AW680" s="183" t="s">
        <v>84</v>
      </c>
      <c r="AX680" s="265" t="s">
        <v>84</v>
      </c>
      <c r="AY680" s="183" t="s">
        <v>84</v>
      </c>
      <c r="BA680" s="266">
        <v>1</v>
      </c>
      <c r="BB680" s="187">
        <v>0.97142857142857142</v>
      </c>
      <c r="BC680" s="187">
        <v>1</v>
      </c>
      <c r="BD680" s="188">
        <v>0.99047619047619051</v>
      </c>
      <c r="BE680" s="188" t="s">
        <v>84</v>
      </c>
    </row>
    <row r="681" spans="1:57" ht="35.25" customHeight="1" x14ac:dyDescent="0.25">
      <c r="A681" s="144"/>
      <c r="B681" s="144"/>
      <c r="C681" s="144"/>
      <c r="D681" s="144"/>
      <c r="E681" s="144" t="str">
        <f t="shared" si="111"/>
        <v>2018JULIOÍNDICES DE DEVOLUCIÓN</v>
      </c>
      <c r="F681" s="448">
        <f t="shared" si="112"/>
        <v>2018</v>
      </c>
      <c r="G681" s="449" t="s">
        <v>241</v>
      </c>
      <c r="H681" s="452"/>
      <c r="I681" s="451" t="str">
        <f t="shared" si="113"/>
        <v>ÍNDICES DE DEVOLUCIÓN</v>
      </c>
      <c r="J681" s="299">
        <v>0.4</v>
      </c>
      <c r="K681" s="189">
        <v>0.8</v>
      </c>
      <c r="L681" s="189">
        <v>0.8</v>
      </c>
      <c r="M681" s="189">
        <v>1</v>
      </c>
      <c r="N681" s="189">
        <v>1</v>
      </c>
      <c r="O681" s="189">
        <v>1</v>
      </c>
      <c r="P681" s="189">
        <v>1</v>
      </c>
      <c r="Q681" s="189">
        <v>1</v>
      </c>
      <c r="R681" s="189">
        <v>1</v>
      </c>
      <c r="S681" s="189">
        <v>0.4</v>
      </c>
      <c r="T681" s="189">
        <v>0.8</v>
      </c>
      <c r="U681" s="189">
        <v>1</v>
      </c>
      <c r="V681" s="189">
        <v>1</v>
      </c>
      <c r="W681" s="189" t="s">
        <v>84</v>
      </c>
      <c r="X681" s="189">
        <v>1</v>
      </c>
      <c r="Y681" s="189" t="s">
        <v>84</v>
      </c>
      <c r="Z681" s="189" t="s">
        <v>84</v>
      </c>
      <c r="AA681" s="189" t="s">
        <v>84</v>
      </c>
      <c r="AB681" s="189" t="s">
        <v>84</v>
      </c>
      <c r="AC681" s="189"/>
      <c r="AD681" s="189">
        <v>1</v>
      </c>
      <c r="AE681" s="189">
        <v>1</v>
      </c>
      <c r="AF681" s="189">
        <v>1</v>
      </c>
      <c r="AG681" s="189">
        <v>1</v>
      </c>
      <c r="AH681" s="189">
        <v>1</v>
      </c>
      <c r="AI681" s="189">
        <v>1</v>
      </c>
      <c r="AJ681" s="189">
        <v>1</v>
      </c>
      <c r="AK681" s="189" t="s">
        <v>84</v>
      </c>
      <c r="AL681" s="189" t="s">
        <v>84</v>
      </c>
      <c r="AM681" s="189" t="s">
        <v>84</v>
      </c>
      <c r="AN681" s="186" t="s">
        <v>84</v>
      </c>
      <c r="AO681" s="189">
        <v>1</v>
      </c>
      <c r="AP681" s="189">
        <v>1</v>
      </c>
      <c r="AQ681" s="189" t="s">
        <v>84</v>
      </c>
      <c r="AR681" s="189" t="s">
        <v>84</v>
      </c>
      <c r="AS681" s="189" t="s">
        <v>84</v>
      </c>
      <c r="AT681" s="256" t="s">
        <v>84</v>
      </c>
      <c r="AU681" s="189" t="s">
        <v>84</v>
      </c>
      <c r="AV681" s="189" t="s">
        <v>84</v>
      </c>
      <c r="AW681" s="189" t="s">
        <v>84</v>
      </c>
      <c r="AX681" s="256" t="s">
        <v>84</v>
      </c>
      <c r="AY681" s="189" t="s">
        <v>84</v>
      </c>
      <c r="BA681" s="300">
        <v>0.87142857142857155</v>
      </c>
      <c r="BB681" s="239">
        <v>1</v>
      </c>
      <c r="BC681" s="239">
        <v>1</v>
      </c>
      <c r="BD681" s="240">
        <v>0.95714285714285718</v>
      </c>
      <c r="BE681" s="240" t="s">
        <v>84</v>
      </c>
    </row>
    <row r="682" spans="1:57" ht="35.25" customHeight="1" x14ac:dyDescent="0.25">
      <c r="A682" s="144"/>
      <c r="B682" s="144"/>
      <c r="C682" s="144"/>
      <c r="D682" s="144"/>
      <c r="E682" s="144" t="str">
        <f t="shared" si="111"/>
        <v>2018AGOSTOÍNDICES DE DEVOLUCIÓN</v>
      </c>
      <c r="F682" s="448">
        <f t="shared" si="112"/>
        <v>2018</v>
      </c>
      <c r="G682" s="449" t="s">
        <v>246</v>
      </c>
      <c r="H682" s="452"/>
      <c r="I682" s="451" t="str">
        <f t="shared" si="113"/>
        <v>ÍNDICES DE DEVOLUCIÓN</v>
      </c>
      <c r="J682" s="271">
        <v>1</v>
      </c>
      <c r="K682" s="183">
        <v>1</v>
      </c>
      <c r="L682" s="183">
        <v>1</v>
      </c>
      <c r="M682" s="183">
        <v>1</v>
      </c>
      <c r="N682" s="183">
        <v>0.6</v>
      </c>
      <c r="O682" s="183">
        <v>1</v>
      </c>
      <c r="P682" s="183">
        <v>1</v>
      </c>
      <c r="Q682" s="183">
        <v>0.8</v>
      </c>
      <c r="R682" s="183">
        <v>1</v>
      </c>
      <c r="S682" s="183">
        <v>1</v>
      </c>
      <c r="T682" s="183">
        <v>0.8</v>
      </c>
      <c r="U682" s="183">
        <v>1</v>
      </c>
      <c r="V682" s="183">
        <v>0.6</v>
      </c>
      <c r="W682" s="183" t="s">
        <v>84</v>
      </c>
      <c r="X682" s="183">
        <v>1</v>
      </c>
      <c r="Y682" s="183" t="s">
        <v>84</v>
      </c>
      <c r="Z682" s="183" t="s">
        <v>84</v>
      </c>
      <c r="AA682" s="183" t="s">
        <v>84</v>
      </c>
      <c r="AB682" s="183" t="s">
        <v>84</v>
      </c>
      <c r="AC682" s="183"/>
      <c r="AD682" s="183">
        <v>1</v>
      </c>
      <c r="AE682" s="183">
        <v>1</v>
      </c>
      <c r="AF682" s="183">
        <v>0.8</v>
      </c>
      <c r="AG682" s="183">
        <v>1</v>
      </c>
      <c r="AH682" s="183">
        <v>1</v>
      </c>
      <c r="AI682" s="183">
        <v>0.8</v>
      </c>
      <c r="AJ682" s="183">
        <v>1</v>
      </c>
      <c r="AK682" s="183" t="s">
        <v>84</v>
      </c>
      <c r="AL682" s="183" t="s">
        <v>84</v>
      </c>
      <c r="AM682" s="183" t="s">
        <v>84</v>
      </c>
      <c r="AN682" s="183" t="s">
        <v>84</v>
      </c>
      <c r="AO682" s="183">
        <v>1</v>
      </c>
      <c r="AP682" s="183">
        <v>1</v>
      </c>
      <c r="AQ682" s="183">
        <v>1</v>
      </c>
      <c r="AR682" s="183" t="s">
        <v>84</v>
      </c>
      <c r="AS682" s="183" t="s">
        <v>84</v>
      </c>
      <c r="AT682" s="265" t="s">
        <v>84</v>
      </c>
      <c r="AU682" s="183" t="s">
        <v>84</v>
      </c>
      <c r="AV682" s="183" t="s">
        <v>84</v>
      </c>
      <c r="AW682" s="183" t="s">
        <v>84</v>
      </c>
      <c r="AX682" s="265" t="s">
        <v>84</v>
      </c>
      <c r="AY682" s="183" t="s">
        <v>84</v>
      </c>
      <c r="BA682" s="272">
        <v>0.91428571428571426</v>
      </c>
      <c r="BB682" s="187">
        <v>0.94285714285714284</v>
      </c>
      <c r="BC682" s="187">
        <v>1</v>
      </c>
      <c r="BD682" s="188">
        <v>0.95238095238095244</v>
      </c>
      <c r="BE682" s="188" t="s">
        <v>84</v>
      </c>
    </row>
    <row r="683" spans="1:57" ht="35.25" customHeight="1" x14ac:dyDescent="0.25">
      <c r="A683" s="144"/>
      <c r="B683" s="144"/>
      <c r="C683" s="144"/>
      <c r="D683" s="144"/>
      <c r="E683" s="144" t="str">
        <f t="shared" si="111"/>
        <v>2018SEPTIEMBREÍNDICES DE DEVOLUCIÓN</v>
      </c>
      <c r="F683" s="448">
        <f t="shared" si="112"/>
        <v>2018</v>
      </c>
      <c r="G683" s="449" t="s">
        <v>248</v>
      </c>
      <c r="H683" s="452"/>
      <c r="I683" s="451" t="str">
        <f t="shared" si="113"/>
        <v>ÍNDICES DE DEVOLUCIÓN</v>
      </c>
      <c r="J683" s="342">
        <v>0.8</v>
      </c>
      <c r="K683" s="189">
        <v>1</v>
      </c>
      <c r="L683" s="189">
        <v>1</v>
      </c>
      <c r="M683" s="189">
        <v>0.8</v>
      </c>
      <c r="N683" s="189" t="s">
        <v>84</v>
      </c>
      <c r="O683" s="189">
        <v>1</v>
      </c>
      <c r="P683" s="189">
        <v>1</v>
      </c>
      <c r="Q683" s="189">
        <v>0.8</v>
      </c>
      <c r="R683" s="189">
        <v>0.8</v>
      </c>
      <c r="S683" s="189">
        <v>1</v>
      </c>
      <c r="T683" s="189">
        <v>1</v>
      </c>
      <c r="U683" s="189">
        <v>1</v>
      </c>
      <c r="V683" s="189">
        <v>1</v>
      </c>
      <c r="W683" s="189" t="s">
        <v>84</v>
      </c>
      <c r="X683" s="189">
        <v>1</v>
      </c>
      <c r="Y683" s="189" t="s">
        <v>84</v>
      </c>
      <c r="Z683" s="189" t="s">
        <v>84</v>
      </c>
      <c r="AA683" s="189" t="s">
        <v>84</v>
      </c>
      <c r="AB683" s="189" t="s">
        <v>84</v>
      </c>
      <c r="AC683" s="189"/>
      <c r="AD683" s="189">
        <v>1</v>
      </c>
      <c r="AE683" s="189">
        <v>0.8</v>
      </c>
      <c r="AF683" s="189">
        <v>1</v>
      </c>
      <c r="AG683" s="189" t="s">
        <v>84</v>
      </c>
      <c r="AH683" s="189" t="s">
        <v>84</v>
      </c>
      <c r="AI683" s="189" t="s">
        <v>84</v>
      </c>
      <c r="AJ683" s="189">
        <v>1</v>
      </c>
      <c r="AK683" s="189" t="s">
        <v>84</v>
      </c>
      <c r="AL683" s="189" t="s">
        <v>84</v>
      </c>
      <c r="AM683" s="189" t="s">
        <v>84</v>
      </c>
      <c r="AN683" s="186" t="s">
        <v>84</v>
      </c>
      <c r="AO683" s="189">
        <v>1</v>
      </c>
      <c r="AP683" s="189">
        <v>1</v>
      </c>
      <c r="AQ683" s="189">
        <v>0.8</v>
      </c>
      <c r="AR683" s="189" t="s">
        <v>84</v>
      </c>
      <c r="AS683" s="189" t="s">
        <v>84</v>
      </c>
      <c r="AT683" s="256" t="s">
        <v>84</v>
      </c>
      <c r="AU683" s="189" t="s">
        <v>84</v>
      </c>
      <c r="AV683" s="189" t="s">
        <v>84</v>
      </c>
      <c r="AW683" s="189" t="s">
        <v>84</v>
      </c>
      <c r="AX683" s="256" t="s">
        <v>84</v>
      </c>
      <c r="AY683" s="189" t="s">
        <v>84</v>
      </c>
      <c r="BA683" s="343">
        <v>0.93846153846153846</v>
      </c>
      <c r="BB683" s="239">
        <v>0.95</v>
      </c>
      <c r="BC683" s="239">
        <v>0.93333333333333324</v>
      </c>
      <c r="BD683" s="240">
        <v>0.94059829059829048</v>
      </c>
      <c r="BE683" s="240" t="s">
        <v>84</v>
      </c>
    </row>
    <row r="684" spans="1:57" ht="35.25" customHeight="1" x14ac:dyDescent="0.25">
      <c r="A684" s="144"/>
      <c r="B684" s="144"/>
      <c r="C684" s="144"/>
      <c r="D684" s="144"/>
      <c r="E684" s="144" t="str">
        <f t="shared" si="111"/>
        <v>2018OCTUBREÍNDICES DE DEVOLUCIÓN</v>
      </c>
      <c r="F684" s="448">
        <f t="shared" si="112"/>
        <v>2018</v>
      </c>
      <c r="G684" s="449" t="s">
        <v>257</v>
      </c>
      <c r="H684" s="452"/>
      <c r="I684" s="451" t="str">
        <f t="shared" si="113"/>
        <v>ÍNDICES DE DEVOLUCIÓN</v>
      </c>
      <c r="J684" s="344">
        <v>1</v>
      </c>
      <c r="K684" s="183">
        <v>0.8</v>
      </c>
      <c r="L684" s="183">
        <v>0.6</v>
      </c>
      <c r="M684" s="183">
        <v>1</v>
      </c>
      <c r="N684" s="183" t="s">
        <v>84</v>
      </c>
      <c r="O684" s="183">
        <v>1</v>
      </c>
      <c r="P684" s="183">
        <v>1</v>
      </c>
      <c r="Q684" s="183">
        <v>1</v>
      </c>
      <c r="R684" s="183">
        <v>1</v>
      </c>
      <c r="S684" s="183">
        <v>1</v>
      </c>
      <c r="T684" s="183">
        <v>1</v>
      </c>
      <c r="U684" s="183">
        <v>0.8</v>
      </c>
      <c r="V684" s="183">
        <v>1</v>
      </c>
      <c r="W684" s="183" t="s">
        <v>84</v>
      </c>
      <c r="X684" s="183">
        <v>1</v>
      </c>
      <c r="Y684" s="183" t="s">
        <v>84</v>
      </c>
      <c r="Z684" s="183" t="s">
        <v>84</v>
      </c>
      <c r="AA684" s="183" t="s">
        <v>84</v>
      </c>
      <c r="AB684" s="183" t="s">
        <v>84</v>
      </c>
      <c r="AC684" s="183"/>
      <c r="AD684" s="183">
        <v>1</v>
      </c>
      <c r="AE684" s="183">
        <v>1</v>
      </c>
      <c r="AF684" s="183">
        <v>1</v>
      </c>
      <c r="AG684" s="183" t="s">
        <v>84</v>
      </c>
      <c r="AH684" s="183" t="s">
        <v>84</v>
      </c>
      <c r="AI684" s="183" t="s">
        <v>84</v>
      </c>
      <c r="AJ684" s="183">
        <v>1</v>
      </c>
      <c r="AK684" s="183" t="s">
        <v>84</v>
      </c>
      <c r="AL684" s="183" t="s">
        <v>84</v>
      </c>
      <c r="AM684" s="183" t="s">
        <v>84</v>
      </c>
      <c r="AN684" s="183" t="s">
        <v>84</v>
      </c>
      <c r="AO684" s="183">
        <v>0.6</v>
      </c>
      <c r="AP684" s="183">
        <v>1</v>
      </c>
      <c r="AQ684" s="183">
        <v>1</v>
      </c>
      <c r="AR684" s="183" t="s">
        <v>84</v>
      </c>
      <c r="AS684" s="183" t="s">
        <v>84</v>
      </c>
      <c r="AT684" s="265" t="s">
        <v>84</v>
      </c>
      <c r="AU684" s="183" t="s">
        <v>84</v>
      </c>
      <c r="AV684" s="183" t="s">
        <v>84</v>
      </c>
      <c r="AW684" s="183" t="s">
        <v>84</v>
      </c>
      <c r="AX684" s="265" t="s">
        <v>84</v>
      </c>
      <c r="AY684" s="183" t="s">
        <v>84</v>
      </c>
      <c r="BA684" s="345">
        <v>0.93846153846153857</v>
      </c>
      <c r="BB684" s="187">
        <v>1</v>
      </c>
      <c r="BC684" s="187">
        <v>0.8666666666666667</v>
      </c>
      <c r="BD684" s="188">
        <v>0.93504273504273516</v>
      </c>
      <c r="BE684" s="188" t="s">
        <v>84</v>
      </c>
    </row>
    <row r="685" spans="1:57" ht="35.25" customHeight="1" x14ac:dyDescent="0.25">
      <c r="A685" s="144"/>
      <c r="B685" s="144"/>
      <c r="C685" s="144"/>
      <c r="D685" s="144"/>
      <c r="E685" s="144" t="str">
        <f t="shared" si="111"/>
        <v>2018NOVIEMBREÍNDICES DE DEVOLUCIÓN</v>
      </c>
      <c r="F685" s="448">
        <f t="shared" si="112"/>
        <v>2018</v>
      </c>
      <c r="G685" s="449" t="s">
        <v>267</v>
      </c>
      <c r="H685" s="452"/>
      <c r="I685" s="451" t="str">
        <f t="shared" si="113"/>
        <v>ÍNDICES DE DEVOLUCIÓN</v>
      </c>
      <c r="J685" s="342">
        <v>1</v>
      </c>
      <c r="K685" s="189">
        <v>1</v>
      </c>
      <c r="L685" s="189">
        <v>1</v>
      </c>
      <c r="M685" s="189">
        <v>0.6</v>
      </c>
      <c r="N685" s="189" t="s">
        <v>84</v>
      </c>
      <c r="O685" s="189">
        <v>1</v>
      </c>
      <c r="P685" s="189">
        <v>1</v>
      </c>
      <c r="Q685" s="189">
        <v>0.8</v>
      </c>
      <c r="R685" s="189">
        <v>0.8</v>
      </c>
      <c r="S685" s="189">
        <v>1</v>
      </c>
      <c r="T685" s="189">
        <v>1</v>
      </c>
      <c r="U685" s="189">
        <v>1</v>
      </c>
      <c r="V685" s="189">
        <v>1</v>
      </c>
      <c r="W685" s="189" t="s">
        <v>84</v>
      </c>
      <c r="X685" s="189">
        <v>1</v>
      </c>
      <c r="Y685" s="189" t="s">
        <v>84</v>
      </c>
      <c r="Z685" s="189" t="s">
        <v>84</v>
      </c>
      <c r="AA685" s="189" t="s">
        <v>84</v>
      </c>
      <c r="AB685" s="189" t="s">
        <v>84</v>
      </c>
      <c r="AC685" s="189"/>
      <c r="AD685" s="189">
        <v>1</v>
      </c>
      <c r="AE685" s="189">
        <v>1</v>
      </c>
      <c r="AF685" s="189">
        <v>1</v>
      </c>
      <c r="AG685" s="189" t="s">
        <v>84</v>
      </c>
      <c r="AH685" s="189" t="s">
        <v>84</v>
      </c>
      <c r="AI685" s="189" t="s">
        <v>84</v>
      </c>
      <c r="AJ685" s="189">
        <v>0.8</v>
      </c>
      <c r="AK685" s="189" t="s">
        <v>84</v>
      </c>
      <c r="AL685" s="189" t="s">
        <v>84</v>
      </c>
      <c r="AM685" s="189" t="s">
        <v>84</v>
      </c>
      <c r="AN685" s="186" t="s">
        <v>84</v>
      </c>
      <c r="AO685" s="189">
        <v>1</v>
      </c>
      <c r="AP685" s="189">
        <v>1</v>
      </c>
      <c r="AQ685" s="189">
        <v>1</v>
      </c>
      <c r="AR685" s="189" t="s">
        <v>84</v>
      </c>
      <c r="AS685" s="189" t="s">
        <v>84</v>
      </c>
      <c r="AT685" s="256" t="s">
        <v>84</v>
      </c>
      <c r="AU685" s="189" t="s">
        <v>84</v>
      </c>
      <c r="AV685" s="189" t="s">
        <v>84</v>
      </c>
      <c r="AW685" s="189" t="s">
        <v>84</v>
      </c>
      <c r="AX685" s="256" t="s">
        <v>84</v>
      </c>
      <c r="AY685" s="189" t="s">
        <v>84</v>
      </c>
      <c r="BA685" s="343">
        <v>0.93846153846153846</v>
      </c>
      <c r="BB685" s="239">
        <v>0.95</v>
      </c>
      <c r="BC685" s="239">
        <v>1</v>
      </c>
      <c r="BD685" s="240">
        <v>0.96282051282051284</v>
      </c>
      <c r="BE685" s="240" t="s">
        <v>84</v>
      </c>
    </row>
    <row r="686" spans="1:57" ht="35.25" customHeight="1" x14ac:dyDescent="0.25">
      <c r="A686" s="144"/>
      <c r="B686" s="144"/>
      <c r="C686" s="144"/>
      <c r="D686" s="144"/>
      <c r="E686" s="144" t="str">
        <f t="shared" si="111"/>
        <v>2018DICIEMBREÍNDICES DE DEVOLUCIÓN</v>
      </c>
      <c r="F686" s="448">
        <f t="shared" si="112"/>
        <v>2018</v>
      </c>
      <c r="G686" s="449" t="s">
        <v>152</v>
      </c>
      <c r="H686" s="452"/>
      <c r="I686" s="451" t="str">
        <f t="shared" si="113"/>
        <v>ÍNDICES DE DEVOLUCIÓN</v>
      </c>
      <c r="J686" s="344">
        <v>1</v>
      </c>
      <c r="K686" s="183">
        <v>1</v>
      </c>
      <c r="L686" s="183">
        <v>0.8</v>
      </c>
      <c r="M686" s="183">
        <v>1</v>
      </c>
      <c r="N686" s="183" t="s">
        <v>84</v>
      </c>
      <c r="O686" s="183">
        <v>1</v>
      </c>
      <c r="P686" s="183">
        <v>1</v>
      </c>
      <c r="Q686" s="183">
        <v>1</v>
      </c>
      <c r="R686" s="183" t="s">
        <v>84</v>
      </c>
      <c r="S686" s="183">
        <v>1</v>
      </c>
      <c r="T686" s="183">
        <v>1</v>
      </c>
      <c r="U686" s="183">
        <v>1</v>
      </c>
      <c r="V686" s="183">
        <v>1</v>
      </c>
      <c r="W686" s="183" t="s">
        <v>84</v>
      </c>
      <c r="X686" s="183">
        <v>1</v>
      </c>
      <c r="Y686" s="183" t="s">
        <v>84</v>
      </c>
      <c r="Z686" s="183" t="s">
        <v>84</v>
      </c>
      <c r="AA686" s="183" t="s">
        <v>84</v>
      </c>
      <c r="AB686" s="183" t="s">
        <v>84</v>
      </c>
      <c r="AC686" s="183"/>
      <c r="AD686" s="183">
        <v>1</v>
      </c>
      <c r="AE686" s="183">
        <v>1</v>
      </c>
      <c r="AF686" s="183">
        <v>0.6</v>
      </c>
      <c r="AG686" s="183" t="s">
        <v>84</v>
      </c>
      <c r="AH686" s="183" t="s">
        <v>84</v>
      </c>
      <c r="AI686" s="183" t="s">
        <v>84</v>
      </c>
      <c r="AJ686" s="183">
        <v>1</v>
      </c>
      <c r="AK686" s="183" t="s">
        <v>84</v>
      </c>
      <c r="AL686" s="183" t="s">
        <v>84</v>
      </c>
      <c r="AM686" s="183" t="s">
        <v>84</v>
      </c>
      <c r="AN686" s="183" t="s">
        <v>84</v>
      </c>
      <c r="AO686" s="183">
        <v>1</v>
      </c>
      <c r="AP686" s="183">
        <v>1</v>
      </c>
      <c r="AQ686" s="183">
        <v>0.8</v>
      </c>
      <c r="AR686" s="183" t="s">
        <v>84</v>
      </c>
      <c r="AS686" s="183" t="s">
        <v>84</v>
      </c>
      <c r="AT686" s="265" t="s">
        <v>84</v>
      </c>
      <c r="AU686" s="183" t="s">
        <v>84</v>
      </c>
      <c r="AV686" s="183" t="s">
        <v>84</v>
      </c>
      <c r="AW686" s="183" t="s">
        <v>84</v>
      </c>
      <c r="AX686" s="265" t="s">
        <v>84</v>
      </c>
      <c r="AY686" s="183" t="s">
        <v>84</v>
      </c>
      <c r="BA686" s="345">
        <v>0.98333333333333339</v>
      </c>
      <c r="BB686" s="187">
        <v>0.9</v>
      </c>
      <c r="BC686" s="187">
        <v>0.93333333333333324</v>
      </c>
      <c r="BD686" s="188">
        <v>0.93888888888888877</v>
      </c>
      <c r="BE686" s="188" t="s">
        <v>84</v>
      </c>
    </row>
    <row r="687" spans="1:57" ht="35.25" customHeight="1" x14ac:dyDescent="0.25">
      <c r="A687" s="144"/>
      <c r="B687" s="144"/>
      <c r="C687" s="144"/>
      <c r="D687" s="144"/>
      <c r="E687" s="144" t="str">
        <f t="shared" si="111"/>
        <v>2019ENEROÍNDICES DE DEVOLUCIÓN</v>
      </c>
      <c r="F687" s="448">
        <v>2019</v>
      </c>
      <c r="G687" s="449" t="s">
        <v>153</v>
      </c>
      <c r="H687" s="452"/>
      <c r="I687" s="451" t="s">
        <v>161</v>
      </c>
      <c r="J687" s="342">
        <v>1</v>
      </c>
      <c r="K687" s="189">
        <v>1</v>
      </c>
      <c r="L687" s="189">
        <v>1</v>
      </c>
      <c r="M687" s="189">
        <v>1</v>
      </c>
      <c r="N687" s="189" t="s">
        <v>84</v>
      </c>
      <c r="O687" s="189">
        <v>1</v>
      </c>
      <c r="P687" s="189">
        <v>1</v>
      </c>
      <c r="Q687" s="189">
        <v>1</v>
      </c>
      <c r="R687" s="189">
        <v>1</v>
      </c>
      <c r="S687" s="189">
        <v>1</v>
      </c>
      <c r="T687" s="189">
        <v>1</v>
      </c>
      <c r="U687" s="189">
        <v>1</v>
      </c>
      <c r="V687" s="189">
        <v>1</v>
      </c>
      <c r="W687" s="189" t="s">
        <v>84</v>
      </c>
      <c r="X687" s="189">
        <v>1</v>
      </c>
      <c r="Y687" s="189">
        <v>1</v>
      </c>
      <c r="Z687" s="189" t="s">
        <v>84</v>
      </c>
      <c r="AA687" s="189" t="s">
        <v>84</v>
      </c>
      <c r="AB687" s="189" t="s">
        <v>84</v>
      </c>
      <c r="AC687" s="189"/>
      <c r="AD687" s="189">
        <v>1</v>
      </c>
      <c r="AE687" s="189">
        <v>1</v>
      </c>
      <c r="AF687" s="189">
        <v>1</v>
      </c>
      <c r="AG687" s="189" t="s">
        <v>84</v>
      </c>
      <c r="AH687" s="189" t="s">
        <v>84</v>
      </c>
      <c r="AI687" s="189" t="s">
        <v>84</v>
      </c>
      <c r="AJ687" s="189">
        <v>0.83333333333333337</v>
      </c>
      <c r="AK687" s="189">
        <v>1</v>
      </c>
      <c r="AL687" s="189" t="s">
        <v>84</v>
      </c>
      <c r="AM687" s="189" t="s">
        <v>84</v>
      </c>
      <c r="AN687" s="186" t="s">
        <v>84</v>
      </c>
      <c r="AO687" s="189">
        <v>1</v>
      </c>
      <c r="AP687" s="189">
        <v>1</v>
      </c>
      <c r="AQ687" s="189">
        <v>1</v>
      </c>
      <c r="AR687" s="189" t="s">
        <v>84</v>
      </c>
      <c r="AS687" s="189" t="s">
        <v>84</v>
      </c>
      <c r="AT687" s="256" t="s">
        <v>84</v>
      </c>
      <c r="AU687" s="189" t="s">
        <v>84</v>
      </c>
      <c r="AV687" s="189" t="s">
        <v>84</v>
      </c>
      <c r="AW687" s="189" t="s">
        <v>84</v>
      </c>
      <c r="AX687" s="256" t="s">
        <v>84</v>
      </c>
      <c r="AY687" s="189" t="s">
        <v>84</v>
      </c>
      <c r="BA687" s="343">
        <v>1</v>
      </c>
      <c r="BB687" s="239">
        <v>0.96666666666666679</v>
      </c>
      <c r="BC687" s="239">
        <v>1</v>
      </c>
      <c r="BD687" s="240">
        <v>0.98888888888888893</v>
      </c>
      <c r="BE687" s="240" t="s">
        <v>84</v>
      </c>
    </row>
    <row r="688" spans="1:57" ht="35.25" customHeight="1" x14ac:dyDescent="0.25">
      <c r="A688" s="144"/>
      <c r="B688" s="144"/>
      <c r="C688" s="144"/>
      <c r="D688" s="144"/>
      <c r="E688" s="144" t="str">
        <f t="shared" si="111"/>
        <v>2019FEBREROÍNDICES DE DEVOLUCIÓN</v>
      </c>
      <c r="F688" s="448">
        <v>2019</v>
      </c>
      <c r="G688" s="449" t="s">
        <v>154</v>
      </c>
      <c r="H688" s="452"/>
      <c r="I688" s="451" t="str">
        <f>+I678</f>
        <v>ÍNDICES DE DEVOLUCIÓN</v>
      </c>
      <c r="J688" s="344">
        <v>0.5</v>
      </c>
      <c r="K688" s="183">
        <v>0.83333333333333337</v>
      </c>
      <c r="L688" s="183">
        <v>1</v>
      </c>
      <c r="M688" s="183">
        <v>1</v>
      </c>
      <c r="N688" s="183" t="s">
        <v>84</v>
      </c>
      <c r="O688" s="183">
        <v>1</v>
      </c>
      <c r="P688" s="183">
        <v>1</v>
      </c>
      <c r="Q688" s="183">
        <v>1</v>
      </c>
      <c r="R688" s="183">
        <v>0.83333333333333337</v>
      </c>
      <c r="S688" s="183">
        <v>1</v>
      </c>
      <c r="T688" s="183">
        <v>1</v>
      </c>
      <c r="U688" s="183">
        <v>0.83333333333333337</v>
      </c>
      <c r="V688" s="183">
        <v>0.66666666666666663</v>
      </c>
      <c r="W688" s="183" t="s">
        <v>84</v>
      </c>
      <c r="X688" s="183">
        <v>1</v>
      </c>
      <c r="Y688" s="183">
        <v>1</v>
      </c>
      <c r="Z688" s="183" t="s">
        <v>84</v>
      </c>
      <c r="AA688" s="183" t="s">
        <v>84</v>
      </c>
      <c r="AB688" s="183" t="s">
        <v>84</v>
      </c>
      <c r="AC688" s="183"/>
      <c r="AD688" s="183">
        <v>1</v>
      </c>
      <c r="AE688" s="183">
        <v>1</v>
      </c>
      <c r="AF688" s="183" t="s">
        <v>84</v>
      </c>
      <c r="AG688" s="183" t="s">
        <v>84</v>
      </c>
      <c r="AH688" s="183" t="s">
        <v>84</v>
      </c>
      <c r="AI688" s="183" t="s">
        <v>84</v>
      </c>
      <c r="AJ688" s="183">
        <v>1</v>
      </c>
      <c r="AK688" s="183">
        <v>0.83333333333333337</v>
      </c>
      <c r="AL688" s="183" t="s">
        <v>84</v>
      </c>
      <c r="AM688" s="183" t="s">
        <v>84</v>
      </c>
      <c r="AN688" s="183" t="s">
        <v>84</v>
      </c>
      <c r="AO688" s="183">
        <v>1</v>
      </c>
      <c r="AP688" s="183">
        <v>1</v>
      </c>
      <c r="AQ688" s="183">
        <v>1</v>
      </c>
      <c r="AR688" s="183" t="s">
        <v>84</v>
      </c>
      <c r="AS688" s="183" t="s">
        <v>84</v>
      </c>
      <c r="AT688" s="265" t="s">
        <v>84</v>
      </c>
      <c r="AU688" s="183" t="s">
        <v>84</v>
      </c>
      <c r="AV688" s="183" t="s">
        <v>84</v>
      </c>
      <c r="AW688" s="183" t="s">
        <v>84</v>
      </c>
      <c r="AX688" s="265" t="s">
        <v>84</v>
      </c>
      <c r="AY688" s="183" t="s">
        <v>84</v>
      </c>
      <c r="BA688" s="345">
        <v>0.90476190476190488</v>
      </c>
      <c r="BB688" s="187">
        <v>0.95833333333333337</v>
      </c>
      <c r="BC688" s="187">
        <v>1</v>
      </c>
      <c r="BD688" s="188">
        <v>0.95436507936507942</v>
      </c>
      <c r="BE688" s="188" t="s">
        <v>84</v>
      </c>
    </row>
    <row r="689" spans="1:57" ht="35.25" customHeight="1" x14ac:dyDescent="0.25">
      <c r="A689" s="144"/>
      <c r="B689" s="144"/>
      <c r="C689" s="144"/>
      <c r="D689" s="144"/>
      <c r="E689" s="144" t="str">
        <f t="shared" si="111"/>
        <v>2019MARZOÍNDICES DE DEVOLUCIÓN</v>
      </c>
      <c r="F689" s="448">
        <v>2019</v>
      </c>
      <c r="G689" s="449" t="s">
        <v>155</v>
      </c>
      <c r="H689" s="452"/>
      <c r="I689" s="451" t="str">
        <f>+I679</f>
        <v>ÍNDICES DE DEVOLUCIÓN</v>
      </c>
      <c r="J689" s="342">
        <v>1</v>
      </c>
      <c r="K689" s="189">
        <v>1</v>
      </c>
      <c r="L689" s="189">
        <v>1</v>
      </c>
      <c r="M689" s="189">
        <v>0.83333333333333337</v>
      </c>
      <c r="N689" s="189" t="s">
        <v>84</v>
      </c>
      <c r="O689" s="189">
        <v>1</v>
      </c>
      <c r="P689" s="189">
        <v>1</v>
      </c>
      <c r="Q689" s="189">
        <v>1</v>
      </c>
      <c r="R689" s="189">
        <v>1</v>
      </c>
      <c r="S689" s="189">
        <v>0.66666666666666663</v>
      </c>
      <c r="T689" s="189">
        <v>0.8</v>
      </c>
      <c r="U689" s="189">
        <v>0.83333333333333337</v>
      </c>
      <c r="V689" s="189">
        <v>1</v>
      </c>
      <c r="W689" s="189" t="s">
        <v>84</v>
      </c>
      <c r="X689" s="189">
        <v>1</v>
      </c>
      <c r="Y689" s="189">
        <v>1</v>
      </c>
      <c r="Z689" s="189" t="s">
        <v>84</v>
      </c>
      <c r="AA689" s="189" t="s">
        <v>84</v>
      </c>
      <c r="AB689" s="189" t="s">
        <v>84</v>
      </c>
      <c r="AC689" s="189"/>
      <c r="AD689" s="189">
        <v>0.8</v>
      </c>
      <c r="AE689" s="189">
        <v>1</v>
      </c>
      <c r="AF689" s="189">
        <v>0.83333333333333337</v>
      </c>
      <c r="AG689" s="189" t="s">
        <v>84</v>
      </c>
      <c r="AH689" s="189" t="s">
        <v>84</v>
      </c>
      <c r="AI689" s="189" t="s">
        <v>84</v>
      </c>
      <c r="AJ689" s="189" t="s">
        <v>84</v>
      </c>
      <c r="AK689" s="189">
        <v>1</v>
      </c>
      <c r="AL689" s="189" t="s">
        <v>84</v>
      </c>
      <c r="AM689" s="189" t="s">
        <v>84</v>
      </c>
      <c r="AN689" s="189" t="s">
        <v>84</v>
      </c>
      <c r="AO689" s="189">
        <v>1</v>
      </c>
      <c r="AP689" s="189">
        <v>1</v>
      </c>
      <c r="AQ689" s="189">
        <v>1</v>
      </c>
      <c r="AR689" s="189" t="s">
        <v>84</v>
      </c>
      <c r="AS689" s="189" t="s">
        <v>84</v>
      </c>
      <c r="AT689" s="256" t="s">
        <v>84</v>
      </c>
      <c r="AU689" s="189" t="s">
        <v>84</v>
      </c>
      <c r="AV689" s="189" t="s">
        <v>84</v>
      </c>
      <c r="AW689" s="189" t="s">
        <v>84</v>
      </c>
      <c r="AX689" s="256" t="s">
        <v>84</v>
      </c>
      <c r="AY689" s="189" t="s">
        <v>84</v>
      </c>
      <c r="BA689" s="343">
        <v>0.9380952380952382</v>
      </c>
      <c r="BB689" s="239">
        <v>0.90833333333333333</v>
      </c>
      <c r="BC689" s="239">
        <v>1</v>
      </c>
      <c r="BD689" s="240">
        <v>0.94880952380952388</v>
      </c>
      <c r="BE689" s="240" t="s">
        <v>84</v>
      </c>
    </row>
    <row r="690" spans="1:57" ht="35.25" customHeight="1" x14ac:dyDescent="0.25">
      <c r="A690" s="144"/>
      <c r="B690" s="144"/>
      <c r="C690" s="144"/>
      <c r="D690" s="144"/>
      <c r="E690" s="144" t="str">
        <f t="shared" si="111"/>
        <v>2019ABRILÍNDICES DE DEVOLUCIÓN</v>
      </c>
      <c r="F690" s="448">
        <v>2019</v>
      </c>
      <c r="G690" s="449" t="s">
        <v>303</v>
      </c>
      <c r="H690" s="452"/>
      <c r="I690" s="451" t="s">
        <v>161</v>
      </c>
      <c r="J690" s="344">
        <v>1</v>
      </c>
      <c r="K690" s="183">
        <v>1</v>
      </c>
      <c r="L690" s="183">
        <v>0.83333333333333337</v>
      </c>
      <c r="M690" s="183">
        <v>1</v>
      </c>
      <c r="N690" s="183" t="s">
        <v>84</v>
      </c>
      <c r="O690" s="183">
        <v>1</v>
      </c>
      <c r="P690" s="183">
        <v>1</v>
      </c>
      <c r="Q690" s="183">
        <v>1</v>
      </c>
      <c r="R690" s="183">
        <v>1</v>
      </c>
      <c r="S690" s="183">
        <v>1</v>
      </c>
      <c r="T690" s="183">
        <v>1</v>
      </c>
      <c r="U690" s="183">
        <v>1</v>
      </c>
      <c r="V690" s="183">
        <v>1</v>
      </c>
      <c r="W690" s="183" t="s">
        <v>84</v>
      </c>
      <c r="X690" s="183">
        <v>1</v>
      </c>
      <c r="Y690" s="183">
        <v>1</v>
      </c>
      <c r="Z690" s="183" t="s">
        <v>84</v>
      </c>
      <c r="AA690" s="183" t="s">
        <v>84</v>
      </c>
      <c r="AB690" s="183" t="s">
        <v>84</v>
      </c>
      <c r="AC690" s="183"/>
      <c r="AD690" s="183">
        <v>1</v>
      </c>
      <c r="AE690" s="183">
        <v>0.83333333333333337</v>
      </c>
      <c r="AF690" s="183">
        <v>1</v>
      </c>
      <c r="AG690" s="183" t="s">
        <v>84</v>
      </c>
      <c r="AH690" s="183" t="s">
        <v>84</v>
      </c>
      <c r="AI690" s="183" t="s">
        <v>84</v>
      </c>
      <c r="AJ690" s="183">
        <v>0.8</v>
      </c>
      <c r="AK690" s="183">
        <v>0.83333333333333337</v>
      </c>
      <c r="AL690" s="183" t="s">
        <v>84</v>
      </c>
      <c r="AM690" s="183" t="s">
        <v>84</v>
      </c>
      <c r="AN690" s="183" t="s">
        <v>84</v>
      </c>
      <c r="AO690" s="183">
        <v>1</v>
      </c>
      <c r="AP690" s="183">
        <v>1</v>
      </c>
      <c r="AQ690" s="183">
        <v>1</v>
      </c>
      <c r="AR690" s="183" t="s">
        <v>84</v>
      </c>
      <c r="AS690" s="183" t="s">
        <v>84</v>
      </c>
      <c r="AT690" s="265" t="s">
        <v>84</v>
      </c>
      <c r="AU690" s="183" t="s">
        <v>84</v>
      </c>
      <c r="AV690" s="183" t="s">
        <v>84</v>
      </c>
      <c r="AW690" s="183" t="s">
        <v>84</v>
      </c>
      <c r="AX690" s="265" t="s">
        <v>84</v>
      </c>
      <c r="AY690" s="183" t="s">
        <v>84</v>
      </c>
      <c r="BA690" s="345">
        <v>0.98809523809523814</v>
      </c>
      <c r="BB690" s="187">
        <v>0.89333333333333331</v>
      </c>
      <c r="BC690" s="187">
        <v>1</v>
      </c>
      <c r="BD690" s="188">
        <v>0.96047619047619059</v>
      </c>
      <c r="BE690" s="188" t="s">
        <v>84</v>
      </c>
    </row>
    <row r="691" spans="1:57" ht="35.25" customHeight="1" x14ac:dyDescent="0.25">
      <c r="A691" s="144"/>
      <c r="B691" s="144"/>
      <c r="C691" s="144"/>
      <c r="D691" s="144"/>
      <c r="E691" s="144" t="str">
        <f t="shared" si="111"/>
        <v>2019MAYOÍNDICES DE DEVOLUCIÓN</v>
      </c>
      <c r="F691" s="448">
        <v>2019</v>
      </c>
      <c r="G691" s="449" t="s">
        <v>167</v>
      </c>
      <c r="H691" s="452"/>
      <c r="I691" s="451" t="s">
        <v>161</v>
      </c>
      <c r="J691" s="342">
        <f>+'Datos comparativos'!H691</f>
        <v>1</v>
      </c>
      <c r="K691" s="189">
        <f>+'Datos comparativos'!I691</f>
        <v>1</v>
      </c>
      <c r="L691" s="189">
        <f>+'Datos comparativos'!J691</f>
        <v>1</v>
      </c>
      <c r="M691" s="189">
        <f>+'Datos comparativos'!K691</f>
        <v>1</v>
      </c>
      <c r="N691" s="189" t="str">
        <f>+'Datos comparativos'!L691</f>
        <v>n/a</v>
      </c>
      <c r="O691" s="189">
        <f>+'Datos comparativos'!M691</f>
        <v>1</v>
      </c>
      <c r="P691" s="189">
        <f>+'Datos comparativos'!N691</f>
        <v>1</v>
      </c>
      <c r="Q691" s="189">
        <f>+'Datos comparativos'!O691</f>
        <v>1</v>
      </c>
      <c r="R691" s="189">
        <f>+'Datos comparativos'!P691</f>
        <v>1</v>
      </c>
      <c r="S691" s="189">
        <f>+'Datos comparativos'!Q691</f>
        <v>1</v>
      </c>
      <c r="T691" s="189">
        <f>+'Datos comparativos'!R691</f>
        <v>1</v>
      </c>
      <c r="U691" s="189">
        <f>+'Datos comparativos'!S691</f>
        <v>1</v>
      </c>
      <c r="V691" s="189">
        <f>+'Datos comparativos'!T691</f>
        <v>0.8</v>
      </c>
      <c r="W691" s="189" t="str">
        <f>+'Datos comparativos'!U691</f>
        <v>n/a</v>
      </c>
      <c r="X691" s="236">
        <f>+'Datos comparativos'!V691</f>
        <v>0.83333333333333337</v>
      </c>
      <c r="Y691" s="189">
        <f>+'Datos comparativos'!W691</f>
        <v>0.8</v>
      </c>
      <c r="Z691" s="189" t="s">
        <v>84</v>
      </c>
      <c r="AA691" s="189" t="s">
        <v>84</v>
      </c>
      <c r="AB691" s="189" t="s">
        <v>84</v>
      </c>
      <c r="AC691" s="189"/>
      <c r="AD691" s="189">
        <f>+'Datos comparativos'!AB691</f>
        <v>1</v>
      </c>
      <c r="AE691" s="189" t="str">
        <f>+'Datos comparativos'!AC691</f>
        <v>n/a</v>
      </c>
      <c r="AF691" s="189">
        <f>+'Datos comparativos'!AD691</f>
        <v>1</v>
      </c>
      <c r="AG691" s="189" t="str">
        <f>+'Datos comparativos'!AE691</f>
        <v>n/a</v>
      </c>
      <c r="AH691" s="189" t="str">
        <f>+'Datos comparativos'!AF691</f>
        <v>n/a</v>
      </c>
      <c r="AI691" s="189" t="str">
        <f>+'Datos comparativos'!AG691</f>
        <v>n/a</v>
      </c>
      <c r="AJ691" s="189">
        <f>+'Datos comparativos'!AH691</f>
        <v>1</v>
      </c>
      <c r="AK691" s="189">
        <f>+'Datos comparativos'!AI691</f>
        <v>1</v>
      </c>
      <c r="AL691" s="189" t="s">
        <v>84</v>
      </c>
      <c r="AM691" s="189" t="s">
        <v>84</v>
      </c>
      <c r="AN691" s="189" t="s">
        <v>84</v>
      </c>
      <c r="AO691" s="189">
        <f>+'Datos comparativos'!AM691</f>
        <v>1</v>
      </c>
      <c r="AP691" s="189">
        <f>+'Datos comparativos'!AN691</f>
        <v>0.8</v>
      </c>
      <c r="AQ691" s="189">
        <f>+'Datos comparativos'!AO691</f>
        <v>1</v>
      </c>
      <c r="AR691" s="189" t="s">
        <v>84</v>
      </c>
      <c r="AS691" s="189" t="str">
        <f>+'Datos comparativos'!AQ691</f>
        <v>n/a</v>
      </c>
      <c r="AT691" s="256" t="s">
        <v>84</v>
      </c>
      <c r="AU691" s="189" t="s">
        <v>84</v>
      </c>
      <c r="AV691" s="189" t="s">
        <v>84</v>
      </c>
      <c r="AW691" s="189" t="s">
        <v>84</v>
      </c>
      <c r="AX691" s="256" t="s">
        <v>84</v>
      </c>
      <c r="AY691" s="189" t="s">
        <v>84</v>
      </c>
      <c r="BA691" s="343">
        <f>+'Datos comparativos'!BA691</f>
        <v>0.95952380952380967</v>
      </c>
      <c r="BB691" s="239">
        <f>+'Datos comparativos'!BB691</f>
        <v>1</v>
      </c>
      <c r="BC691" s="239">
        <f>+'Datos comparativos'!BC691</f>
        <v>0.93333333333333324</v>
      </c>
      <c r="BD691" s="240">
        <f>+'Datos comparativos'!BD691</f>
        <v>0.9642857142857143</v>
      </c>
      <c r="BE691" s="240" t="s">
        <v>84</v>
      </c>
    </row>
    <row r="692" spans="1:57" ht="35.25" customHeight="1" x14ac:dyDescent="0.25">
      <c r="A692" s="144"/>
      <c r="B692" s="144"/>
      <c r="C692" s="144"/>
      <c r="D692" s="144"/>
      <c r="E692" s="144" t="str">
        <f>+F692&amp;G692&amp;I692</f>
        <v>2019JUNIOÍNDICES DE DEVOLUCIÓN</v>
      </c>
      <c r="F692" s="448">
        <v>2019</v>
      </c>
      <c r="G692" s="449" t="s">
        <v>168</v>
      </c>
      <c r="H692" s="452"/>
      <c r="I692" s="451" t="s">
        <v>161</v>
      </c>
      <c r="J692" s="344">
        <v>1</v>
      </c>
      <c r="K692" s="183">
        <v>1</v>
      </c>
      <c r="L692" s="183">
        <v>1</v>
      </c>
      <c r="M692" s="183">
        <v>0.83333333333333337</v>
      </c>
      <c r="N692" s="183" t="s">
        <v>84</v>
      </c>
      <c r="O692" s="183">
        <v>1</v>
      </c>
      <c r="P692" s="183">
        <v>0.8</v>
      </c>
      <c r="Q692" s="183">
        <v>1</v>
      </c>
      <c r="R692" s="183">
        <v>1</v>
      </c>
      <c r="S692" s="183">
        <v>1</v>
      </c>
      <c r="T692" s="183">
        <v>1</v>
      </c>
      <c r="U692" s="183">
        <v>1</v>
      </c>
      <c r="V692" s="183">
        <v>1</v>
      </c>
      <c r="W692" s="183" t="s">
        <v>84</v>
      </c>
      <c r="X692" s="183">
        <v>1</v>
      </c>
      <c r="Y692" s="183">
        <v>1</v>
      </c>
      <c r="Z692" s="183" t="s">
        <v>84</v>
      </c>
      <c r="AA692" s="183" t="s">
        <v>84</v>
      </c>
      <c r="AB692" s="183" t="s">
        <v>84</v>
      </c>
      <c r="AC692" s="183"/>
      <c r="AD692" s="183">
        <v>1</v>
      </c>
      <c r="AE692" s="183">
        <v>0.6</v>
      </c>
      <c r="AF692" s="183">
        <v>1</v>
      </c>
      <c r="AG692" s="183" t="s">
        <v>84</v>
      </c>
      <c r="AH692" s="183" t="s">
        <v>84</v>
      </c>
      <c r="AI692" s="183" t="s">
        <v>84</v>
      </c>
      <c r="AJ692" s="183">
        <v>0.83333333333333337</v>
      </c>
      <c r="AK692" s="183">
        <v>0.8</v>
      </c>
      <c r="AL692" s="183" t="s">
        <v>84</v>
      </c>
      <c r="AM692" s="183" t="s">
        <v>84</v>
      </c>
      <c r="AN692" s="183" t="s">
        <v>84</v>
      </c>
      <c r="AO692" s="183">
        <v>1</v>
      </c>
      <c r="AP692" s="183">
        <v>1</v>
      </c>
      <c r="AQ692" s="183">
        <v>1</v>
      </c>
      <c r="AR692" s="183" t="s">
        <v>84</v>
      </c>
      <c r="AS692" s="183" t="s">
        <v>84</v>
      </c>
      <c r="AT692" s="265" t="s">
        <v>84</v>
      </c>
      <c r="AU692" s="183" t="s">
        <v>84</v>
      </c>
      <c r="AV692" s="183" t="s">
        <v>84</v>
      </c>
      <c r="AW692" s="183" t="s">
        <v>84</v>
      </c>
      <c r="AX692" s="265" t="s">
        <v>84</v>
      </c>
      <c r="AY692" s="183" t="s">
        <v>84</v>
      </c>
      <c r="BA692" s="345">
        <v>0.97380952380952379</v>
      </c>
      <c r="BB692" s="187">
        <v>0.84666666666666668</v>
      </c>
      <c r="BC692" s="187">
        <v>1</v>
      </c>
      <c r="BD692" s="188">
        <v>0.94015873015873019</v>
      </c>
      <c r="BE692" s="188" t="s">
        <v>84</v>
      </c>
    </row>
    <row r="693" spans="1:57" ht="35.25" customHeight="1" x14ac:dyDescent="0.25">
      <c r="A693" s="144"/>
      <c r="B693" s="144"/>
      <c r="C693" s="144"/>
      <c r="D693" s="144"/>
      <c r="E693" s="144" t="str">
        <f>+F693&amp;G693&amp;I693</f>
        <v>2019JULIOÍNDICES DE DEVOLUCIÓN</v>
      </c>
      <c r="F693" s="448">
        <v>2019</v>
      </c>
      <c r="G693" s="449" t="s">
        <v>241</v>
      </c>
      <c r="H693" s="452"/>
      <c r="I693" s="451" t="s">
        <v>161</v>
      </c>
      <c r="J693" s="342">
        <v>1</v>
      </c>
      <c r="K693" s="189">
        <v>1</v>
      </c>
      <c r="L693" s="189">
        <v>1</v>
      </c>
      <c r="M693" s="189">
        <v>1</v>
      </c>
      <c r="N693" s="189" t="s">
        <v>84</v>
      </c>
      <c r="O693" s="189">
        <v>0.83333333333333337</v>
      </c>
      <c r="P693" s="189">
        <v>1</v>
      </c>
      <c r="Q693" s="189">
        <v>0.83333333333333337</v>
      </c>
      <c r="R693" s="189">
        <v>1</v>
      </c>
      <c r="S693" s="189">
        <v>1</v>
      </c>
      <c r="T693" s="189">
        <v>1</v>
      </c>
      <c r="U693" s="189">
        <v>1</v>
      </c>
      <c r="V693" s="189">
        <v>1</v>
      </c>
      <c r="W693" s="189" t="s">
        <v>84</v>
      </c>
      <c r="X693" s="189">
        <v>1</v>
      </c>
      <c r="Y693" s="189">
        <v>1</v>
      </c>
      <c r="Z693" s="189" t="s">
        <v>84</v>
      </c>
      <c r="AA693" s="189" t="s">
        <v>84</v>
      </c>
      <c r="AB693" s="189" t="s">
        <v>84</v>
      </c>
      <c r="AC693" s="189"/>
      <c r="AD693" s="189">
        <v>0.83333333333333337</v>
      </c>
      <c r="AE693" s="189">
        <v>1</v>
      </c>
      <c r="AF693" s="189">
        <v>1</v>
      </c>
      <c r="AG693" s="189" t="s">
        <v>84</v>
      </c>
      <c r="AH693" s="189" t="s">
        <v>84</v>
      </c>
      <c r="AI693" s="189" t="s">
        <v>84</v>
      </c>
      <c r="AJ693" s="189">
        <v>1</v>
      </c>
      <c r="AK693" s="189">
        <v>0.8</v>
      </c>
      <c r="AL693" s="189" t="s">
        <v>84</v>
      </c>
      <c r="AM693" s="189" t="s">
        <v>84</v>
      </c>
      <c r="AN693" s="189" t="s">
        <v>84</v>
      </c>
      <c r="AO693" s="189">
        <v>1</v>
      </c>
      <c r="AP693" s="189">
        <v>1</v>
      </c>
      <c r="AQ693" s="189">
        <v>1</v>
      </c>
      <c r="AR693" s="189" t="s">
        <v>84</v>
      </c>
      <c r="AS693" s="189" t="s">
        <v>84</v>
      </c>
      <c r="AT693" s="256" t="s">
        <v>84</v>
      </c>
      <c r="AU693" s="189" t="s">
        <v>84</v>
      </c>
      <c r="AV693" s="189" t="s">
        <v>84</v>
      </c>
      <c r="AW693" s="189" t="s">
        <v>84</v>
      </c>
      <c r="AX693" s="256" t="s">
        <v>84</v>
      </c>
      <c r="AY693" s="189" t="s">
        <v>84</v>
      </c>
      <c r="BA693" s="343">
        <v>0.97619047619047616</v>
      </c>
      <c r="BB693" s="239">
        <v>0.92666666666666675</v>
      </c>
      <c r="BC693" s="239">
        <v>1</v>
      </c>
      <c r="BD693" s="240">
        <v>0.96761904761904771</v>
      </c>
      <c r="BE693" s="240" t="s">
        <v>84</v>
      </c>
    </row>
    <row r="694" spans="1:57" ht="35.25" customHeight="1" x14ac:dyDescent="0.25">
      <c r="A694" s="144"/>
      <c r="B694" s="144"/>
      <c r="C694" s="144"/>
      <c r="D694" s="144"/>
      <c r="E694" s="144" t="str">
        <f t="shared" ref="E694:E695" si="114">+F694&amp;G694&amp;I694</f>
        <v>2019AGOSTOÍNDICES DE DEVOLUCIÓN</v>
      </c>
      <c r="F694" s="448">
        <v>2019</v>
      </c>
      <c r="G694" s="449" t="s">
        <v>246</v>
      </c>
      <c r="H694" s="452"/>
      <c r="I694" s="451" t="s">
        <v>161</v>
      </c>
      <c r="J694" s="344">
        <v>1</v>
      </c>
      <c r="K694" s="183">
        <v>1</v>
      </c>
      <c r="L694" s="183">
        <v>0.83333333333333337</v>
      </c>
      <c r="M694" s="183">
        <v>1</v>
      </c>
      <c r="N694" s="183" t="s">
        <v>84</v>
      </c>
      <c r="O694" s="183">
        <v>1</v>
      </c>
      <c r="P694" s="183">
        <v>0.8</v>
      </c>
      <c r="Q694" s="183">
        <v>1</v>
      </c>
      <c r="R694" s="183">
        <v>1</v>
      </c>
      <c r="S694" s="183">
        <v>1</v>
      </c>
      <c r="T694" s="183">
        <v>1</v>
      </c>
      <c r="U694" s="183">
        <v>1</v>
      </c>
      <c r="V694" s="183">
        <v>1</v>
      </c>
      <c r="W694" s="183" t="s">
        <v>84</v>
      </c>
      <c r="X694" s="183">
        <v>1</v>
      </c>
      <c r="Y694" s="183">
        <v>1</v>
      </c>
      <c r="Z694" s="183" t="s">
        <v>84</v>
      </c>
      <c r="AA694" s="183" t="s">
        <v>84</v>
      </c>
      <c r="AB694" s="183" t="s">
        <v>84</v>
      </c>
      <c r="AC694" s="183"/>
      <c r="AD694" s="183">
        <v>1</v>
      </c>
      <c r="AE694" s="183">
        <v>1</v>
      </c>
      <c r="AF694" s="183">
        <v>1</v>
      </c>
      <c r="AG694" s="183" t="s">
        <v>84</v>
      </c>
      <c r="AH694" s="183" t="s">
        <v>84</v>
      </c>
      <c r="AI694" s="183" t="s">
        <v>84</v>
      </c>
      <c r="AJ694" s="183">
        <v>0.83333333333333337</v>
      </c>
      <c r="AK694" s="183">
        <v>1</v>
      </c>
      <c r="AL694" s="183" t="s">
        <v>84</v>
      </c>
      <c r="AM694" s="183" t="s">
        <v>84</v>
      </c>
      <c r="AN694" s="183" t="s">
        <v>84</v>
      </c>
      <c r="AO694" s="183">
        <v>1</v>
      </c>
      <c r="AP694" s="183">
        <v>0.8</v>
      </c>
      <c r="AQ694" s="183">
        <v>1</v>
      </c>
      <c r="AR694" s="183" t="s">
        <v>84</v>
      </c>
      <c r="AS694" s="183" t="s">
        <v>84</v>
      </c>
      <c r="AT694" s="265">
        <v>1</v>
      </c>
      <c r="AU694" s="183" t="s">
        <v>84</v>
      </c>
      <c r="AV694" s="183" t="s">
        <v>84</v>
      </c>
      <c r="AW694" s="183" t="s">
        <v>84</v>
      </c>
      <c r="AX694" s="265" t="s">
        <v>84</v>
      </c>
      <c r="AY694" s="183" t="s">
        <v>84</v>
      </c>
      <c r="BA694" s="345">
        <v>0.97380952380952379</v>
      </c>
      <c r="BB694" s="187">
        <v>0.96666666666666679</v>
      </c>
      <c r="BC694" s="187">
        <v>0.95</v>
      </c>
      <c r="BD694" s="188">
        <v>0.96349206349206362</v>
      </c>
      <c r="BE694" s="188" t="s">
        <v>84</v>
      </c>
    </row>
    <row r="695" spans="1:57" ht="35.25" customHeight="1" x14ac:dyDescent="0.25">
      <c r="A695" s="144"/>
      <c r="B695" s="144"/>
      <c r="C695" s="144"/>
      <c r="D695" s="144"/>
      <c r="E695" s="144" t="str">
        <f t="shared" si="114"/>
        <v>2019SEPTIEMBREÍNDICES DE DEVOLUCIÓN</v>
      </c>
      <c r="F695" s="448">
        <v>2019</v>
      </c>
      <c r="G695" s="449" t="s">
        <v>248</v>
      </c>
      <c r="H695" s="452"/>
      <c r="I695" s="451" t="s">
        <v>161</v>
      </c>
      <c r="J695" s="342">
        <v>1</v>
      </c>
      <c r="K695" s="189">
        <v>1</v>
      </c>
      <c r="L695" s="189">
        <v>1</v>
      </c>
      <c r="M695" s="189">
        <v>1</v>
      </c>
      <c r="N695" s="189" t="s">
        <v>84</v>
      </c>
      <c r="O695" s="189">
        <v>1</v>
      </c>
      <c r="P695" s="189">
        <v>1</v>
      </c>
      <c r="Q695" s="189">
        <v>0.83333333333333337</v>
      </c>
      <c r="R695" s="189">
        <v>1</v>
      </c>
      <c r="S695" s="189">
        <v>1</v>
      </c>
      <c r="T695" s="189">
        <v>1</v>
      </c>
      <c r="U695" s="189">
        <v>0.83333333333333337</v>
      </c>
      <c r="V695" s="189">
        <v>1</v>
      </c>
      <c r="W695" s="189" t="s">
        <v>84</v>
      </c>
      <c r="X695" s="189">
        <v>1</v>
      </c>
      <c r="Y695" s="189">
        <v>1</v>
      </c>
      <c r="Z695" s="189" t="s">
        <v>84</v>
      </c>
      <c r="AA695" s="189" t="s">
        <v>84</v>
      </c>
      <c r="AB695" s="189" t="s">
        <v>84</v>
      </c>
      <c r="AC695" s="189"/>
      <c r="AD695" s="189">
        <v>1</v>
      </c>
      <c r="AE695" s="189">
        <v>1</v>
      </c>
      <c r="AF695" s="189">
        <v>1</v>
      </c>
      <c r="AG695" s="189" t="s">
        <v>84</v>
      </c>
      <c r="AH695" s="189" t="s">
        <v>84</v>
      </c>
      <c r="AI695" s="189" t="s">
        <v>84</v>
      </c>
      <c r="AJ695" s="189">
        <v>1</v>
      </c>
      <c r="AK695" s="189">
        <v>1</v>
      </c>
      <c r="AL695" s="189" t="s">
        <v>84</v>
      </c>
      <c r="AM695" s="189" t="s">
        <v>84</v>
      </c>
      <c r="AN695" s="189" t="s">
        <v>84</v>
      </c>
      <c r="AO695" s="189">
        <v>1</v>
      </c>
      <c r="AP695" s="189">
        <v>1</v>
      </c>
      <c r="AQ695" s="189">
        <v>1</v>
      </c>
      <c r="AR695" s="189" t="s">
        <v>84</v>
      </c>
      <c r="AS695" s="189" t="s">
        <v>84</v>
      </c>
      <c r="AT695" s="256">
        <v>1</v>
      </c>
      <c r="AU695" s="189" t="s">
        <v>84</v>
      </c>
      <c r="AV695" s="189" t="s">
        <v>84</v>
      </c>
      <c r="AW695" s="189" t="s">
        <v>84</v>
      </c>
      <c r="AX695" s="256" t="s">
        <v>84</v>
      </c>
      <c r="AY695" s="189" t="s">
        <v>84</v>
      </c>
      <c r="BA695" s="343">
        <v>0.97619047619047616</v>
      </c>
      <c r="BB695" s="239">
        <v>1</v>
      </c>
      <c r="BC695" s="239">
        <v>1</v>
      </c>
      <c r="BD695" s="240">
        <v>0.99206349206349209</v>
      </c>
      <c r="BE695" s="240" t="s">
        <v>84</v>
      </c>
    </row>
    <row r="696" spans="1:57" ht="35.25" customHeight="1" x14ac:dyDescent="0.25">
      <c r="A696" s="144"/>
      <c r="B696" s="144"/>
      <c r="C696" s="144"/>
      <c r="D696" s="144"/>
      <c r="E696" s="144" t="str">
        <f t="shared" ref="E696:E698" si="115">+F696&amp;G696&amp;I696</f>
        <v>2019OCTUBREÍNDICES DE DEVOLUCIÓN</v>
      </c>
      <c r="F696" s="448">
        <v>2019</v>
      </c>
      <c r="G696" s="449" t="s">
        <v>257</v>
      </c>
      <c r="H696" s="452"/>
      <c r="I696" s="451" t="s">
        <v>161</v>
      </c>
      <c r="J696" s="344">
        <v>1</v>
      </c>
      <c r="K696" s="183">
        <v>1</v>
      </c>
      <c r="L696" s="183">
        <v>1</v>
      </c>
      <c r="M696" s="183">
        <v>1</v>
      </c>
      <c r="N696" s="183" t="s">
        <v>84</v>
      </c>
      <c r="O696" s="183">
        <v>1</v>
      </c>
      <c r="P696" s="183">
        <v>1</v>
      </c>
      <c r="Q696" s="183">
        <v>1</v>
      </c>
      <c r="R696" s="183">
        <v>1</v>
      </c>
      <c r="S696" s="183">
        <v>1</v>
      </c>
      <c r="T696" s="183">
        <v>1</v>
      </c>
      <c r="U696" s="183">
        <v>1</v>
      </c>
      <c r="V696" s="183">
        <v>1</v>
      </c>
      <c r="W696" s="183" t="s">
        <v>84</v>
      </c>
      <c r="X696" s="183">
        <v>1</v>
      </c>
      <c r="Y696" s="183">
        <v>1</v>
      </c>
      <c r="Z696" s="183" t="s">
        <v>84</v>
      </c>
      <c r="AA696" s="183" t="s">
        <v>84</v>
      </c>
      <c r="AB696" s="183" t="s">
        <v>84</v>
      </c>
      <c r="AC696" s="183"/>
      <c r="AD696" s="183">
        <v>0.83333333333333337</v>
      </c>
      <c r="AE696" s="183">
        <v>1</v>
      </c>
      <c r="AF696" s="183">
        <v>0.8</v>
      </c>
      <c r="AG696" s="183" t="s">
        <v>84</v>
      </c>
      <c r="AH696" s="183" t="s">
        <v>84</v>
      </c>
      <c r="AI696" s="183" t="s">
        <v>84</v>
      </c>
      <c r="AJ696" s="183">
        <v>1</v>
      </c>
      <c r="AK696" s="183">
        <v>1</v>
      </c>
      <c r="AL696" s="183" t="s">
        <v>84</v>
      </c>
      <c r="AM696" s="183" t="s">
        <v>84</v>
      </c>
      <c r="AN696" s="183" t="s">
        <v>84</v>
      </c>
      <c r="AO696" s="183">
        <v>1</v>
      </c>
      <c r="AP696" s="183">
        <v>1</v>
      </c>
      <c r="AQ696" s="183">
        <v>1</v>
      </c>
      <c r="AR696" s="183" t="s">
        <v>84</v>
      </c>
      <c r="AS696" s="183" t="s">
        <v>84</v>
      </c>
      <c r="AT696" s="265">
        <v>1</v>
      </c>
      <c r="AU696" s="183" t="s">
        <v>84</v>
      </c>
      <c r="AV696" s="183" t="s">
        <v>84</v>
      </c>
      <c r="AW696" s="183" t="s">
        <v>84</v>
      </c>
      <c r="AX696" s="265" t="s">
        <v>84</v>
      </c>
      <c r="AY696" s="183" t="s">
        <v>84</v>
      </c>
      <c r="BA696" s="345">
        <v>1</v>
      </c>
      <c r="BB696" s="187">
        <v>0.92666666666666675</v>
      </c>
      <c r="BC696" s="187">
        <v>1</v>
      </c>
      <c r="BD696" s="188">
        <v>0.97555555555555562</v>
      </c>
      <c r="BE696" s="188" t="s">
        <v>84</v>
      </c>
    </row>
    <row r="697" spans="1:57" ht="35.25" customHeight="1" x14ac:dyDescent="0.25">
      <c r="A697" s="144"/>
      <c r="B697" s="144"/>
      <c r="C697" s="144"/>
      <c r="D697" s="144"/>
      <c r="E697" s="144" t="str">
        <f t="shared" si="115"/>
        <v>2019NOVIEMBREÍNDICES DE DEVOLUCIÓN</v>
      </c>
      <c r="F697" s="448">
        <v>2019</v>
      </c>
      <c r="G697" s="449" t="s">
        <v>267</v>
      </c>
      <c r="H697" s="452"/>
      <c r="I697" s="451" t="s">
        <v>161</v>
      </c>
      <c r="J697" s="492">
        <v>1</v>
      </c>
      <c r="K697" s="189">
        <v>1</v>
      </c>
      <c r="L697" s="189">
        <v>1</v>
      </c>
      <c r="M697" s="189">
        <v>1</v>
      </c>
      <c r="N697" s="189" t="s">
        <v>84</v>
      </c>
      <c r="O697" s="189">
        <v>0.83333333333333337</v>
      </c>
      <c r="P697" s="189">
        <v>1</v>
      </c>
      <c r="Q697" s="189">
        <v>1</v>
      </c>
      <c r="R697" s="189">
        <v>1</v>
      </c>
      <c r="S697" s="189">
        <v>0.8</v>
      </c>
      <c r="T697" s="189">
        <v>1</v>
      </c>
      <c r="U697" s="189">
        <v>1</v>
      </c>
      <c r="V697" s="189">
        <v>1</v>
      </c>
      <c r="W697" s="189" t="s">
        <v>84</v>
      </c>
      <c r="X697" s="189">
        <v>1</v>
      </c>
      <c r="Y697" s="189">
        <v>1</v>
      </c>
      <c r="Z697" s="189" t="s">
        <v>84</v>
      </c>
      <c r="AA697" s="189" t="s">
        <v>84</v>
      </c>
      <c r="AB697" s="189" t="s">
        <v>84</v>
      </c>
      <c r="AC697" s="189"/>
      <c r="AD697" s="189">
        <v>1</v>
      </c>
      <c r="AE697" s="189">
        <v>1</v>
      </c>
      <c r="AF697" s="189">
        <v>1</v>
      </c>
      <c r="AG697" s="189" t="s">
        <v>84</v>
      </c>
      <c r="AH697" s="189" t="s">
        <v>84</v>
      </c>
      <c r="AI697" s="189" t="s">
        <v>84</v>
      </c>
      <c r="AJ697" s="189">
        <v>1</v>
      </c>
      <c r="AK697" s="189">
        <v>0.83333333333333337</v>
      </c>
      <c r="AL697" s="189" t="s">
        <v>84</v>
      </c>
      <c r="AM697" s="189" t="s">
        <v>84</v>
      </c>
      <c r="AN697" s="189" t="s">
        <v>84</v>
      </c>
      <c r="AO697" s="189">
        <v>1</v>
      </c>
      <c r="AP697" s="189">
        <v>1</v>
      </c>
      <c r="AQ697" s="189">
        <v>0.8</v>
      </c>
      <c r="AR697" s="189" t="s">
        <v>84</v>
      </c>
      <c r="AS697" s="189" t="s">
        <v>84</v>
      </c>
      <c r="AT697" s="256">
        <v>1</v>
      </c>
      <c r="AU697" s="189" t="s">
        <v>84</v>
      </c>
      <c r="AV697" s="189" t="s">
        <v>84</v>
      </c>
      <c r="AW697" s="189" t="s">
        <v>84</v>
      </c>
      <c r="AX697" s="256" t="s">
        <v>84</v>
      </c>
      <c r="AY697" s="189" t="s">
        <v>84</v>
      </c>
      <c r="BA697" s="493">
        <v>0.97380952380952379</v>
      </c>
      <c r="BB697" s="239">
        <v>0.96666666666666656</v>
      </c>
      <c r="BC697" s="239">
        <v>0.95</v>
      </c>
      <c r="BD697" s="240">
        <v>0.96349206349206329</v>
      </c>
      <c r="BE697" s="240" t="s">
        <v>84</v>
      </c>
    </row>
    <row r="698" spans="1:57" ht="35.25" customHeight="1" x14ac:dyDescent="0.25">
      <c r="A698" s="144"/>
      <c r="B698" s="144"/>
      <c r="C698" s="144"/>
      <c r="D698" s="144"/>
      <c r="E698" s="144" t="str">
        <f t="shared" si="115"/>
        <v>2019DICIEMBREÍNDICES DE DEVOLUCIÓN</v>
      </c>
      <c r="F698" s="448">
        <v>2019</v>
      </c>
      <c r="G698" s="449" t="s">
        <v>152</v>
      </c>
      <c r="H698" s="452"/>
      <c r="I698" s="451" t="s">
        <v>161</v>
      </c>
      <c r="J698" s="495">
        <v>1</v>
      </c>
      <c r="K698" s="183">
        <v>1</v>
      </c>
      <c r="L698" s="183">
        <v>1</v>
      </c>
      <c r="M698" s="183">
        <v>1</v>
      </c>
      <c r="N698" s="183" t="s">
        <v>84</v>
      </c>
      <c r="O698" s="183">
        <v>1</v>
      </c>
      <c r="P698" s="183">
        <v>1</v>
      </c>
      <c r="Q698" s="183">
        <v>1</v>
      </c>
      <c r="R698" s="183">
        <v>1</v>
      </c>
      <c r="S698" s="183">
        <v>1</v>
      </c>
      <c r="T698" s="183">
        <v>0.8</v>
      </c>
      <c r="U698" s="183">
        <v>1</v>
      </c>
      <c r="V698" s="183">
        <v>1</v>
      </c>
      <c r="W698" s="183" t="s">
        <v>84</v>
      </c>
      <c r="X698" s="183">
        <v>1</v>
      </c>
      <c r="Y698" s="183">
        <v>1</v>
      </c>
      <c r="Z698" s="183" t="s">
        <v>84</v>
      </c>
      <c r="AA698" s="183" t="s">
        <v>84</v>
      </c>
      <c r="AB698" s="183" t="s">
        <v>84</v>
      </c>
      <c r="AC698" s="183"/>
      <c r="AD698" s="183">
        <v>0.83333333333333337</v>
      </c>
      <c r="AE698" s="183">
        <v>1</v>
      </c>
      <c r="AF698" s="183">
        <v>1</v>
      </c>
      <c r="AG698" s="183" t="s">
        <v>84</v>
      </c>
      <c r="AH698" s="183" t="s">
        <v>84</v>
      </c>
      <c r="AI698" s="183" t="s">
        <v>84</v>
      </c>
      <c r="AJ698" s="183">
        <v>0.8</v>
      </c>
      <c r="AK698" s="183">
        <v>1</v>
      </c>
      <c r="AL698" s="183" t="s">
        <v>84</v>
      </c>
      <c r="AM698" s="183" t="s">
        <v>84</v>
      </c>
      <c r="AN698" s="183" t="s">
        <v>84</v>
      </c>
      <c r="AO698" s="183">
        <v>1</v>
      </c>
      <c r="AP698" s="183">
        <v>1</v>
      </c>
      <c r="AQ698" s="183">
        <v>1</v>
      </c>
      <c r="AR698" s="183" t="s">
        <v>84</v>
      </c>
      <c r="AS698" s="183" t="s">
        <v>84</v>
      </c>
      <c r="AT698" s="265">
        <v>1</v>
      </c>
      <c r="AU698" s="183" t="s">
        <v>84</v>
      </c>
      <c r="AV698" s="183" t="s">
        <v>84</v>
      </c>
      <c r="AW698" s="183" t="s">
        <v>84</v>
      </c>
      <c r="AX698" s="265" t="s">
        <v>84</v>
      </c>
      <c r="AY698" s="183" t="s">
        <v>84</v>
      </c>
      <c r="BA698" s="494">
        <v>0.98571428571428577</v>
      </c>
      <c r="BB698" s="187">
        <v>0.92666666666666675</v>
      </c>
      <c r="BC698" s="187">
        <v>1</v>
      </c>
      <c r="BD698" s="188">
        <v>0.97079365079365088</v>
      </c>
      <c r="BE698" s="188" t="s">
        <v>84</v>
      </c>
    </row>
    <row r="699" spans="1:57" ht="35.25" customHeight="1" x14ac:dyDescent="0.25">
      <c r="A699" s="144"/>
      <c r="B699" s="144"/>
      <c r="C699" s="144"/>
      <c r="D699" s="144"/>
      <c r="E699" s="144" t="str">
        <f t="shared" ref="E699:E727" si="116">+F699&amp;G699&amp;I699</f>
        <v>2020ENEROÍNDICES DE DEVOLUCIÓN</v>
      </c>
      <c r="F699" s="448">
        <v>2020</v>
      </c>
      <c r="G699" s="449" t="s">
        <v>153</v>
      </c>
      <c r="H699" s="452"/>
      <c r="I699" s="451" t="s">
        <v>161</v>
      </c>
      <c r="J699" s="492">
        <v>1</v>
      </c>
      <c r="K699" s="189">
        <v>1</v>
      </c>
      <c r="L699" s="189" t="s">
        <v>84</v>
      </c>
      <c r="M699" s="189">
        <v>1</v>
      </c>
      <c r="N699" s="189" t="s">
        <v>84</v>
      </c>
      <c r="O699" s="189">
        <v>1</v>
      </c>
      <c r="P699" s="189">
        <v>1</v>
      </c>
      <c r="Q699" s="189">
        <v>1</v>
      </c>
      <c r="R699" s="189" t="s">
        <v>84</v>
      </c>
      <c r="S699" s="189">
        <v>1</v>
      </c>
      <c r="T699" s="189">
        <v>1</v>
      </c>
      <c r="U699" s="189">
        <v>1</v>
      </c>
      <c r="V699" s="189">
        <v>1</v>
      </c>
      <c r="W699" s="189" t="s">
        <v>84</v>
      </c>
      <c r="X699" s="189">
        <v>1</v>
      </c>
      <c r="Y699" s="189">
        <v>1</v>
      </c>
      <c r="Z699" s="189" t="s">
        <v>84</v>
      </c>
      <c r="AA699" s="189" t="s">
        <v>84</v>
      </c>
      <c r="AB699" s="189" t="s">
        <v>84</v>
      </c>
      <c r="AC699" s="189"/>
      <c r="AD699" s="189">
        <v>0.6</v>
      </c>
      <c r="AE699" s="189">
        <v>1</v>
      </c>
      <c r="AF699" s="189">
        <v>1</v>
      </c>
      <c r="AG699" s="189" t="s">
        <v>84</v>
      </c>
      <c r="AH699" s="189" t="s">
        <v>84</v>
      </c>
      <c r="AI699" s="189" t="s">
        <v>84</v>
      </c>
      <c r="AJ699" s="189">
        <v>1</v>
      </c>
      <c r="AK699" s="189">
        <v>1</v>
      </c>
      <c r="AL699" s="189" t="s">
        <v>84</v>
      </c>
      <c r="AM699" s="189" t="s">
        <v>84</v>
      </c>
      <c r="AN699" s="189" t="s">
        <v>84</v>
      </c>
      <c r="AO699" s="189">
        <v>1</v>
      </c>
      <c r="AP699" s="189">
        <v>1</v>
      </c>
      <c r="AQ699" s="189">
        <v>1</v>
      </c>
      <c r="AR699" s="189" t="s">
        <v>84</v>
      </c>
      <c r="AS699" s="189" t="s">
        <v>84</v>
      </c>
      <c r="AT699" s="506" t="s">
        <v>84</v>
      </c>
      <c r="AU699" s="189" t="s">
        <v>84</v>
      </c>
      <c r="AV699" s="189" t="s">
        <v>84</v>
      </c>
      <c r="AW699" s="189" t="s">
        <v>84</v>
      </c>
      <c r="AX699" s="506" t="s">
        <v>84</v>
      </c>
      <c r="AY699" s="189" t="s">
        <v>84</v>
      </c>
      <c r="BA699" s="493">
        <v>1</v>
      </c>
      <c r="BB699" s="239">
        <v>0.91999999999999993</v>
      </c>
      <c r="BC699" s="239">
        <v>1</v>
      </c>
      <c r="BD699" s="240">
        <v>0.97333333333333327</v>
      </c>
      <c r="BE699" s="240" t="s">
        <v>84</v>
      </c>
    </row>
    <row r="700" spans="1:57" ht="35.25" customHeight="1" x14ac:dyDescent="0.25">
      <c r="A700" s="144"/>
      <c r="B700" s="144"/>
      <c r="C700" s="144"/>
      <c r="D700" s="144"/>
      <c r="E700" s="144" t="str">
        <f t="shared" si="116"/>
        <v>2020FEBREROÍNDICES DE DEVOLUCIÓN</v>
      </c>
      <c r="F700" s="448">
        <v>2020</v>
      </c>
      <c r="G700" s="449" t="s">
        <v>154</v>
      </c>
      <c r="H700" s="452"/>
      <c r="I700" s="451" t="s">
        <v>161</v>
      </c>
      <c r="J700" s="495">
        <v>1</v>
      </c>
      <c r="K700" s="183">
        <v>1</v>
      </c>
      <c r="L700" s="183" t="s">
        <v>84</v>
      </c>
      <c r="M700" s="183">
        <v>1</v>
      </c>
      <c r="N700" s="183" t="s">
        <v>84</v>
      </c>
      <c r="O700" s="183">
        <v>1</v>
      </c>
      <c r="P700" s="183">
        <v>1</v>
      </c>
      <c r="Q700" s="183">
        <v>1</v>
      </c>
      <c r="R700" s="183" t="s">
        <v>84</v>
      </c>
      <c r="S700" s="183">
        <v>1</v>
      </c>
      <c r="T700" s="183">
        <v>1</v>
      </c>
      <c r="U700" s="183">
        <v>1</v>
      </c>
      <c r="V700" s="183">
        <v>1</v>
      </c>
      <c r="W700" s="183" t="s">
        <v>84</v>
      </c>
      <c r="X700" s="183">
        <v>1</v>
      </c>
      <c r="Y700" s="183">
        <v>1</v>
      </c>
      <c r="Z700" s="183" t="s">
        <v>84</v>
      </c>
      <c r="AA700" s="183" t="s">
        <v>84</v>
      </c>
      <c r="AB700" s="183" t="s">
        <v>84</v>
      </c>
      <c r="AC700" s="183"/>
      <c r="AD700" s="183">
        <v>1</v>
      </c>
      <c r="AE700" s="183">
        <v>1</v>
      </c>
      <c r="AF700" s="183">
        <v>1</v>
      </c>
      <c r="AG700" s="183" t="s">
        <v>84</v>
      </c>
      <c r="AH700" s="183" t="s">
        <v>84</v>
      </c>
      <c r="AI700" s="183" t="s">
        <v>84</v>
      </c>
      <c r="AJ700" s="183">
        <v>0.6</v>
      </c>
      <c r="AK700" s="183">
        <v>1</v>
      </c>
      <c r="AL700" s="183" t="s">
        <v>84</v>
      </c>
      <c r="AM700" s="183" t="s">
        <v>84</v>
      </c>
      <c r="AN700" s="183" t="s">
        <v>84</v>
      </c>
      <c r="AO700" s="183">
        <v>0.66666666666666663</v>
      </c>
      <c r="AP700" s="183">
        <v>1</v>
      </c>
      <c r="AQ700" s="183">
        <v>1</v>
      </c>
      <c r="AR700" s="183" t="s">
        <v>84</v>
      </c>
      <c r="AS700" s="183" t="s">
        <v>84</v>
      </c>
      <c r="AT700" s="604">
        <v>1</v>
      </c>
      <c r="AU700" s="183" t="s">
        <v>84</v>
      </c>
      <c r="AV700" s="183" t="s">
        <v>84</v>
      </c>
      <c r="AW700" s="183" t="s">
        <v>84</v>
      </c>
      <c r="AX700" s="604" t="s">
        <v>84</v>
      </c>
      <c r="AY700" s="183">
        <v>0.91999999999999993</v>
      </c>
      <c r="AZ700" s="63"/>
      <c r="BA700" s="494">
        <v>1</v>
      </c>
      <c r="BB700" s="187">
        <v>0.91999999999999993</v>
      </c>
      <c r="BC700" s="187">
        <v>0.91666666666666663</v>
      </c>
      <c r="BD700" s="188">
        <v>0.94555555555555548</v>
      </c>
      <c r="BE700" s="188" t="s">
        <v>84</v>
      </c>
    </row>
    <row r="701" spans="1:57" ht="35.25" customHeight="1" x14ac:dyDescent="0.25">
      <c r="A701" s="144"/>
      <c r="B701" s="144"/>
      <c r="C701" s="144"/>
      <c r="D701" s="144"/>
      <c r="E701" s="144" t="str">
        <f t="shared" si="116"/>
        <v>2020MARZOÍNDICES DE DEVOLUCIÓN</v>
      </c>
      <c r="F701" s="448">
        <v>2020</v>
      </c>
      <c r="G701" s="449" t="s">
        <v>155</v>
      </c>
      <c r="H701" s="452"/>
      <c r="I701" s="657" t="s">
        <v>161</v>
      </c>
      <c r="J701" s="638">
        <v>1</v>
      </c>
      <c r="K701" s="186">
        <v>1</v>
      </c>
      <c r="L701" s="186" t="s">
        <v>84</v>
      </c>
      <c r="M701" s="186">
        <v>1</v>
      </c>
      <c r="N701" s="186" t="s">
        <v>84</v>
      </c>
      <c r="O701" s="186" t="s">
        <v>84</v>
      </c>
      <c r="P701" s="186" t="s">
        <v>84</v>
      </c>
      <c r="Q701" s="186">
        <v>1</v>
      </c>
      <c r="R701" s="186" t="s">
        <v>84</v>
      </c>
      <c r="S701" s="186">
        <v>1</v>
      </c>
      <c r="T701" s="186">
        <v>1</v>
      </c>
      <c r="U701" s="186">
        <v>1</v>
      </c>
      <c r="V701" s="186">
        <v>0.8</v>
      </c>
      <c r="W701" s="186" t="s">
        <v>84</v>
      </c>
      <c r="X701" s="186">
        <v>1</v>
      </c>
      <c r="Y701" s="186">
        <v>1</v>
      </c>
      <c r="Z701" s="186" t="s">
        <v>84</v>
      </c>
      <c r="AA701" s="186" t="s">
        <v>84</v>
      </c>
      <c r="AB701" s="186" t="s">
        <v>84</v>
      </c>
      <c r="AC701" s="186"/>
      <c r="AD701" s="186">
        <v>1</v>
      </c>
      <c r="AE701" s="186">
        <v>1</v>
      </c>
      <c r="AF701" s="186">
        <v>1</v>
      </c>
      <c r="AG701" s="186" t="s">
        <v>84</v>
      </c>
      <c r="AH701" s="186" t="s">
        <v>84</v>
      </c>
      <c r="AI701" s="186" t="s">
        <v>84</v>
      </c>
      <c r="AJ701" s="186">
        <v>1</v>
      </c>
      <c r="AK701" s="186">
        <v>1</v>
      </c>
      <c r="AL701" s="186" t="s">
        <v>84</v>
      </c>
      <c r="AM701" s="186" t="s">
        <v>84</v>
      </c>
      <c r="AN701" s="186" t="s">
        <v>84</v>
      </c>
      <c r="AO701" s="186">
        <v>1</v>
      </c>
      <c r="AP701" s="186" t="s">
        <v>84</v>
      </c>
      <c r="AQ701" s="186">
        <v>0.8</v>
      </c>
      <c r="AR701" s="186" t="s">
        <v>84</v>
      </c>
      <c r="AS701" s="186" t="s">
        <v>84</v>
      </c>
      <c r="AT701" s="605">
        <v>0.8</v>
      </c>
      <c r="AU701" s="186" t="s">
        <v>84</v>
      </c>
      <c r="AV701" s="186" t="s">
        <v>84</v>
      </c>
      <c r="AW701" s="186" t="s">
        <v>84</v>
      </c>
      <c r="AX701" s="605" t="s">
        <v>84</v>
      </c>
      <c r="AY701" s="186" t="s">
        <v>84</v>
      </c>
      <c r="AZ701" s="63"/>
      <c r="BA701" s="639">
        <v>0.98000000000000009</v>
      </c>
      <c r="BB701" s="207">
        <v>1</v>
      </c>
      <c r="BC701" s="207">
        <v>0.8666666666666667</v>
      </c>
      <c r="BD701" s="208">
        <v>0.94888888888888889</v>
      </c>
      <c r="BE701" s="208" t="s">
        <v>84</v>
      </c>
    </row>
    <row r="702" spans="1:57" ht="35.25" customHeight="1" x14ac:dyDescent="0.25">
      <c r="A702" s="144"/>
      <c r="B702" s="144"/>
      <c r="C702" s="144"/>
      <c r="D702" s="144"/>
      <c r="E702" s="144" t="str">
        <f t="shared" si="116"/>
        <v>2020JULIOÍNDICES DE DEVOLUCIÓN</v>
      </c>
      <c r="F702" s="448">
        <v>2020</v>
      </c>
      <c r="G702" s="449" t="s">
        <v>241</v>
      </c>
      <c r="H702" s="452"/>
      <c r="I702" s="657" t="s">
        <v>161</v>
      </c>
      <c r="J702" s="638">
        <v>1</v>
      </c>
      <c r="K702" s="186">
        <v>1</v>
      </c>
      <c r="L702" s="186" t="s">
        <v>84</v>
      </c>
      <c r="M702" s="186">
        <v>1</v>
      </c>
      <c r="N702" s="186" t="s">
        <v>84</v>
      </c>
      <c r="O702" s="186" t="s">
        <v>84</v>
      </c>
      <c r="P702" s="186" t="s">
        <v>84</v>
      </c>
      <c r="Q702" s="186">
        <v>0.8</v>
      </c>
      <c r="R702" s="186" t="s">
        <v>84</v>
      </c>
      <c r="S702" s="186">
        <v>1</v>
      </c>
      <c r="T702" s="186">
        <v>1</v>
      </c>
      <c r="U702" s="186">
        <v>1</v>
      </c>
      <c r="V702" s="186">
        <v>1</v>
      </c>
      <c r="W702" s="186" t="s">
        <v>84</v>
      </c>
      <c r="X702" s="186">
        <v>1</v>
      </c>
      <c r="Y702" s="186">
        <v>1</v>
      </c>
      <c r="Z702" s="186" t="s">
        <v>84</v>
      </c>
      <c r="AA702" s="186" t="s">
        <v>84</v>
      </c>
      <c r="AB702" s="186" t="s">
        <v>84</v>
      </c>
      <c r="AC702" s="186"/>
      <c r="AD702" s="186">
        <v>1</v>
      </c>
      <c r="AE702" s="186">
        <v>1</v>
      </c>
      <c r="AF702" s="186">
        <v>1</v>
      </c>
      <c r="AG702" s="186" t="s">
        <v>84</v>
      </c>
      <c r="AH702" s="186" t="s">
        <v>84</v>
      </c>
      <c r="AI702" s="186" t="s">
        <v>84</v>
      </c>
      <c r="AJ702" s="186">
        <v>0.8</v>
      </c>
      <c r="AK702" s="186">
        <v>1</v>
      </c>
      <c r="AL702" s="186" t="s">
        <v>84</v>
      </c>
      <c r="AM702" s="186" t="s">
        <v>84</v>
      </c>
      <c r="AN702" s="183" t="s">
        <v>84</v>
      </c>
      <c r="AO702" s="186">
        <v>1</v>
      </c>
      <c r="AP702" s="186" t="s">
        <v>84</v>
      </c>
      <c r="AQ702" s="186">
        <v>1</v>
      </c>
      <c r="AR702" s="186" t="s">
        <v>84</v>
      </c>
      <c r="AS702" s="186" t="s">
        <v>84</v>
      </c>
      <c r="AT702" s="605">
        <v>1</v>
      </c>
      <c r="AU702" s="186" t="s">
        <v>84</v>
      </c>
      <c r="AV702" s="186" t="s">
        <v>84</v>
      </c>
      <c r="AW702" s="186" t="s">
        <v>84</v>
      </c>
      <c r="AX702" s="605" t="s">
        <v>84</v>
      </c>
      <c r="AY702" s="186" t="s">
        <v>84</v>
      </c>
      <c r="AZ702" s="63"/>
      <c r="BA702" s="639">
        <v>0.98000000000000009</v>
      </c>
      <c r="BB702" s="207">
        <v>0.96</v>
      </c>
      <c r="BC702" s="207">
        <v>1</v>
      </c>
      <c r="BD702" s="208">
        <v>0.98</v>
      </c>
      <c r="BE702" s="208" t="s">
        <v>84</v>
      </c>
    </row>
    <row r="703" spans="1:57" ht="35.25" customHeight="1" x14ac:dyDescent="0.25">
      <c r="A703" s="144"/>
      <c r="B703" s="144"/>
      <c r="C703" s="144"/>
      <c r="D703" s="144"/>
      <c r="E703" s="144" t="str">
        <f t="shared" si="116"/>
        <v>2020AGOSTOÍNDICES DE DEVOLUCIÓN</v>
      </c>
      <c r="F703" s="448">
        <v>2020</v>
      </c>
      <c r="G703" s="449" t="s">
        <v>246</v>
      </c>
      <c r="H703" s="452"/>
      <c r="I703" s="657" t="s">
        <v>161</v>
      </c>
      <c r="J703" s="638">
        <v>1</v>
      </c>
      <c r="K703" s="186">
        <v>0.83333333333333337</v>
      </c>
      <c r="L703" s="186" t="s">
        <v>84</v>
      </c>
      <c r="M703" s="186">
        <v>1</v>
      </c>
      <c r="N703" s="186" t="s">
        <v>84</v>
      </c>
      <c r="O703" s="186" t="s">
        <v>84</v>
      </c>
      <c r="P703" s="186" t="s">
        <v>84</v>
      </c>
      <c r="Q703" s="186">
        <v>1</v>
      </c>
      <c r="R703" s="186" t="s">
        <v>84</v>
      </c>
      <c r="S703" s="186">
        <v>1</v>
      </c>
      <c r="T703" s="186">
        <v>1</v>
      </c>
      <c r="U703" s="186">
        <v>1</v>
      </c>
      <c r="V703" s="186">
        <v>0.66666666666666663</v>
      </c>
      <c r="W703" s="186" t="s">
        <v>84</v>
      </c>
      <c r="X703" s="186">
        <v>1</v>
      </c>
      <c r="Y703" s="186">
        <v>1</v>
      </c>
      <c r="Z703" s="186" t="s">
        <v>84</v>
      </c>
      <c r="AA703" s="186" t="s">
        <v>84</v>
      </c>
      <c r="AB703" s="186" t="s">
        <v>84</v>
      </c>
      <c r="AC703" s="186"/>
      <c r="AD703" s="186">
        <v>1</v>
      </c>
      <c r="AE703" s="186" t="s">
        <v>84</v>
      </c>
      <c r="AF703" s="186">
        <v>1</v>
      </c>
      <c r="AG703" s="186" t="s">
        <v>84</v>
      </c>
      <c r="AH703" s="186" t="s">
        <v>84</v>
      </c>
      <c r="AI703" s="186" t="s">
        <v>84</v>
      </c>
      <c r="AJ703" s="186">
        <v>1</v>
      </c>
      <c r="AK703" s="186">
        <v>1</v>
      </c>
      <c r="AL703" s="186" t="s">
        <v>84</v>
      </c>
      <c r="AM703" s="186" t="s">
        <v>84</v>
      </c>
      <c r="AN703" s="186" t="s">
        <v>84</v>
      </c>
      <c r="AO703" s="186">
        <v>1</v>
      </c>
      <c r="AP703" s="186" t="s">
        <v>84</v>
      </c>
      <c r="AQ703" s="186">
        <v>1</v>
      </c>
      <c r="AR703" s="186" t="s">
        <v>84</v>
      </c>
      <c r="AS703" s="186" t="s">
        <v>84</v>
      </c>
      <c r="AT703" s="605">
        <v>1</v>
      </c>
      <c r="AU703" s="186" t="s">
        <v>84</v>
      </c>
      <c r="AV703" s="186" t="s">
        <v>84</v>
      </c>
      <c r="AW703" s="186" t="s">
        <v>84</v>
      </c>
      <c r="AX703" s="605" t="s">
        <v>84</v>
      </c>
      <c r="AY703" s="186" t="s">
        <v>84</v>
      </c>
      <c r="AZ703" s="63"/>
      <c r="BA703" s="639">
        <v>0.95</v>
      </c>
      <c r="BB703" s="207">
        <v>1</v>
      </c>
      <c r="BC703" s="207">
        <v>1</v>
      </c>
      <c r="BD703" s="208">
        <v>0.98333333333333339</v>
      </c>
      <c r="BE703" s="208" t="s">
        <v>84</v>
      </c>
    </row>
    <row r="704" spans="1:57" ht="35.25" customHeight="1" x14ac:dyDescent="0.25">
      <c r="A704" s="144"/>
      <c r="B704" s="144"/>
      <c r="C704" s="144"/>
      <c r="D704" s="144"/>
      <c r="E704" s="144" t="str">
        <f t="shared" si="116"/>
        <v>2020SEPTIEMBREÍNDICES DE DEVOLUCIÓN</v>
      </c>
      <c r="F704" s="448">
        <v>2020</v>
      </c>
      <c r="G704" s="449" t="s">
        <v>248</v>
      </c>
      <c r="H704" s="452"/>
      <c r="I704" s="657" t="s">
        <v>161</v>
      </c>
      <c r="J704" s="638">
        <v>1</v>
      </c>
      <c r="K704" s="186">
        <v>1</v>
      </c>
      <c r="L704" s="186" t="s">
        <v>84</v>
      </c>
      <c r="M704" s="186">
        <v>1</v>
      </c>
      <c r="N704" s="186" t="s">
        <v>84</v>
      </c>
      <c r="O704" s="186" t="s">
        <v>84</v>
      </c>
      <c r="P704" s="186" t="s">
        <v>84</v>
      </c>
      <c r="Q704" s="186">
        <v>1</v>
      </c>
      <c r="R704" s="186" t="s">
        <v>84</v>
      </c>
      <c r="S704" s="186">
        <v>1</v>
      </c>
      <c r="T704" s="186">
        <v>1</v>
      </c>
      <c r="U704" s="186">
        <v>1</v>
      </c>
      <c r="V704" s="186">
        <v>1</v>
      </c>
      <c r="W704" s="186" t="s">
        <v>84</v>
      </c>
      <c r="X704" s="186">
        <v>1</v>
      </c>
      <c r="Y704" s="186">
        <v>0.83333333333333337</v>
      </c>
      <c r="Z704" s="186" t="s">
        <v>84</v>
      </c>
      <c r="AA704" s="186" t="s">
        <v>84</v>
      </c>
      <c r="AB704" s="186" t="s">
        <v>84</v>
      </c>
      <c r="AC704" s="186"/>
      <c r="AD704" s="186">
        <v>1</v>
      </c>
      <c r="AE704" s="186">
        <v>1</v>
      </c>
      <c r="AF704" s="186">
        <v>1</v>
      </c>
      <c r="AG704" s="186" t="s">
        <v>84</v>
      </c>
      <c r="AH704" s="186" t="s">
        <v>84</v>
      </c>
      <c r="AI704" s="186" t="s">
        <v>84</v>
      </c>
      <c r="AJ704" s="186">
        <v>1</v>
      </c>
      <c r="AK704" s="186">
        <v>1</v>
      </c>
      <c r="AL704" s="186" t="s">
        <v>84</v>
      </c>
      <c r="AM704" s="186" t="s">
        <v>84</v>
      </c>
      <c r="AN704" s="183" t="s">
        <v>84</v>
      </c>
      <c r="AO704" s="186">
        <v>1</v>
      </c>
      <c r="AP704" s="186" t="s">
        <v>84</v>
      </c>
      <c r="AQ704" s="186">
        <v>1</v>
      </c>
      <c r="AR704" s="186" t="s">
        <v>84</v>
      </c>
      <c r="AS704" s="186" t="s">
        <v>84</v>
      </c>
      <c r="AT704" s="605">
        <v>1</v>
      </c>
      <c r="AU704" s="186" t="s">
        <v>84</v>
      </c>
      <c r="AV704" s="186" t="s">
        <v>84</v>
      </c>
      <c r="AW704" s="186" t="s">
        <v>84</v>
      </c>
      <c r="AX704" s="605" t="s">
        <v>84</v>
      </c>
      <c r="AY704" s="186" t="s">
        <v>84</v>
      </c>
      <c r="AZ704" s="63"/>
      <c r="BA704" s="639">
        <v>0.98333333333333339</v>
      </c>
      <c r="BB704" s="207">
        <v>1</v>
      </c>
      <c r="BC704" s="207">
        <v>1</v>
      </c>
      <c r="BD704" s="208">
        <v>0.99444444444444446</v>
      </c>
      <c r="BE704" s="208" t="s">
        <v>84</v>
      </c>
    </row>
    <row r="705" spans="1:57" ht="35.25" customHeight="1" x14ac:dyDescent="0.25">
      <c r="A705" s="144"/>
      <c r="B705" s="144"/>
      <c r="C705" s="144"/>
      <c r="D705" s="144"/>
      <c r="E705" s="144" t="str">
        <f t="shared" si="116"/>
        <v>2020OCTUBREÍNDICES DE DEVOLUCIÓN</v>
      </c>
      <c r="F705" s="448">
        <v>2020</v>
      </c>
      <c r="G705" s="449" t="s">
        <v>257</v>
      </c>
      <c r="H705" s="452"/>
      <c r="I705" s="657" t="s">
        <v>161</v>
      </c>
      <c r="J705" s="638">
        <v>1</v>
      </c>
      <c r="K705" s="186">
        <v>1</v>
      </c>
      <c r="L705" s="186" t="s">
        <v>84</v>
      </c>
      <c r="M705" s="186">
        <v>1</v>
      </c>
      <c r="N705" s="186" t="s">
        <v>84</v>
      </c>
      <c r="O705" s="186" t="s">
        <v>84</v>
      </c>
      <c r="P705" s="186" t="s">
        <v>84</v>
      </c>
      <c r="Q705" s="186">
        <v>1</v>
      </c>
      <c r="R705" s="186" t="s">
        <v>84</v>
      </c>
      <c r="S705" s="186">
        <v>1</v>
      </c>
      <c r="T705" s="186">
        <v>1</v>
      </c>
      <c r="U705" s="186">
        <v>1</v>
      </c>
      <c r="V705" s="186">
        <v>0.66666666666666663</v>
      </c>
      <c r="W705" s="186" t="s">
        <v>84</v>
      </c>
      <c r="X705" s="186">
        <v>0.8</v>
      </c>
      <c r="Y705" s="186">
        <v>1</v>
      </c>
      <c r="Z705" s="186" t="s">
        <v>84</v>
      </c>
      <c r="AA705" s="186" t="s">
        <v>84</v>
      </c>
      <c r="AB705" s="186" t="s">
        <v>84</v>
      </c>
      <c r="AC705" s="186"/>
      <c r="AD705" s="186">
        <v>1</v>
      </c>
      <c r="AE705" s="186">
        <v>0.83333333333333337</v>
      </c>
      <c r="AF705" s="186">
        <v>1</v>
      </c>
      <c r="AG705" s="186" t="s">
        <v>84</v>
      </c>
      <c r="AH705" s="186" t="s">
        <v>84</v>
      </c>
      <c r="AI705" s="186" t="s">
        <v>84</v>
      </c>
      <c r="AJ705" s="186">
        <v>1</v>
      </c>
      <c r="AK705" s="186">
        <v>1</v>
      </c>
      <c r="AL705" s="186" t="s">
        <v>84</v>
      </c>
      <c r="AM705" s="186" t="s">
        <v>84</v>
      </c>
      <c r="AN705" s="186" t="s">
        <v>84</v>
      </c>
      <c r="AO705" s="186">
        <v>1</v>
      </c>
      <c r="AP705" s="186" t="s">
        <v>84</v>
      </c>
      <c r="AQ705" s="186">
        <v>1</v>
      </c>
      <c r="AR705" s="186" t="s">
        <v>84</v>
      </c>
      <c r="AS705" s="186" t="s">
        <v>84</v>
      </c>
      <c r="AT705" s="605">
        <v>1</v>
      </c>
      <c r="AU705" s="186" t="s">
        <v>84</v>
      </c>
      <c r="AV705" s="186" t="s">
        <v>84</v>
      </c>
      <c r="AW705" s="186" t="s">
        <v>84</v>
      </c>
      <c r="AX705" s="605" t="s">
        <v>84</v>
      </c>
      <c r="AY705" s="186" t="s">
        <v>84</v>
      </c>
      <c r="AZ705" s="63"/>
      <c r="BA705" s="639">
        <v>0.94666666666666666</v>
      </c>
      <c r="BB705" s="207">
        <v>0.96666666666666679</v>
      </c>
      <c r="BC705" s="207">
        <v>1</v>
      </c>
      <c r="BD705" s="208">
        <v>0.97111111111111115</v>
      </c>
      <c r="BE705" s="208" t="s">
        <v>84</v>
      </c>
    </row>
    <row r="706" spans="1:57" ht="35.25" customHeight="1" x14ac:dyDescent="0.25">
      <c r="A706" s="144"/>
      <c r="B706" s="144"/>
      <c r="C706" s="144"/>
      <c r="D706" s="144"/>
      <c r="E706" s="144" t="str">
        <f t="shared" si="116"/>
        <v>2020NOVIEMBREÍNDICES DE DEVOLUCIÓN</v>
      </c>
      <c r="F706" s="448">
        <v>2020</v>
      </c>
      <c r="G706" s="449" t="s">
        <v>267</v>
      </c>
      <c r="H706" s="452"/>
      <c r="I706" s="657" t="s">
        <v>161</v>
      </c>
      <c r="J706" s="638">
        <v>1</v>
      </c>
      <c r="K706" s="186">
        <v>1</v>
      </c>
      <c r="L706" s="186" t="s">
        <v>84</v>
      </c>
      <c r="M706" s="186">
        <v>1</v>
      </c>
      <c r="N706" s="186" t="s">
        <v>84</v>
      </c>
      <c r="O706" s="186" t="s">
        <v>84</v>
      </c>
      <c r="P706" s="186" t="s">
        <v>84</v>
      </c>
      <c r="Q706" s="186">
        <v>1</v>
      </c>
      <c r="R706" s="186" t="s">
        <v>84</v>
      </c>
      <c r="S706" s="186">
        <v>1</v>
      </c>
      <c r="T706" s="186">
        <v>1</v>
      </c>
      <c r="U706" s="186">
        <v>1</v>
      </c>
      <c r="V706" s="186">
        <v>1</v>
      </c>
      <c r="W706" s="186" t="s">
        <v>84</v>
      </c>
      <c r="X706" s="186">
        <v>1</v>
      </c>
      <c r="Y706" s="186">
        <v>1</v>
      </c>
      <c r="Z706" s="186" t="s">
        <v>84</v>
      </c>
      <c r="AA706" s="186" t="s">
        <v>84</v>
      </c>
      <c r="AB706" s="186" t="s">
        <v>84</v>
      </c>
      <c r="AC706" s="186"/>
      <c r="AD706" s="186">
        <v>1</v>
      </c>
      <c r="AE706" s="186">
        <v>1</v>
      </c>
      <c r="AF706" s="186">
        <v>1</v>
      </c>
      <c r="AG706" s="186" t="s">
        <v>84</v>
      </c>
      <c r="AH706" s="186" t="s">
        <v>84</v>
      </c>
      <c r="AI706" s="186" t="s">
        <v>84</v>
      </c>
      <c r="AJ706" s="186">
        <v>1</v>
      </c>
      <c r="AK706" s="186">
        <v>1</v>
      </c>
      <c r="AL706" s="186" t="s">
        <v>84</v>
      </c>
      <c r="AM706" s="186" t="s">
        <v>84</v>
      </c>
      <c r="AN706" s="183" t="s">
        <v>84</v>
      </c>
      <c r="AO706" s="186">
        <v>1</v>
      </c>
      <c r="AP706" s="186" t="s">
        <v>84</v>
      </c>
      <c r="AQ706" s="186">
        <v>1</v>
      </c>
      <c r="AR706" s="186" t="s">
        <v>84</v>
      </c>
      <c r="AS706" s="186" t="s">
        <v>84</v>
      </c>
      <c r="AT706" s="605">
        <v>1</v>
      </c>
      <c r="AU706" s="186" t="s">
        <v>84</v>
      </c>
      <c r="AV706" s="186" t="s">
        <v>84</v>
      </c>
      <c r="AW706" s="186" t="s">
        <v>84</v>
      </c>
      <c r="AX706" s="605" t="s">
        <v>84</v>
      </c>
      <c r="AY706" s="186" t="s">
        <v>84</v>
      </c>
      <c r="AZ706" s="63"/>
      <c r="BA706" s="639">
        <v>1</v>
      </c>
      <c r="BB706" s="207">
        <v>1</v>
      </c>
      <c r="BC706" s="207">
        <v>1</v>
      </c>
      <c r="BD706" s="208">
        <v>1</v>
      </c>
      <c r="BE706" s="208" t="s">
        <v>84</v>
      </c>
    </row>
    <row r="707" spans="1:57" ht="35.25" customHeight="1" x14ac:dyDescent="0.25">
      <c r="A707" s="144"/>
      <c r="B707" s="144"/>
      <c r="C707" s="144"/>
      <c r="D707" s="144"/>
      <c r="E707" s="144" t="str">
        <f t="shared" si="116"/>
        <v>2020DICIEMBREÍNDICES DE DEVOLUCIÓN</v>
      </c>
      <c r="F707" s="448">
        <v>2020</v>
      </c>
      <c r="G707" s="449" t="s">
        <v>152</v>
      </c>
      <c r="H707" s="452"/>
      <c r="I707" s="657" t="s">
        <v>161</v>
      </c>
      <c r="J707" s="638">
        <v>1</v>
      </c>
      <c r="K707" s="186">
        <v>1</v>
      </c>
      <c r="L707" s="186" t="s">
        <v>84</v>
      </c>
      <c r="M707" s="186">
        <v>1</v>
      </c>
      <c r="N707" s="186" t="s">
        <v>84</v>
      </c>
      <c r="O707" s="186" t="s">
        <v>84</v>
      </c>
      <c r="P707" s="186" t="s">
        <v>84</v>
      </c>
      <c r="Q707" s="186">
        <v>1</v>
      </c>
      <c r="R707" s="186" t="s">
        <v>84</v>
      </c>
      <c r="S707" s="186">
        <v>1</v>
      </c>
      <c r="T707" s="186">
        <v>1</v>
      </c>
      <c r="U707" s="186">
        <v>1</v>
      </c>
      <c r="V707" s="186">
        <v>1</v>
      </c>
      <c r="W707" s="186" t="s">
        <v>84</v>
      </c>
      <c r="X707" s="186">
        <v>1</v>
      </c>
      <c r="Y707" s="186">
        <v>1</v>
      </c>
      <c r="Z707" s="186" t="s">
        <v>84</v>
      </c>
      <c r="AA707" s="186" t="s">
        <v>84</v>
      </c>
      <c r="AB707" s="186" t="s">
        <v>84</v>
      </c>
      <c r="AC707" s="186"/>
      <c r="AD707" s="186">
        <v>1</v>
      </c>
      <c r="AE707" s="186">
        <v>1</v>
      </c>
      <c r="AF707" s="186">
        <v>1</v>
      </c>
      <c r="AG707" s="186" t="s">
        <v>84</v>
      </c>
      <c r="AH707" s="186" t="s">
        <v>84</v>
      </c>
      <c r="AI707" s="186" t="s">
        <v>84</v>
      </c>
      <c r="AJ707" s="186">
        <v>1</v>
      </c>
      <c r="AK707" s="186">
        <v>1</v>
      </c>
      <c r="AL707" s="186" t="s">
        <v>84</v>
      </c>
      <c r="AM707" s="186" t="s">
        <v>84</v>
      </c>
      <c r="AN707" s="186" t="s">
        <v>84</v>
      </c>
      <c r="AO707" s="186">
        <v>1</v>
      </c>
      <c r="AP707" s="186" t="s">
        <v>84</v>
      </c>
      <c r="AQ707" s="186">
        <v>1</v>
      </c>
      <c r="AR707" s="186" t="s">
        <v>84</v>
      </c>
      <c r="AS707" s="186" t="s">
        <v>84</v>
      </c>
      <c r="AT707" s="605">
        <v>1</v>
      </c>
      <c r="AU707" s="186" t="s">
        <v>84</v>
      </c>
      <c r="AV707" s="186" t="s">
        <v>84</v>
      </c>
      <c r="AW707" s="186" t="s">
        <v>84</v>
      </c>
      <c r="AX707" s="605" t="s">
        <v>84</v>
      </c>
      <c r="AY707" s="186" t="s">
        <v>84</v>
      </c>
      <c r="AZ707" s="63"/>
      <c r="BA707" s="639">
        <v>1</v>
      </c>
      <c r="BB707" s="207">
        <v>1</v>
      </c>
      <c r="BC707" s="207">
        <v>1</v>
      </c>
      <c r="BD707" s="208">
        <v>1</v>
      </c>
      <c r="BE707" s="208" t="s">
        <v>84</v>
      </c>
    </row>
    <row r="708" spans="1:57" ht="35.25" customHeight="1" x14ac:dyDescent="0.25">
      <c r="A708" s="144"/>
      <c r="B708" s="144"/>
      <c r="C708" s="144"/>
      <c r="D708" s="144"/>
      <c r="E708" s="144" t="str">
        <f t="shared" si="116"/>
        <v>2021ENEROÍNDICES DE DEVOLUCIÓN</v>
      </c>
      <c r="F708" s="448">
        <v>2021</v>
      </c>
      <c r="G708" s="449" t="s">
        <v>153</v>
      </c>
      <c r="H708" s="452"/>
      <c r="I708" s="657" t="s">
        <v>161</v>
      </c>
      <c r="J708" s="638">
        <v>1</v>
      </c>
      <c r="K708" s="186">
        <v>1</v>
      </c>
      <c r="L708" s="186" t="s">
        <v>84</v>
      </c>
      <c r="M708" s="186">
        <v>1</v>
      </c>
      <c r="N708" s="186" t="s">
        <v>84</v>
      </c>
      <c r="O708" s="186" t="s">
        <v>84</v>
      </c>
      <c r="P708" s="186" t="s">
        <v>84</v>
      </c>
      <c r="Q708" s="186">
        <v>1</v>
      </c>
      <c r="R708" s="186" t="s">
        <v>84</v>
      </c>
      <c r="S708" s="186">
        <v>1</v>
      </c>
      <c r="T708" s="186">
        <v>1</v>
      </c>
      <c r="U708" s="186">
        <v>1</v>
      </c>
      <c r="V708" s="186">
        <v>1</v>
      </c>
      <c r="W708" s="186" t="s">
        <v>84</v>
      </c>
      <c r="X708" s="186">
        <v>1</v>
      </c>
      <c r="Y708" s="186">
        <v>1</v>
      </c>
      <c r="Z708" s="186" t="s">
        <v>84</v>
      </c>
      <c r="AA708" s="186" t="s">
        <v>84</v>
      </c>
      <c r="AB708" s="186" t="s">
        <v>84</v>
      </c>
      <c r="AC708" s="186"/>
      <c r="AD708" s="186">
        <v>1</v>
      </c>
      <c r="AE708" s="186">
        <v>1</v>
      </c>
      <c r="AF708" s="186">
        <v>1</v>
      </c>
      <c r="AG708" s="186" t="s">
        <v>84</v>
      </c>
      <c r="AH708" s="186" t="s">
        <v>84</v>
      </c>
      <c r="AI708" s="186" t="s">
        <v>84</v>
      </c>
      <c r="AJ708" s="186">
        <v>1</v>
      </c>
      <c r="AK708" s="186">
        <v>1</v>
      </c>
      <c r="AL708" s="186" t="s">
        <v>84</v>
      </c>
      <c r="AM708" s="186" t="s">
        <v>84</v>
      </c>
      <c r="AN708" s="183" t="s">
        <v>84</v>
      </c>
      <c r="AO708" s="186">
        <v>0.83333333333333337</v>
      </c>
      <c r="AP708" s="186" t="s">
        <v>84</v>
      </c>
      <c r="AQ708" s="186">
        <v>1</v>
      </c>
      <c r="AR708" s="186" t="s">
        <v>84</v>
      </c>
      <c r="AS708" s="186" t="s">
        <v>84</v>
      </c>
      <c r="AT708" s="605">
        <v>1</v>
      </c>
      <c r="AU708" s="186" t="s">
        <v>84</v>
      </c>
      <c r="AV708" s="186" t="s">
        <v>84</v>
      </c>
      <c r="AW708" s="186" t="s">
        <v>84</v>
      </c>
      <c r="AX708" s="605" t="s">
        <v>84</v>
      </c>
      <c r="AY708" s="186" t="s">
        <v>84</v>
      </c>
      <c r="AZ708" s="63"/>
      <c r="BA708" s="639">
        <v>1</v>
      </c>
      <c r="BB708" s="207">
        <v>1</v>
      </c>
      <c r="BC708" s="207">
        <v>0.94444444444444453</v>
      </c>
      <c r="BD708" s="208">
        <v>0.98148148148148151</v>
      </c>
      <c r="BE708" s="208" t="s">
        <v>84</v>
      </c>
    </row>
    <row r="709" spans="1:57" ht="35.25" customHeight="1" x14ac:dyDescent="0.25">
      <c r="A709" s="144"/>
      <c r="B709" s="144"/>
      <c r="C709" s="144"/>
      <c r="D709" s="144"/>
      <c r="E709" s="144" t="str">
        <f t="shared" si="116"/>
        <v>2021FEBREROÍNDICES DE DEVOLUCIÓN</v>
      </c>
      <c r="F709" s="448">
        <v>2021</v>
      </c>
      <c r="G709" s="449" t="s">
        <v>154</v>
      </c>
      <c r="H709" s="452"/>
      <c r="I709" s="657" t="s">
        <v>161</v>
      </c>
      <c r="J709" s="638">
        <v>1</v>
      </c>
      <c r="K709" s="186">
        <v>1</v>
      </c>
      <c r="L709" s="186" t="s">
        <v>84</v>
      </c>
      <c r="M709" s="186">
        <v>1</v>
      </c>
      <c r="N709" s="186" t="s">
        <v>84</v>
      </c>
      <c r="O709" s="186" t="s">
        <v>84</v>
      </c>
      <c r="P709" s="186" t="s">
        <v>84</v>
      </c>
      <c r="Q709" s="186">
        <v>1</v>
      </c>
      <c r="R709" s="186" t="s">
        <v>84</v>
      </c>
      <c r="S709" s="186">
        <v>1</v>
      </c>
      <c r="T709" s="186">
        <v>1</v>
      </c>
      <c r="U709" s="186">
        <v>1</v>
      </c>
      <c r="V709" s="186">
        <v>1</v>
      </c>
      <c r="W709" s="186" t="s">
        <v>84</v>
      </c>
      <c r="X709" s="186">
        <v>1</v>
      </c>
      <c r="Y709" s="186">
        <v>1</v>
      </c>
      <c r="Z709" s="186" t="s">
        <v>84</v>
      </c>
      <c r="AA709" s="186" t="s">
        <v>84</v>
      </c>
      <c r="AB709" s="186" t="s">
        <v>84</v>
      </c>
      <c r="AC709" s="186"/>
      <c r="AD709" s="186">
        <v>1</v>
      </c>
      <c r="AE709" s="186">
        <v>1</v>
      </c>
      <c r="AF709" s="186">
        <v>1</v>
      </c>
      <c r="AG709" s="186" t="s">
        <v>84</v>
      </c>
      <c r="AH709" s="186" t="s">
        <v>84</v>
      </c>
      <c r="AI709" s="186" t="s">
        <v>84</v>
      </c>
      <c r="AJ709" s="186">
        <v>1</v>
      </c>
      <c r="AK709" s="186">
        <v>1</v>
      </c>
      <c r="AL709" s="186" t="s">
        <v>84</v>
      </c>
      <c r="AM709" s="186" t="s">
        <v>84</v>
      </c>
      <c r="AN709" s="186" t="s">
        <v>84</v>
      </c>
      <c r="AO709" s="186">
        <v>1</v>
      </c>
      <c r="AP709" s="186" t="s">
        <v>84</v>
      </c>
      <c r="AQ709" s="186">
        <v>1</v>
      </c>
      <c r="AR709" s="186" t="s">
        <v>84</v>
      </c>
      <c r="AS709" s="186" t="s">
        <v>84</v>
      </c>
      <c r="AT709" s="605">
        <v>1</v>
      </c>
      <c r="AU709" s="186" t="s">
        <v>84</v>
      </c>
      <c r="AV709" s="186" t="s">
        <v>84</v>
      </c>
      <c r="AW709" s="186" t="s">
        <v>84</v>
      </c>
      <c r="AX709" s="605" t="s">
        <v>84</v>
      </c>
      <c r="AY709" s="186" t="s">
        <v>84</v>
      </c>
      <c r="AZ709" s="63"/>
      <c r="BA709" s="639">
        <v>1</v>
      </c>
      <c r="BB709" s="207">
        <v>1</v>
      </c>
      <c r="BC709" s="207">
        <v>1</v>
      </c>
      <c r="BD709" s="208">
        <v>1</v>
      </c>
      <c r="BE709" s="208" t="s">
        <v>84</v>
      </c>
    </row>
    <row r="710" spans="1:57" ht="35.25" customHeight="1" x14ac:dyDescent="0.25">
      <c r="A710" s="144"/>
      <c r="B710" s="144"/>
      <c r="C710" s="144"/>
      <c r="D710" s="144"/>
      <c r="E710" s="144" t="str">
        <f t="shared" si="116"/>
        <v>2021MARZOÍNDICES DE DEVOLUCIÓN</v>
      </c>
      <c r="F710" s="448">
        <v>2021</v>
      </c>
      <c r="G710" s="449" t="s">
        <v>155</v>
      </c>
      <c r="H710" s="452"/>
      <c r="I710" s="657" t="s">
        <v>161</v>
      </c>
      <c r="J710" s="638">
        <v>1</v>
      </c>
      <c r="K710" s="186">
        <v>1</v>
      </c>
      <c r="L710" s="186" t="s">
        <v>84</v>
      </c>
      <c r="M710" s="186">
        <v>1</v>
      </c>
      <c r="N710" s="186" t="s">
        <v>84</v>
      </c>
      <c r="O710" s="186" t="s">
        <v>84</v>
      </c>
      <c r="P710" s="186" t="s">
        <v>84</v>
      </c>
      <c r="Q710" s="186">
        <v>1</v>
      </c>
      <c r="R710" s="186" t="s">
        <v>84</v>
      </c>
      <c r="S710" s="186">
        <v>1</v>
      </c>
      <c r="T710" s="186">
        <v>1</v>
      </c>
      <c r="U710" s="186">
        <v>0.66666666666666663</v>
      </c>
      <c r="V710" s="186">
        <v>1</v>
      </c>
      <c r="W710" s="186" t="s">
        <v>84</v>
      </c>
      <c r="X710" s="186">
        <v>1</v>
      </c>
      <c r="Y710" s="186">
        <v>1</v>
      </c>
      <c r="Z710" s="186" t="s">
        <v>84</v>
      </c>
      <c r="AA710" s="186" t="s">
        <v>84</v>
      </c>
      <c r="AB710" s="186" t="s">
        <v>84</v>
      </c>
      <c r="AC710" s="186"/>
      <c r="AD710" s="186">
        <v>1</v>
      </c>
      <c r="AE710" s="186">
        <v>1</v>
      </c>
      <c r="AF710" s="186">
        <v>1</v>
      </c>
      <c r="AG710" s="186" t="s">
        <v>84</v>
      </c>
      <c r="AH710" s="186" t="s">
        <v>84</v>
      </c>
      <c r="AI710" s="186" t="s">
        <v>84</v>
      </c>
      <c r="AJ710" s="186">
        <v>1</v>
      </c>
      <c r="AK710" s="186">
        <v>1</v>
      </c>
      <c r="AL710" s="186" t="s">
        <v>84</v>
      </c>
      <c r="AM710" s="186" t="s">
        <v>84</v>
      </c>
      <c r="AN710" s="183" t="s">
        <v>84</v>
      </c>
      <c r="AO710" s="186">
        <v>1</v>
      </c>
      <c r="AP710" s="186" t="s">
        <v>84</v>
      </c>
      <c r="AQ710" s="186">
        <v>1</v>
      </c>
      <c r="AR710" s="186" t="s">
        <v>84</v>
      </c>
      <c r="AS710" s="186" t="s">
        <v>84</v>
      </c>
      <c r="AT710" s="605">
        <v>1</v>
      </c>
      <c r="AU710" s="186" t="s">
        <v>84</v>
      </c>
      <c r="AV710" s="186" t="s">
        <v>84</v>
      </c>
      <c r="AW710" s="186" t="s">
        <v>84</v>
      </c>
      <c r="AX710" s="605" t="s">
        <v>84</v>
      </c>
      <c r="AY710" s="186" t="s">
        <v>84</v>
      </c>
      <c r="AZ710" s="63"/>
      <c r="BA710" s="639">
        <v>0.96666666666666679</v>
      </c>
      <c r="BB710" s="207">
        <v>1</v>
      </c>
      <c r="BC710" s="207">
        <v>1</v>
      </c>
      <c r="BD710" s="208">
        <v>0.98888888888888893</v>
      </c>
      <c r="BE710" s="208" t="s">
        <v>84</v>
      </c>
    </row>
    <row r="711" spans="1:57" ht="35.25" customHeight="1" x14ac:dyDescent="0.25">
      <c r="A711" s="144"/>
      <c r="B711" s="144"/>
      <c r="C711" s="144"/>
      <c r="D711" s="144"/>
      <c r="E711" s="144" t="str">
        <f t="shared" si="116"/>
        <v>2021ABRILÍNDICES DE DEVOLUCIÓN</v>
      </c>
      <c r="F711" s="448">
        <v>2021</v>
      </c>
      <c r="G711" s="449" t="s">
        <v>303</v>
      </c>
      <c r="H711" s="452"/>
      <c r="I711" s="657" t="s">
        <v>161</v>
      </c>
      <c r="J711" s="638">
        <v>0.83333333333333337</v>
      </c>
      <c r="K711" s="186">
        <v>1</v>
      </c>
      <c r="L711" s="186" t="s">
        <v>84</v>
      </c>
      <c r="M711" s="186">
        <v>0.83333333333333337</v>
      </c>
      <c r="N711" s="186" t="s">
        <v>84</v>
      </c>
      <c r="O711" s="186" t="s">
        <v>84</v>
      </c>
      <c r="P711" s="186" t="s">
        <v>84</v>
      </c>
      <c r="Q711" s="186">
        <v>1</v>
      </c>
      <c r="R711" s="186" t="s">
        <v>84</v>
      </c>
      <c r="S711" s="186">
        <v>1</v>
      </c>
      <c r="T711" s="186">
        <v>1</v>
      </c>
      <c r="U711" s="186">
        <v>1</v>
      </c>
      <c r="V711" s="186">
        <v>1</v>
      </c>
      <c r="W711" s="186" t="s">
        <v>84</v>
      </c>
      <c r="X711" s="186">
        <v>1</v>
      </c>
      <c r="Y711" s="186">
        <v>1</v>
      </c>
      <c r="Z711" s="186" t="s">
        <v>84</v>
      </c>
      <c r="AA711" s="186" t="s">
        <v>84</v>
      </c>
      <c r="AB711" s="186" t="s">
        <v>84</v>
      </c>
      <c r="AC711" s="186"/>
      <c r="AD711" s="186">
        <v>1</v>
      </c>
      <c r="AE711" s="186">
        <v>1</v>
      </c>
      <c r="AF711" s="186">
        <v>1</v>
      </c>
      <c r="AG711" s="186" t="s">
        <v>84</v>
      </c>
      <c r="AH711" s="186" t="s">
        <v>84</v>
      </c>
      <c r="AI711" s="186" t="s">
        <v>84</v>
      </c>
      <c r="AJ711" s="186">
        <v>1</v>
      </c>
      <c r="AK711" s="186">
        <v>1</v>
      </c>
      <c r="AL711" s="186" t="s">
        <v>84</v>
      </c>
      <c r="AM711" s="186" t="s">
        <v>84</v>
      </c>
      <c r="AN711" s="186" t="s">
        <v>84</v>
      </c>
      <c r="AO711" s="186">
        <v>1</v>
      </c>
      <c r="AP711" s="186" t="s">
        <v>84</v>
      </c>
      <c r="AQ711" s="186">
        <v>1</v>
      </c>
      <c r="AR711" s="186" t="s">
        <v>84</v>
      </c>
      <c r="AS711" s="186" t="s">
        <v>84</v>
      </c>
      <c r="AT711" s="605">
        <v>1</v>
      </c>
      <c r="AU711" s="186" t="s">
        <v>84</v>
      </c>
      <c r="AV711" s="186" t="s">
        <v>84</v>
      </c>
      <c r="AW711" s="186" t="s">
        <v>84</v>
      </c>
      <c r="AX711" s="605" t="s">
        <v>84</v>
      </c>
      <c r="AY711" s="186" t="s">
        <v>84</v>
      </c>
      <c r="AZ711" s="63"/>
      <c r="BA711" s="639">
        <v>0.96666666666666679</v>
      </c>
      <c r="BB711" s="207">
        <v>1</v>
      </c>
      <c r="BC711" s="207">
        <v>1</v>
      </c>
      <c r="BD711" s="208">
        <v>0.98888888888888893</v>
      </c>
      <c r="BE711" s="208" t="s">
        <v>84</v>
      </c>
    </row>
    <row r="712" spans="1:57" ht="35.25" customHeight="1" x14ac:dyDescent="0.25">
      <c r="A712" s="144"/>
      <c r="B712" s="144"/>
      <c r="C712" s="144"/>
      <c r="D712" s="144"/>
      <c r="E712" s="144" t="str">
        <f t="shared" si="116"/>
        <v>2021MAYOÍNDICES DE DEVOLUCIÓN</v>
      </c>
      <c r="F712" s="448">
        <v>2021</v>
      </c>
      <c r="G712" s="449" t="s">
        <v>167</v>
      </c>
      <c r="H712" s="452"/>
      <c r="I712" s="657" t="s">
        <v>161</v>
      </c>
      <c r="J712" s="638">
        <v>1</v>
      </c>
      <c r="K712" s="186">
        <v>1</v>
      </c>
      <c r="L712" s="186" t="s">
        <v>84</v>
      </c>
      <c r="M712" s="186">
        <v>0.83333333333333337</v>
      </c>
      <c r="N712" s="186" t="s">
        <v>84</v>
      </c>
      <c r="O712" s="186" t="s">
        <v>84</v>
      </c>
      <c r="P712" s="186" t="s">
        <v>84</v>
      </c>
      <c r="Q712" s="186">
        <v>1</v>
      </c>
      <c r="R712" s="186" t="s">
        <v>84</v>
      </c>
      <c r="S712" s="186">
        <v>1</v>
      </c>
      <c r="T712" s="186">
        <v>1</v>
      </c>
      <c r="U712" s="186">
        <v>1</v>
      </c>
      <c r="V712" s="186">
        <v>1</v>
      </c>
      <c r="W712" s="186" t="s">
        <v>84</v>
      </c>
      <c r="X712" s="186">
        <v>1</v>
      </c>
      <c r="Y712" s="186">
        <v>1</v>
      </c>
      <c r="Z712" s="186" t="s">
        <v>84</v>
      </c>
      <c r="AA712" s="186" t="s">
        <v>84</v>
      </c>
      <c r="AB712" s="186" t="s">
        <v>84</v>
      </c>
      <c r="AC712" s="186"/>
      <c r="AD712" s="186">
        <v>1</v>
      </c>
      <c r="AE712" s="186">
        <v>1</v>
      </c>
      <c r="AF712" s="186">
        <v>1</v>
      </c>
      <c r="AG712" s="186" t="s">
        <v>84</v>
      </c>
      <c r="AH712" s="186" t="s">
        <v>84</v>
      </c>
      <c r="AI712" s="186" t="s">
        <v>84</v>
      </c>
      <c r="AJ712" s="186">
        <v>1</v>
      </c>
      <c r="AK712" s="186">
        <v>1</v>
      </c>
      <c r="AL712" s="186" t="s">
        <v>84</v>
      </c>
      <c r="AM712" s="186" t="s">
        <v>84</v>
      </c>
      <c r="AN712" s="183" t="s">
        <v>84</v>
      </c>
      <c r="AO712" s="186">
        <v>1</v>
      </c>
      <c r="AP712" s="186" t="s">
        <v>84</v>
      </c>
      <c r="AQ712" s="186">
        <v>1</v>
      </c>
      <c r="AR712" s="186" t="s">
        <v>84</v>
      </c>
      <c r="AS712" s="186" t="s">
        <v>84</v>
      </c>
      <c r="AT712" s="605">
        <v>1</v>
      </c>
      <c r="AU712" s="186" t="s">
        <v>84</v>
      </c>
      <c r="AV712" s="186" t="s">
        <v>84</v>
      </c>
      <c r="AW712" s="186" t="s">
        <v>84</v>
      </c>
      <c r="AX712" s="605" t="s">
        <v>84</v>
      </c>
      <c r="AY712" s="186" t="s">
        <v>84</v>
      </c>
      <c r="AZ712" s="63"/>
      <c r="BA712" s="639">
        <v>0.98333333333333339</v>
      </c>
      <c r="BB712" s="207">
        <v>1</v>
      </c>
      <c r="BC712" s="207">
        <v>1</v>
      </c>
      <c r="BD712" s="208">
        <v>0.99444444444444446</v>
      </c>
      <c r="BE712" s="208" t="s">
        <v>84</v>
      </c>
    </row>
    <row r="713" spans="1:57" ht="35.25" customHeight="1" x14ac:dyDescent="0.25">
      <c r="A713" s="144"/>
      <c r="B713" s="144"/>
      <c r="C713" s="144"/>
      <c r="D713" s="144"/>
      <c r="E713" s="144" t="str">
        <f t="shared" si="116"/>
        <v>2021JUNIOÍNDICES DE DEVOLUCIÓN</v>
      </c>
      <c r="F713" s="448">
        <v>2021</v>
      </c>
      <c r="G713" s="449" t="s">
        <v>168</v>
      </c>
      <c r="H713" s="452"/>
      <c r="I713" s="657" t="s">
        <v>161</v>
      </c>
      <c r="J713" s="638">
        <v>1</v>
      </c>
      <c r="K713" s="186">
        <v>1</v>
      </c>
      <c r="L713" s="186" t="s">
        <v>84</v>
      </c>
      <c r="M713" s="186">
        <v>1</v>
      </c>
      <c r="N713" s="186" t="s">
        <v>84</v>
      </c>
      <c r="O713" s="186" t="s">
        <v>84</v>
      </c>
      <c r="P713" s="186" t="s">
        <v>84</v>
      </c>
      <c r="Q713" s="186">
        <v>1</v>
      </c>
      <c r="R713" s="186" t="s">
        <v>84</v>
      </c>
      <c r="S713" s="186">
        <v>1</v>
      </c>
      <c r="T713" s="186">
        <v>1</v>
      </c>
      <c r="U713" s="186">
        <v>1</v>
      </c>
      <c r="V713" s="186">
        <v>1</v>
      </c>
      <c r="W713" s="186" t="s">
        <v>84</v>
      </c>
      <c r="X713" s="186">
        <v>1</v>
      </c>
      <c r="Y713" s="186">
        <v>1</v>
      </c>
      <c r="Z713" s="186" t="s">
        <v>84</v>
      </c>
      <c r="AA713" s="186" t="s">
        <v>84</v>
      </c>
      <c r="AB713" s="186" t="s">
        <v>84</v>
      </c>
      <c r="AC713" s="186"/>
      <c r="AD713" s="186">
        <v>1</v>
      </c>
      <c r="AE713" s="186">
        <v>1</v>
      </c>
      <c r="AF713" s="186">
        <v>1</v>
      </c>
      <c r="AG713" s="186" t="s">
        <v>84</v>
      </c>
      <c r="AH713" s="186" t="s">
        <v>84</v>
      </c>
      <c r="AI713" s="186" t="s">
        <v>84</v>
      </c>
      <c r="AJ713" s="186">
        <v>1</v>
      </c>
      <c r="AK713" s="186">
        <v>1</v>
      </c>
      <c r="AL713" s="186">
        <v>1</v>
      </c>
      <c r="AM713" s="186" t="s">
        <v>84</v>
      </c>
      <c r="AN713" s="186" t="s">
        <v>84</v>
      </c>
      <c r="AO713" s="186">
        <v>1</v>
      </c>
      <c r="AP713" s="186" t="s">
        <v>84</v>
      </c>
      <c r="AQ713" s="186">
        <v>1</v>
      </c>
      <c r="AR713" s="186" t="s">
        <v>84</v>
      </c>
      <c r="AS713" s="186" t="s">
        <v>84</v>
      </c>
      <c r="AT713" s="605">
        <v>1</v>
      </c>
      <c r="AU713" s="186" t="s">
        <v>84</v>
      </c>
      <c r="AV713" s="186" t="s">
        <v>84</v>
      </c>
      <c r="AW713" s="186" t="s">
        <v>84</v>
      </c>
      <c r="AX713" s="605" t="s">
        <v>84</v>
      </c>
      <c r="AY713" s="186" t="s">
        <v>84</v>
      </c>
      <c r="AZ713" s="63"/>
      <c r="BA713" s="639">
        <v>1</v>
      </c>
      <c r="BB713" s="207">
        <v>1</v>
      </c>
      <c r="BC713" s="207">
        <v>1</v>
      </c>
      <c r="BD713" s="208">
        <v>1</v>
      </c>
      <c r="BE713" s="208" t="s">
        <v>84</v>
      </c>
    </row>
    <row r="714" spans="1:57" ht="35.25" customHeight="1" x14ac:dyDescent="0.25">
      <c r="A714" s="144"/>
      <c r="B714" s="144"/>
      <c r="C714" s="144"/>
      <c r="D714" s="144"/>
      <c r="E714" s="144" t="str">
        <f t="shared" si="116"/>
        <v>2021JULIOÍNDICES DE DEVOLUCIÓN</v>
      </c>
      <c r="F714" s="448">
        <v>2021</v>
      </c>
      <c r="G714" s="449" t="s">
        <v>241</v>
      </c>
      <c r="H714" s="452"/>
      <c r="I714" s="657" t="s">
        <v>161</v>
      </c>
      <c r="J714" s="638">
        <v>1</v>
      </c>
      <c r="K714" s="186">
        <v>1</v>
      </c>
      <c r="L714" s="186" t="s">
        <v>84</v>
      </c>
      <c r="M714" s="186">
        <v>1</v>
      </c>
      <c r="N714" s="186" t="s">
        <v>84</v>
      </c>
      <c r="O714" s="186" t="s">
        <v>84</v>
      </c>
      <c r="P714" s="186" t="s">
        <v>84</v>
      </c>
      <c r="Q714" s="186">
        <v>0.83333333333333337</v>
      </c>
      <c r="R714" s="186" t="s">
        <v>84</v>
      </c>
      <c r="S714" s="186">
        <v>1</v>
      </c>
      <c r="T714" s="186">
        <v>1</v>
      </c>
      <c r="U714" s="186">
        <v>1</v>
      </c>
      <c r="V714" s="186">
        <v>1</v>
      </c>
      <c r="W714" s="186" t="s">
        <v>84</v>
      </c>
      <c r="X714" s="186">
        <v>1</v>
      </c>
      <c r="Y714" s="186">
        <v>1</v>
      </c>
      <c r="Z714" s="186" t="s">
        <v>84</v>
      </c>
      <c r="AA714" s="186" t="s">
        <v>84</v>
      </c>
      <c r="AB714" s="186" t="s">
        <v>84</v>
      </c>
      <c r="AC714" s="186"/>
      <c r="AD714" s="186">
        <v>1</v>
      </c>
      <c r="AE714" s="186">
        <v>1</v>
      </c>
      <c r="AF714" s="186">
        <v>1</v>
      </c>
      <c r="AG714" s="186" t="s">
        <v>84</v>
      </c>
      <c r="AH714" s="186" t="s">
        <v>84</v>
      </c>
      <c r="AI714" s="186" t="s">
        <v>84</v>
      </c>
      <c r="AJ714" s="186">
        <v>1</v>
      </c>
      <c r="AK714" s="186">
        <v>0.83333333333333337</v>
      </c>
      <c r="AL714" s="186">
        <v>1</v>
      </c>
      <c r="AM714" s="186" t="s">
        <v>84</v>
      </c>
      <c r="AN714" s="183" t="s">
        <v>84</v>
      </c>
      <c r="AO714" s="186">
        <v>1</v>
      </c>
      <c r="AP714" s="186" t="s">
        <v>84</v>
      </c>
      <c r="AQ714" s="186">
        <v>1</v>
      </c>
      <c r="AR714" s="186" t="s">
        <v>84</v>
      </c>
      <c r="AS714" s="186" t="s">
        <v>84</v>
      </c>
      <c r="AT714" s="605">
        <v>1</v>
      </c>
      <c r="AU714" s="186" t="s">
        <v>84</v>
      </c>
      <c r="AV714" s="186" t="s">
        <v>84</v>
      </c>
      <c r="AW714" s="186" t="s">
        <v>84</v>
      </c>
      <c r="AX714" s="605" t="s">
        <v>84</v>
      </c>
      <c r="AY714" s="186" t="s">
        <v>84</v>
      </c>
      <c r="AZ714" s="63"/>
      <c r="BA714" s="639">
        <v>0.98333333333333339</v>
      </c>
      <c r="BB714" s="207">
        <v>0.97222222222222221</v>
      </c>
      <c r="BC714" s="207">
        <v>1</v>
      </c>
      <c r="BD714" s="208">
        <v>0.98518518518518527</v>
      </c>
      <c r="BE714" s="208" t="s">
        <v>84</v>
      </c>
    </row>
    <row r="715" spans="1:57" ht="35.25" customHeight="1" x14ac:dyDescent="0.25">
      <c r="A715" s="144"/>
      <c r="B715" s="144"/>
      <c r="C715" s="144"/>
      <c r="D715" s="144"/>
      <c r="E715" s="144" t="str">
        <f t="shared" si="116"/>
        <v>2021AGOSTOÍNDICES DE DEVOLUCIÓN</v>
      </c>
      <c r="F715" s="448">
        <v>2021</v>
      </c>
      <c r="G715" s="449" t="s">
        <v>246</v>
      </c>
      <c r="H715" s="452"/>
      <c r="I715" s="657" t="s">
        <v>161</v>
      </c>
      <c r="J715" s="638">
        <v>1</v>
      </c>
      <c r="K715" s="186">
        <v>1</v>
      </c>
      <c r="L715" s="186" t="s">
        <v>84</v>
      </c>
      <c r="M715" s="186">
        <v>1</v>
      </c>
      <c r="N715" s="186" t="s">
        <v>84</v>
      </c>
      <c r="O715" s="186" t="s">
        <v>84</v>
      </c>
      <c r="P715" s="186" t="s">
        <v>84</v>
      </c>
      <c r="Q715" s="186">
        <v>1</v>
      </c>
      <c r="R715" s="186" t="s">
        <v>84</v>
      </c>
      <c r="S715" s="186">
        <v>1</v>
      </c>
      <c r="T715" s="186">
        <v>1</v>
      </c>
      <c r="U715" s="186">
        <v>1</v>
      </c>
      <c r="V715" s="186">
        <v>1</v>
      </c>
      <c r="W715" s="186" t="s">
        <v>84</v>
      </c>
      <c r="X715" s="186">
        <v>1</v>
      </c>
      <c r="Y715" s="186">
        <v>1</v>
      </c>
      <c r="Z715" s="186" t="s">
        <v>84</v>
      </c>
      <c r="AA715" s="186" t="s">
        <v>84</v>
      </c>
      <c r="AB715" s="186" t="s">
        <v>84</v>
      </c>
      <c r="AC715" s="186"/>
      <c r="AD715" s="186">
        <v>1</v>
      </c>
      <c r="AE715" s="186">
        <v>1</v>
      </c>
      <c r="AF715" s="186">
        <v>1</v>
      </c>
      <c r="AG715" s="186" t="s">
        <v>84</v>
      </c>
      <c r="AH715" s="186" t="s">
        <v>84</v>
      </c>
      <c r="AI715" s="186" t="s">
        <v>84</v>
      </c>
      <c r="AJ715" s="186">
        <v>1</v>
      </c>
      <c r="AK715" s="186">
        <v>1</v>
      </c>
      <c r="AL715" s="186">
        <v>1</v>
      </c>
      <c r="AM715" s="186" t="s">
        <v>84</v>
      </c>
      <c r="AN715" s="189" t="s">
        <v>84</v>
      </c>
      <c r="AO715" s="186">
        <v>1</v>
      </c>
      <c r="AP715" s="186" t="s">
        <v>84</v>
      </c>
      <c r="AQ715" s="186">
        <v>1</v>
      </c>
      <c r="AR715" s="186" t="s">
        <v>84</v>
      </c>
      <c r="AS715" s="186" t="s">
        <v>84</v>
      </c>
      <c r="AT715" s="605">
        <v>1</v>
      </c>
      <c r="AU715" s="186" t="s">
        <v>84</v>
      </c>
      <c r="AV715" s="186" t="s">
        <v>84</v>
      </c>
      <c r="AW715" s="186" t="s">
        <v>84</v>
      </c>
      <c r="AX715" s="605" t="s">
        <v>84</v>
      </c>
      <c r="AY715" s="186" t="s">
        <v>84</v>
      </c>
      <c r="AZ715" s="63"/>
      <c r="BA715" s="639">
        <v>1</v>
      </c>
      <c r="BB715" s="207">
        <v>1</v>
      </c>
      <c r="BC715" s="207">
        <v>1</v>
      </c>
      <c r="BD715" s="208">
        <v>1</v>
      </c>
      <c r="BE715" s="208" t="s">
        <v>84</v>
      </c>
    </row>
    <row r="716" spans="1:57" ht="35.25" customHeight="1" x14ac:dyDescent="0.25">
      <c r="A716" s="144"/>
      <c r="B716" s="144"/>
      <c r="C716" s="144"/>
      <c r="D716" s="144"/>
      <c r="E716" s="144" t="str">
        <f t="shared" si="116"/>
        <v>2021SEPTIEMBREÍNDICES DE DEVOLUCIÓN</v>
      </c>
      <c r="F716" s="448">
        <v>2021</v>
      </c>
      <c r="G716" s="449" t="s">
        <v>248</v>
      </c>
      <c r="H716" s="452"/>
      <c r="I716" s="657" t="s">
        <v>161</v>
      </c>
      <c r="J716" s="803">
        <v>1</v>
      </c>
      <c r="K716" s="186">
        <v>1</v>
      </c>
      <c r="L716" s="186" t="s">
        <v>84</v>
      </c>
      <c r="M716" s="186">
        <v>0.8571428571428571</v>
      </c>
      <c r="N716" s="186" t="s">
        <v>84</v>
      </c>
      <c r="O716" s="186" t="s">
        <v>84</v>
      </c>
      <c r="P716" s="186" t="s">
        <v>84</v>
      </c>
      <c r="Q716" s="186">
        <v>0.83333333333333337</v>
      </c>
      <c r="R716" s="186" t="s">
        <v>84</v>
      </c>
      <c r="S716" s="186">
        <v>1</v>
      </c>
      <c r="T716" s="186">
        <v>1</v>
      </c>
      <c r="U716" s="186">
        <v>1</v>
      </c>
      <c r="V716" s="186">
        <v>0.8571428571428571</v>
      </c>
      <c r="W716" s="186" t="s">
        <v>84</v>
      </c>
      <c r="X716" s="186">
        <v>0.83333333333333337</v>
      </c>
      <c r="Y716" s="186">
        <v>1</v>
      </c>
      <c r="Z716" s="186" t="s">
        <v>84</v>
      </c>
      <c r="AA716" s="186" t="s">
        <v>84</v>
      </c>
      <c r="AB716" s="186" t="s">
        <v>84</v>
      </c>
      <c r="AC716" s="186"/>
      <c r="AD716" s="186">
        <v>0.83333333333333337</v>
      </c>
      <c r="AE716" s="186">
        <v>1</v>
      </c>
      <c r="AF716" s="186">
        <v>0.83333333333333337</v>
      </c>
      <c r="AG716" s="186" t="s">
        <v>84</v>
      </c>
      <c r="AH716" s="186" t="s">
        <v>84</v>
      </c>
      <c r="AI716" s="186" t="s">
        <v>84</v>
      </c>
      <c r="AJ716" s="186">
        <v>0.8571428571428571</v>
      </c>
      <c r="AK716" s="186">
        <v>0.7142857142857143</v>
      </c>
      <c r="AL716" s="186">
        <v>1</v>
      </c>
      <c r="AM716" s="186" t="s">
        <v>84</v>
      </c>
      <c r="AN716" s="183" t="s">
        <v>84</v>
      </c>
      <c r="AO716" s="186">
        <v>1</v>
      </c>
      <c r="AP716" s="186" t="s">
        <v>84</v>
      </c>
      <c r="AQ716" s="186">
        <v>1</v>
      </c>
      <c r="AR716" s="186" t="s">
        <v>84</v>
      </c>
      <c r="AS716" s="186" t="s">
        <v>84</v>
      </c>
      <c r="AT716" s="605">
        <v>1</v>
      </c>
      <c r="AU716" s="186" t="s">
        <v>84</v>
      </c>
      <c r="AV716" s="186" t="s">
        <v>84</v>
      </c>
      <c r="AW716" s="186" t="s">
        <v>84</v>
      </c>
      <c r="AX716" s="605" t="s">
        <v>84</v>
      </c>
      <c r="AY716" s="186" t="s">
        <v>84</v>
      </c>
      <c r="AZ716" s="63"/>
      <c r="BA716" s="341">
        <v>0.93809523809523809</v>
      </c>
      <c r="BB716" s="207">
        <v>0.87301587301587302</v>
      </c>
      <c r="BC716" s="207">
        <v>1</v>
      </c>
      <c r="BD716" s="208">
        <v>0.937037037037037</v>
      </c>
      <c r="BE716" s="208" t="s">
        <v>84</v>
      </c>
    </row>
    <row r="717" spans="1:57" ht="35.25" customHeight="1" x14ac:dyDescent="0.25">
      <c r="A717" s="144"/>
      <c r="B717" s="144"/>
      <c r="C717" s="144"/>
      <c r="D717" s="144"/>
      <c r="E717" s="144" t="str">
        <f t="shared" si="116"/>
        <v>2021OCTUBREÍNDICES DE DEVOLUCIÓN</v>
      </c>
      <c r="F717" s="448">
        <v>2021</v>
      </c>
      <c r="G717" s="449" t="s">
        <v>257</v>
      </c>
      <c r="H717" s="452"/>
      <c r="I717" s="657" t="s">
        <v>161</v>
      </c>
      <c r="J717" s="803">
        <v>1</v>
      </c>
      <c r="K717" s="186">
        <v>1</v>
      </c>
      <c r="L717" s="186" t="s">
        <v>84</v>
      </c>
      <c r="M717" s="186">
        <v>1</v>
      </c>
      <c r="N717" s="186" t="s">
        <v>84</v>
      </c>
      <c r="O717" s="186" t="s">
        <v>84</v>
      </c>
      <c r="P717" s="186" t="s">
        <v>84</v>
      </c>
      <c r="Q717" s="186">
        <v>1</v>
      </c>
      <c r="R717" s="186" t="s">
        <v>84</v>
      </c>
      <c r="S717" s="186">
        <v>1</v>
      </c>
      <c r="T717" s="186">
        <v>1</v>
      </c>
      <c r="U717" s="186">
        <v>1</v>
      </c>
      <c r="V717" s="186">
        <v>1</v>
      </c>
      <c r="W717" s="186" t="s">
        <v>84</v>
      </c>
      <c r="X717" s="186">
        <v>1</v>
      </c>
      <c r="Y717" s="186">
        <v>1</v>
      </c>
      <c r="Z717" s="186" t="s">
        <v>84</v>
      </c>
      <c r="AA717" s="186" t="s">
        <v>84</v>
      </c>
      <c r="AB717" s="186" t="s">
        <v>84</v>
      </c>
      <c r="AC717" s="186"/>
      <c r="AD717" s="186">
        <v>0.83333333333333337</v>
      </c>
      <c r="AE717" s="186">
        <v>1</v>
      </c>
      <c r="AF717" s="186">
        <v>1</v>
      </c>
      <c r="AG717" s="186" t="s">
        <v>84</v>
      </c>
      <c r="AH717" s="186" t="s">
        <v>84</v>
      </c>
      <c r="AI717" s="186" t="s">
        <v>84</v>
      </c>
      <c r="AJ717" s="186">
        <v>0.8571428571428571</v>
      </c>
      <c r="AK717" s="186">
        <v>0.83333333333333337</v>
      </c>
      <c r="AL717" s="186">
        <v>1</v>
      </c>
      <c r="AM717" s="186" t="s">
        <v>84</v>
      </c>
      <c r="AN717" s="189" t="s">
        <v>84</v>
      </c>
      <c r="AO717" s="186">
        <v>1</v>
      </c>
      <c r="AP717" s="186" t="s">
        <v>84</v>
      </c>
      <c r="AQ717" s="186">
        <v>1</v>
      </c>
      <c r="AR717" s="186" t="s">
        <v>84</v>
      </c>
      <c r="AS717" s="186" t="s">
        <v>84</v>
      </c>
      <c r="AT717" s="605">
        <v>0.83333333333333337</v>
      </c>
      <c r="AU717" s="186" t="s">
        <v>84</v>
      </c>
      <c r="AV717" s="186" t="s">
        <v>84</v>
      </c>
      <c r="AW717" s="186" t="s">
        <v>84</v>
      </c>
      <c r="AX717" s="605" t="s">
        <v>84</v>
      </c>
      <c r="AY717" s="186" t="s">
        <v>84</v>
      </c>
      <c r="AZ717" s="63"/>
      <c r="BA717" s="341">
        <v>1</v>
      </c>
      <c r="BB717" s="207">
        <v>0.92063492063492058</v>
      </c>
      <c r="BC717" s="207">
        <v>0.94444444444444453</v>
      </c>
      <c r="BD717" s="208">
        <v>0.955026455026455</v>
      </c>
      <c r="BE717" s="208" t="s">
        <v>84</v>
      </c>
    </row>
    <row r="718" spans="1:57" ht="35.25" customHeight="1" x14ac:dyDescent="0.25">
      <c r="A718" s="144"/>
      <c r="B718" s="144"/>
      <c r="C718" s="144"/>
      <c r="D718" s="144"/>
      <c r="E718" s="144" t="str">
        <f t="shared" si="116"/>
        <v>2021NOVIEMBREÍNDICES DE DEVOLUCIÓN</v>
      </c>
      <c r="F718" s="448">
        <v>2021</v>
      </c>
      <c r="G718" s="449" t="s">
        <v>267</v>
      </c>
      <c r="H718" s="452"/>
      <c r="I718" s="657" t="s">
        <v>161</v>
      </c>
      <c r="J718" s="803">
        <v>1</v>
      </c>
      <c r="K718" s="186">
        <v>1</v>
      </c>
      <c r="L718" s="186" t="s">
        <v>84</v>
      </c>
      <c r="M718" s="186">
        <v>1</v>
      </c>
      <c r="N718" s="186" t="s">
        <v>84</v>
      </c>
      <c r="O718" s="186" t="s">
        <v>84</v>
      </c>
      <c r="P718" s="186" t="s">
        <v>84</v>
      </c>
      <c r="Q718" s="186">
        <v>1</v>
      </c>
      <c r="R718" s="186" t="s">
        <v>84</v>
      </c>
      <c r="S718" s="186">
        <v>1</v>
      </c>
      <c r="T718" s="186">
        <v>1</v>
      </c>
      <c r="U718" s="186">
        <v>1</v>
      </c>
      <c r="V718" s="186">
        <v>1</v>
      </c>
      <c r="W718" s="186" t="s">
        <v>84</v>
      </c>
      <c r="X718" s="186">
        <v>1</v>
      </c>
      <c r="Y718" s="186">
        <v>1</v>
      </c>
      <c r="Z718" s="186">
        <v>1</v>
      </c>
      <c r="AA718" s="186" t="s">
        <v>84</v>
      </c>
      <c r="AB718" s="186" t="s">
        <v>84</v>
      </c>
      <c r="AC718" s="186"/>
      <c r="AD718" s="186">
        <v>1</v>
      </c>
      <c r="AE718" s="186">
        <v>0.8</v>
      </c>
      <c r="AF718" s="186">
        <v>0.83333333333333337</v>
      </c>
      <c r="AG718" s="186" t="s">
        <v>84</v>
      </c>
      <c r="AH718" s="186" t="s">
        <v>84</v>
      </c>
      <c r="AI718" s="186" t="s">
        <v>84</v>
      </c>
      <c r="AJ718" s="186">
        <v>1</v>
      </c>
      <c r="AK718" s="186">
        <v>0.8571428571428571</v>
      </c>
      <c r="AL718" s="186">
        <v>1</v>
      </c>
      <c r="AM718" s="186" t="s">
        <v>84</v>
      </c>
      <c r="AN718" s="183" t="s">
        <v>84</v>
      </c>
      <c r="AO718" s="186">
        <v>1</v>
      </c>
      <c r="AP718" s="186" t="s">
        <v>84</v>
      </c>
      <c r="AQ718" s="186">
        <v>0.83333333333333337</v>
      </c>
      <c r="AR718" s="186" t="s">
        <v>84</v>
      </c>
      <c r="AS718" s="186" t="s">
        <v>84</v>
      </c>
      <c r="AT718" s="605">
        <v>1</v>
      </c>
      <c r="AU718" s="186" t="s">
        <v>84</v>
      </c>
      <c r="AV718" s="186" t="s">
        <v>84</v>
      </c>
      <c r="AW718" s="186" t="s">
        <v>84</v>
      </c>
      <c r="AX718" s="605" t="s">
        <v>84</v>
      </c>
      <c r="AY718" s="186" t="s">
        <v>84</v>
      </c>
      <c r="AZ718" s="63"/>
      <c r="BA718" s="341">
        <v>1</v>
      </c>
      <c r="BB718" s="207">
        <v>0.91507936507936505</v>
      </c>
      <c r="BC718" s="207">
        <v>0.94444444444444453</v>
      </c>
      <c r="BD718" s="208">
        <v>0.95317460317460323</v>
      </c>
      <c r="BE718" s="208" t="s">
        <v>84</v>
      </c>
    </row>
    <row r="719" spans="1:57" ht="35.25" customHeight="1" x14ac:dyDescent="0.25">
      <c r="A719" s="144"/>
      <c r="B719" s="144"/>
      <c r="C719" s="144"/>
      <c r="D719" s="144"/>
      <c r="E719" s="144" t="str">
        <f t="shared" si="116"/>
        <v>2021DICIEMBREÍNDICES DE DEVOLUCIÓN</v>
      </c>
      <c r="F719" s="448">
        <v>2021</v>
      </c>
      <c r="G719" s="449" t="s">
        <v>152</v>
      </c>
      <c r="H719" s="452"/>
      <c r="I719" s="657" t="s">
        <v>161</v>
      </c>
      <c r="J719" s="638">
        <v>1</v>
      </c>
      <c r="K719" s="186">
        <v>1</v>
      </c>
      <c r="L719" s="186" t="s">
        <v>84</v>
      </c>
      <c r="M719" s="186">
        <v>1</v>
      </c>
      <c r="N719" s="186" t="s">
        <v>84</v>
      </c>
      <c r="O719" s="186" t="s">
        <v>84</v>
      </c>
      <c r="P719" s="186" t="s">
        <v>84</v>
      </c>
      <c r="Q719" s="186">
        <v>1</v>
      </c>
      <c r="R719" s="186" t="s">
        <v>84</v>
      </c>
      <c r="S719" s="186">
        <v>1</v>
      </c>
      <c r="T719" s="186">
        <v>1</v>
      </c>
      <c r="U719" s="186">
        <v>1</v>
      </c>
      <c r="V719" s="186">
        <v>1</v>
      </c>
      <c r="W719" s="186" t="s">
        <v>84</v>
      </c>
      <c r="X719" s="186">
        <v>1</v>
      </c>
      <c r="Y719" s="186">
        <v>1</v>
      </c>
      <c r="Z719" s="186">
        <v>1</v>
      </c>
      <c r="AA719" s="186" t="s">
        <v>84</v>
      </c>
      <c r="AB719" s="186" t="s">
        <v>84</v>
      </c>
      <c r="AC719" s="186"/>
      <c r="AD719" s="186">
        <v>1</v>
      </c>
      <c r="AE719" s="186">
        <v>1</v>
      </c>
      <c r="AF719" s="186">
        <v>1</v>
      </c>
      <c r="AG719" s="186" t="s">
        <v>84</v>
      </c>
      <c r="AH719" s="186" t="s">
        <v>84</v>
      </c>
      <c r="AI719" s="186" t="s">
        <v>84</v>
      </c>
      <c r="AJ719" s="186">
        <v>1</v>
      </c>
      <c r="AK719" s="186">
        <v>1</v>
      </c>
      <c r="AL719" s="186">
        <v>1</v>
      </c>
      <c r="AM719" s="186" t="s">
        <v>84</v>
      </c>
      <c r="AN719" s="189" t="s">
        <v>84</v>
      </c>
      <c r="AO719" s="186">
        <v>1</v>
      </c>
      <c r="AP719" s="186" t="s">
        <v>84</v>
      </c>
      <c r="AQ719" s="186">
        <v>1</v>
      </c>
      <c r="AR719" s="186" t="s">
        <v>84</v>
      </c>
      <c r="AS719" s="186" t="s">
        <v>84</v>
      </c>
      <c r="AT719" s="269">
        <v>1</v>
      </c>
      <c r="AU719" s="186" t="s">
        <v>84</v>
      </c>
      <c r="AV719" s="186" t="s">
        <v>84</v>
      </c>
      <c r="AW719" s="186" t="s">
        <v>84</v>
      </c>
      <c r="AX719" s="269" t="s">
        <v>84</v>
      </c>
      <c r="AY719" s="186" t="s">
        <v>84</v>
      </c>
      <c r="AZ719" s="63"/>
      <c r="BA719" s="639">
        <v>1</v>
      </c>
      <c r="BB719" s="207">
        <v>1</v>
      </c>
      <c r="BC719" s="207">
        <v>1</v>
      </c>
      <c r="BD719" s="208">
        <v>1</v>
      </c>
      <c r="BE719" s="208" t="s">
        <v>84</v>
      </c>
    </row>
    <row r="720" spans="1:57" ht="35.25" customHeight="1" x14ac:dyDescent="0.25">
      <c r="A720" s="144"/>
      <c r="B720" s="144"/>
      <c r="C720" s="144"/>
      <c r="D720" s="144"/>
      <c r="E720" s="144" t="str">
        <f t="shared" si="116"/>
        <v>2022ENEROÍNDICES DE DEVOLUCIÓN</v>
      </c>
      <c r="F720" s="448">
        <v>2022</v>
      </c>
      <c r="G720" s="449" t="s">
        <v>153</v>
      </c>
      <c r="H720" s="452"/>
      <c r="I720" s="657" t="s">
        <v>161</v>
      </c>
      <c r="J720" s="803">
        <v>1</v>
      </c>
      <c r="K720" s="186">
        <v>1</v>
      </c>
      <c r="L720" s="186" t="s">
        <v>84</v>
      </c>
      <c r="M720" s="186">
        <v>1</v>
      </c>
      <c r="N720" s="186" t="s">
        <v>84</v>
      </c>
      <c r="O720" s="186" t="s">
        <v>84</v>
      </c>
      <c r="P720" s="186" t="s">
        <v>84</v>
      </c>
      <c r="Q720" s="186">
        <v>1</v>
      </c>
      <c r="R720" s="186" t="s">
        <v>84</v>
      </c>
      <c r="S720" s="186">
        <v>1</v>
      </c>
      <c r="T720" s="186">
        <v>1</v>
      </c>
      <c r="U720" s="186">
        <v>1</v>
      </c>
      <c r="V720" s="186">
        <v>1</v>
      </c>
      <c r="W720" s="186" t="s">
        <v>84</v>
      </c>
      <c r="X720" s="186">
        <v>1</v>
      </c>
      <c r="Y720" s="186">
        <v>1</v>
      </c>
      <c r="Z720" s="186">
        <v>0.83333333333333337</v>
      </c>
      <c r="AA720" s="186" t="s">
        <v>84</v>
      </c>
      <c r="AB720" s="186" t="s">
        <v>84</v>
      </c>
      <c r="AC720" s="186"/>
      <c r="AD720" s="186">
        <v>1</v>
      </c>
      <c r="AE720" s="186">
        <v>1</v>
      </c>
      <c r="AF720" s="186">
        <v>1</v>
      </c>
      <c r="AG720" s="186" t="s">
        <v>84</v>
      </c>
      <c r="AH720" s="186" t="s">
        <v>84</v>
      </c>
      <c r="AI720" s="186" t="s">
        <v>84</v>
      </c>
      <c r="AJ720" s="186">
        <v>1</v>
      </c>
      <c r="AK720" s="186">
        <v>1</v>
      </c>
      <c r="AL720" s="186">
        <v>1</v>
      </c>
      <c r="AM720" s="186">
        <v>1</v>
      </c>
      <c r="AN720" s="183" t="s">
        <v>84</v>
      </c>
      <c r="AO720" s="186">
        <v>1</v>
      </c>
      <c r="AP720" s="186" t="s">
        <v>84</v>
      </c>
      <c r="AQ720" s="186">
        <v>1</v>
      </c>
      <c r="AR720" s="186" t="s">
        <v>84</v>
      </c>
      <c r="AS720" s="186" t="s">
        <v>84</v>
      </c>
      <c r="AT720" s="605">
        <v>1</v>
      </c>
      <c r="AU720" s="186" t="s">
        <v>84</v>
      </c>
      <c r="AV720" s="186" t="s">
        <v>84</v>
      </c>
      <c r="AW720" s="186" t="s">
        <v>84</v>
      </c>
      <c r="AX720" s="605" t="s">
        <v>84</v>
      </c>
      <c r="AY720" s="186" t="s">
        <v>84</v>
      </c>
      <c r="AZ720" s="63"/>
      <c r="BA720" s="817">
        <v>0.98484848484848486</v>
      </c>
      <c r="BB720" s="207">
        <v>1</v>
      </c>
      <c r="BC720" s="207">
        <v>1</v>
      </c>
      <c r="BD720" s="208">
        <v>0.99494949494949492</v>
      </c>
      <c r="BE720" s="208" t="s">
        <v>84</v>
      </c>
    </row>
    <row r="721" spans="1:57" ht="35.25" customHeight="1" x14ac:dyDescent="0.25">
      <c r="A721" s="144"/>
      <c r="B721" s="144"/>
      <c r="C721" s="144"/>
      <c r="D721" s="144"/>
      <c r="E721" s="144" t="str">
        <f t="shared" si="116"/>
        <v>2022FEBREROÍNDICES DE DEVOLUCIÓN</v>
      </c>
      <c r="F721" s="448">
        <v>2022</v>
      </c>
      <c r="G721" s="449" t="s">
        <v>154</v>
      </c>
      <c r="H721" s="452"/>
      <c r="I721" s="657" t="s">
        <v>161</v>
      </c>
      <c r="J721" s="803">
        <v>1</v>
      </c>
      <c r="K721" s="186">
        <v>1</v>
      </c>
      <c r="L721" s="186" t="s">
        <v>84</v>
      </c>
      <c r="M721" s="186">
        <v>1</v>
      </c>
      <c r="N721" s="186" t="s">
        <v>84</v>
      </c>
      <c r="O721" s="186" t="s">
        <v>84</v>
      </c>
      <c r="P721" s="186" t="s">
        <v>84</v>
      </c>
      <c r="Q721" s="186">
        <v>1</v>
      </c>
      <c r="R721" s="186" t="s">
        <v>84</v>
      </c>
      <c r="S721" s="186">
        <v>1</v>
      </c>
      <c r="T721" s="186">
        <v>1</v>
      </c>
      <c r="U721" s="186">
        <v>1</v>
      </c>
      <c r="V721" s="186">
        <v>1</v>
      </c>
      <c r="W721" s="186" t="s">
        <v>84</v>
      </c>
      <c r="X721" s="186">
        <v>1</v>
      </c>
      <c r="Y721" s="186">
        <v>1</v>
      </c>
      <c r="Z721" s="186">
        <v>1</v>
      </c>
      <c r="AA721" s="186" t="s">
        <v>84</v>
      </c>
      <c r="AB721" s="186" t="s">
        <v>84</v>
      </c>
      <c r="AC721" s="186"/>
      <c r="AD721" s="186">
        <v>0.66666666666666663</v>
      </c>
      <c r="AE721" s="186">
        <v>1</v>
      </c>
      <c r="AF721" s="186">
        <v>1</v>
      </c>
      <c r="AG721" s="186" t="s">
        <v>84</v>
      </c>
      <c r="AH721" s="186" t="s">
        <v>84</v>
      </c>
      <c r="AI721" s="186" t="s">
        <v>84</v>
      </c>
      <c r="AJ721" s="186">
        <v>0.8571428571428571</v>
      </c>
      <c r="AK721" s="186">
        <v>1</v>
      </c>
      <c r="AL721" s="186">
        <v>1</v>
      </c>
      <c r="AM721" s="186">
        <v>1</v>
      </c>
      <c r="AN721" s="189" t="s">
        <v>84</v>
      </c>
      <c r="AO721" s="186">
        <v>1</v>
      </c>
      <c r="AP721" s="186" t="s">
        <v>84</v>
      </c>
      <c r="AQ721" s="186">
        <v>1</v>
      </c>
      <c r="AR721" s="186" t="s">
        <v>84</v>
      </c>
      <c r="AS721" s="186" t="s">
        <v>84</v>
      </c>
      <c r="AT721" s="605">
        <v>1</v>
      </c>
      <c r="AU721" s="186" t="s">
        <v>84</v>
      </c>
      <c r="AV721" s="186" t="s">
        <v>84</v>
      </c>
      <c r="AW721" s="186" t="s">
        <v>84</v>
      </c>
      <c r="AX721" s="605" t="s">
        <v>84</v>
      </c>
      <c r="AY721" s="186" t="s">
        <v>84</v>
      </c>
      <c r="AZ721" s="63"/>
      <c r="BA721" s="639">
        <v>1</v>
      </c>
      <c r="BB721" s="207">
        <v>0.93197278911564629</v>
      </c>
      <c r="BC721" s="207">
        <v>1</v>
      </c>
      <c r="BD721" s="208">
        <v>0.97732426303854869</v>
      </c>
      <c r="BE721" s="208" t="s">
        <v>84</v>
      </c>
    </row>
    <row r="722" spans="1:57" ht="35.25" customHeight="1" x14ac:dyDescent="0.25">
      <c r="A722" s="144"/>
      <c r="B722" s="144"/>
      <c r="C722" s="144"/>
      <c r="D722" s="144"/>
      <c r="E722" s="144" t="str">
        <f t="shared" si="116"/>
        <v>2022MARZOÍNDICES DE DEVOLUCIÓN</v>
      </c>
      <c r="F722" s="448">
        <v>2022</v>
      </c>
      <c r="G722" s="449" t="s">
        <v>155</v>
      </c>
      <c r="H722" s="452"/>
      <c r="I722" s="818" t="s">
        <v>161</v>
      </c>
      <c r="J722" s="803">
        <v>1</v>
      </c>
      <c r="K722" s="186">
        <v>1</v>
      </c>
      <c r="L722" s="186" t="s">
        <v>84</v>
      </c>
      <c r="M722" s="186">
        <v>1</v>
      </c>
      <c r="N722" s="186" t="s">
        <v>84</v>
      </c>
      <c r="O722" s="186" t="s">
        <v>84</v>
      </c>
      <c r="P722" s="186" t="s">
        <v>84</v>
      </c>
      <c r="Q722" s="186">
        <v>1</v>
      </c>
      <c r="R722" s="186" t="s">
        <v>84</v>
      </c>
      <c r="S722" s="186">
        <v>1</v>
      </c>
      <c r="T722" s="186">
        <v>1</v>
      </c>
      <c r="U722" s="186">
        <v>1</v>
      </c>
      <c r="V722" s="186">
        <v>1</v>
      </c>
      <c r="W722" s="186" t="s">
        <v>84</v>
      </c>
      <c r="X722" s="186">
        <v>1</v>
      </c>
      <c r="Y722" s="186">
        <v>1</v>
      </c>
      <c r="Z722" s="186">
        <v>1</v>
      </c>
      <c r="AA722" s="186" t="s">
        <v>84</v>
      </c>
      <c r="AB722" s="186" t="s">
        <v>84</v>
      </c>
      <c r="AC722" s="186"/>
      <c r="AD722" s="186">
        <v>0.83333333333333337</v>
      </c>
      <c r="AE722" s="186">
        <v>1</v>
      </c>
      <c r="AF722" s="186">
        <v>1</v>
      </c>
      <c r="AG722" s="186" t="s">
        <v>84</v>
      </c>
      <c r="AH722" s="186" t="s">
        <v>84</v>
      </c>
      <c r="AI722" s="186" t="s">
        <v>84</v>
      </c>
      <c r="AJ722" s="186">
        <v>1</v>
      </c>
      <c r="AK722" s="186">
        <v>1</v>
      </c>
      <c r="AL722" s="186">
        <v>1</v>
      </c>
      <c r="AM722" s="186">
        <v>1</v>
      </c>
      <c r="AN722" s="183" t="s">
        <v>84</v>
      </c>
      <c r="AO722" s="186">
        <v>1</v>
      </c>
      <c r="AP722" s="186" t="s">
        <v>84</v>
      </c>
      <c r="AQ722" s="186">
        <v>1</v>
      </c>
      <c r="AR722" s="186" t="s">
        <v>84</v>
      </c>
      <c r="AS722" s="186" t="s">
        <v>84</v>
      </c>
      <c r="AT722" s="605">
        <v>1</v>
      </c>
      <c r="AU722" s="186" t="s">
        <v>84</v>
      </c>
      <c r="AV722" s="186" t="s">
        <v>84</v>
      </c>
      <c r="AW722" s="186" t="s">
        <v>84</v>
      </c>
      <c r="AX722" s="605" t="s">
        <v>84</v>
      </c>
      <c r="AY722" s="186" t="s">
        <v>84</v>
      </c>
      <c r="AZ722" s="63"/>
      <c r="BA722" s="817">
        <v>1</v>
      </c>
      <c r="BB722" s="207">
        <v>0.97619047619047628</v>
      </c>
      <c r="BC722" s="207">
        <v>1</v>
      </c>
      <c r="BD722" s="208">
        <v>0.99206349206349209</v>
      </c>
      <c r="BE722" s="208" t="s">
        <v>84</v>
      </c>
    </row>
    <row r="723" spans="1:57" ht="35.25" customHeight="1" x14ac:dyDescent="0.25">
      <c r="A723" s="144"/>
      <c r="B723" s="144"/>
      <c r="C723" s="144"/>
      <c r="D723" s="144"/>
      <c r="E723" s="144" t="str">
        <f t="shared" si="116"/>
        <v>2022ABRILÍNDICES DE DEVOLUCIÓN</v>
      </c>
      <c r="F723" s="448">
        <v>2022</v>
      </c>
      <c r="G723" s="449" t="s">
        <v>303</v>
      </c>
      <c r="H723" s="452"/>
      <c r="I723" s="818" t="s">
        <v>161</v>
      </c>
      <c r="J723" s="803">
        <v>1</v>
      </c>
      <c r="K723" s="186">
        <v>1</v>
      </c>
      <c r="L723" s="186" t="s">
        <v>84</v>
      </c>
      <c r="M723" s="186">
        <v>1</v>
      </c>
      <c r="N723" s="186" t="s">
        <v>84</v>
      </c>
      <c r="O723" s="186" t="s">
        <v>84</v>
      </c>
      <c r="P723" s="186" t="s">
        <v>84</v>
      </c>
      <c r="Q723" s="186">
        <v>1</v>
      </c>
      <c r="R723" s="186" t="s">
        <v>84</v>
      </c>
      <c r="S723" s="186">
        <v>1</v>
      </c>
      <c r="T723" s="186">
        <v>1</v>
      </c>
      <c r="U723" s="186">
        <v>1</v>
      </c>
      <c r="V723" s="186">
        <v>1</v>
      </c>
      <c r="W723" s="186" t="s">
        <v>84</v>
      </c>
      <c r="X723" s="186">
        <v>1</v>
      </c>
      <c r="Y723" s="186">
        <v>1</v>
      </c>
      <c r="Z723" s="186">
        <v>1</v>
      </c>
      <c r="AA723" s="186" t="s">
        <v>84</v>
      </c>
      <c r="AB723" s="186" t="s">
        <v>84</v>
      </c>
      <c r="AC723" s="186"/>
      <c r="AD723" s="186">
        <v>1</v>
      </c>
      <c r="AE723" s="186">
        <v>1</v>
      </c>
      <c r="AF723" s="186">
        <v>1</v>
      </c>
      <c r="AG723" s="186" t="s">
        <v>84</v>
      </c>
      <c r="AH723" s="186" t="s">
        <v>84</v>
      </c>
      <c r="AI723" s="186" t="s">
        <v>84</v>
      </c>
      <c r="AJ723" s="186">
        <v>1</v>
      </c>
      <c r="AK723" s="186">
        <v>1</v>
      </c>
      <c r="AL723" s="186">
        <v>1</v>
      </c>
      <c r="AM723" s="186">
        <v>1</v>
      </c>
      <c r="AN723" s="189" t="s">
        <v>84</v>
      </c>
      <c r="AO723" s="186">
        <v>1</v>
      </c>
      <c r="AP723" s="186" t="s">
        <v>84</v>
      </c>
      <c r="AQ723" s="186">
        <v>0.83333333333333337</v>
      </c>
      <c r="AR723" s="186" t="s">
        <v>84</v>
      </c>
      <c r="AS723" s="186" t="s">
        <v>84</v>
      </c>
      <c r="AT723" s="605">
        <v>1</v>
      </c>
      <c r="AU723" s="186" t="s">
        <v>84</v>
      </c>
      <c r="AV723" s="186" t="s">
        <v>84</v>
      </c>
      <c r="AW723" s="186" t="s">
        <v>84</v>
      </c>
      <c r="AX723" s="605" t="s">
        <v>84</v>
      </c>
      <c r="AY723" s="186" t="s">
        <v>84</v>
      </c>
      <c r="AZ723" s="63"/>
      <c r="BA723" s="817">
        <v>1</v>
      </c>
      <c r="BB723" s="207">
        <v>1</v>
      </c>
      <c r="BC723" s="207">
        <v>0.94444444444444453</v>
      </c>
      <c r="BD723" s="208">
        <v>0.98148148148148151</v>
      </c>
      <c r="BE723" s="208" t="s">
        <v>84</v>
      </c>
    </row>
    <row r="724" spans="1:57" ht="35.25" customHeight="1" x14ac:dyDescent="0.25">
      <c r="A724" s="144"/>
      <c r="B724" s="144"/>
      <c r="C724" s="144"/>
      <c r="D724" s="144"/>
      <c r="E724" s="144" t="str">
        <f t="shared" si="116"/>
        <v>2022MAYOÍNDICES DE DEVOLUCIÓN</v>
      </c>
      <c r="F724" s="448">
        <v>2022</v>
      </c>
      <c r="G724" s="449" t="s">
        <v>167</v>
      </c>
      <c r="H724" s="452"/>
      <c r="I724" s="451" t="s">
        <v>161</v>
      </c>
      <c r="J724" s="803">
        <v>1</v>
      </c>
      <c r="K724" s="186">
        <v>1</v>
      </c>
      <c r="L724" s="186" t="s">
        <v>84</v>
      </c>
      <c r="M724" s="186">
        <v>1</v>
      </c>
      <c r="N724" s="186" t="s">
        <v>84</v>
      </c>
      <c r="O724" s="186" t="s">
        <v>84</v>
      </c>
      <c r="P724" s="186" t="s">
        <v>84</v>
      </c>
      <c r="Q724" s="186">
        <v>1</v>
      </c>
      <c r="R724" s="186" t="s">
        <v>84</v>
      </c>
      <c r="S724" s="186">
        <v>1</v>
      </c>
      <c r="T724" s="186">
        <v>1</v>
      </c>
      <c r="U724" s="186">
        <v>1</v>
      </c>
      <c r="V724" s="186">
        <v>1</v>
      </c>
      <c r="W724" s="186" t="s">
        <v>84</v>
      </c>
      <c r="X724" s="186">
        <v>1</v>
      </c>
      <c r="Y724" s="186">
        <v>1</v>
      </c>
      <c r="Z724" s="186">
        <v>1</v>
      </c>
      <c r="AA724" s="186" t="s">
        <v>84</v>
      </c>
      <c r="AB724" s="186" t="s">
        <v>84</v>
      </c>
      <c r="AC724" s="186"/>
      <c r="AD724" s="186">
        <v>1</v>
      </c>
      <c r="AE724" s="186">
        <v>1</v>
      </c>
      <c r="AF724" s="186">
        <v>1</v>
      </c>
      <c r="AG724" s="186" t="s">
        <v>84</v>
      </c>
      <c r="AH724" s="186" t="s">
        <v>84</v>
      </c>
      <c r="AI724" s="186" t="s">
        <v>84</v>
      </c>
      <c r="AJ724" s="186">
        <v>1</v>
      </c>
      <c r="AK724" s="186">
        <v>1</v>
      </c>
      <c r="AL724" s="186">
        <v>1</v>
      </c>
      <c r="AM724" s="186">
        <v>1</v>
      </c>
      <c r="AN724" s="183" t="s">
        <v>84</v>
      </c>
      <c r="AO724" s="186">
        <v>1</v>
      </c>
      <c r="AP724" s="186" t="s">
        <v>84</v>
      </c>
      <c r="AQ724" s="186">
        <v>1</v>
      </c>
      <c r="AR724" s="186" t="s">
        <v>84</v>
      </c>
      <c r="AS724" s="186" t="s">
        <v>84</v>
      </c>
      <c r="AT724" s="605">
        <v>1</v>
      </c>
      <c r="AU724" s="186" t="s">
        <v>84</v>
      </c>
      <c r="AV724" s="186" t="s">
        <v>84</v>
      </c>
      <c r="AW724" s="186" t="s">
        <v>84</v>
      </c>
      <c r="AX724" s="605" t="s">
        <v>84</v>
      </c>
      <c r="AY724" s="186" t="s">
        <v>84</v>
      </c>
      <c r="AZ724" s="63"/>
      <c r="BA724" s="639">
        <v>1</v>
      </c>
      <c r="BB724" s="207">
        <v>1</v>
      </c>
      <c r="BC724" s="207">
        <v>1</v>
      </c>
      <c r="BD724" s="208">
        <v>1</v>
      </c>
      <c r="BE724" s="208" t="s">
        <v>84</v>
      </c>
    </row>
    <row r="725" spans="1:57" ht="35.25" customHeight="1" x14ac:dyDescent="0.25">
      <c r="A725" s="144"/>
      <c r="B725" s="144"/>
      <c r="C725" s="144"/>
      <c r="D725" s="144"/>
      <c r="E725" s="144" t="str">
        <f t="shared" si="116"/>
        <v>2022JUNIOÍNDICES DE DEVOLUCIÓN</v>
      </c>
      <c r="F725" s="448">
        <v>2022</v>
      </c>
      <c r="G725" s="449" t="s">
        <v>168</v>
      </c>
      <c r="H725" s="452"/>
      <c r="I725" s="451" t="s">
        <v>161</v>
      </c>
      <c r="J725" s="803">
        <v>1</v>
      </c>
      <c r="K725" s="186">
        <v>1</v>
      </c>
      <c r="L725" s="186" t="s">
        <v>84</v>
      </c>
      <c r="M725" s="186">
        <v>1</v>
      </c>
      <c r="N725" s="186" t="s">
        <v>84</v>
      </c>
      <c r="O725" s="186" t="s">
        <v>84</v>
      </c>
      <c r="P725" s="186" t="s">
        <v>84</v>
      </c>
      <c r="Q725" s="186">
        <v>1</v>
      </c>
      <c r="R725" s="186" t="s">
        <v>84</v>
      </c>
      <c r="S725" s="186">
        <v>1</v>
      </c>
      <c r="T725" s="186">
        <v>1</v>
      </c>
      <c r="U725" s="186">
        <v>1</v>
      </c>
      <c r="V725" s="186">
        <v>1</v>
      </c>
      <c r="W725" s="186" t="s">
        <v>84</v>
      </c>
      <c r="X725" s="186">
        <v>1</v>
      </c>
      <c r="Y725" s="186">
        <v>1</v>
      </c>
      <c r="Z725" s="186">
        <v>1</v>
      </c>
      <c r="AA725" s="186" t="s">
        <v>84</v>
      </c>
      <c r="AB725" s="186" t="s">
        <v>84</v>
      </c>
      <c r="AC725" s="186"/>
      <c r="AD725" s="186">
        <v>1</v>
      </c>
      <c r="AE725" s="186">
        <v>1</v>
      </c>
      <c r="AF725" s="186">
        <v>1</v>
      </c>
      <c r="AG725" s="186" t="s">
        <v>84</v>
      </c>
      <c r="AH725" s="186" t="s">
        <v>84</v>
      </c>
      <c r="AI725" s="186" t="s">
        <v>84</v>
      </c>
      <c r="AJ725" s="186">
        <v>1</v>
      </c>
      <c r="AK725" s="186">
        <v>1</v>
      </c>
      <c r="AL725" s="186">
        <v>1</v>
      </c>
      <c r="AM725" s="186">
        <v>1</v>
      </c>
      <c r="AN725" s="186" t="s">
        <v>84</v>
      </c>
      <c r="AO725" s="186">
        <v>1</v>
      </c>
      <c r="AP725" s="186" t="s">
        <v>84</v>
      </c>
      <c r="AQ725" s="186">
        <v>1</v>
      </c>
      <c r="AR725" s="186" t="s">
        <v>84</v>
      </c>
      <c r="AS725" s="186" t="s">
        <v>84</v>
      </c>
      <c r="AT725" s="605">
        <v>1</v>
      </c>
      <c r="AU725" s="186" t="s">
        <v>84</v>
      </c>
      <c r="AV725" s="186" t="s">
        <v>84</v>
      </c>
      <c r="AW725" s="186" t="s">
        <v>84</v>
      </c>
      <c r="AX725" s="605" t="s">
        <v>84</v>
      </c>
      <c r="AY725" s="186" t="s">
        <v>84</v>
      </c>
      <c r="AZ725" s="63"/>
      <c r="BA725" s="817">
        <v>1</v>
      </c>
      <c r="BB725" s="207">
        <v>1</v>
      </c>
      <c r="BC725" s="207">
        <v>1</v>
      </c>
      <c r="BD725" s="208">
        <v>1</v>
      </c>
      <c r="BE725" s="208" t="s">
        <v>84</v>
      </c>
    </row>
    <row r="726" spans="1:57" ht="35.25" customHeight="1" x14ac:dyDescent="0.25">
      <c r="A726" s="144"/>
      <c r="B726" s="144"/>
      <c r="C726" s="144"/>
      <c r="D726" s="144"/>
      <c r="E726" s="144" t="str">
        <f t="shared" si="116"/>
        <v>2022JULIOÍNDICES DE DEVOLUCIÓN</v>
      </c>
      <c r="F726" s="448">
        <v>2022</v>
      </c>
      <c r="G726" s="449" t="s">
        <v>241</v>
      </c>
      <c r="H726" s="452"/>
      <c r="I726" s="451" t="s">
        <v>161</v>
      </c>
      <c r="J726" s="803">
        <v>1</v>
      </c>
      <c r="K726" s="186">
        <v>1</v>
      </c>
      <c r="L726" s="186" t="s">
        <v>84</v>
      </c>
      <c r="M726" s="186">
        <v>1</v>
      </c>
      <c r="N726" s="186" t="s">
        <v>84</v>
      </c>
      <c r="O726" s="186" t="s">
        <v>84</v>
      </c>
      <c r="P726" s="186" t="s">
        <v>84</v>
      </c>
      <c r="Q726" s="186">
        <v>1</v>
      </c>
      <c r="R726" s="186" t="s">
        <v>84</v>
      </c>
      <c r="S726" s="186">
        <v>1</v>
      </c>
      <c r="T726" s="186">
        <v>1</v>
      </c>
      <c r="U726" s="186">
        <v>1</v>
      </c>
      <c r="V726" s="186">
        <v>1</v>
      </c>
      <c r="W726" s="186" t="s">
        <v>84</v>
      </c>
      <c r="X726" s="186">
        <v>1</v>
      </c>
      <c r="Y726" s="186">
        <v>1</v>
      </c>
      <c r="Z726" s="186">
        <v>1</v>
      </c>
      <c r="AA726" s="186" t="s">
        <v>84</v>
      </c>
      <c r="AB726" s="186" t="s">
        <v>84</v>
      </c>
      <c r="AC726" s="186"/>
      <c r="AD726" s="186">
        <v>1</v>
      </c>
      <c r="AE726" s="186">
        <v>1</v>
      </c>
      <c r="AF726" s="186">
        <v>1</v>
      </c>
      <c r="AG726" s="186" t="s">
        <v>84</v>
      </c>
      <c r="AH726" s="186" t="s">
        <v>84</v>
      </c>
      <c r="AI726" s="186" t="s">
        <v>84</v>
      </c>
      <c r="AJ726" s="186">
        <v>1</v>
      </c>
      <c r="AK726" s="186">
        <v>0.83333333333333337</v>
      </c>
      <c r="AL726" s="186">
        <v>1</v>
      </c>
      <c r="AM726" s="186">
        <v>1</v>
      </c>
      <c r="AN726" s="183" t="s">
        <v>84</v>
      </c>
      <c r="AO726" s="186">
        <v>1</v>
      </c>
      <c r="AP726" s="186" t="s">
        <v>84</v>
      </c>
      <c r="AQ726" s="186">
        <v>1</v>
      </c>
      <c r="AR726" s="186" t="s">
        <v>84</v>
      </c>
      <c r="AS726" s="186" t="s">
        <v>84</v>
      </c>
      <c r="AT726" s="605">
        <v>1</v>
      </c>
      <c r="AU726" s="186" t="s">
        <v>84</v>
      </c>
      <c r="AV726" s="186" t="s">
        <v>84</v>
      </c>
      <c r="AW726" s="186" t="s">
        <v>84</v>
      </c>
      <c r="AX726" s="605" t="s">
        <v>84</v>
      </c>
      <c r="AY726" s="186" t="s">
        <v>84</v>
      </c>
      <c r="AZ726" s="63"/>
      <c r="BA726" s="817">
        <v>1</v>
      </c>
      <c r="BB726" s="207">
        <v>0.97619047619047616</v>
      </c>
      <c r="BC726" s="207">
        <v>1</v>
      </c>
      <c r="BD726" s="208">
        <v>0.99206349206349209</v>
      </c>
      <c r="BE726" s="208" t="s">
        <v>84</v>
      </c>
    </row>
    <row r="727" spans="1:57" ht="35.25" customHeight="1" x14ac:dyDescent="0.25">
      <c r="A727" s="144"/>
      <c r="B727" s="144"/>
      <c r="C727" s="144"/>
      <c r="D727" s="144"/>
      <c r="E727" s="144" t="str">
        <f t="shared" si="116"/>
        <v>2022AGOSTOÍNDICES DE DEVOLUCIÓN</v>
      </c>
      <c r="F727" s="448">
        <v>2022</v>
      </c>
      <c r="G727" s="449" t="s">
        <v>246</v>
      </c>
      <c r="H727" s="452"/>
      <c r="I727" s="451" t="s">
        <v>161</v>
      </c>
      <c r="J727" s="803">
        <v>1</v>
      </c>
      <c r="K727" s="186">
        <v>1</v>
      </c>
      <c r="L727" s="186" t="s">
        <v>84</v>
      </c>
      <c r="M727" s="186">
        <v>1</v>
      </c>
      <c r="N727" s="186" t="s">
        <v>84</v>
      </c>
      <c r="O727" s="186" t="s">
        <v>84</v>
      </c>
      <c r="P727" s="186" t="s">
        <v>84</v>
      </c>
      <c r="Q727" s="186">
        <v>1</v>
      </c>
      <c r="R727" s="186" t="s">
        <v>84</v>
      </c>
      <c r="S727" s="186">
        <v>1</v>
      </c>
      <c r="T727" s="186">
        <v>1</v>
      </c>
      <c r="U727" s="186">
        <v>1</v>
      </c>
      <c r="V727" s="186">
        <v>1</v>
      </c>
      <c r="W727" s="186" t="s">
        <v>84</v>
      </c>
      <c r="X727" s="186">
        <v>1</v>
      </c>
      <c r="Y727" s="186">
        <v>1</v>
      </c>
      <c r="Z727" s="186">
        <v>1</v>
      </c>
      <c r="AA727" s="186" t="s">
        <v>84</v>
      </c>
      <c r="AB727" s="186" t="s">
        <v>84</v>
      </c>
      <c r="AC727" s="186"/>
      <c r="AD727" s="186">
        <v>0.8571428571428571</v>
      </c>
      <c r="AE727" s="186">
        <v>1</v>
      </c>
      <c r="AF727" s="186">
        <v>1</v>
      </c>
      <c r="AG727" s="186" t="s">
        <v>84</v>
      </c>
      <c r="AH727" s="186" t="s">
        <v>84</v>
      </c>
      <c r="AI727" s="186" t="s">
        <v>84</v>
      </c>
      <c r="AJ727" s="186">
        <v>1</v>
      </c>
      <c r="AK727" s="186">
        <v>1</v>
      </c>
      <c r="AL727" s="186">
        <v>1</v>
      </c>
      <c r="AM727" s="186">
        <v>1</v>
      </c>
      <c r="AN727" s="186" t="s">
        <v>84</v>
      </c>
      <c r="AO727" s="186">
        <v>1</v>
      </c>
      <c r="AP727" s="186" t="s">
        <v>84</v>
      </c>
      <c r="AQ727" s="186">
        <v>1</v>
      </c>
      <c r="AR727" s="186" t="s">
        <v>84</v>
      </c>
      <c r="AS727" s="186" t="s">
        <v>84</v>
      </c>
      <c r="AT727" s="605">
        <v>1</v>
      </c>
      <c r="AU727" s="186" t="s">
        <v>84</v>
      </c>
      <c r="AV727" s="186" t="s">
        <v>84</v>
      </c>
      <c r="AW727" s="186" t="s">
        <v>84</v>
      </c>
      <c r="AX727" s="605" t="s">
        <v>84</v>
      </c>
      <c r="AY727" s="186" t="s">
        <v>84</v>
      </c>
      <c r="AZ727" s="63"/>
      <c r="BA727" s="817">
        <v>1</v>
      </c>
      <c r="BB727" s="207">
        <v>0.97959183673469397</v>
      </c>
      <c r="BC727" s="207">
        <v>1</v>
      </c>
      <c r="BD727" s="208">
        <v>0.99319727891156473</v>
      </c>
      <c r="BE727" s="208" t="s">
        <v>84</v>
      </c>
    </row>
    <row r="728" spans="1:57" ht="35.25" customHeight="1" x14ac:dyDescent="0.25">
      <c r="A728" s="144"/>
      <c r="B728" s="144"/>
      <c r="C728" s="144"/>
      <c r="D728" s="144"/>
      <c r="E728" s="144" t="s">
        <v>754</v>
      </c>
      <c r="F728" s="448">
        <v>2022</v>
      </c>
      <c r="G728" s="449" t="s">
        <v>248</v>
      </c>
      <c r="H728" s="452"/>
      <c r="I728" s="818" t="s">
        <v>161</v>
      </c>
      <c r="J728" s="803">
        <v>1</v>
      </c>
      <c r="K728" s="186">
        <v>1</v>
      </c>
      <c r="L728" s="186" t="s">
        <v>84</v>
      </c>
      <c r="M728" s="186">
        <v>1</v>
      </c>
      <c r="N728" s="186" t="s">
        <v>84</v>
      </c>
      <c r="O728" s="186" t="s">
        <v>84</v>
      </c>
      <c r="P728" s="186" t="s">
        <v>84</v>
      </c>
      <c r="Q728" s="186">
        <v>1</v>
      </c>
      <c r="R728" s="186" t="s">
        <v>84</v>
      </c>
      <c r="S728" s="186">
        <v>1</v>
      </c>
      <c r="T728" s="186">
        <v>1</v>
      </c>
      <c r="U728" s="186">
        <v>1</v>
      </c>
      <c r="V728" s="186">
        <v>0.83333333333333337</v>
      </c>
      <c r="W728" s="186" t="s">
        <v>84</v>
      </c>
      <c r="X728" s="186">
        <v>1</v>
      </c>
      <c r="Y728" s="186">
        <v>1</v>
      </c>
      <c r="Z728" s="186">
        <v>1</v>
      </c>
      <c r="AA728" s="186" t="s">
        <v>84</v>
      </c>
      <c r="AB728" s="186" t="s">
        <v>84</v>
      </c>
      <c r="AC728" s="186"/>
      <c r="AD728" s="186">
        <v>1</v>
      </c>
      <c r="AE728" s="186">
        <v>1</v>
      </c>
      <c r="AF728" s="186">
        <v>1</v>
      </c>
      <c r="AG728" s="186" t="s">
        <v>84</v>
      </c>
      <c r="AH728" s="186" t="s">
        <v>84</v>
      </c>
      <c r="AI728" s="186" t="s">
        <v>84</v>
      </c>
      <c r="AJ728" s="186">
        <v>1</v>
      </c>
      <c r="AK728" s="186">
        <v>1</v>
      </c>
      <c r="AL728" s="186">
        <v>1</v>
      </c>
      <c r="AM728" s="186">
        <v>1</v>
      </c>
      <c r="AN728" s="183" t="s">
        <v>84</v>
      </c>
      <c r="AO728" s="186">
        <v>1</v>
      </c>
      <c r="AP728" s="186" t="s">
        <v>84</v>
      </c>
      <c r="AQ728" s="186">
        <v>1</v>
      </c>
      <c r="AR728" s="186" t="s">
        <v>84</v>
      </c>
      <c r="AS728" s="186" t="s">
        <v>84</v>
      </c>
      <c r="AT728" s="605">
        <v>1</v>
      </c>
      <c r="AU728" s="186" t="s">
        <v>84</v>
      </c>
      <c r="AV728" s="186" t="s">
        <v>84</v>
      </c>
      <c r="AW728" s="186" t="s">
        <v>84</v>
      </c>
      <c r="AX728" s="605" t="s">
        <v>84</v>
      </c>
      <c r="AY728" s="186" t="s">
        <v>84</v>
      </c>
      <c r="AZ728" s="63"/>
      <c r="BA728" s="817">
        <v>0.98484848484848475</v>
      </c>
      <c r="BB728" s="207">
        <v>1</v>
      </c>
      <c r="BC728" s="207">
        <v>1</v>
      </c>
      <c r="BD728" s="208">
        <v>0.99494949494949492</v>
      </c>
      <c r="BE728" s="208" t="s">
        <v>84</v>
      </c>
    </row>
    <row r="729" spans="1:57" ht="35.25" customHeight="1" x14ac:dyDescent="0.25">
      <c r="A729" s="144"/>
      <c r="B729" s="144"/>
      <c r="C729" s="144"/>
      <c r="D729" s="144"/>
      <c r="E729" s="144" t="s">
        <v>758</v>
      </c>
      <c r="F729" s="448">
        <v>2022</v>
      </c>
      <c r="G729" s="449" t="s">
        <v>257</v>
      </c>
      <c r="H729" s="452"/>
      <c r="I729" s="818" t="s">
        <v>161</v>
      </c>
      <c r="J729" s="803">
        <v>1</v>
      </c>
      <c r="K729" s="186">
        <v>1</v>
      </c>
      <c r="L729" s="186" t="s">
        <v>84</v>
      </c>
      <c r="M729" s="186">
        <v>1</v>
      </c>
      <c r="N729" s="186" t="s">
        <v>84</v>
      </c>
      <c r="O729" s="186" t="s">
        <v>84</v>
      </c>
      <c r="P729" s="186" t="s">
        <v>84</v>
      </c>
      <c r="Q729" s="186">
        <v>1</v>
      </c>
      <c r="R729" s="186" t="s">
        <v>84</v>
      </c>
      <c r="S729" s="186">
        <v>1</v>
      </c>
      <c r="T729" s="186">
        <v>1</v>
      </c>
      <c r="U729" s="186">
        <v>1</v>
      </c>
      <c r="V729" s="186">
        <v>1</v>
      </c>
      <c r="W729" s="186" t="s">
        <v>84</v>
      </c>
      <c r="X729" s="186">
        <v>1</v>
      </c>
      <c r="Y729" s="186">
        <v>1</v>
      </c>
      <c r="Z729" s="186">
        <v>1</v>
      </c>
      <c r="AA729" s="186" t="s">
        <v>84</v>
      </c>
      <c r="AB729" s="186" t="s">
        <v>84</v>
      </c>
      <c r="AC729" s="186"/>
      <c r="AD729" s="186">
        <v>1</v>
      </c>
      <c r="AE729" s="186">
        <v>1</v>
      </c>
      <c r="AF729" s="186">
        <v>1</v>
      </c>
      <c r="AG729" s="186" t="s">
        <v>84</v>
      </c>
      <c r="AH729" s="186" t="s">
        <v>84</v>
      </c>
      <c r="AI729" s="186" t="s">
        <v>84</v>
      </c>
      <c r="AJ729" s="186">
        <v>1</v>
      </c>
      <c r="AK729" s="186">
        <v>1</v>
      </c>
      <c r="AL729" s="186">
        <v>1</v>
      </c>
      <c r="AM729" s="186">
        <v>1</v>
      </c>
      <c r="AN729" s="189" t="s">
        <v>84</v>
      </c>
      <c r="AO729" s="186">
        <v>0.7142857142857143</v>
      </c>
      <c r="AP729" s="186" t="s">
        <v>84</v>
      </c>
      <c r="AQ729" s="186">
        <v>1</v>
      </c>
      <c r="AR729" s="186" t="s">
        <v>84</v>
      </c>
      <c r="AS729" s="186" t="s">
        <v>84</v>
      </c>
      <c r="AT729" s="605">
        <v>1</v>
      </c>
      <c r="AU729" s="186" t="s">
        <v>84</v>
      </c>
      <c r="AV729" s="186" t="s">
        <v>84</v>
      </c>
      <c r="AW729" s="186" t="s">
        <v>84</v>
      </c>
      <c r="AX729" s="605" t="s">
        <v>84</v>
      </c>
      <c r="AY729" s="186" t="s">
        <v>84</v>
      </c>
      <c r="AZ729" s="63"/>
      <c r="BA729" s="817">
        <v>1</v>
      </c>
      <c r="BB729" s="207">
        <v>1</v>
      </c>
      <c r="BC729" s="207">
        <v>0.90476190476190477</v>
      </c>
      <c r="BD729" s="208">
        <v>0.96825396825396826</v>
      </c>
      <c r="BE729" s="208" t="s">
        <v>84</v>
      </c>
    </row>
    <row r="730" spans="1:57" ht="35.25" customHeight="1" x14ac:dyDescent="0.25">
      <c r="A730" s="144"/>
      <c r="B730" s="144"/>
      <c r="C730" s="144"/>
      <c r="D730" s="144"/>
      <c r="E730" s="144" t="s">
        <v>758</v>
      </c>
      <c r="F730" s="448">
        <v>2022</v>
      </c>
      <c r="G730" s="449" t="s">
        <v>267</v>
      </c>
      <c r="H730" s="452"/>
      <c r="I730" s="818" t="s">
        <v>161</v>
      </c>
      <c r="J730" s="803" t="s">
        <v>84</v>
      </c>
      <c r="K730" s="186" t="s">
        <v>84</v>
      </c>
      <c r="L730" s="186" t="s">
        <v>84</v>
      </c>
      <c r="M730" s="186" t="s">
        <v>84</v>
      </c>
      <c r="N730" s="186" t="s">
        <v>84</v>
      </c>
      <c r="O730" s="186" t="s">
        <v>84</v>
      </c>
      <c r="P730" s="186" t="s">
        <v>84</v>
      </c>
      <c r="Q730" s="186" t="s">
        <v>84</v>
      </c>
      <c r="R730" s="186" t="s">
        <v>84</v>
      </c>
      <c r="S730" s="186" t="s">
        <v>84</v>
      </c>
      <c r="T730" s="186" t="s">
        <v>84</v>
      </c>
      <c r="U730" s="186" t="s">
        <v>84</v>
      </c>
      <c r="V730" s="186" t="s">
        <v>84</v>
      </c>
      <c r="W730" s="186" t="s">
        <v>84</v>
      </c>
      <c r="X730" s="186" t="s">
        <v>84</v>
      </c>
      <c r="Y730" s="186" t="s">
        <v>84</v>
      </c>
      <c r="Z730" s="186" t="s">
        <v>84</v>
      </c>
      <c r="AA730" s="186" t="s">
        <v>84</v>
      </c>
      <c r="AB730" s="186" t="s">
        <v>84</v>
      </c>
      <c r="AC730" s="186"/>
      <c r="AD730" s="186">
        <v>1</v>
      </c>
      <c r="AE730" s="186">
        <v>1</v>
      </c>
      <c r="AF730" s="186">
        <v>1</v>
      </c>
      <c r="AG730" s="186" t="s">
        <v>84</v>
      </c>
      <c r="AH730" s="186" t="s">
        <v>84</v>
      </c>
      <c r="AI730" s="186" t="s">
        <v>84</v>
      </c>
      <c r="AJ730" s="186">
        <v>1</v>
      </c>
      <c r="AK730" s="186">
        <v>1</v>
      </c>
      <c r="AL730" s="186">
        <v>1</v>
      </c>
      <c r="AM730" s="186">
        <v>1</v>
      </c>
      <c r="AN730" s="183" t="s">
        <v>84</v>
      </c>
      <c r="AO730" s="186">
        <v>1</v>
      </c>
      <c r="AP730" s="186" t="s">
        <v>84</v>
      </c>
      <c r="AQ730" s="186">
        <v>0.83333333333333337</v>
      </c>
      <c r="AR730" s="186">
        <v>1</v>
      </c>
      <c r="AS730" s="186" t="s">
        <v>84</v>
      </c>
      <c r="AT730" s="605">
        <v>1</v>
      </c>
      <c r="AU730" s="186" t="s">
        <v>84</v>
      </c>
      <c r="AV730" s="186" t="s">
        <v>84</v>
      </c>
      <c r="AW730" s="186" t="s">
        <v>84</v>
      </c>
      <c r="AX730" s="605" t="s">
        <v>84</v>
      </c>
      <c r="AY730" s="186" t="s">
        <v>84</v>
      </c>
      <c r="AZ730" s="63"/>
      <c r="BA730" s="817" t="s">
        <v>84</v>
      </c>
      <c r="BB730" s="207">
        <v>1</v>
      </c>
      <c r="BC730" s="207">
        <v>0.95833333333333337</v>
      </c>
      <c r="BD730" s="208">
        <v>0.97916666666666674</v>
      </c>
      <c r="BE730" s="208" t="s">
        <v>84</v>
      </c>
    </row>
    <row r="731" spans="1:57" ht="35.25" customHeight="1" x14ac:dyDescent="0.25">
      <c r="A731" s="144"/>
      <c r="B731" s="144"/>
      <c r="C731" s="144"/>
      <c r="D731" s="144"/>
      <c r="E731" s="144" t="str">
        <f t="shared" ref="E731:E768" si="117">+F731&amp;G731&amp;I731</f>
        <v>2022DICIEMBREÍNDICES DE DEVOLUCIÓN</v>
      </c>
      <c r="F731" s="448">
        <v>2022</v>
      </c>
      <c r="G731" s="449" t="s">
        <v>152</v>
      </c>
      <c r="H731" s="452"/>
      <c r="I731" s="818" t="s">
        <v>161</v>
      </c>
      <c r="J731" s="333">
        <v>1</v>
      </c>
      <c r="K731" s="194">
        <v>1</v>
      </c>
      <c r="L731" s="194" t="s">
        <v>84</v>
      </c>
      <c r="M731" s="194">
        <v>1</v>
      </c>
      <c r="N731" s="194" t="s">
        <v>84</v>
      </c>
      <c r="O731" s="194" t="s">
        <v>84</v>
      </c>
      <c r="P731" s="194" t="s">
        <v>84</v>
      </c>
      <c r="Q731" s="194">
        <v>1</v>
      </c>
      <c r="R731" s="194" t="s">
        <v>84</v>
      </c>
      <c r="S731" s="194">
        <v>1</v>
      </c>
      <c r="T731" s="194">
        <v>1</v>
      </c>
      <c r="U731" s="194">
        <v>1</v>
      </c>
      <c r="V731" s="194">
        <v>1</v>
      </c>
      <c r="W731" s="287" t="s">
        <v>84</v>
      </c>
      <c r="X731" s="287">
        <v>1</v>
      </c>
      <c r="Y731" s="287">
        <v>1</v>
      </c>
      <c r="Z731" s="287">
        <v>1</v>
      </c>
      <c r="AA731" s="873" t="s">
        <v>84</v>
      </c>
      <c r="AB731" s="873" t="s">
        <v>84</v>
      </c>
      <c r="AC731" s="1089"/>
      <c r="AD731" s="287">
        <v>1</v>
      </c>
      <c r="AE731" s="194">
        <v>1</v>
      </c>
      <c r="AF731" s="194">
        <v>1</v>
      </c>
      <c r="AG731" s="194" t="s">
        <v>84</v>
      </c>
      <c r="AH731" s="194" t="s">
        <v>84</v>
      </c>
      <c r="AI731" s="194" t="s">
        <v>84</v>
      </c>
      <c r="AJ731" s="287">
        <v>0.83333333333333337</v>
      </c>
      <c r="AK731" s="287">
        <v>1</v>
      </c>
      <c r="AL731" s="287">
        <v>1</v>
      </c>
      <c r="AM731" s="287">
        <v>1</v>
      </c>
      <c r="AN731" s="186">
        <v>1</v>
      </c>
      <c r="AO731" s="287">
        <v>1</v>
      </c>
      <c r="AP731" s="194" t="s">
        <v>84</v>
      </c>
      <c r="AQ731" s="194">
        <v>1</v>
      </c>
      <c r="AR731" s="194">
        <v>1</v>
      </c>
      <c r="AS731" s="287" t="s">
        <v>84</v>
      </c>
      <c r="AT731" s="874">
        <v>1</v>
      </c>
      <c r="AU731" s="287" t="s">
        <v>84</v>
      </c>
      <c r="AV731" s="624" t="s">
        <v>84</v>
      </c>
      <c r="AW731" s="287" t="s">
        <v>84</v>
      </c>
      <c r="AX731" s="874" t="s">
        <v>84</v>
      </c>
      <c r="AY731" s="287" t="s">
        <v>84</v>
      </c>
      <c r="AZ731" s="63"/>
      <c r="BA731" s="876">
        <v>1</v>
      </c>
      <c r="BB731" s="877">
        <v>0.97916666666666674</v>
      </c>
      <c r="BC731" s="877">
        <v>1</v>
      </c>
      <c r="BD731" s="878">
        <v>0.99305555555555569</v>
      </c>
      <c r="BE731" s="878" t="s">
        <v>84</v>
      </c>
    </row>
    <row r="732" spans="1:57" ht="35.25" customHeight="1" x14ac:dyDescent="0.25">
      <c r="A732" s="144"/>
      <c r="B732" s="144"/>
      <c r="C732" s="144"/>
      <c r="D732" s="144"/>
      <c r="E732" s="144" t="str">
        <f t="shared" si="117"/>
        <v>2023ENEROÍNDICES DE DEVOLUCIÓN</v>
      </c>
      <c r="F732" s="448">
        <v>2023</v>
      </c>
      <c r="G732" s="449" t="s">
        <v>153</v>
      </c>
      <c r="H732" s="452"/>
      <c r="I732" s="818" t="s">
        <v>161</v>
      </c>
      <c r="J732" s="903">
        <v>1</v>
      </c>
      <c r="K732" s="873">
        <v>0.83333333333333337</v>
      </c>
      <c r="L732" s="873" t="s">
        <v>84</v>
      </c>
      <c r="M732" s="873">
        <v>1</v>
      </c>
      <c r="N732" s="873" t="s">
        <v>84</v>
      </c>
      <c r="O732" s="873" t="s">
        <v>84</v>
      </c>
      <c r="P732" s="873" t="s">
        <v>84</v>
      </c>
      <c r="Q732" s="873">
        <v>1</v>
      </c>
      <c r="R732" s="873" t="s">
        <v>84</v>
      </c>
      <c r="S732" s="873">
        <v>1</v>
      </c>
      <c r="T732" s="873">
        <v>1</v>
      </c>
      <c r="U732" s="873">
        <v>1</v>
      </c>
      <c r="V732" s="873">
        <v>1</v>
      </c>
      <c r="W732" s="873" t="s">
        <v>84</v>
      </c>
      <c r="X732" s="873">
        <v>1</v>
      </c>
      <c r="Y732" s="873">
        <v>1</v>
      </c>
      <c r="Z732" s="873">
        <v>1</v>
      </c>
      <c r="AA732" s="873" t="s">
        <v>84</v>
      </c>
      <c r="AB732" s="873" t="s">
        <v>84</v>
      </c>
      <c r="AC732" s="1089"/>
      <c r="AD732" s="873">
        <v>1</v>
      </c>
      <c r="AE732" s="873">
        <v>0.83333333333333337</v>
      </c>
      <c r="AF732" s="873">
        <v>1</v>
      </c>
      <c r="AG732" s="873" t="s">
        <v>84</v>
      </c>
      <c r="AH732" s="873" t="s">
        <v>84</v>
      </c>
      <c r="AI732" s="873" t="s">
        <v>84</v>
      </c>
      <c r="AJ732" s="873">
        <v>1</v>
      </c>
      <c r="AK732" s="873">
        <v>1</v>
      </c>
      <c r="AL732" s="873">
        <v>1</v>
      </c>
      <c r="AM732" s="873">
        <v>1</v>
      </c>
      <c r="AN732" s="186">
        <v>1</v>
      </c>
      <c r="AO732" s="873">
        <v>1</v>
      </c>
      <c r="AP732" s="873" t="s">
        <v>84</v>
      </c>
      <c r="AQ732" s="873">
        <v>1</v>
      </c>
      <c r="AR732" s="873">
        <v>1</v>
      </c>
      <c r="AS732" s="873" t="s">
        <v>84</v>
      </c>
      <c r="AT732" s="904">
        <v>1</v>
      </c>
      <c r="AU732" s="873" t="s">
        <v>84</v>
      </c>
      <c r="AV732" s="873" t="s">
        <v>84</v>
      </c>
      <c r="AW732" s="873" t="s">
        <v>84</v>
      </c>
      <c r="AX732" s="904" t="s">
        <v>84</v>
      </c>
      <c r="AY732" s="873" t="s">
        <v>84</v>
      </c>
      <c r="AZ732" s="63"/>
      <c r="BA732" s="911">
        <v>0.98484848484848486</v>
      </c>
      <c r="BB732" s="912">
        <v>0.97916666666666674</v>
      </c>
      <c r="BC732" s="912">
        <v>1</v>
      </c>
      <c r="BD732" s="913">
        <v>0.9880050505050505</v>
      </c>
      <c r="BE732" s="913" t="s">
        <v>84</v>
      </c>
    </row>
    <row r="733" spans="1:57" ht="35.25" customHeight="1" x14ac:dyDescent="0.25">
      <c r="A733" s="144"/>
      <c r="B733" s="144"/>
      <c r="C733" s="144"/>
      <c r="D733" s="144"/>
      <c r="E733" s="144" t="str">
        <f t="shared" si="117"/>
        <v>2023FEBREROÍNDICES DE DEVOLUCIÓN</v>
      </c>
      <c r="F733" s="448">
        <v>2023</v>
      </c>
      <c r="G733" s="449" t="s">
        <v>154</v>
      </c>
      <c r="H733" s="452"/>
      <c r="I733" s="818" t="s">
        <v>161</v>
      </c>
      <c r="J733" s="903">
        <v>1</v>
      </c>
      <c r="K733" s="873">
        <v>1</v>
      </c>
      <c r="L733" s="873" t="s">
        <v>84</v>
      </c>
      <c r="M733" s="873">
        <v>1</v>
      </c>
      <c r="N733" s="873" t="s">
        <v>84</v>
      </c>
      <c r="O733" s="873" t="s">
        <v>84</v>
      </c>
      <c r="P733" s="873">
        <v>1</v>
      </c>
      <c r="Q733" s="873">
        <v>1</v>
      </c>
      <c r="R733" s="873" t="s">
        <v>84</v>
      </c>
      <c r="S733" s="873">
        <v>1</v>
      </c>
      <c r="T733" s="873">
        <v>1</v>
      </c>
      <c r="U733" s="873">
        <v>1</v>
      </c>
      <c r="V733" s="873">
        <v>1</v>
      </c>
      <c r="W733" s="873" t="s">
        <v>84</v>
      </c>
      <c r="X733" s="873">
        <v>1</v>
      </c>
      <c r="Y733" s="873">
        <v>1</v>
      </c>
      <c r="Z733" s="873">
        <v>1</v>
      </c>
      <c r="AA733" s="873" t="s">
        <v>84</v>
      </c>
      <c r="AB733" s="873" t="s">
        <v>84</v>
      </c>
      <c r="AC733" s="1089"/>
      <c r="AD733" s="873">
        <v>0.83333333333333337</v>
      </c>
      <c r="AE733" s="873">
        <v>1</v>
      </c>
      <c r="AF733" s="873">
        <v>1</v>
      </c>
      <c r="AG733" s="873" t="s">
        <v>84</v>
      </c>
      <c r="AH733" s="873" t="s">
        <v>84</v>
      </c>
      <c r="AI733" s="873" t="s">
        <v>84</v>
      </c>
      <c r="AJ733" s="873">
        <v>1</v>
      </c>
      <c r="AK733" s="873">
        <v>1</v>
      </c>
      <c r="AL733" s="873">
        <v>1</v>
      </c>
      <c r="AM733" s="873">
        <v>1</v>
      </c>
      <c r="AN733" s="186">
        <v>1</v>
      </c>
      <c r="AO733" s="873">
        <v>1</v>
      </c>
      <c r="AP733" s="873" t="s">
        <v>84</v>
      </c>
      <c r="AQ733" s="873">
        <v>1</v>
      </c>
      <c r="AR733" s="873">
        <v>0.5</v>
      </c>
      <c r="AS733" s="873" t="s">
        <v>84</v>
      </c>
      <c r="AT733" s="904">
        <v>0.83333333333333337</v>
      </c>
      <c r="AU733" s="873" t="s">
        <v>84</v>
      </c>
      <c r="AV733" s="873" t="s">
        <v>84</v>
      </c>
      <c r="AW733" s="873" t="s">
        <v>84</v>
      </c>
      <c r="AX733" s="904" t="s">
        <v>84</v>
      </c>
      <c r="AY733" s="873" t="s">
        <v>84</v>
      </c>
      <c r="AZ733" s="63"/>
      <c r="BA733" s="911">
        <v>1</v>
      </c>
      <c r="BB733" s="988">
        <v>0.97916666666666674</v>
      </c>
      <c r="BC733" s="988">
        <v>0.83333333333333337</v>
      </c>
      <c r="BD733" s="913">
        <v>0.9375</v>
      </c>
      <c r="BE733" s="913" t="s">
        <v>84</v>
      </c>
    </row>
    <row r="734" spans="1:57" ht="35.25" customHeight="1" x14ac:dyDescent="0.25">
      <c r="A734" s="144"/>
      <c r="B734" s="144"/>
      <c r="C734" s="144"/>
      <c r="D734" s="144"/>
      <c r="E734" s="144" t="str">
        <f t="shared" si="117"/>
        <v>2023MARZOÍNDICES DE DEVOLUCIÓN</v>
      </c>
      <c r="F734" s="448">
        <v>2023</v>
      </c>
      <c r="G734" s="449" t="s">
        <v>155</v>
      </c>
      <c r="H734" s="452"/>
      <c r="I734" s="818" t="s">
        <v>161</v>
      </c>
      <c r="J734" s="903">
        <v>1</v>
      </c>
      <c r="K734" s="873">
        <v>1</v>
      </c>
      <c r="L734" s="873" t="s">
        <v>84</v>
      </c>
      <c r="M734" s="873">
        <v>0.83333333333333337</v>
      </c>
      <c r="N734" s="873" t="s">
        <v>84</v>
      </c>
      <c r="O734" s="873" t="s">
        <v>84</v>
      </c>
      <c r="P734" s="873">
        <v>1</v>
      </c>
      <c r="Q734" s="873">
        <v>1</v>
      </c>
      <c r="R734" s="873" t="s">
        <v>84</v>
      </c>
      <c r="S734" s="873">
        <v>1</v>
      </c>
      <c r="T734" s="873">
        <v>0.8</v>
      </c>
      <c r="U734" s="873">
        <v>1</v>
      </c>
      <c r="V734" s="873">
        <v>1</v>
      </c>
      <c r="W734" s="873" t="s">
        <v>84</v>
      </c>
      <c r="X734" s="873">
        <v>1</v>
      </c>
      <c r="Y734" s="873">
        <v>1</v>
      </c>
      <c r="Z734" s="873">
        <v>1</v>
      </c>
      <c r="AA734" s="873" t="s">
        <v>84</v>
      </c>
      <c r="AB734" s="873" t="s">
        <v>84</v>
      </c>
      <c r="AC734" s="1089"/>
      <c r="AD734" s="873">
        <v>0.83333333333333337</v>
      </c>
      <c r="AE734" s="873">
        <v>1</v>
      </c>
      <c r="AF734" s="873">
        <v>0.66666666666666663</v>
      </c>
      <c r="AG734" s="873" t="s">
        <v>84</v>
      </c>
      <c r="AH734" s="873" t="s">
        <v>84</v>
      </c>
      <c r="AI734" s="873" t="s">
        <v>84</v>
      </c>
      <c r="AJ734" s="873">
        <v>1</v>
      </c>
      <c r="AK734" s="873">
        <v>0.83333333333333337</v>
      </c>
      <c r="AL734" s="873">
        <v>1</v>
      </c>
      <c r="AM734" s="873">
        <v>1</v>
      </c>
      <c r="AN734" s="186">
        <v>1</v>
      </c>
      <c r="AO734" s="873">
        <v>1</v>
      </c>
      <c r="AP734" s="873" t="s">
        <v>84</v>
      </c>
      <c r="AQ734" s="873">
        <v>1</v>
      </c>
      <c r="AR734" s="873">
        <v>1</v>
      </c>
      <c r="AS734" s="873" t="s">
        <v>84</v>
      </c>
      <c r="AT734" s="904">
        <v>1</v>
      </c>
      <c r="AU734" s="873" t="s">
        <v>84</v>
      </c>
      <c r="AV734" s="873" t="s">
        <v>84</v>
      </c>
      <c r="AW734" s="873" t="s">
        <v>84</v>
      </c>
      <c r="AX734" s="904" t="s">
        <v>84</v>
      </c>
      <c r="AY734" s="873" t="s">
        <v>84</v>
      </c>
      <c r="AZ734" s="63"/>
      <c r="BA734" s="911">
        <v>0.96944444444444444</v>
      </c>
      <c r="BB734" s="988">
        <v>0.91666666666666663</v>
      </c>
      <c r="BC734" s="988">
        <v>1</v>
      </c>
      <c r="BD734" s="913">
        <v>0.96203703703703702</v>
      </c>
      <c r="BE734" s="913" t="s">
        <v>84</v>
      </c>
    </row>
    <row r="735" spans="1:57" ht="35.25" customHeight="1" x14ac:dyDescent="0.25">
      <c r="A735" s="144"/>
      <c r="B735" s="144"/>
      <c r="C735" s="144"/>
      <c r="D735" s="144"/>
      <c r="E735" s="144" t="str">
        <f t="shared" si="117"/>
        <v>2023ABRILÍNDICES DE DEVOLUCIÓN</v>
      </c>
      <c r="F735" s="448">
        <v>2023</v>
      </c>
      <c r="G735" s="449" t="s">
        <v>303</v>
      </c>
      <c r="H735" s="452"/>
      <c r="I735" s="818" t="s">
        <v>161</v>
      </c>
      <c r="J735" s="903">
        <v>1</v>
      </c>
      <c r="K735" s="873">
        <v>1</v>
      </c>
      <c r="L735" s="873" t="s">
        <v>84</v>
      </c>
      <c r="M735" s="873">
        <v>1</v>
      </c>
      <c r="N735" s="873" t="s">
        <v>84</v>
      </c>
      <c r="O735" s="873" t="s">
        <v>84</v>
      </c>
      <c r="P735" s="873">
        <v>1</v>
      </c>
      <c r="Q735" s="873">
        <v>1</v>
      </c>
      <c r="R735" s="873" t="s">
        <v>84</v>
      </c>
      <c r="S735" s="873">
        <v>1</v>
      </c>
      <c r="T735" s="873">
        <v>1</v>
      </c>
      <c r="U735" s="873">
        <v>1</v>
      </c>
      <c r="V735" s="873">
        <v>0.83333333333333337</v>
      </c>
      <c r="W735" s="873" t="s">
        <v>84</v>
      </c>
      <c r="X735" s="873">
        <v>1</v>
      </c>
      <c r="Y735" s="873">
        <v>1</v>
      </c>
      <c r="Z735" s="873">
        <v>1</v>
      </c>
      <c r="AA735" s="873">
        <v>1</v>
      </c>
      <c r="AB735" s="873" t="s">
        <v>84</v>
      </c>
      <c r="AC735" s="1089"/>
      <c r="AD735" s="873">
        <v>1</v>
      </c>
      <c r="AE735" s="873">
        <v>1</v>
      </c>
      <c r="AF735" s="873">
        <v>1</v>
      </c>
      <c r="AG735" s="873" t="s">
        <v>84</v>
      </c>
      <c r="AH735" s="873" t="s">
        <v>84</v>
      </c>
      <c r="AI735" s="873" t="s">
        <v>84</v>
      </c>
      <c r="AJ735" s="873">
        <v>1</v>
      </c>
      <c r="AK735" s="873">
        <v>1</v>
      </c>
      <c r="AL735" s="873">
        <v>1</v>
      </c>
      <c r="AM735" s="873">
        <v>1</v>
      </c>
      <c r="AN735" s="186">
        <v>1</v>
      </c>
      <c r="AO735" s="873">
        <v>1</v>
      </c>
      <c r="AP735" s="873" t="s">
        <v>84</v>
      </c>
      <c r="AQ735" s="873">
        <v>1</v>
      </c>
      <c r="AR735" s="873">
        <v>1</v>
      </c>
      <c r="AS735" s="873" t="s">
        <v>84</v>
      </c>
      <c r="AT735" s="904">
        <v>1</v>
      </c>
      <c r="AU735" s="873" t="s">
        <v>84</v>
      </c>
      <c r="AV735" s="873" t="s">
        <v>84</v>
      </c>
      <c r="AW735" s="873" t="s">
        <v>84</v>
      </c>
      <c r="AX735" s="904" t="s">
        <v>84</v>
      </c>
      <c r="AY735" s="873" t="s">
        <v>84</v>
      </c>
      <c r="AZ735" s="63"/>
      <c r="BA735" s="911">
        <v>0.98717948717948723</v>
      </c>
      <c r="BB735" s="988">
        <v>1</v>
      </c>
      <c r="BC735" s="988">
        <v>1</v>
      </c>
      <c r="BD735" s="913">
        <v>0.99572649572649574</v>
      </c>
      <c r="BE735" s="913" t="s">
        <v>84</v>
      </c>
    </row>
    <row r="736" spans="1:57" ht="35.25" customHeight="1" x14ac:dyDescent="0.25">
      <c r="A736" s="144"/>
      <c r="B736" s="144"/>
      <c r="C736" s="144"/>
      <c r="D736" s="144"/>
      <c r="E736" s="144" t="str">
        <f t="shared" si="117"/>
        <v>2023MAYOÍNDICES DE DEVOLUCIÓN</v>
      </c>
      <c r="F736" s="448">
        <v>2023</v>
      </c>
      <c r="G736" s="449" t="s">
        <v>167</v>
      </c>
      <c r="H736" s="452"/>
      <c r="I736" s="818" t="s">
        <v>161</v>
      </c>
      <c r="J736" s="903">
        <v>1</v>
      </c>
      <c r="K736" s="1009">
        <v>1</v>
      </c>
      <c r="L736" s="1009" t="s">
        <v>84</v>
      </c>
      <c r="M736" s="1009">
        <v>1</v>
      </c>
      <c r="N736" s="1009" t="s">
        <v>84</v>
      </c>
      <c r="O736" s="1009" t="s">
        <v>84</v>
      </c>
      <c r="P736" s="1009">
        <v>1</v>
      </c>
      <c r="Q736" s="1009">
        <v>1</v>
      </c>
      <c r="R736" s="1009" t="s">
        <v>84</v>
      </c>
      <c r="S736" s="1009">
        <v>1</v>
      </c>
      <c r="T736" s="1009">
        <v>1</v>
      </c>
      <c r="U736" s="1009">
        <v>1</v>
      </c>
      <c r="V736" s="1009">
        <v>1</v>
      </c>
      <c r="W736" s="1009" t="s">
        <v>84</v>
      </c>
      <c r="X736" s="1009">
        <v>1</v>
      </c>
      <c r="Y736" s="1009">
        <v>1</v>
      </c>
      <c r="Z736" s="1009">
        <v>0.83333333333333337</v>
      </c>
      <c r="AA736" s="1009">
        <v>1</v>
      </c>
      <c r="AB736" s="1009">
        <v>1</v>
      </c>
      <c r="AC736" s="1089"/>
      <c r="AD736" s="1009">
        <v>1</v>
      </c>
      <c r="AE736" s="1009">
        <v>0.83333333333333337</v>
      </c>
      <c r="AF736" s="1009">
        <v>1</v>
      </c>
      <c r="AG736" s="1009" t="s">
        <v>84</v>
      </c>
      <c r="AH736" s="1009" t="s">
        <v>84</v>
      </c>
      <c r="AI736" s="1009" t="s">
        <v>84</v>
      </c>
      <c r="AJ736" s="1009">
        <v>1</v>
      </c>
      <c r="AK736" s="1009">
        <v>1</v>
      </c>
      <c r="AL736" s="1009">
        <v>1</v>
      </c>
      <c r="AM736" s="1009">
        <v>1</v>
      </c>
      <c r="AN736" s="186">
        <v>1</v>
      </c>
      <c r="AO736" s="1009">
        <v>0.83333333333333337</v>
      </c>
      <c r="AP736" s="1009" t="s">
        <v>84</v>
      </c>
      <c r="AQ736" s="1009">
        <v>1</v>
      </c>
      <c r="AR736" s="1009">
        <v>1</v>
      </c>
      <c r="AS736" s="1009" t="s">
        <v>84</v>
      </c>
      <c r="AT736" s="1010">
        <v>1</v>
      </c>
      <c r="AU736" s="1009" t="s">
        <v>84</v>
      </c>
      <c r="AV736" s="1009" t="s">
        <v>84</v>
      </c>
      <c r="AW736" s="1009" t="s">
        <v>84</v>
      </c>
      <c r="AX736" s="1010" t="s">
        <v>84</v>
      </c>
      <c r="AY736" s="1009" t="s">
        <v>84</v>
      </c>
      <c r="AZ736" s="63"/>
      <c r="BA736" s="911">
        <v>0.98809523809523814</v>
      </c>
      <c r="BB736" s="988">
        <v>0.97916666666666674</v>
      </c>
      <c r="BC736" s="988">
        <v>0.95833333333333337</v>
      </c>
      <c r="BD736" s="913">
        <v>0.97519841269841268</v>
      </c>
      <c r="BE736" s="913" t="s">
        <v>84</v>
      </c>
    </row>
    <row r="737" spans="1:59" ht="35.25" customHeight="1" x14ac:dyDescent="0.25">
      <c r="A737" s="144"/>
      <c r="B737" s="144"/>
      <c r="C737" s="144"/>
      <c r="D737" s="144"/>
      <c r="E737" s="144" t="str">
        <f t="shared" si="117"/>
        <v>2023JUNIOÍNDICES DE DEVOLUCIÓN</v>
      </c>
      <c r="F737" s="448">
        <v>2023</v>
      </c>
      <c r="G737" s="449" t="s">
        <v>168</v>
      </c>
      <c r="H737" s="452"/>
      <c r="I737" s="818" t="s">
        <v>161</v>
      </c>
      <c r="J737" s="903">
        <v>1</v>
      </c>
      <c r="K737" s="1009">
        <v>1</v>
      </c>
      <c r="L737" s="1009" t="s">
        <v>84</v>
      </c>
      <c r="M737" s="1009">
        <v>1</v>
      </c>
      <c r="N737" s="1009" t="s">
        <v>84</v>
      </c>
      <c r="O737" s="1009" t="s">
        <v>84</v>
      </c>
      <c r="P737" s="1009">
        <v>1</v>
      </c>
      <c r="Q737" s="1009">
        <v>1</v>
      </c>
      <c r="R737" s="1009" t="s">
        <v>84</v>
      </c>
      <c r="S737" s="1009">
        <v>1</v>
      </c>
      <c r="T737" s="1009">
        <v>1</v>
      </c>
      <c r="U737" s="1009">
        <v>1</v>
      </c>
      <c r="V737" s="1009">
        <v>1</v>
      </c>
      <c r="W737" s="1009" t="s">
        <v>84</v>
      </c>
      <c r="X737" s="1009">
        <v>1</v>
      </c>
      <c r="Y737" s="1009">
        <v>1</v>
      </c>
      <c r="Z737" s="1009">
        <v>1</v>
      </c>
      <c r="AA737" s="1009">
        <v>1</v>
      </c>
      <c r="AB737" s="1009">
        <v>1</v>
      </c>
      <c r="AC737" s="1089"/>
      <c r="AD737" s="1009">
        <v>1</v>
      </c>
      <c r="AE737" s="1009">
        <v>1</v>
      </c>
      <c r="AF737" s="1009">
        <v>1</v>
      </c>
      <c r="AG737" s="1009" t="s">
        <v>84</v>
      </c>
      <c r="AH737" s="1009" t="s">
        <v>84</v>
      </c>
      <c r="AI737" s="1009" t="s">
        <v>84</v>
      </c>
      <c r="AJ737" s="1009">
        <v>1</v>
      </c>
      <c r="AK737" s="1009">
        <v>0.8</v>
      </c>
      <c r="AL737" s="1009">
        <v>1</v>
      </c>
      <c r="AM737" s="1009">
        <v>1</v>
      </c>
      <c r="AN737" s="186">
        <v>1</v>
      </c>
      <c r="AO737" s="1009" t="s">
        <v>84</v>
      </c>
      <c r="AP737" s="1009" t="s">
        <v>84</v>
      </c>
      <c r="AQ737" s="1009">
        <v>1</v>
      </c>
      <c r="AR737" s="1009">
        <v>1</v>
      </c>
      <c r="AS737" s="1009" t="s">
        <v>84</v>
      </c>
      <c r="AT737" s="1010">
        <v>1</v>
      </c>
      <c r="AU737" s="1009" t="s">
        <v>84</v>
      </c>
      <c r="AV737" s="1009" t="s">
        <v>84</v>
      </c>
      <c r="AW737" s="1009" t="s">
        <v>84</v>
      </c>
      <c r="AX737" s="1010" t="s">
        <v>84</v>
      </c>
      <c r="AY737" s="1009" t="s">
        <v>84</v>
      </c>
      <c r="AZ737" s="63"/>
      <c r="BA737" s="911">
        <v>1</v>
      </c>
      <c r="BB737" s="988">
        <v>0.97499999999999998</v>
      </c>
      <c r="BC737" s="988">
        <v>1</v>
      </c>
      <c r="BD737" s="913">
        <v>0.9916666666666667</v>
      </c>
      <c r="BE737" s="913" t="s">
        <v>84</v>
      </c>
    </row>
    <row r="738" spans="1:59" ht="35.25" customHeight="1" x14ac:dyDescent="0.25">
      <c r="A738" s="144"/>
      <c r="B738" s="144"/>
      <c r="C738" s="144"/>
      <c r="D738" s="144"/>
      <c r="E738" s="144" t="str">
        <f t="shared" si="117"/>
        <v>2023JULIOÍNDICES DE DEVOLUCIÓN</v>
      </c>
      <c r="F738" s="448">
        <v>2023</v>
      </c>
      <c r="G738" s="449" t="s">
        <v>241</v>
      </c>
      <c r="H738" s="452"/>
      <c r="I738" s="818" t="s">
        <v>161</v>
      </c>
      <c r="J738" s="903">
        <v>0.83333333333333337</v>
      </c>
      <c r="K738" s="1009">
        <v>1</v>
      </c>
      <c r="L738" s="1009" t="s">
        <v>84</v>
      </c>
      <c r="M738" s="1009">
        <v>1</v>
      </c>
      <c r="N738" s="1009" t="s">
        <v>84</v>
      </c>
      <c r="O738" s="1009" t="s">
        <v>84</v>
      </c>
      <c r="P738" s="1009">
        <v>1</v>
      </c>
      <c r="Q738" s="1009">
        <v>1</v>
      </c>
      <c r="R738" s="1009" t="s">
        <v>84</v>
      </c>
      <c r="S738" s="1009">
        <v>1</v>
      </c>
      <c r="T738" s="1009">
        <v>1</v>
      </c>
      <c r="U738" s="1009">
        <v>0.83333333333333337</v>
      </c>
      <c r="V738" s="1009">
        <v>1</v>
      </c>
      <c r="W738" s="1009" t="s">
        <v>84</v>
      </c>
      <c r="X738" s="1009">
        <v>1</v>
      </c>
      <c r="Y738" s="1009">
        <v>1</v>
      </c>
      <c r="Z738" s="1009">
        <v>1</v>
      </c>
      <c r="AA738" s="1009">
        <v>1</v>
      </c>
      <c r="AB738" s="1009">
        <v>1</v>
      </c>
      <c r="AC738" s="1089"/>
      <c r="AD738" s="1009">
        <v>1</v>
      </c>
      <c r="AE738" s="1009">
        <v>1</v>
      </c>
      <c r="AF738" s="1009">
        <v>1</v>
      </c>
      <c r="AG738" s="1009" t="s">
        <v>84</v>
      </c>
      <c r="AH738" s="1009" t="s">
        <v>84</v>
      </c>
      <c r="AI738" s="1009" t="s">
        <v>84</v>
      </c>
      <c r="AJ738" s="1009">
        <v>1</v>
      </c>
      <c r="AK738" s="1009">
        <v>1</v>
      </c>
      <c r="AL738" s="1009">
        <v>1</v>
      </c>
      <c r="AM738" s="1009">
        <v>0.83333333333333337</v>
      </c>
      <c r="AN738" s="186">
        <v>1</v>
      </c>
      <c r="AO738" s="1009" t="s">
        <v>84</v>
      </c>
      <c r="AP738" s="1009" t="s">
        <v>84</v>
      </c>
      <c r="AQ738" s="1009">
        <v>1</v>
      </c>
      <c r="AR738" s="1009">
        <v>1</v>
      </c>
      <c r="AS738" s="1009" t="s">
        <v>84</v>
      </c>
      <c r="AT738" s="1010">
        <v>1</v>
      </c>
      <c r="AU738" s="1009" t="s">
        <v>84</v>
      </c>
      <c r="AV738" s="1009" t="s">
        <v>84</v>
      </c>
      <c r="AW738" s="1009" t="s">
        <v>84</v>
      </c>
      <c r="AX738" s="1010" t="s">
        <v>84</v>
      </c>
      <c r="AY738" s="1009" t="s">
        <v>84</v>
      </c>
      <c r="AZ738" s="63"/>
      <c r="BA738" s="911">
        <v>0.97619047619047628</v>
      </c>
      <c r="BB738" s="988">
        <v>0.97916666666666663</v>
      </c>
      <c r="BC738" s="988">
        <v>1</v>
      </c>
      <c r="BD738" s="913">
        <v>0.98511904761904756</v>
      </c>
      <c r="BE738" s="913" t="s">
        <v>84</v>
      </c>
    </row>
    <row r="739" spans="1:59" ht="35.25" customHeight="1" x14ac:dyDescent="0.25">
      <c r="A739" s="144"/>
      <c r="B739" s="144"/>
      <c r="C739" s="144"/>
      <c r="D739" s="144"/>
      <c r="E739" s="144" t="str">
        <f t="shared" si="117"/>
        <v>2023AGOSTOÍNDICES DE DEVOLUCIÓN</v>
      </c>
      <c r="F739" s="448">
        <v>2023</v>
      </c>
      <c r="G739" s="449" t="s">
        <v>246</v>
      </c>
      <c r="H739" s="452"/>
      <c r="I739" s="818" t="s">
        <v>161</v>
      </c>
      <c r="J739" s="903">
        <v>1</v>
      </c>
      <c r="K739" s="1009">
        <v>1</v>
      </c>
      <c r="L739" s="1009" t="s">
        <v>84</v>
      </c>
      <c r="M739" s="1009">
        <v>1</v>
      </c>
      <c r="N739" s="1009" t="s">
        <v>84</v>
      </c>
      <c r="O739" s="1009" t="s">
        <v>84</v>
      </c>
      <c r="P739" s="1009">
        <v>1</v>
      </c>
      <c r="Q739" s="1009">
        <v>1</v>
      </c>
      <c r="R739" s="1009" t="s">
        <v>84</v>
      </c>
      <c r="S739" s="1009">
        <v>1</v>
      </c>
      <c r="T739" s="1009">
        <v>1</v>
      </c>
      <c r="U739" s="1009">
        <v>1</v>
      </c>
      <c r="V739" s="1009">
        <v>1</v>
      </c>
      <c r="W739" s="1009" t="s">
        <v>84</v>
      </c>
      <c r="X739" s="1009">
        <v>1</v>
      </c>
      <c r="Y739" s="1009">
        <v>1</v>
      </c>
      <c r="Z739" s="1009">
        <v>1</v>
      </c>
      <c r="AA739" s="1009">
        <v>1</v>
      </c>
      <c r="AB739" s="1009">
        <v>1</v>
      </c>
      <c r="AC739" s="1089"/>
      <c r="AD739" s="1009">
        <v>1</v>
      </c>
      <c r="AE739" s="1009">
        <v>1</v>
      </c>
      <c r="AF739" s="1009">
        <v>1</v>
      </c>
      <c r="AG739" s="1009" t="s">
        <v>84</v>
      </c>
      <c r="AH739" s="1009" t="s">
        <v>84</v>
      </c>
      <c r="AI739" s="1009" t="s">
        <v>84</v>
      </c>
      <c r="AJ739" s="1009">
        <v>1</v>
      </c>
      <c r="AK739" s="1009">
        <v>1</v>
      </c>
      <c r="AL739" s="1009">
        <v>1</v>
      </c>
      <c r="AM739" s="1009">
        <v>1</v>
      </c>
      <c r="AN739" s="186">
        <v>1</v>
      </c>
      <c r="AO739" s="1009" t="s">
        <v>84</v>
      </c>
      <c r="AP739" s="1009" t="s">
        <v>84</v>
      </c>
      <c r="AQ739" s="1009">
        <v>1</v>
      </c>
      <c r="AR739" s="1009">
        <v>0.83333333333333337</v>
      </c>
      <c r="AS739" s="1009" t="s">
        <v>84</v>
      </c>
      <c r="AT739" s="1010">
        <v>1</v>
      </c>
      <c r="AU739" s="1009" t="s">
        <v>84</v>
      </c>
      <c r="AV739" s="1009" t="s">
        <v>84</v>
      </c>
      <c r="AW739" s="1009" t="s">
        <v>84</v>
      </c>
      <c r="AX739" s="1010" t="s">
        <v>84</v>
      </c>
      <c r="AY739" s="1009" t="s">
        <v>84</v>
      </c>
      <c r="AZ739" s="63"/>
      <c r="BA739" s="911">
        <v>1</v>
      </c>
      <c r="BB739" s="988">
        <v>1</v>
      </c>
      <c r="BC739" s="988">
        <v>0.94444444444444453</v>
      </c>
      <c r="BD739" s="913">
        <v>0.98148148148148151</v>
      </c>
      <c r="BE739" s="913" t="s">
        <v>84</v>
      </c>
    </row>
    <row r="740" spans="1:59" ht="35.25" customHeight="1" x14ac:dyDescent="0.25">
      <c r="A740" s="144"/>
      <c r="B740" s="144"/>
      <c r="C740" s="144"/>
      <c r="D740" s="144"/>
      <c r="E740" s="144" t="str">
        <f t="shared" si="117"/>
        <v>2023SEPTIEMBREÍNDICES DE DEVOLUCIÓN</v>
      </c>
      <c r="F740" s="448">
        <v>2023</v>
      </c>
      <c r="G740" s="449" t="s">
        <v>248</v>
      </c>
      <c r="H740" s="452"/>
      <c r="I740" s="818" t="s">
        <v>161</v>
      </c>
      <c r="J740" s="903">
        <v>1</v>
      </c>
      <c r="K740" s="1009">
        <v>1</v>
      </c>
      <c r="L740" s="1009" t="s">
        <v>84</v>
      </c>
      <c r="M740" s="1009">
        <v>1</v>
      </c>
      <c r="N740" s="1009" t="s">
        <v>84</v>
      </c>
      <c r="O740" s="1009" t="s">
        <v>84</v>
      </c>
      <c r="P740" s="1009">
        <v>1</v>
      </c>
      <c r="Q740" s="1009">
        <v>1</v>
      </c>
      <c r="R740" s="1009" t="s">
        <v>84</v>
      </c>
      <c r="S740" s="1009">
        <v>1</v>
      </c>
      <c r="T740" s="1009">
        <v>1</v>
      </c>
      <c r="U740" s="1009">
        <v>1</v>
      </c>
      <c r="V740" s="1009">
        <v>1</v>
      </c>
      <c r="W740" s="1009" t="s">
        <v>84</v>
      </c>
      <c r="X740" s="1009">
        <v>1</v>
      </c>
      <c r="Y740" s="1009">
        <v>1</v>
      </c>
      <c r="Z740" s="1009">
        <v>1</v>
      </c>
      <c r="AA740" s="1009">
        <v>1</v>
      </c>
      <c r="AB740" s="1009">
        <v>1</v>
      </c>
      <c r="AC740" s="1089"/>
      <c r="AD740" s="1009">
        <v>1</v>
      </c>
      <c r="AE740" s="1009">
        <v>1</v>
      </c>
      <c r="AF740" s="1009">
        <v>1</v>
      </c>
      <c r="AG740" s="1009" t="s">
        <v>84</v>
      </c>
      <c r="AH740" s="1009" t="s">
        <v>84</v>
      </c>
      <c r="AI740" s="1009" t="s">
        <v>84</v>
      </c>
      <c r="AJ740" s="1009">
        <v>1</v>
      </c>
      <c r="AK740" s="1009">
        <v>1</v>
      </c>
      <c r="AL740" s="1009">
        <v>1</v>
      </c>
      <c r="AM740" s="1009">
        <v>1</v>
      </c>
      <c r="AN740" s="186">
        <v>0.83333333333333337</v>
      </c>
      <c r="AO740" s="1009" t="s">
        <v>84</v>
      </c>
      <c r="AP740" s="1009" t="s">
        <v>84</v>
      </c>
      <c r="AQ740" s="1009">
        <v>1</v>
      </c>
      <c r="AR740" s="1009">
        <v>1</v>
      </c>
      <c r="AS740" s="1009" t="s">
        <v>84</v>
      </c>
      <c r="AT740" s="1010">
        <v>1</v>
      </c>
      <c r="AU740" s="1009">
        <v>1</v>
      </c>
      <c r="AV740" s="1009">
        <v>1</v>
      </c>
      <c r="AW740" s="1009" t="s">
        <v>84</v>
      </c>
      <c r="AX740" s="1010" t="s">
        <v>84</v>
      </c>
      <c r="AY740" s="1009" t="s">
        <v>84</v>
      </c>
      <c r="AZ740" s="63" t="s">
        <v>84</v>
      </c>
      <c r="BA740" s="911" t="s">
        <v>84</v>
      </c>
      <c r="BB740" s="988"/>
      <c r="BC740" s="988">
        <v>1</v>
      </c>
      <c r="BD740" s="913">
        <v>0.97916666666666663</v>
      </c>
      <c r="BE740" s="913">
        <v>1</v>
      </c>
      <c r="BF740" s="147">
        <v>0.99305555555555547</v>
      </c>
      <c r="BG740" s="147" t="s">
        <v>84</v>
      </c>
    </row>
    <row r="741" spans="1:59" ht="35.25" customHeight="1" x14ac:dyDescent="0.25">
      <c r="A741" s="144"/>
      <c r="B741" s="144"/>
      <c r="C741" s="144"/>
      <c r="D741" s="144"/>
      <c r="E741" s="144" t="str">
        <f t="shared" si="117"/>
        <v>2023OCTUBREÍNDICES DE DEVOLUCIÓN</v>
      </c>
      <c r="F741" s="448">
        <v>2023</v>
      </c>
      <c r="G741" s="449" t="s">
        <v>257</v>
      </c>
      <c r="H741" s="452"/>
      <c r="I741" s="818" t="s">
        <v>161</v>
      </c>
      <c r="J741" s="1019">
        <v>1</v>
      </c>
      <c r="K741" s="1009">
        <v>1</v>
      </c>
      <c r="L741" s="1009" t="s">
        <v>84</v>
      </c>
      <c r="M741" s="1009">
        <v>1</v>
      </c>
      <c r="N741" s="1009" t="s">
        <v>84</v>
      </c>
      <c r="O741" s="1009" t="s">
        <v>84</v>
      </c>
      <c r="P741" s="1009">
        <v>1</v>
      </c>
      <c r="Q741" s="1009">
        <v>1</v>
      </c>
      <c r="R741" s="1009" t="s">
        <v>84</v>
      </c>
      <c r="S741" s="1009">
        <v>1</v>
      </c>
      <c r="T741" s="1009">
        <v>1</v>
      </c>
      <c r="U741" s="1009">
        <v>1</v>
      </c>
      <c r="V741" s="1009">
        <v>1</v>
      </c>
      <c r="W741" s="1009" t="s">
        <v>84</v>
      </c>
      <c r="X741" s="1009">
        <v>1</v>
      </c>
      <c r="Y741" s="1009">
        <v>1</v>
      </c>
      <c r="Z741" s="1009">
        <v>1</v>
      </c>
      <c r="AA741" s="1009">
        <v>1</v>
      </c>
      <c r="AB741" s="1009">
        <v>1</v>
      </c>
      <c r="AC741" s="1089"/>
      <c r="AD741" s="1009">
        <v>1</v>
      </c>
      <c r="AE741" s="1009">
        <v>1</v>
      </c>
      <c r="AF741" s="1009">
        <v>0.83333333333333337</v>
      </c>
      <c r="AG741" s="1009" t="s">
        <v>84</v>
      </c>
      <c r="AH741" s="1009" t="s">
        <v>84</v>
      </c>
      <c r="AI741" s="1009" t="s">
        <v>84</v>
      </c>
      <c r="AJ741" s="1009">
        <v>1</v>
      </c>
      <c r="AK741" s="1009">
        <v>1</v>
      </c>
      <c r="AL741" s="1009">
        <v>0.83333333333333337</v>
      </c>
      <c r="AM741" s="1009">
        <v>1</v>
      </c>
      <c r="AN741" s="186">
        <v>1</v>
      </c>
      <c r="AO741" s="1009" t="s">
        <v>84</v>
      </c>
      <c r="AP741" s="1009" t="s">
        <v>84</v>
      </c>
      <c r="AQ741" s="1009">
        <v>0.83333333333333337</v>
      </c>
      <c r="AR741" s="1009">
        <v>1</v>
      </c>
      <c r="AS741" s="1009" t="s">
        <v>84</v>
      </c>
      <c r="AT741" s="1010">
        <v>1</v>
      </c>
      <c r="AU741" s="1009" t="s">
        <v>84</v>
      </c>
      <c r="AV741" s="1009" t="s">
        <v>84</v>
      </c>
      <c r="AW741" s="1009" t="s">
        <v>84</v>
      </c>
      <c r="AX741" s="1010" t="s">
        <v>84</v>
      </c>
      <c r="AY741" s="1009" t="s">
        <v>84</v>
      </c>
      <c r="AZ741" s="63"/>
      <c r="BA741" s="1022">
        <v>1</v>
      </c>
      <c r="BB741" s="1023">
        <v>0.95833333333333337</v>
      </c>
      <c r="BC741" s="1023">
        <v>0.94444444444444453</v>
      </c>
      <c r="BD741" s="1024">
        <v>0.96759259259259267</v>
      </c>
      <c r="BE741" s="1024" t="s">
        <v>84</v>
      </c>
    </row>
    <row r="742" spans="1:59" ht="35.25" customHeight="1" x14ac:dyDescent="0.25">
      <c r="A742" s="144"/>
      <c r="B742" s="144"/>
      <c r="C742" s="144"/>
      <c r="D742" s="144"/>
      <c r="E742" s="144" t="str">
        <f t="shared" si="117"/>
        <v>2023NOVIEMBREÍNDICES DE DEVOLUCIÓN</v>
      </c>
      <c r="F742" s="448">
        <v>2023</v>
      </c>
      <c r="G742" s="449" t="s">
        <v>267</v>
      </c>
      <c r="H742" s="452"/>
      <c r="I742" s="818" t="s">
        <v>161</v>
      </c>
      <c r="J742" s="1019">
        <v>1</v>
      </c>
      <c r="K742" s="1009">
        <v>1</v>
      </c>
      <c r="L742" s="1009" t="s">
        <v>84</v>
      </c>
      <c r="M742" s="1009">
        <v>1</v>
      </c>
      <c r="N742" s="1009" t="s">
        <v>84</v>
      </c>
      <c r="O742" s="1009" t="s">
        <v>84</v>
      </c>
      <c r="P742" s="1009">
        <v>0.83333333333333337</v>
      </c>
      <c r="Q742" s="1009">
        <v>1</v>
      </c>
      <c r="R742" s="1009" t="s">
        <v>84</v>
      </c>
      <c r="S742" s="1009">
        <v>1</v>
      </c>
      <c r="T742" s="1009">
        <v>1</v>
      </c>
      <c r="U742" s="1009">
        <v>1</v>
      </c>
      <c r="V742" s="1009">
        <v>1</v>
      </c>
      <c r="W742" s="1009" t="s">
        <v>84</v>
      </c>
      <c r="X742" s="1009">
        <v>1</v>
      </c>
      <c r="Y742" s="1009">
        <v>1</v>
      </c>
      <c r="Z742" s="1009">
        <v>1</v>
      </c>
      <c r="AA742" s="1009">
        <v>1</v>
      </c>
      <c r="AB742" s="1009">
        <v>1</v>
      </c>
      <c r="AC742" s="1089"/>
      <c r="AD742" s="1009">
        <v>1</v>
      </c>
      <c r="AE742" s="1009">
        <v>1</v>
      </c>
      <c r="AF742" s="1009">
        <v>0.83333333333333337</v>
      </c>
      <c r="AG742" s="1009" t="s">
        <v>84</v>
      </c>
      <c r="AH742" s="1009" t="s">
        <v>84</v>
      </c>
      <c r="AI742" s="1009" t="s">
        <v>84</v>
      </c>
      <c r="AJ742" s="1009">
        <v>1</v>
      </c>
      <c r="AK742" s="1009">
        <v>1</v>
      </c>
      <c r="AL742" s="1009">
        <v>0.83333333333333337</v>
      </c>
      <c r="AM742" s="1009">
        <v>1</v>
      </c>
      <c r="AN742" s="186">
        <v>0.83333333333333337</v>
      </c>
      <c r="AO742" s="1009" t="s">
        <v>84</v>
      </c>
      <c r="AP742" s="1009" t="s">
        <v>84</v>
      </c>
      <c r="AQ742" s="1009">
        <v>1</v>
      </c>
      <c r="AR742" s="1009">
        <v>1</v>
      </c>
      <c r="AS742" s="1009" t="s">
        <v>84</v>
      </c>
      <c r="AT742" s="1010">
        <v>1</v>
      </c>
      <c r="AU742" s="1009" t="s">
        <v>84</v>
      </c>
      <c r="AV742" s="1009" t="s">
        <v>84</v>
      </c>
      <c r="AW742" s="1009" t="s">
        <v>84</v>
      </c>
      <c r="AX742" s="1010" t="s">
        <v>84</v>
      </c>
      <c r="AY742" s="1009" t="s">
        <v>84</v>
      </c>
      <c r="AZ742" s="63"/>
      <c r="BA742" s="1022">
        <v>0.98809523809523814</v>
      </c>
      <c r="BB742" s="1023">
        <v>0.9375</v>
      </c>
      <c r="BC742" s="1023">
        <v>1</v>
      </c>
      <c r="BD742" s="1024">
        <v>0.97519841269841268</v>
      </c>
      <c r="BE742" s="1024" t="s">
        <v>84</v>
      </c>
    </row>
    <row r="743" spans="1:59" ht="35.25" customHeight="1" x14ac:dyDescent="0.25">
      <c r="A743" s="144"/>
      <c r="B743" s="144"/>
      <c r="C743" s="144"/>
      <c r="D743" s="144"/>
      <c r="E743" s="144" t="str">
        <f t="shared" si="117"/>
        <v>2023DICIEMBREÍNDICES DE DEVOLUCIÓN</v>
      </c>
      <c r="F743" s="448">
        <v>2023</v>
      </c>
      <c r="G743" s="449" t="s">
        <v>152</v>
      </c>
      <c r="H743" s="452"/>
      <c r="I743" s="818" t="s">
        <v>161</v>
      </c>
      <c r="J743" s="1019">
        <v>1</v>
      </c>
      <c r="K743" s="1009">
        <v>1</v>
      </c>
      <c r="L743" s="1009" t="s">
        <v>84</v>
      </c>
      <c r="M743" s="1009">
        <v>1</v>
      </c>
      <c r="N743" s="1009" t="s">
        <v>84</v>
      </c>
      <c r="O743" s="1009" t="s">
        <v>84</v>
      </c>
      <c r="P743" s="1009">
        <v>1</v>
      </c>
      <c r="Q743" s="1009">
        <v>1</v>
      </c>
      <c r="R743" s="1009" t="s">
        <v>84</v>
      </c>
      <c r="S743" s="1009">
        <v>1</v>
      </c>
      <c r="T743" s="1009">
        <v>1</v>
      </c>
      <c r="U743" s="1009">
        <v>1</v>
      </c>
      <c r="V743" s="1009">
        <v>1</v>
      </c>
      <c r="W743" s="1009" t="s">
        <v>84</v>
      </c>
      <c r="X743" s="1009">
        <v>1</v>
      </c>
      <c r="Y743" s="1009">
        <v>1</v>
      </c>
      <c r="Z743" s="1009">
        <v>1</v>
      </c>
      <c r="AA743" s="1009">
        <v>1</v>
      </c>
      <c r="AB743" s="1009">
        <v>1</v>
      </c>
      <c r="AC743" s="1089"/>
      <c r="AD743" s="1009">
        <v>1</v>
      </c>
      <c r="AE743" s="1009">
        <v>1</v>
      </c>
      <c r="AF743" s="1009">
        <v>1</v>
      </c>
      <c r="AG743" s="1009" t="s">
        <v>84</v>
      </c>
      <c r="AH743" s="1009" t="s">
        <v>84</v>
      </c>
      <c r="AI743" s="1009" t="s">
        <v>84</v>
      </c>
      <c r="AJ743" s="1009">
        <v>1</v>
      </c>
      <c r="AK743" s="1009">
        <v>1</v>
      </c>
      <c r="AL743" s="1009">
        <v>1</v>
      </c>
      <c r="AM743" s="1009">
        <v>1</v>
      </c>
      <c r="AN743" s="186">
        <v>1</v>
      </c>
      <c r="AO743" s="1009" t="s">
        <v>84</v>
      </c>
      <c r="AP743" s="1009" t="s">
        <v>84</v>
      </c>
      <c r="AQ743" s="1009">
        <v>1</v>
      </c>
      <c r="AR743" s="1009">
        <v>1</v>
      </c>
      <c r="AS743" s="1009" t="s">
        <v>84</v>
      </c>
      <c r="AT743" s="1010">
        <v>1</v>
      </c>
      <c r="AU743" s="1009" t="s">
        <v>84</v>
      </c>
      <c r="AV743" s="1009" t="s">
        <v>84</v>
      </c>
      <c r="AW743" s="1009" t="s">
        <v>84</v>
      </c>
      <c r="AX743" s="1010" t="s">
        <v>84</v>
      </c>
      <c r="AY743" s="1009" t="s">
        <v>84</v>
      </c>
      <c r="AZ743" s="63"/>
      <c r="BA743" s="1022">
        <v>1</v>
      </c>
      <c r="BB743" s="1023">
        <v>1</v>
      </c>
      <c r="BC743" s="1023">
        <v>1</v>
      </c>
      <c r="BD743" s="1024">
        <v>1</v>
      </c>
      <c r="BE743" s="1024" t="s">
        <v>84</v>
      </c>
    </row>
    <row r="744" spans="1:59" ht="35.25" customHeight="1" x14ac:dyDescent="0.25">
      <c r="A744" s="144"/>
      <c r="B744" s="144"/>
      <c r="C744" s="144"/>
      <c r="D744" s="144"/>
      <c r="E744" s="144" t="str">
        <f t="shared" ref="E744:E767" si="118">+F744&amp;G744&amp;I744</f>
        <v>2024ENEROÍNDICES DE DEVOLUCIÓN</v>
      </c>
      <c r="F744" s="448">
        <v>2024</v>
      </c>
      <c r="G744" s="449" t="s">
        <v>153</v>
      </c>
      <c r="H744" s="452"/>
      <c r="I744" s="818" t="s">
        <v>161</v>
      </c>
      <c r="J744" s="1088">
        <v>1</v>
      </c>
      <c r="K744" s="1089">
        <v>1</v>
      </c>
      <c r="L744" s="1089" t="s">
        <v>84</v>
      </c>
      <c r="M744" s="1089">
        <v>1</v>
      </c>
      <c r="N744" s="1089" t="s">
        <v>84</v>
      </c>
      <c r="O744" s="1089" t="s">
        <v>84</v>
      </c>
      <c r="P744" s="1089">
        <v>1</v>
      </c>
      <c r="Q744" s="1089">
        <v>1</v>
      </c>
      <c r="R744" s="1089" t="s">
        <v>84</v>
      </c>
      <c r="S744" s="1089">
        <v>1</v>
      </c>
      <c r="T744" s="1089" t="s">
        <v>84</v>
      </c>
      <c r="U744" s="1089">
        <v>1</v>
      </c>
      <c r="V744" s="1089">
        <v>1</v>
      </c>
      <c r="W744" s="1089" t="s">
        <v>84</v>
      </c>
      <c r="X744" s="1089">
        <v>1</v>
      </c>
      <c r="Y744" s="1089">
        <v>1</v>
      </c>
      <c r="Z744" s="1089">
        <v>1</v>
      </c>
      <c r="AA744" s="1089">
        <v>1</v>
      </c>
      <c r="AB744" s="1089" t="s">
        <v>84</v>
      </c>
      <c r="AC744" s="1089"/>
      <c r="AD744" s="1089">
        <v>1</v>
      </c>
      <c r="AE744" s="1089">
        <v>1</v>
      </c>
      <c r="AF744" s="1089">
        <v>1</v>
      </c>
      <c r="AG744" s="1089" t="s">
        <v>84</v>
      </c>
      <c r="AH744" s="1089" t="s">
        <v>84</v>
      </c>
      <c r="AI744" s="1089" t="s">
        <v>84</v>
      </c>
      <c r="AJ744" s="1089">
        <v>1</v>
      </c>
      <c r="AK744" s="1089">
        <v>1</v>
      </c>
      <c r="AL744" s="1089">
        <v>1</v>
      </c>
      <c r="AM744" s="1089">
        <v>1</v>
      </c>
      <c r="AN744" s="186">
        <v>1</v>
      </c>
      <c r="AO744" s="1089" t="s">
        <v>84</v>
      </c>
      <c r="AP744" s="1089" t="s">
        <v>84</v>
      </c>
      <c r="AQ744" s="1089">
        <v>1</v>
      </c>
      <c r="AR744" s="1089">
        <v>1</v>
      </c>
      <c r="AS744" s="1089" t="s">
        <v>84</v>
      </c>
      <c r="AT744" s="1092">
        <v>1</v>
      </c>
      <c r="AU744" s="1089" t="s">
        <v>84</v>
      </c>
      <c r="AV744" s="1089" t="s">
        <v>84</v>
      </c>
      <c r="AW744" s="1089" t="s">
        <v>84</v>
      </c>
      <c r="AX744" s="1092" t="s">
        <v>84</v>
      </c>
      <c r="AY744" s="1089" t="s">
        <v>84</v>
      </c>
      <c r="AZ744" s="63"/>
      <c r="BA744" s="1093">
        <v>1</v>
      </c>
      <c r="BB744" s="1094">
        <v>1</v>
      </c>
      <c r="BC744" s="1094">
        <v>1</v>
      </c>
      <c r="BD744" s="1095">
        <v>1</v>
      </c>
      <c r="BE744" s="1095" t="s">
        <v>84</v>
      </c>
    </row>
    <row r="745" spans="1:59" ht="35.25" customHeight="1" x14ac:dyDescent="0.25">
      <c r="A745" s="144"/>
      <c r="B745" s="144"/>
      <c r="C745" s="144"/>
      <c r="D745" s="144"/>
      <c r="E745" s="144" t="str">
        <f t="shared" si="118"/>
        <v>2024FEBREROÍNDICES DE DEVOLUCIÓN</v>
      </c>
      <c r="F745" s="448">
        <v>2024</v>
      </c>
      <c r="G745" s="449" t="s">
        <v>154</v>
      </c>
      <c r="H745" s="452"/>
      <c r="I745" s="818" t="s">
        <v>161</v>
      </c>
      <c r="J745" s="1088">
        <v>1</v>
      </c>
      <c r="K745" s="1089">
        <v>1</v>
      </c>
      <c r="L745" s="1089" t="s">
        <v>84</v>
      </c>
      <c r="M745" s="1089">
        <v>1</v>
      </c>
      <c r="N745" s="1089" t="s">
        <v>84</v>
      </c>
      <c r="O745" s="1089" t="s">
        <v>84</v>
      </c>
      <c r="P745" s="1089">
        <v>1</v>
      </c>
      <c r="Q745" s="1089">
        <v>1</v>
      </c>
      <c r="R745" s="1089" t="s">
        <v>84</v>
      </c>
      <c r="S745" s="1089">
        <v>1</v>
      </c>
      <c r="T745" s="1089" t="s">
        <v>84</v>
      </c>
      <c r="U745" s="1089">
        <v>1</v>
      </c>
      <c r="V745" s="1089">
        <v>1</v>
      </c>
      <c r="W745" s="1089" t="s">
        <v>84</v>
      </c>
      <c r="X745" s="1089">
        <v>1</v>
      </c>
      <c r="Y745" s="1089">
        <v>1</v>
      </c>
      <c r="Z745" s="1089">
        <v>1</v>
      </c>
      <c r="AA745" s="1089">
        <v>1</v>
      </c>
      <c r="AB745" s="1089" t="s">
        <v>84</v>
      </c>
      <c r="AC745" s="1089"/>
      <c r="AD745" s="1089">
        <v>1</v>
      </c>
      <c r="AE745" s="1089">
        <v>1</v>
      </c>
      <c r="AF745" s="1089">
        <v>1</v>
      </c>
      <c r="AG745" s="1089" t="s">
        <v>84</v>
      </c>
      <c r="AH745" s="1089" t="s">
        <v>84</v>
      </c>
      <c r="AI745" s="1089" t="s">
        <v>84</v>
      </c>
      <c r="AJ745" s="1089">
        <v>1</v>
      </c>
      <c r="AK745" s="1089">
        <v>1</v>
      </c>
      <c r="AL745" s="1089">
        <v>0.8</v>
      </c>
      <c r="AM745" s="1089">
        <v>1</v>
      </c>
      <c r="AN745" s="186">
        <v>1</v>
      </c>
      <c r="AO745" s="1089" t="s">
        <v>84</v>
      </c>
      <c r="AP745" s="1089" t="s">
        <v>84</v>
      </c>
      <c r="AQ745" s="1089">
        <v>1</v>
      </c>
      <c r="AR745" s="1089">
        <v>1</v>
      </c>
      <c r="AS745" s="1089" t="s">
        <v>84</v>
      </c>
      <c r="AT745" s="1092">
        <v>1</v>
      </c>
      <c r="AU745" s="1089" t="s">
        <v>84</v>
      </c>
      <c r="AV745" s="1089" t="s">
        <v>84</v>
      </c>
      <c r="AW745" s="1089" t="s">
        <v>84</v>
      </c>
      <c r="AX745" s="1092" t="s">
        <v>84</v>
      </c>
      <c r="AY745" s="1089" t="s">
        <v>84</v>
      </c>
      <c r="AZ745" s="63"/>
      <c r="BA745" s="1093">
        <v>1</v>
      </c>
      <c r="BB745" s="1094">
        <v>0.97499999999999998</v>
      </c>
      <c r="BC745" s="1094">
        <v>1</v>
      </c>
      <c r="BD745" s="1095">
        <v>0.9916666666666667</v>
      </c>
      <c r="BE745" s="1095" t="s">
        <v>84</v>
      </c>
    </row>
    <row r="746" spans="1:59" ht="35.25" customHeight="1" x14ac:dyDescent="0.25">
      <c r="A746" s="144"/>
      <c r="B746" s="144"/>
      <c r="C746" s="144"/>
      <c r="D746" s="144"/>
      <c r="E746" s="144" t="str">
        <f t="shared" si="118"/>
        <v>2024MARZOÍNDICES DE DEVOLUCIÓN</v>
      </c>
      <c r="F746" s="448">
        <v>2024</v>
      </c>
      <c r="G746" s="449" t="s">
        <v>155</v>
      </c>
      <c r="H746" s="452"/>
      <c r="I746" s="818" t="s">
        <v>161</v>
      </c>
      <c r="J746" s="1088">
        <v>1</v>
      </c>
      <c r="K746" s="1089">
        <v>1</v>
      </c>
      <c r="L746" s="1089" t="s">
        <v>84</v>
      </c>
      <c r="M746" s="1089">
        <v>1</v>
      </c>
      <c r="N746" s="1089" t="s">
        <v>84</v>
      </c>
      <c r="O746" s="1089" t="s">
        <v>84</v>
      </c>
      <c r="P746" s="1089">
        <v>1</v>
      </c>
      <c r="Q746" s="1089">
        <v>1</v>
      </c>
      <c r="R746" s="1089" t="s">
        <v>84</v>
      </c>
      <c r="S746" s="1089">
        <v>1</v>
      </c>
      <c r="T746" s="1089" t="s">
        <v>84</v>
      </c>
      <c r="U746" s="1089">
        <v>1</v>
      </c>
      <c r="V746" s="1089">
        <v>1</v>
      </c>
      <c r="W746" s="1089" t="s">
        <v>84</v>
      </c>
      <c r="X746" s="1089">
        <v>1</v>
      </c>
      <c r="Y746" s="1089">
        <v>1</v>
      </c>
      <c r="Z746" s="1089">
        <v>1</v>
      </c>
      <c r="AA746" s="1089">
        <v>1</v>
      </c>
      <c r="AB746" s="1089" t="s">
        <v>84</v>
      </c>
      <c r="AC746" s="1089"/>
      <c r="AD746" s="1089">
        <v>1</v>
      </c>
      <c r="AE746" s="1089">
        <v>1</v>
      </c>
      <c r="AF746" s="1089">
        <v>1</v>
      </c>
      <c r="AG746" s="1089" t="s">
        <v>84</v>
      </c>
      <c r="AH746" s="1089" t="s">
        <v>84</v>
      </c>
      <c r="AI746" s="1089" t="s">
        <v>84</v>
      </c>
      <c r="AJ746" s="1089">
        <v>1</v>
      </c>
      <c r="AK746" s="1089" t="s">
        <v>84</v>
      </c>
      <c r="AL746" s="1089">
        <v>1</v>
      </c>
      <c r="AM746" s="1089">
        <v>1</v>
      </c>
      <c r="AN746" s="186">
        <v>0.83333333333333337</v>
      </c>
      <c r="AO746" s="1089" t="s">
        <v>84</v>
      </c>
      <c r="AP746" s="1089" t="s">
        <v>84</v>
      </c>
      <c r="AQ746" s="1089">
        <v>1</v>
      </c>
      <c r="AR746" s="1089">
        <v>1</v>
      </c>
      <c r="AS746" s="1089" t="s">
        <v>84</v>
      </c>
      <c r="AT746" s="1092">
        <v>1</v>
      </c>
      <c r="AU746" s="1089" t="s">
        <v>84</v>
      </c>
      <c r="AV746" s="1089" t="s">
        <v>84</v>
      </c>
      <c r="AW746" s="1089" t="s">
        <v>84</v>
      </c>
      <c r="AX746" s="1092" t="s">
        <v>84</v>
      </c>
      <c r="AY746" s="1089" t="s">
        <v>84</v>
      </c>
      <c r="AZ746" s="63"/>
      <c r="BA746" s="1093">
        <v>1</v>
      </c>
      <c r="BB746" s="1094">
        <v>0.97619047619047616</v>
      </c>
      <c r="BC746" s="1094">
        <v>1</v>
      </c>
      <c r="BD746" s="1095">
        <v>0.99206349206349209</v>
      </c>
      <c r="BE746" s="1095" t="s">
        <v>84</v>
      </c>
    </row>
    <row r="747" spans="1:59" ht="35.25" customHeight="1" x14ac:dyDescent="0.25">
      <c r="A747" s="144"/>
      <c r="B747" s="144"/>
      <c r="C747" s="144"/>
      <c r="D747" s="144"/>
      <c r="E747" s="144" t="str">
        <f t="shared" si="118"/>
        <v>2024ABRILÍNDICES DE DEVOLUCIÓN</v>
      </c>
      <c r="F747" s="448">
        <v>2024</v>
      </c>
      <c r="G747" s="449" t="s">
        <v>303</v>
      </c>
      <c r="H747" s="452"/>
      <c r="I747" s="818" t="s">
        <v>161</v>
      </c>
      <c r="J747" s="1088">
        <v>1</v>
      </c>
      <c r="K747" s="1089">
        <v>1</v>
      </c>
      <c r="L747" s="1089" t="s">
        <v>84</v>
      </c>
      <c r="M747" s="1089">
        <v>1</v>
      </c>
      <c r="N747" s="1089" t="s">
        <v>84</v>
      </c>
      <c r="O747" s="1089" t="s">
        <v>84</v>
      </c>
      <c r="P747" s="1089">
        <v>1</v>
      </c>
      <c r="Q747" s="1089">
        <v>1</v>
      </c>
      <c r="R747" s="1089" t="s">
        <v>84</v>
      </c>
      <c r="S747" s="1089">
        <v>1</v>
      </c>
      <c r="T747" s="1089" t="s">
        <v>84</v>
      </c>
      <c r="U747" s="1089">
        <v>1</v>
      </c>
      <c r="V747" s="1089">
        <v>1</v>
      </c>
      <c r="W747" s="1089" t="s">
        <v>84</v>
      </c>
      <c r="X747" s="1089">
        <v>1</v>
      </c>
      <c r="Y747" s="1089">
        <v>1</v>
      </c>
      <c r="Z747" s="1089">
        <v>1</v>
      </c>
      <c r="AA747" s="1089">
        <v>1</v>
      </c>
      <c r="AB747" s="1089" t="s">
        <v>84</v>
      </c>
      <c r="AC747" s="1089"/>
      <c r="AD747" s="1089">
        <v>1</v>
      </c>
      <c r="AE747" s="1089">
        <v>1</v>
      </c>
      <c r="AF747" s="1089">
        <v>1</v>
      </c>
      <c r="AG747" s="1089" t="s">
        <v>84</v>
      </c>
      <c r="AH747" s="1089" t="s">
        <v>84</v>
      </c>
      <c r="AI747" s="1089" t="s">
        <v>84</v>
      </c>
      <c r="AJ747" s="1089">
        <v>1</v>
      </c>
      <c r="AK747" s="1089" t="s">
        <v>84</v>
      </c>
      <c r="AL747" s="1089">
        <v>0.83333333333333337</v>
      </c>
      <c r="AM747" s="1089">
        <v>1</v>
      </c>
      <c r="AN747" s="186">
        <v>1</v>
      </c>
      <c r="AO747" s="1089" t="s">
        <v>84</v>
      </c>
      <c r="AP747" s="1089" t="s">
        <v>84</v>
      </c>
      <c r="AQ747" s="1089">
        <v>1</v>
      </c>
      <c r="AR747" s="1089">
        <v>1</v>
      </c>
      <c r="AS747" s="1089" t="s">
        <v>84</v>
      </c>
      <c r="AT747" s="1092">
        <v>1</v>
      </c>
      <c r="AU747" s="1089" t="s">
        <v>84</v>
      </c>
      <c r="AV747" s="1089" t="s">
        <v>84</v>
      </c>
      <c r="AW747" s="1089" t="s">
        <v>84</v>
      </c>
      <c r="AX747" s="1092" t="s">
        <v>84</v>
      </c>
      <c r="AY747" s="1089" t="s">
        <v>84</v>
      </c>
      <c r="AZ747" s="63"/>
      <c r="BA747" s="1093">
        <v>1</v>
      </c>
      <c r="BB747" s="1094">
        <v>0.97619047619047616</v>
      </c>
      <c r="BC747" s="1094">
        <v>1</v>
      </c>
      <c r="BD747" s="1095">
        <v>0.99206349206349209</v>
      </c>
      <c r="BE747" s="1095" t="s">
        <v>84</v>
      </c>
    </row>
    <row r="748" spans="1:59" ht="35.25" customHeight="1" x14ac:dyDescent="0.25">
      <c r="A748" s="144"/>
      <c r="B748" s="144"/>
      <c r="C748" s="144"/>
      <c r="D748" s="144"/>
      <c r="E748" s="144" t="str">
        <f t="shared" si="118"/>
        <v>2024MAYOÍNDICES DE DEVOLUCIÓN</v>
      </c>
      <c r="F748" s="448">
        <v>2024</v>
      </c>
      <c r="G748" s="449" t="s">
        <v>167</v>
      </c>
      <c r="H748" s="452"/>
      <c r="I748" s="818" t="s">
        <v>161</v>
      </c>
      <c r="J748" s="1088">
        <v>1</v>
      </c>
      <c r="K748" s="1089">
        <v>1</v>
      </c>
      <c r="L748" s="1089" t="s">
        <v>84</v>
      </c>
      <c r="M748" s="1089">
        <v>1</v>
      </c>
      <c r="N748" s="1089" t="s">
        <v>84</v>
      </c>
      <c r="O748" s="1089" t="s">
        <v>84</v>
      </c>
      <c r="P748" s="1089">
        <v>1</v>
      </c>
      <c r="Q748" s="1089">
        <v>1</v>
      </c>
      <c r="R748" s="1089" t="s">
        <v>84</v>
      </c>
      <c r="S748" s="1089">
        <v>1</v>
      </c>
      <c r="T748" s="1089" t="s">
        <v>84</v>
      </c>
      <c r="U748" s="1089">
        <v>1</v>
      </c>
      <c r="V748" s="1089">
        <v>1</v>
      </c>
      <c r="W748" s="1089" t="s">
        <v>84</v>
      </c>
      <c r="X748" s="1089">
        <v>1</v>
      </c>
      <c r="Y748" s="1089">
        <v>1</v>
      </c>
      <c r="Z748" s="1089">
        <v>1</v>
      </c>
      <c r="AA748" s="1089">
        <v>1</v>
      </c>
      <c r="AB748" s="1089" t="s">
        <v>84</v>
      </c>
      <c r="AC748" s="1089"/>
      <c r="AD748" s="1089">
        <v>1</v>
      </c>
      <c r="AE748" s="1089">
        <v>1</v>
      </c>
      <c r="AF748" s="1089">
        <v>1</v>
      </c>
      <c r="AG748" s="1089" t="s">
        <v>84</v>
      </c>
      <c r="AH748" s="1089" t="s">
        <v>84</v>
      </c>
      <c r="AI748" s="1089" t="s">
        <v>84</v>
      </c>
      <c r="AJ748" s="1089">
        <v>1</v>
      </c>
      <c r="AK748" s="1089" t="s">
        <v>84</v>
      </c>
      <c r="AL748" s="1089">
        <v>1</v>
      </c>
      <c r="AM748" s="1089">
        <v>1</v>
      </c>
      <c r="AN748" s="186">
        <v>1</v>
      </c>
      <c r="AO748" s="1089" t="s">
        <v>84</v>
      </c>
      <c r="AP748" s="1089" t="s">
        <v>84</v>
      </c>
      <c r="AQ748" s="1089">
        <v>1</v>
      </c>
      <c r="AR748" s="1089">
        <v>1</v>
      </c>
      <c r="AS748" s="1089" t="s">
        <v>84</v>
      </c>
      <c r="AT748" s="1092">
        <v>1</v>
      </c>
      <c r="AU748" s="1089" t="s">
        <v>84</v>
      </c>
      <c r="AV748" s="1089" t="s">
        <v>84</v>
      </c>
      <c r="AW748" s="1089" t="s">
        <v>84</v>
      </c>
      <c r="AX748" s="1092" t="s">
        <v>84</v>
      </c>
      <c r="AY748" s="1089" t="s">
        <v>84</v>
      </c>
      <c r="AZ748" s="63"/>
      <c r="BA748" s="1093">
        <v>1</v>
      </c>
      <c r="BB748" s="1094">
        <v>1</v>
      </c>
      <c r="BC748" s="1094">
        <v>1</v>
      </c>
      <c r="BD748" s="1095">
        <v>1</v>
      </c>
      <c r="BE748" s="1095" t="s">
        <v>84</v>
      </c>
    </row>
    <row r="749" spans="1:59" ht="35.25" customHeight="1" x14ac:dyDescent="0.25">
      <c r="A749" s="144"/>
      <c r="B749" s="144"/>
      <c r="C749" s="144"/>
      <c r="D749" s="144"/>
      <c r="E749" s="144" t="str">
        <f t="shared" si="118"/>
        <v>2024JUNIOÍNDICES DE DEVOLUCIÓN</v>
      </c>
      <c r="F749" s="448">
        <v>2024</v>
      </c>
      <c r="G749" s="449" t="s">
        <v>168</v>
      </c>
      <c r="H749" s="452"/>
      <c r="I749" s="818" t="s">
        <v>161</v>
      </c>
      <c r="J749" s="1088">
        <v>1</v>
      </c>
      <c r="K749" s="1089">
        <v>1</v>
      </c>
      <c r="L749" s="1089" t="s">
        <v>84</v>
      </c>
      <c r="M749" s="1089">
        <v>1</v>
      </c>
      <c r="N749" s="1089" t="s">
        <v>84</v>
      </c>
      <c r="O749" s="1089" t="s">
        <v>84</v>
      </c>
      <c r="P749" s="1089">
        <v>1</v>
      </c>
      <c r="Q749" s="1089">
        <v>1</v>
      </c>
      <c r="R749" s="1089" t="s">
        <v>84</v>
      </c>
      <c r="S749" s="1089">
        <v>1</v>
      </c>
      <c r="T749" s="1089" t="s">
        <v>84</v>
      </c>
      <c r="U749" s="1089">
        <v>1</v>
      </c>
      <c r="V749" s="1089">
        <v>1</v>
      </c>
      <c r="W749" s="1089" t="s">
        <v>84</v>
      </c>
      <c r="X749" s="1089">
        <v>1</v>
      </c>
      <c r="Y749" s="1089">
        <v>1</v>
      </c>
      <c r="Z749" s="1089">
        <v>1</v>
      </c>
      <c r="AA749" s="1089">
        <v>1</v>
      </c>
      <c r="AB749" s="1089" t="s">
        <v>84</v>
      </c>
      <c r="AC749" s="1089"/>
      <c r="AD749" s="1089">
        <v>1</v>
      </c>
      <c r="AE749" s="1089">
        <v>1</v>
      </c>
      <c r="AF749" s="1089">
        <v>1</v>
      </c>
      <c r="AG749" s="1089" t="s">
        <v>84</v>
      </c>
      <c r="AH749" s="1089" t="s">
        <v>84</v>
      </c>
      <c r="AI749" s="1089" t="s">
        <v>84</v>
      </c>
      <c r="AJ749" s="1089">
        <v>1</v>
      </c>
      <c r="AK749" s="1089" t="s">
        <v>84</v>
      </c>
      <c r="AL749" s="1089">
        <v>1</v>
      </c>
      <c r="AM749" s="1089">
        <v>1</v>
      </c>
      <c r="AN749" s="186">
        <v>1</v>
      </c>
      <c r="AO749" s="1089" t="s">
        <v>84</v>
      </c>
      <c r="AP749" s="1089" t="s">
        <v>84</v>
      </c>
      <c r="AQ749" s="1089">
        <v>1</v>
      </c>
      <c r="AR749" s="1089">
        <v>1</v>
      </c>
      <c r="AS749" s="1089" t="s">
        <v>84</v>
      </c>
      <c r="AT749" s="1092">
        <v>1</v>
      </c>
      <c r="AU749" s="1089" t="s">
        <v>84</v>
      </c>
      <c r="AV749" s="1089" t="s">
        <v>84</v>
      </c>
      <c r="AW749" s="1089" t="s">
        <v>84</v>
      </c>
      <c r="AX749" s="1092" t="s">
        <v>84</v>
      </c>
      <c r="AY749" s="1089" t="s">
        <v>84</v>
      </c>
      <c r="AZ749" s="63"/>
      <c r="BA749" s="1093">
        <v>1</v>
      </c>
      <c r="BB749" s="1094">
        <v>1</v>
      </c>
      <c r="BC749" s="1094">
        <v>1</v>
      </c>
      <c r="BD749" s="1095">
        <v>1</v>
      </c>
      <c r="BE749" s="1095" t="s">
        <v>84</v>
      </c>
    </row>
    <row r="750" spans="1:59" ht="35.25" customHeight="1" x14ac:dyDescent="0.25">
      <c r="A750" s="144"/>
      <c r="B750" s="144"/>
      <c r="C750" s="144"/>
      <c r="D750" s="144"/>
      <c r="E750" s="144" t="str">
        <f t="shared" si="118"/>
        <v>2024JULIOÍNDICES DE DEVOLUCIÓN</v>
      </c>
      <c r="F750" s="448">
        <v>2024</v>
      </c>
      <c r="G750" s="449" t="s">
        <v>241</v>
      </c>
      <c r="H750" s="452"/>
      <c r="I750" s="818" t="s">
        <v>161</v>
      </c>
      <c r="J750" s="1088">
        <v>1</v>
      </c>
      <c r="K750" s="1089">
        <v>1</v>
      </c>
      <c r="L750" s="1089" t="s">
        <v>84</v>
      </c>
      <c r="M750" s="1089">
        <v>1</v>
      </c>
      <c r="N750" s="1089" t="s">
        <v>84</v>
      </c>
      <c r="O750" s="1089" t="s">
        <v>84</v>
      </c>
      <c r="P750" s="1089">
        <v>1</v>
      </c>
      <c r="Q750" s="1089">
        <v>1</v>
      </c>
      <c r="R750" s="1089" t="s">
        <v>84</v>
      </c>
      <c r="S750" s="1089">
        <v>1</v>
      </c>
      <c r="T750" s="1089" t="s">
        <v>84</v>
      </c>
      <c r="U750" s="1089">
        <v>1</v>
      </c>
      <c r="V750" s="1089">
        <v>1</v>
      </c>
      <c r="W750" s="1089" t="s">
        <v>84</v>
      </c>
      <c r="X750" s="1089">
        <v>1</v>
      </c>
      <c r="Y750" s="1089">
        <v>1</v>
      </c>
      <c r="Z750" s="1089">
        <v>1</v>
      </c>
      <c r="AA750" s="1089">
        <v>1</v>
      </c>
      <c r="AB750" s="1089" t="s">
        <v>84</v>
      </c>
      <c r="AC750" s="1089"/>
      <c r="AD750" s="1089">
        <v>1</v>
      </c>
      <c r="AE750" s="1089">
        <v>1</v>
      </c>
      <c r="AF750" s="1089">
        <v>1</v>
      </c>
      <c r="AG750" s="1089" t="s">
        <v>84</v>
      </c>
      <c r="AH750" s="1089" t="s">
        <v>84</v>
      </c>
      <c r="AI750" s="1089" t="s">
        <v>84</v>
      </c>
      <c r="AJ750" s="1089">
        <v>1</v>
      </c>
      <c r="AK750" s="1089" t="s">
        <v>84</v>
      </c>
      <c r="AL750" s="1089">
        <v>1</v>
      </c>
      <c r="AM750" s="1089">
        <v>1</v>
      </c>
      <c r="AN750" s="186">
        <v>1</v>
      </c>
      <c r="AO750" s="1089" t="s">
        <v>84</v>
      </c>
      <c r="AP750" s="1089" t="s">
        <v>84</v>
      </c>
      <c r="AQ750" s="1089">
        <v>1</v>
      </c>
      <c r="AR750" s="1089">
        <v>1</v>
      </c>
      <c r="AS750" s="1089" t="s">
        <v>84</v>
      </c>
      <c r="AT750" s="1092">
        <v>0.83333333333333337</v>
      </c>
      <c r="AU750" s="1089" t="s">
        <v>84</v>
      </c>
      <c r="AV750" s="1089" t="s">
        <v>84</v>
      </c>
      <c r="AW750" s="1089" t="s">
        <v>84</v>
      </c>
      <c r="AX750" s="1092" t="s">
        <v>84</v>
      </c>
      <c r="AY750" s="1089" t="s">
        <v>84</v>
      </c>
      <c r="AZ750" s="63"/>
      <c r="BA750" s="1093">
        <v>1</v>
      </c>
      <c r="BB750" s="1094">
        <v>1</v>
      </c>
      <c r="BC750" s="1094">
        <v>0.94444444444444453</v>
      </c>
      <c r="BD750" s="1095">
        <v>0.98148148148148151</v>
      </c>
      <c r="BE750" s="1095" t="s">
        <v>84</v>
      </c>
    </row>
    <row r="751" spans="1:59" ht="35.25" customHeight="1" x14ac:dyDescent="0.25">
      <c r="A751" s="144"/>
      <c r="B751" s="144"/>
      <c r="C751" s="144"/>
      <c r="D751" s="144"/>
      <c r="E751" s="144" t="str">
        <f t="shared" si="118"/>
        <v>2024AGOSTOÍNDICES DE DEVOLUCIÓN</v>
      </c>
      <c r="F751" s="448">
        <v>2024</v>
      </c>
      <c r="G751" s="449" t="s">
        <v>246</v>
      </c>
      <c r="H751" s="452"/>
      <c r="I751" s="818" t="s">
        <v>161</v>
      </c>
      <c r="J751" s="1088">
        <v>1</v>
      </c>
      <c r="K751" s="1089">
        <v>1</v>
      </c>
      <c r="L751" s="1089" t="s">
        <v>84</v>
      </c>
      <c r="M751" s="1089">
        <v>1</v>
      </c>
      <c r="N751" s="1089" t="s">
        <v>84</v>
      </c>
      <c r="O751" s="1089" t="s">
        <v>84</v>
      </c>
      <c r="P751" s="1089">
        <v>1</v>
      </c>
      <c r="Q751" s="1089">
        <v>1</v>
      </c>
      <c r="R751" s="1089" t="s">
        <v>84</v>
      </c>
      <c r="S751" s="1089">
        <v>1</v>
      </c>
      <c r="T751" s="1089" t="s">
        <v>84</v>
      </c>
      <c r="U751" s="1089">
        <v>1</v>
      </c>
      <c r="V751" s="1089">
        <v>1</v>
      </c>
      <c r="W751" s="1089" t="s">
        <v>84</v>
      </c>
      <c r="X751" s="1089">
        <v>1</v>
      </c>
      <c r="Y751" s="1089">
        <v>1</v>
      </c>
      <c r="Z751" s="1089">
        <v>1</v>
      </c>
      <c r="AA751" s="1089">
        <v>1</v>
      </c>
      <c r="AB751" s="1089" t="s">
        <v>84</v>
      </c>
      <c r="AC751" s="1089"/>
      <c r="AD751" s="1089">
        <v>1</v>
      </c>
      <c r="AE751" s="1089">
        <v>1</v>
      </c>
      <c r="AF751" s="1089">
        <v>1</v>
      </c>
      <c r="AG751" s="1089" t="s">
        <v>84</v>
      </c>
      <c r="AH751" s="1089" t="s">
        <v>84</v>
      </c>
      <c r="AI751" s="1089" t="s">
        <v>84</v>
      </c>
      <c r="AJ751" s="1089">
        <v>1</v>
      </c>
      <c r="AK751" s="1089" t="s">
        <v>84</v>
      </c>
      <c r="AL751" s="1089">
        <v>1</v>
      </c>
      <c r="AM751" s="1089">
        <v>1</v>
      </c>
      <c r="AN751" s="186">
        <v>1</v>
      </c>
      <c r="AO751" s="1089" t="s">
        <v>84</v>
      </c>
      <c r="AP751" s="1089" t="s">
        <v>84</v>
      </c>
      <c r="AQ751" s="1089">
        <v>1</v>
      </c>
      <c r="AR751" s="1089">
        <v>1</v>
      </c>
      <c r="AS751" s="1089" t="s">
        <v>84</v>
      </c>
      <c r="AT751" s="1092">
        <v>1</v>
      </c>
      <c r="AU751" s="1089" t="s">
        <v>84</v>
      </c>
      <c r="AV751" s="1089" t="s">
        <v>84</v>
      </c>
      <c r="AW751" s="1089" t="s">
        <v>84</v>
      </c>
      <c r="AX751" s="1092" t="s">
        <v>84</v>
      </c>
      <c r="AY751" s="1089" t="s">
        <v>84</v>
      </c>
      <c r="AZ751" s="63"/>
      <c r="BA751" s="1093">
        <v>1</v>
      </c>
      <c r="BB751" s="1094">
        <v>1</v>
      </c>
      <c r="BC751" s="1094">
        <v>1</v>
      </c>
      <c r="BD751" s="1095">
        <v>1</v>
      </c>
      <c r="BE751" s="1095" t="s">
        <v>84</v>
      </c>
    </row>
    <row r="752" spans="1:59" ht="35.25" customHeight="1" x14ac:dyDescent="0.25">
      <c r="A752" s="144"/>
      <c r="B752" s="144"/>
      <c r="C752" s="144"/>
      <c r="D752" s="144"/>
      <c r="E752" s="144" t="str">
        <f t="shared" si="118"/>
        <v>2024SEPTIEMBREÍNDICES DE DEVOLUCIÓN</v>
      </c>
      <c r="F752" s="1181">
        <v>2024</v>
      </c>
      <c r="G752" s="449" t="s">
        <v>248</v>
      </c>
      <c r="H752" s="452"/>
      <c r="I752" s="818" t="s">
        <v>161</v>
      </c>
      <c r="J752" s="1088">
        <v>1</v>
      </c>
      <c r="K752" s="1089">
        <v>1</v>
      </c>
      <c r="L752" s="1089" t="s">
        <v>84</v>
      </c>
      <c r="M752" s="1089">
        <v>1</v>
      </c>
      <c r="N752" s="1089" t="s">
        <v>84</v>
      </c>
      <c r="O752" s="1089" t="s">
        <v>84</v>
      </c>
      <c r="P752" s="1089">
        <v>1</v>
      </c>
      <c r="Q752" s="1089">
        <v>1</v>
      </c>
      <c r="R752" s="1089" t="s">
        <v>84</v>
      </c>
      <c r="S752" s="1089">
        <v>1</v>
      </c>
      <c r="T752" s="1089" t="s">
        <v>84</v>
      </c>
      <c r="U752" s="1089">
        <v>1</v>
      </c>
      <c r="V752" s="1089">
        <v>1</v>
      </c>
      <c r="W752" s="1089" t="s">
        <v>84</v>
      </c>
      <c r="X752" s="1089">
        <v>1</v>
      </c>
      <c r="Y752" s="1089">
        <v>1</v>
      </c>
      <c r="Z752" s="1089">
        <v>1</v>
      </c>
      <c r="AA752" s="1089">
        <v>1</v>
      </c>
      <c r="AB752" s="1089" t="s">
        <v>84</v>
      </c>
      <c r="AC752" s="1089"/>
      <c r="AD752" s="1089">
        <v>1</v>
      </c>
      <c r="AE752" s="1089">
        <v>1</v>
      </c>
      <c r="AF752" s="1089">
        <v>1</v>
      </c>
      <c r="AG752" s="1089" t="s">
        <v>84</v>
      </c>
      <c r="AH752" s="1089" t="s">
        <v>84</v>
      </c>
      <c r="AI752" s="1089" t="s">
        <v>84</v>
      </c>
      <c r="AJ752" s="1089">
        <v>1</v>
      </c>
      <c r="AK752" s="1089" t="s">
        <v>84</v>
      </c>
      <c r="AL752" s="1089">
        <v>1</v>
      </c>
      <c r="AM752" s="1089">
        <v>1</v>
      </c>
      <c r="AN752" s="186">
        <v>1</v>
      </c>
      <c r="AO752" s="1089" t="s">
        <v>84</v>
      </c>
      <c r="AP752" s="1089" t="s">
        <v>84</v>
      </c>
      <c r="AQ752" s="1089">
        <v>0.83333333333333337</v>
      </c>
      <c r="AR752" s="1089">
        <v>1</v>
      </c>
      <c r="AS752" s="1089" t="s">
        <v>84</v>
      </c>
      <c r="AT752" s="1092">
        <v>1</v>
      </c>
      <c r="AU752" s="1089" t="s">
        <v>84</v>
      </c>
      <c r="AV752" s="1089" t="s">
        <v>84</v>
      </c>
      <c r="AW752" s="1089" t="s">
        <v>84</v>
      </c>
      <c r="AX752" s="1092" t="s">
        <v>84</v>
      </c>
      <c r="AY752" s="1089" t="s">
        <v>84</v>
      </c>
      <c r="AZ752" s="63"/>
      <c r="BA752" s="1093">
        <v>1</v>
      </c>
      <c r="BB752" s="1094">
        <v>1</v>
      </c>
      <c r="BC752" s="1094">
        <v>0.94444444444444453</v>
      </c>
      <c r="BD752" s="1095">
        <v>0.98148148148148151</v>
      </c>
      <c r="BE752" s="1095" t="s">
        <v>84</v>
      </c>
    </row>
    <row r="753" spans="1:57" ht="35.25" customHeight="1" x14ac:dyDescent="0.25">
      <c r="A753" s="144"/>
      <c r="B753" s="144"/>
      <c r="C753" s="144"/>
      <c r="D753" s="144"/>
      <c r="E753" s="144" t="str">
        <f t="shared" si="118"/>
        <v>2024OCTUBREÍNDICES DE DEVOLUCIÓN</v>
      </c>
      <c r="F753" s="1192">
        <v>2024</v>
      </c>
      <c r="G753" s="449" t="s">
        <v>257</v>
      </c>
      <c r="H753" s="452"/>
      <c r="I753" s="818" t="s">
        <v>161</v>
      </c>
      <c r="J753" s="1088">
        <v>1</v>
      </c>
      <c r="K753" s="1089">
        <v>1</v>
      </c>
      <c r="L753" s="1089" t="s">
        <v>84</v>
      </c>
      <c r="M753" s="1089">
        <v>1</v>
      </c>
      <c r="N753" s="1089" t="s">
        <v>84</v>
      </c>
      <c r="O753" s="1089" t="s">
        <v>84</v>
      </c>
      <c r="P753" s="1089">
        <v>1</v>
      </c>
      <c r="Q753" s="1089">
        <v>1</v>
      </c>
      <c r="R753" s="1089" t="s">
        <v>84</v>
      </c>
      <c r="S753" s="1089">
        <v>1</v>
      </c>
      <c r="T753" s="1089" t="s">
        <v>84</v>
      </c>
      <c r="U753" s="1089">
        <v>1</v>
      </c>
      <c r="V753" s="1089">
        <v>1</v>
      </c>
      <c r="W753" s="1089" t="s">
        <v>84</v>
      </c>
      <c r="X753" s="1089">
        <v>1</v>
      </c>
      <c r="Y753" s="1089">
        <v>1</v>
      </c>
      <c r="Z753" s="1089">
        <v>1</v>
      </c>
      <c r="AA753" s="1089">
        <v>1</v>
      </c>
      <c r="AB753" s="1089" t="s">
        <v>84</v>
      </c>
      <c r="AC753" s="1089"/>
      <c r="AD753" s="1089">
        <v>1</v>
      </c>
      <c r="AE753" s="1089">
        <v>1</v>
      </c>
      <c r="AF753" s="1089">
        <v>1</v>
      </c>
      <c r="AG753" s="1089" t="s">
        <v>84</v>
      </c>
      <c r="AH753" s="1089" t="s">
        <v>84</v>
      </c>
      <c r="AI753" s="1089" t="s">
        <v>84</v>
      </c>
      <c r="AJ753" s="1089">
        <v>1</v>
      </c>
      <c r="AK753" s="1089" t="s">
        <v>84</v>
      </c>
      <c r="AL753" s="1089">
        <v>1</v>
      </c>
      <c r="AM753" s="1089">
        <v>1</v>
      </c>
      <c r="AN753" s="186">
        <v>1</v>
      </c>
      <c r="AO753" s="1089" t="s">
        <v>84</v>
      </c>
      <c r="AP753" s="1089" t="s">
        <v>84</v>
      </c>
      <c r="AQ753" s="1089">
        <v>1</v>
      </c>
      <c r="AR753" s="1089">
        <v>1</v>
      </c>
      <c r="AS753" s="1089" t="s">
        <v>84</v>
      </c>
      <c r="AT753" s="1092">
        <v>1</v>
      </c>
      <c r="AU753" s="1089" t="s">
        <v>84</v>
      </c>
      <c r="AV753" s="1089" t="s">
        <v>84</v>
      </c>
      <c r="AW753" s="1089" t="s">
        <v>84</v>
      </c>
      <c r="AX753" s="1092" t="s">
        <v>84</v>
      </c>
      <c r="AY753" s="1089" t="s">
        <v>84</v>
      </c>
      <c r="AZ753" s="63"/>
      <c r="BA753" s="1093">
        <v>1</v>
      </c>
      <c r="BB753" s="1094">
        <v>1</v>
      </c>
      <c r="BC753" s="1094">
        <v>1</v>
      </c>
      <c r="BD753" s="1095">
        <v>1</v>
      </c>
      <c r="BE753" s="1095" t="s">
        <v>84</v>
      </c>
    </row>
    <row r="754" spans="1:57" ht="35.25" customHeight="1" x14ac:dyDescent="0.25">
      <c r="A754" s="144"/>
      <c r="B754" s="144"/>
      <c r="C754" s="144"/>
      <c r="D754" s="144"/>
      <c r="E754" s="144" t="str">
        <f t="shared" si="118"/>
        <v>2024NOVIEMBREÍNDICES DE DEVOLUCIÓN</v>
      </c>
      <c r="F754" s="1194">
        <v>2024</v>
      </c>
      <c r="G754" s="449" t="s">
        <v>267</v>
      </c>
      <c r="H754" s="452"/>
      <c r="I754" s="818" t="s">
        <v>161</v>
      </c>
      <c r="J754" s="1088">
        <v>1</v>
      </c>
      <c r="K754" s="1089">
        <v>1</v>
      </c>
      <c r="L754" s="1089" t="s">
        <v>84</v>
      </c>
      <c r="M754" s="1089">
        <v>1</v>
      </c>
      <c r="N754" s="1089" t="s">
        <v>84</v>
      </c>
      <c r="O754" s="1089" t="s">
        <v>84</v>
      </c>
      <c r="P754" s="1089">
        <v>1</v>
      </c>
      <c r="Q754" s="1089">
        <v>1</v>
      </c>
      <c r="R754" s="1089" t="s">
        <v>84</v>
      </c>
      <c r="S754" s="1089">
        <v>1</v>
      </c>
      <c r="T754" s="1089" t="s">
        <v>84</v>
      </c>
      <c r="U754" s="1089">
        <v>1</v>
      </c>
      <c r="V754" s="1089">
        <v>1</v>
      </c>
      <c r="W754" s="1089" t="s">
        <v>84</v>
      </c>
      <c r="X754" s="1089">
        <v>1</v>
      </c>
      <c r="Y754" s="1089">
        <v>1</v>
      </c>
      <c r="Z754" s="1089">
        <v>1</v>
      </c>
      <c r="AA754" s="1089">
        <v>1</v>
      </c>
      <c r="AB754" s="1089" t="s">
        <v>84</v>
      </c>
      <c r="AC754" s="1089"/>
      <c r="AD754" s="1089">
        <v>1</v>
      </c>
      <c r="AE754" s="1089">
        <v>1</v>
      </c>
      <c r="AF754" s="1089">
        <v>1</v>
      </c>
      <c r="AG754" s="1089" t="s">
        <v>84</v>
      </c>
      <c r="AH754" s="1089" t="s">
        <v>84</v>
      </c>
      <c r="AI754" s="1089" t="s">
        <v>84</v>
      </c>
      <c r="AJ754" s="1089">
        <v>1</v>
      </c>
      <c r="AK754" s="1089" t="s">
        <v>84</v>
      </c>
      <c r="AL754" s="1089">
        <v>1</v>
      </c>
      <c r="AM754" s="1089">
        <v>1</v>
      </c>
      <c r="AN754" s="186">
        <v>1</v>
      </c>
      <c r="AO754" s="1089" t="s">
        <v>84</v>
      </c>
      <c r="AP754" s="1089" t="s">
        <v>84</v>
      </c>
      <c r="AQ754" s="1089">
        <v>1</v>
      </c>
      <c r="AR754" s="1089">
        <v>1</v>
      </c>
      <c r="AS754" s="1089" t="s">
        <v>84</v>
      </c>
      <c r="AT754" s="1092">
        <v>1</v>
      </c>
      <c r="AU754" s="1089" t="s">
        <v>84</v>
      </c>
      <c r="AV754" s="1089" t="s">
        <v>84</v>
      </c>
      <c r="AW754" s="1089" t="s">
        <v>84</v>
      </c>
      <c r="AX754" s="1092" t="s">
        <v>84</v>
      </c>
      <c r="AY754" s="1089" t="s">
        <v>84</v>
      </c>
      <c r="AZ754" s="63"/>
      <c r="BA754" s="1093">
        <v>1</v>
      </c>
      <c r="BB754" s="1094">
        <v>1</v>
      </c>
      <c r="BC754" s="1094">
        <v>1</v>
      </c>
      <c r="BD754" s="1095">
        <v>1</v>
      </c>
      <c r="BE754" s="1095" t="s">
        <v>84</v>
      </c>
    </row>
    <row r="755" spans="1:57" ht="35.25" customHeight="1" x14ac:dyDescent="0.25">
      <c r="A755" s="144"/>
      <c r="B755" s="144"/>
      <c r="C755" s="144"/>
      <c r="D755" s="144"/>
      <c r="E755" s="144" t="str">
        <f t="shared" si="118"/>
        <v>2024DICIEMBREÍNDICES DE DEVOLUCIÓN</v>
      </c>
      <c r="F755" s="1203">
        <v>2024</v>
      </c>
      <c r="G755" s="449" t="s">
        <v>152</v>
      </c>
      <c r="H755" s="452"/>
      <c r="I755" s="818" t="s">
        <v>161</v>
      </c>
      <c r="J755" s="1088">
        <v>1</v>
      </c>
      <c r="K755" s="1089">
        <v>1</v>
      </c>
      <c r="L755" s="1089" t="s">
        <v>84</v>
      </c>
      <c r="M755" s="1089">
        <v>0.83333333333333337</v>
      </c>
      <c r="N755" s="1089" t="s">
        <v>84</v>
      </c>
      <c r="O755" s="1089" t="s">
        <v>84</v>
      </c>
      <c r="P755" s="1089">
        <v>1</v>
      </c>
      <c r="Q755" s="1089">
        <v>1</v>
      </c>
      <c r="R755" s="1089" t="s">
        <v>84</v>
      </c>
      <c r="S755" s="1089">
        <v>1</v>
      </c>
      <c r="T755" s="1089" t="s">
        <v>84</v>
      </c>
      <c r="U755" s="1089">
        <v>1</v>
      </c>
      <c r="V755" s="1089">
        <v>1</v>
      </c>
      <c r="W755" s="1089" t="s">
        <v>84</v>
      </c>
      <c r="X755" s="1089">
        <v>1</v>
      </c>
      <c r="Y755" s="1089">
        <v>1</v>
      </c>
      <c r="Z755" s="1089">
        <v>1</v>
      </c>
      <c r="AA755" s="1089">
        <v>1</v>
      </c>
      <c r="AB755" s="1089" t="s">
        <v>84</v>
      </c>
      <c r="AC755" s="1089"/>
      <c r="AD755" s="1089">
        <v>1</v>
      </c>
      <c r="AE755" s="1089">
        <v>1</v>
      </c>
      <c r="AF755" s="1089">
        <v>1</v>
      </c>
      <c r="AG755" s="1089" t="s">
        <v>84</v>
      </c>
      <c r="AH755" s="1089" t="s">
        <v>84</v>
      </c>
      <c r="AI755" s="1089" t="s">
        <v>84</v>
      </c>
      <c r="AJ755" s="1089">
        <v>1</v>
      </c>
      <c r="AK755" s="1089" t="s">
        <v>84</v>
      </c>
      <c r="AL755" s="1089">
        <v>1</v>
      </c>
      <c r="AM755" s="1089">
        <v>1</v>
      </c>
      <c r="AN755" s="186">
        <v>1</v>
      </c>
      <c r="AO755" s="1089" t="s">
        <v>84</v>
      </c>
      <c r="AP755" s="1089" t="s">
        <v>84</v>
      </c>
      <c r="AQ755" s="1089">
        <v>1</v>
      </c>
      <c r="AR755" s="1089">
        <v>1</v>
      </c>
      <c r="AS755" s="1089" t="s">
        <v>84</v>
      </c>
      <c r="AT755" s="1092">
        <v>1</v>
      </c>
      <c r="AU755" s="1089" t="s">
        <v>84</v>
      </c>
      <c r="AV755" s="1089" t="s">
        <v>84</v>
      </c>
      <c r="AW755" s="1089" t="s">
        <v>84</v>
      </c>
      <c r="AX755" s="1092" t="s">
        <v>84</v>
      </c>
      <c r="AY755" s="1089" t="s">
        <v>84</v>
      </c>
      <c r="AZ755" s="63"/>
      <c r="BA755" s="1093">
        <v>0.98611111111111116</v>
      </c>
      <c r="BB755" s="1094">
        <v>1</v>
      </c>
      <c r="BC755" s="1094">
        <v>1</v>
      </c>
      <c r="BD755" s="1095">
        <v>0.99537037037037035</v>
      </c>
      <c r="BE755" s="1095" t="s">
        <v>84</v>
      </c>
    </row>
    <row r="756" spans="1:57" ht="35.25" customHeight="1" x14ac:dyDescent="0.25">
      <c r="A756" s="144"/>
      <c r="B756" s="144"/>
      <c r="C756" s="144"/>
      <c r="D756" s="144"/>
      <c r="E756" s="144" t="str">
        <f t="shared" si="118"/>
        <v>2025ENEROÍNDICES DE DEVOLUCIÓN</v>
      </c>
      <c r="F756" s="1215">
        <v>2025</v>
      </c>
      <c r="G756" s="449" t="s">
        <v>153</v>
      </c>
      <c r="H756" s="452"/>
      <c r="I756" s="818" t="s">
        <v>161</v>
      </c>
      <c r="J756" s="1088">
        <v>1</v>
      </c>
      <c r="K756" s="1089">
        <v>1</v>
      </c>
      <c r="L756" s="1089" t="s">
        <v>84</v>
      </c>
      <c r="M756" s="1089">
        <v>1</v>
      </c>
      <c r="N756" s="1089" t="s">
        <v>84</v>
      </c>
      <c r="O756" s="1089" t="s">
        <v>84</v>
      </c>
      <c r="P756" s="1089">
        <v>1</v>
      </c>
      <c r="Q756" s="1089">
        <v>1</v>
      </c>
      <c r="R756" s="1089" t="s">
        <v>84</v>
      </c>
      <c r="S756" s="1089">
        <v>1</v>
      </c>
      <c r="T756" s="1089" t="s">
        <v>84</v>
      </c>
      <c r="U756" s="1089">
        <v>1</v>
      </c>
      <c r="V756" s="1089">
        <v>1</v>
      </c>
      <c r="W756" s="1089" t="s">
        <v>84</v>
      </c>
      <c r="X756" s="1089">
        <v>1</v>
      </c>
      <c r="Y756" s="1089">
        <v>0.83333333333333337</v>
      </c>
      <c r="Z756" s="1089">
        <v>1</v>
      </c>
      <c r="AA756" s="1089">
        <v>0.83333333333333337</v>
      </c>
      <c r="AB756" s="1089" t="s">
        <v>84</v>
      </c>
      <c r="AC756" s="1089"/>
      <c r="AD756" s="1089">
        <v>1</v>
      </c>
      <c r="AE756" s="1089">
        <v>1</v>
      </c>
      <c r="AF756" s="1089">
        <v>1</v>
      </c>
      <c r="AG756" s="1089" t="s">
        <v>84</v>
      </c>
      <c r="AH756" s="1089" t="s">
        <v>84</v>
      </c>
      <c r="AI756" s="1089" t="s">
        <v>84</v>
      </c>
      <c r="AJ756" s="1089">
        <v>1</v>
      </c>
      <c r="AK756" s="1089" t="s">
        <v>84</v>
      </c>
      <c r="AL756" s="1089">
        <v>1</v>
      </c>
      <c r="AM756" s="1089">
        <v>1</v>
      </c>
      <c r="AN756" s="186">
        <v>0.83333333333333337</v>
      </c>
      <c r="AO756" s="1089" t="s">
        <v>84</v>
      </c>
      <c r="AP756" s="1089" t="s">
        <v>84</v>
      </c>
      <c r="AQ756" s="1089">
        <v>1</v>
      </c>
      <c r="AR756" s="1089">
        <v>1</v>
      </c>
      <c r="AS756" s="1089" t="s">
        <v>84</v>
      </c>
      <c r="AT756" s="1092">
        <v>0.83333333333333337</v>
      </c>
      <c r="AU756" s="1089" t="s">
        <v>84</v>
      </c>
      <c r="AV756" s="1089" t="s">
        <v>84</v>
      </c>
      <c r="AW756" s="1089" t="s">
        <v>84</v>
      </c>
      <c r="AX756" s="1092" t="s">
        <v>84</v>
      </c>
      <c r="AY756" s="1089" t="s">
        <v>84</v>
      </c>
      <c r="AZ756" s="63"/>
      <c r="BA756" s="1093">
        <v>0.97222222222222232</v>
      </c>
      <c r="BB756" s="1094">
        <v>0.97619047619047616</v>
      </c>
      <c r="BC756" s="1094">
        <v>0.94444444444444453</v>
      </c>
      <c r="BD756" s="1095">
        <v>0.96428571428571441</v>
      </c>
      <c r="BE756" s="1095" t="s">
        <v>84</v>
      </c>
    </row>
    <row r="757" spans="1:57" ht="35.25" customHeight="1" x14ac:dyDescent="0.25">
      <c r="A757" s="144"/>
      <c r="B757" s="144"/>
      <c r="C757" s="144"/>
      <c r="D757" s="144"/>
      <c r="E757" s="144" t="str">
        <f t="shared" si="118"/>
        <v>2025FEBREROÍNDICES DE DEVOLUCIÓN</v>
      </c>
      <c r="F757" s="1217">
        <v>2025</v>
      </c>
      <c r="G757" s="449" t="s">
        <v>154</v>
      </c>
      <c r="H757" s="452"/>
      <c r="I757" s="1219" t="s">
        <v>161</v>
      </c>
      <c r="J757" s="1088">
        <v>1</v>
      </c>
      <c r="K757" s="1089">
        <v>1</v>
      </c>
      <c r="L757" s="1089" t="s">
        <v>84</v>
      </c>
      <c r="M757" s="1089">
        <v>1</v>
      </c>
      <c r="N757" s="1089" t="s">
        <v>84</v>
      </c>
      <c r="O757" s="1089" t="s">
        <v>84</v>
      </c>
      <c r="P757" s="1089">
        <v>1</v>
      </c>
      <c r="Q757" s="1089">
        <v>1</v>
      </c>
      <c r="R757" s="1089" t="s">
        <v>84</v>
      </c>
      <c r="S757" s="1089">
        <v>1</v>
      </c>
      <c r="T757" s="1089" t="s">
        <v>84</v>
      </c>
      <c r="U757" s="1089">
        <v>1</v>
      </c>
      <c r="V757" s="1089">
        <v>1</v>
      </c>
      <c r="W757" s="1089" t="s">
        <v>84</v>
      </c>
      <c r="X757" s="1089">
        <v>1</v>
      </c>
      <c r="Y757" s="1089">
        <v>1</v>
      </c>
      <c r="Z757" s="1089">
        <v>1</v>
      </c>
      <c r="AA757" s="1089">
        <v>1</v>
      </c>
      <c r="AB757" s="1089" t="s">
        <v>84</v>
      </c>
      <c r="AC757" s="1089"/>
      <c r="AD757" s="1089">
        <v>1</v>
      </c>
      <c r="AE757" s="1089">
        <v>1</v>
      </c>
      <c r="AF757" s="1089">
        <v>1</v>
      </c>
      <c r="AG757" s="1089" t="s">
        <v>84</v>
      </c>
      <c r="AH757" s="1089" t="s">
        <v>84</v>
      </c>
      <c r="AI757" s="1089" t="s">
        <v>84</v>
      </c>
      <c r="AJ757" s="1089">
        <v>1</v>
      </c>
      <c r="AK757" s="1089" t="s">
        <v>84</v>
      </c>
      <c r="AL757" s="1089">
        <v>1</v>
      </c>
      <c r="AM757" s="1089">
        <v>0.83333333333333337</v>
      </c>
      <c r="AN757" s="186">
        <v>1</v>
      </c>
      <c r="AO757" s="1089" t="s">
        <v>84</v>
      </c>
      <c r="AP757" s="1089" t="s">
        <v>84</v>
      </c>
      <c r="AQ757" s="1089">
        <v>1</v>
      </c>
      <c r="AR757" s="1089">
        <v>0.83333333333333337</v>
      </c>
      <c r="AS757" s="1089" t="s">
        <v>84</v>
      </c>
      <c r="AT757" s="1092">
        <v>1</v>
      </c>
      <c r="AU757" s="1089" t="s">
        <v>84</v>
      </c>
      <c r="AV757" s="1089" t="s">
        <v>84</v>
      </c>
      <c r="AW757" s="1089" t="s">
        <v>84</v>
      </c>
      <c r="AX757" s="1092" t="s">
        <v>84</v>
      </c>
      <c r="AY757" s="1089" t="s">
        <v>84</v>
      </c>
      <c r="AZ757" s="63"/>
      <c r="BA757" s="1093">
        <v>1</v>
      </c>
      <c r="BB757" s="1094">
        <v>0.97619047619047616</v>
      </c>
      <c r="BC757" s="1094">
        <v>0.94444444444444453</v>
      </c>
      <c r="BD757" s="1095">
        <v>0.9735449735449736</v>
      </c>
      <c r="BE757" s="1095" t="s">
        <v>84</v>
      </c>
    </row>
    <row r="758" spans="1:57" ht="35.25" customHeight="1" x14ac:dyDescent="0.25">
      <c r="A758" s="144"/>
      <c r="B758" s="144"/>
      <c r="C758" s="144"/>
      <c r="D758" s="144"/>
      <c r="E758" s="144" t="str">
        <f t="shared" si="118"/>
        <v>2025MARZOÍNDICES DE DEVOLUCIÓN</v>
      </c>
      <c r="F758" s="1238">
        <v>2025</v>
      </c>
      <c r="G758" s="449" t="s">
        <v>155</v>
      </c>
      <c r="H758" s="452"/>
      <c r="I758" s="1219" t="s">
        <v>161</v>
      </c>
      <c r="J758" s="1088">
        <v>1</v>
      </c>
      <c r="K758" s="1089">
        <v>1</v>
      </c>
      <c r="L758" s="1089" t="s">
        <v>84</v>
      </c>
      <c r="M758" s="1089">
        <v>1</v>
      </c>
      <c r="N758" s="1089" t="s">
        <v>84</v>
      </c>
      <c r="O758" s="1089" t="s">
        <v>84</v>
      </c>
      <c r="P758" s="1089">
        <v>1</v>
      </c>
      <c r="Q758" s="1089">
        <v>1</v>
      </c>
      <c r="R758" s="1089" t="s">
        <v>84</v>
      </c>
      <c r="S758" s="1089">
        <v>1</v>
      </c>
      <c r="T758" s="1089" t="s">
        <v>84</v>
      </c>
      <c r="U758" s="1089">
        <v>1</v>
      </c>
      <c r="V758" s="1089">
        <v>1</v>
      </c>
      <c r="W758" s="1089" t="s">
        <v>84</v>
      </c>
      <c r="X758" s="1089">
        <v>1</v>
      </c>
      <c r="Y758" s="1089">
        <v>1</v>
      </c>
      <c r="Z758" s="1089">
        <v>1</v>
      </c>
      <c r="AA758" s="1089">
        <v>1</v>
      </c>
      <c r="AB758" s="1089" t="s">
        <v>84</v>
      </c>
      <c r="AC758" s="1089"/>
      <c r="AD758" s="1089">
        <v>1</v>
      </c>
      <c r="AE758" s="1089">
        <v>1</v>
      </c>
      <c r="AF758" s="1089">
        <v>1</v>
      </c>
      <c r="AG758" s="1089" t="s">
        <v>84</v>
      </c>
      <c r="AH758" s="1089" t="s">
        <v>84</v>
      </c>
      <c r="AI758" s="1089" t="s">
        <v>84</v>
      </c>
      <c r="AJ758" s="1089">
        <v>1</v>
      </c>
      <c r="AK758" s="1089" t="s">
        <v>84</v>
      </c>
      <c r="AL758" s="1089">
        <v>1</v>
      </c>
      <c r="AM758" s="1089">
        <v>1</v>
      </c>
      <c r="AN758" s="186">
        <v>1</v>
      </c>
      <c r="AO758" s="1089" t="s">
        <v>84</v>
      </c>
      <c r="AP758" s="1089" t="s">
        <v>84</v>
      </c>
      <c r="AQ758" s="1089">
        <v>1</v>
      </c>
      <c r="AR758" s="1089">
        <v>1</v>
      </c>
      <c r="AS758" s="1089" t="s">
        <v>84</v>
      </c>
      <c r="AT758" s="1092">
        <v>1</v>
      </c>
      <c r="AU758" s="1089" t="s">
        <v>84</v>
      </c>
      <c r="AV758" s="1089" t="s">
        <v>84</v>
      </c>
      <c r="AW758" s="1089" t="s">
        <v>84</v>
      </c>
      <c r="AX758" s="1092" t="s">
        <v>84</v>
      </c>
      <c r="AY758" s="1089" t="s">
        <v>84</v>
      </c>
      <c r="AZ758" s="63"/>
      <c r="BA758" s="1093">
        <v>1</v>
      </c>
      <c r="BB758" s="1094">
        <v>1</v>
      </c>
      <c r="BC758" s="1094">
        <v>1</v>
      </c>
      <c r="BD758" s="1095">
        <v>1</v>
      </c>
      <c r="BE758" s="1095" t="s">
        <v>84</v>
      </c>
    </row>
    <row r="759" spans="1:57" ht="35.25" customHeight="1" x14ac:dyDescent="0.25">
      <c r="A759" s="144"/>
      <c r="B759" s="144"/>
      <c r="C759" s="144"/>
      <c r="D759" s="144"/>
      <c r="E759" s="144" t="str">
        <f t="shared" si="118"/>
        <v>2025ABRILÍNDICES DE DEVOLUCIÓN</v>
      </c>
      <c r="F759" s="1240">
        <v>2025</v>
      </c>
      <c r="G759" s="449" t="s">
        <v>303</v>
      </c>
      <c r="H759" s="452"/>
      <c r="I759" s="1219" t="s">
        <v>161</v>
      </c>
      <c r="J759" s="1088">
        <v>0.83333333333333337</v>
      </c>
      <c r="K759" s="1089">
        <v>1</v>
      </c>
      <c r="L759" s="1089" t="s">
        <v>84</v>
      </c>
      <c r="M759" s="1089">
        <v>0.83333333333333337</v>
      </c>
      <c r="N759" s="1089" t="s">
        <v>84</v>
      </c>
      <c r="O759" s="1089" t="s">
        <v>84</v>
      </c>
      <c r="P759" s="1089">
        <v>1</v>
      </c>
      <c r="Q759" s="1089">
        <v>1</v>
      </c>
      <c r="R759" s="1089" t="s">
        <v>84</v>
      </c>
      <c r="S759" s="1089">
        <v>1</v>
      </c>
      <c r="T759" s="1089" t="s">
        <v>84</v>
      </c>
      <c r="U759" s="1089">
        <v>1</v>
      </c>
      <c r="V759" s="1089">
        <v>1</v>
      </c>
      <c r="W759" s="1089" t="s">
        <v>84</v>
      </c>
      <c r="X759" s="1089">
        <v>0.83333333333333337</v>
      </c>
      <c r="Y759" s="1089">
        <v>1</v>
      </c>
      <c r="Z759" s="1089">
        <v>0.83333333333333337</v>
      </c>
      <c r="AA759" s="1089">
        <v>0.83333333333333337</v>
      </c>
      <c r="AB759" s="1089" t="s">
        <v>84</v>
      </c>
      <c r="AC759" s="1089"/>
      <c r="AD759" s="1089">
        <v>1</v>
      </c>
      <c r="AE759" s="1089">
        <v>1</v>
      </c>
      <c r="AF759" s="1089">
        <v>1</v>
      </c>
      <c r="AG759" s="1089" t="s">
        <v>84</v>
      </c>
      <c r="AH759" s="1089" t="s">
        <v>84</v>
      </c>
      <c r="AI759" s="1089" t="s">
        <v>84</v>
      </c>
      <c r="AJ759" s="1089">
        <v>1</v>
      </c>
      <c r="AK759" s="1089" t="s">
        <v>84</v>
      </c>
      <c r="AL759" s="1089">
        <v>1</v>
      </c>
      <c r="AM759" s="1089">
        <v>1</v>
      </c>
      <c r="AN759" s="186">
        <v>1</v>
      </c>
      <c r="AO759" s="1089" t="s">
        <v>84</v>
      </c>
      <c r="AP759" s="1089" t="s">
        <v>84</v>
      </c>
      <c r="AQ759" s="1089">
        <v>1</v>
      </c>
      <c r="AR759" s="1089">
        <v>1</v>
      </c>
      <c r="AS759" s="1089" t="s">
        <v>84</v>
      </c>
      <c r="AT759" s="1092">
        <v>1</v>
      </c>
      <c r="AU759" s="1089" t="s">
        <v>84</v>
      </c>
      <c r="AV759" s="1089" t="s">
        <v>84</v>
      </c>
      <c r="AW759" s="1089" t="s">
        <v>84</v>
      </c>
      <c r="AX759" s="1092" t="s">
        <v>84</v>
      </c>
      <c r="AY759" s="1089" t="s">
        <v>84</v>
      </c>
      <c r="AZ759" s="63"/>
      <c r="BA759" s="1093">
        <v>0.93055555555555569</v>
      </c>
      <c r="BB759" s="1094">
        <v>1</v>
      </c>
      <c r="BC759" s="1094">
        <v>1</v>
      </c>
      <c r="BD759" s="1095">
        <v>0.97685185185185197</v>
      </c>
      <c r="BE759" s="1095" t="s">
        <v>84</v>
      </c>
    </row>
    <row r="760" spans="1:57" ht="35.25" customHeight="1" x14ac:dyDescent="0.25">
      <c r="A760" s="144"/>
      <c r="B760" s="144"/>
      <c r="C760" s="144"/>
      <c r="D760" s="144"/>
      <c r="E760" s="144" t="str">
        <f t="shared" si="118"/>
        <v>2025MAYOÍNDICES DE DEVOLUCIÓN</v>
      </c>
      <c r="F760" s="1258">
        <v>2025</v>
      </c>
      <c r="G760" s="449" t="s">
        <v>167</v>
      </c>
      <c r="H760" s="452"/>
      <c r="I760" s="1219" t="s">
        <v>161</v>
      </c>
      <c r="J760" s="1088">
        <v>1</v>
      </c>
      <c r="K760" s="1089">
        <v>1</v>
      </c>
      <c r="L760" s="1089" t="s">
        <v>84</v>
      </c>
      <c r="M760" s="1089">
        <v>1</v>
      </c>
      <c r="N760" s="1089" t="s">
        <v>84</v>
      </c>
      <c r="O760" s="1089" t="s">
        <v>84</v>
      </c>
      <c r="P760" s="1089">
        <v>1</v>
      </c>
      <c r="Q760" s="1089">
        <v>1</v>
      </c>
      <c r="R760" s="1089" t="s">
        <v>84</v>
      </c>
      <c r="S760" s="1089">
        <v>1</v>
      </c>
      <c r="T760" s="1089" t="s">
        <v>84</v>
      </c>
      <c r="U760" s="1089">
        <v>1</v>
      </c>
      <c r="V760" s="1089">
        <v>1</v>
      </c>
      <c r="W760" s="1089" t="s">
        <v>84</v>
      </c>
      <c r="X760" s="1089">
        <v>1</v>
      </c>
      <c r="Y760" s="1089">
        <v>1</v>
      </c>
      <c r="Z760" s="1089">
        <v>1</v>
      </c>
      <c r="AA760" s="1089">
        <v>1</v>
      </c>
      <c r="AB760" s="1089" t="s">
        <v>84</v>
      </c>
      <c r="AC760" s="1089"/>
      <c r="AD760" s="1089">
        <v>1</v>
      </c>
      <c r="AE760" s="1089">
        <v>1</v>
      </c>
      <c r="AF760" s="1089">
        <v>1</v>
      </c>
      <c r="AG760" s="1089" t="s">
        <v>84</v>
      </c>
      <c r="AH760" s="1089" t="s">
        <v>84</v>
      </c>
      <c r="AI760" s="1089" t="s">
        <v>84</v>
      </c>
      <c r="AJ760" s="1089">
        <v>1</v>
      </c>
      <c r="AK760" s="1089" t="s">
        <v>84</v>
      </c>
      <c r="AL760" s="1089">
        <v>1</v>
      </c>
      <c r="AM760" s="1089">
        <v>1</v>
      </c>
      <c r="AN760" s="186">
        <v>1</v>
      </c>
      <c r="AO760" s="1089" t="s">
        <v>84</v>
      </c>
      <c r="AP760" s="1089" t="s">
        <v>84</v>
      </c>
      <c r="AQ760" s="1089">
        <v>1</v>
      </c>
      <c r="AR760" s="1089">
        <v>1</v>
      </c>
      <c r="AS760" s="1089" t="s">
        <v>84</v>
      </c>
      <c r="AT760" s="1092">
        <v>1</v>
      </c>
      <c r="AU760" s="1089" t="s">
        <v>84</v>
      </c>
      <c r="AV760" s="1089" t="s">
        <v>84</v>
      </c>
      <c r="AW760" s="1089" t="s">
        <v>84</v>
      </c>
      <c r="AX760" s="1092" t="s">
        <v>84</v>
      </c>
      <c r="AY760" s="1089" t="s">
        <v>84</v>
      </c>
      <c r="AZ760" s="63"/>
      <c r="BA760" s="1093">
        <v>1</v>
      </c>
      <c r="BB760" s="1094">
        <v>1</v>
      </c>
      <c r="BC760" s="1094">
        <v>1</v>
      </c>
      <c r="BD760" s="1095">
        <v>1</v>
      </c>
      <c r="BE760" s="1095" t="s">
        <v>84</v>
      </c>
    </row>
    <row r="761" spans="1:57" ht="35.25" customHeight="1" x14ac:dyDescent="0.25">
      <c r="A761" s="144"/>
      <c r="B761" s="144"/>
      <c r="C761" s="144"/>
      <c r="D761" s="144"/>
      <c r="E761" s="144" t="str">
        <f t="shared" si="118"/>
        <v>2025JUNIOÍNDICES DE DEVOLUCIÓN</v>
      </c>
      <c r="F761" s="1261">
        <v>2025</v>
      </c>
      <c r="G761" s="449" t="s">
        <v>168</v>
      </c>
      <c r="H761" s="452"/>
      <c r="I761" s="1102" t="s">
        <v>161</v>
      </c>
      <c r="J761" s="1088">
        <v>1</v>
      </c>
      <c r="K761" s="1089">
        <v>1</v>
      </c>
      <c r="L761" s="1089" t="s">
        <v>84</v>
      </c>
      <c r="M761" s="1089">
        <v>1</v>
      </c>
      <c r="N761" s="1089" t="s">
        <v>84</v>
      </c>
      <c r="O761" s="1089" t="s">
        <v>84</v>
      </c>
      <c r="P761" s="1089">
        <v>0.83333333333333337</v>
      </c>
      <c r="Q761" s="1089">
        <v>1</v>
      </c>
      <c r="R761" s="1089" t="s">
        <v>84</v>
      </c>
      <c r="S761" s="1089">
        <v>1</v>
      </c>
      <c r="T761" s="1089" t="s">
        <v>84</v>
      </c>
      <c r="U761" s="1089">
        <v>1</v>
      </c>
      <c r="V761" s="1089">
        <v>1</v>
      </c>
      <c r="W761" s="1089" t="s">
        <v>84</v>
      </c>
      <c r="X761" s="1089">
        <v>1</v>
      </c>
      <c r="Y761" s="1089">
        <v>0.66666666666666663</v>
      </c>
      <c r="Z761" s="1089">
        <v>1</v>
      </c>
      <c r="AA761" s="1089">
        <v>1</v>
      </c>
      <c r="AB761" s="1089" t="s">
        <v>84</v>
      </c>
      <c r="AC761" s="1089"/>
      <c r="AD761" s="1089">
        <v>1</v>
      </c>
      <c r="AE761" s="1089">
        <v>1</v>
      </c>
      <c r="AF761" s="1089">
        <v>0.83333333333333337</v>
      </c>
      <c r="AG761" s="1089" t="s">
        <v>84</v>
      </c>
      <c r="AH761" s="1089" t="s">
        <v>84</v>
      </c>
      <c r="AI761" s="1089" t="s">
        <v>84</v>
      </c>
      <c r="AJ761" s="1089">
        <v>0.83333333333333337</v>
      </c>
      <c r="AK761" s="1089" t="s">
        <v>84</v>
      </c>
      <c r="AL761" s="1089">
        <v>1</v>
      </c>
      <c r="AM761" s="1089">
        <v>1</v>
      </c>
      <c r="AN761" s="186">
        <v>1</v>
      </c>
      <c r="AO761" s="1089" t="s">
        <v>84</v>
      </c>
      <c r="AP761" s="1089" t="s">
        <v>84</v>
      </c>
      <c r="AQ761" s="1089">
        <v>1</v>
      </c>
      <c r="AR761" s="1089">
        <v>1</v>
      </c>
      <c r="AS761" s="1089" t="s">
        <v>84</v>
      </c>
      <c r="AT761" s="1092">
        <v>1</v>
      </c>
      <c r="AU761" s="1089" t="s">
        <v>84</v>
      </c>
      <c r="AV761" s="1089" t="s">
        <v>84</v>
      </c>
      <c r="AW761" s="1089" t="s">
        <v>84</v>
      </c>
      <c r="AX761" s="1092" t="s">
        <v>84</v>
      </c>
      <c r="AY761" s="1089" t="s">
        <v>84</v>
      </c>
      <c r="AZ761" s="63"/>
      <c r="BA761" s="1093">
        <v>0.95833333333333337</v>
      </c>
      <c r="BB761" s="1094">
        <v>0.95238095238095244</v>
      </c>
      <c r="BC761" s="1094">
        <v>1</v>
      </c>
      <c r="BD761" s="1095">
        <v>0.97023809523809523</v>
      </c>
      <c r="BE761" s="1095" t="s">
        <v>84</v>
      </c>
    </row>
    <row r="762" spans="1:57" ht="35.25" customHeight="1" x14ac:dyDescent="0.25">
      <c r="A762" s="144"/>
      <c r="B762" s="144"/>
      <c r="C762" s="144"/>
      <c r="D762" s="144"/>
      <c r="E762" s="144" t="str">
        <f t="shared" si="118"/>
        <v>2025JULIOÍNDICES DE DEVOLUCIÓN</v>
      </c>
      <c r="F762" s="1278">
        <v>2025</v>
      </c>
      <c r="G762" s="449" t="s">
        <v>241</v>
      </c>
      <c r="H762" s="452"/>
      <c r="I762" s="1219" t="s">
        <v>161</v>
      </c>
      <c r="J762" s="1088">
        <v>1</v>
      </c>
      <c r="K762" s="1089">
        <v>1</v>
      </c>
      <c r="L762" s="1089" t="s">
        <v>84</v>
      </c>
      <c r="M762" s="1089">
        <v>1</v>
      </c>
      <c r="N762" s="1089" t="s">
        <v>84</v>
      </c>
      <c r="O762" s="1089" t="s">
        <v>84</v>
      </c>
      <c r="P762" s="1089">
        <v>1</v>
      </c>
      <c r="Q762" s="1089">
        <v>1</v>
      </c>
      <c r="R762" s="1089" t="s">
        <v>84</v>
      </c>
      <c r="S762" s="1089">
        <v>1</v>
      </c>
      <c r="T762" s="1089" t="s">
        <v>84</v>
      </c>
      <c r="U762" s="1089">
        <v>1</v>
      </c>
      <c r="V762" s="1089">
        <v>1</v>
      </c>
      <c r="W762" s="1089" t="s">
        <v>84</v>
      </c>
      <c r="X762" s="1089">
        <v>1</v>
      </c>
      <c r="Y762" s="1089">
        <v>1</v>
      </c>
      <c r="Z762" s="1089">
        <v>1</v>
      </c>
      <c r="AA762" s="1089">
        <v>1</v>
      </c>
      <c r="AB762" s="1089" t="s">
        <v>84</v>
      </c>
      <c r="AC762" s="1089"/>
      <c r="AD762" s="1089">
        <v>1</v>
      </c>
      <c r="AE762" s="1089">
        <v>1</v>
      </c>
      <c r="AF762" s="1089">
        <v>0.83333333333333337</v>
      </c>
      <c r="AG762" s="1089" t="s">
        <v>84</v>
      </c>
      <c r="AH762" s="1089" t="s">
        <v>84</v>
      </c>
      <c r="AI762" s="1089" t="s">
        <v>84</v>
      </c>
      <c r="AJ762" s="1089">
        <v>1</v>
      </c>
      <c r="AK762" s="1089" t="s">
        <v>84</v>
      </c>
      <c r="AL762" s="1089">
        <v>1</v>
      </c>
      <c r="AM762" s="1089">
        <v>1</v>
      </c>
      <c r="AN762" s="186">
        <v>1</v>
      </c>
      <c r="AO762" s="1089" t="s">
        <v>84</v>
      </c>
      <c r="AP762" s="1089" t="s">
        <v>84</v>
      </c>
      <c r="AQ762" s="1089">
        <v>1</v>
      </c>
      <c r="AR762" s="1089">
        <v>1</v>
      </c>
      <c r="AS762" s="1089" t="s">
        <v>84</v>
      </c>
      <c r="AT762" s="1092">
        <v>1</v>
      </c>
      <c r="AU762" s="1089" t="s">
        <v>84</v>
      </c>
      <c r="AV762" s="1089" t="s">
        <v>84</v>
      </c>
      <c r="AW762" s="1089" t="s">
        <v>84</v>
      </c>
      <c r="AX762" s="1092" t="s">
        <v>84</v>
      </c>
      <c r="AY762" s="1089" t="s">
        <v>84</v>
      </c>
      <c r="AZ762" s="63"/>
      <c r="BA762" s="1093">
        <v>1</v>
      </c>
      <c r="BB762" s="1094">
        <v>0.97619047619047628</v>
      </c>
      <c r="BC762" s="1094">
        <v>1</v>
      </c>
      <c r="BD762" s="1095">
        <v>0.99206349206349209</v>
      </c>
      <c r="BE762" s="1095" t="s">
        <v>84</v>
      </c>
    </row>
    <row r="763" spans="1:57" ht="35.25" customHeight="1" x14ac:dyDescent="0.25">
      <c r="A763" s="144"/>
      <c r="B763" s="144"/>
      <c r="C763" s="144"/>
      <c r="D763" s="144"/>
      <c r="E763" s="144" t="str">
        <f t="shared" si="118"/>
        <v>2025AGOSTOÍNDICES DE DEVOLUCIÓN</v>
      </c>
      <c r="F763" s="1280">
        <v>2025</v>
      </c>
      <c r="G763" s="449" t="s">
        <v>246</v>
      </c>
      <c r="H763" s="452"/>
      <c r="I763" s="1219" t="s">
        <v>161</v>
      </c>
      <c r="J763" s="1088">
        <v>1</v>
      </c>
      <c r="K763" s="1089">
        <v>1</v>
      </c>
      <c r="L763" s="1089" t="s">
        <v>84</v>
      </c>
      <c r="M763" s="1089">
        <v>1</v>
      </c>
      <c r="N763" s="1089" t="s">
        <v>84</v>
      </c>
      <c r="O763" s="1089" t="s">
        <v>84</v>
      </c>
      <c r="P763" s="1089">
        <v>1</v>
      </c>
      <c r="Q763" s="1089">
        <v>1</v>
      </c>
      <c r="R763" s="1089" t="s">
        <v>84</v>
      </c>
      <c r="S763" s="1089">
        <v>1</v>
      </c>
      <c r="T763" s="1089" t="s">
        <v>84</v>
      </c>
      <c r="U763" s="1089">
        <v>1</v>
      </c>
      <c r="V763" s="1089">
        <v>1</v>
      </c>
      <c r="W763" s="1089" t="s">
        <v>84</v>
      </c>
      <c r="X763" s="1089">
        <v>1</v>
      </c>
      <c r="Y763" s="1089">
        <v>0.5</v>
      </c>
      <c r="Z763" s="1089">
        <v>1</v>
      </c>
      <c r="AA763" s="1089">
        <v>1</v>
      </c>
      <c r="AB763" s="1089" t="s">
        <v>84</v>
      </c>
      <c r="AC763" s="1089"/>
      <c r="AD763" s="1089">
        <v>1</v>
      </c>
      <c r="AE763" s="1089">
        <v>1</v>
      </c>
      <c r="AF763" s="1089">
        <v>1</v>
      </c>
      <c r="AG763" s="1089" t="s">
        <v>84</v>
      </c>
      <c r="AH763" s="1089" t="s">
        <v>84</v>
      </c>
      <c r="AI763" s="1089" t="s">
        <v>84</v>
      </c>
      <c r="AJ763" s="1089">
        <v>1</v>
      </c>
      <c r="AK763" s="1089" t="s">
        <v>84</v>
      </c>
      <c r="AL763" s="1089">
        <v>1</v>
      </c>
      <c r="AM763" s="1089">
        <v>1</v>
      </c>
      <c r="AN763" s="186">
        <v>0.83333333333333337</v>
      </c>
      <c r="AO763" s="1089" t="s">
        <v>84</v>
      </c>
      <c r="AP763" s="1089" t="s">
        <v>84</v>
      </c>
      <c r="AQ763" s="1089">
        <v>1</v>
      </c>
      <c r="AR763" s="1089">
        <v>1</v>
      </c>
      <c r="AS763" s="1089" t="s">
        <v>84</v>
      </c>
      <c r="AT763" s="1092">
        <v>1</v>
      </c>
      <c r="AU763" s="1089" t="s">
        <v>84</v>
      </c>
      <c r="AV763" s="1089" t="s">
        <v>84</v>
      </c>
      <c r="AW763" s="1089" t="s">
        <v>84</v>
      </c>
      <c r="AX763" s="1092" t="s">
        <v>84</v>
      </c>
      <c r="AY763" s="1089" t="s">
        <v>84</v>
      </c>
      <c r="AZ763" s="63"/>
      <c r="BA763" s="1093">
        <v>0.95833333333333337</v>
      </c>
      <c r="BB763" s="1094">
        <v>0.97619047619047616</v>
      </c>
      <c r="BC763" s="1094">
        <v>1</v>
      </c>
      <c r="BD763" s="1095">
        <v>0.97817460317460314</v>
      </c>
      <c r="BE763" s="1095" t="s">
        <v>84</v>
      </c>
    </row>
    <row r="764" spans="1:57" ht="35.25" customHeight="1" x14ac:dyDescent="0.25">
      <c r="A764" s="144"/>
      <c r="B764" s="144"/>
      <c r="C764" s="144"/>
      <c r="D764" s="144"/>
      <c r="E764" s="144" t="str">
        <f t="shared" si="118"/>
        <v>2025SEPTIEMBREÍNDICES DE DEVOLUCIÓN</v>
      </c>
      <c r="F764" s="1280">
        <v>2025</v>
      </c>
      <c r="G764" s="449" t="s">
        <v>248</v>
      </c>
      <c r="H764" s="452"/>
      <c r="I764" s="1219" t="s">
        <v>161</v>
      </c>
      <c r="J764" s="1088">
        <v>1</v>
      </c>
      <c r="K764" s="1089">
        <v>1</v>
      </c>
      <c r="L764" s="1089" t="s">
        <v>84</v>
      </c>
      <c r="M764" s="1089">
        <v>1</v>
      </c>
      <c r="N764" s="1089" t="s">
        <v>84</v>
      </c>
      <c r="O764" s="1089" t="s">
        <v>84</v>
      </c>
      <c r="P764" s="1089">
        <v>1</v>
      </c>
      <c r="Q764" s="1089">
        <v>1</v>
      </c>
      <c r="R764" s="1089" t="s">
        <v>84</v>
      </c>
      <c r="S764" s="1089">
        <v>1</v>
      </c>
      <c r="T764" s="1089" t="s">
        <v>84</v>
      </c>
      <c r="U764" s="1089">
        <v>1</v>
      </c>
      <c r="V764" s="1089">
        <v>1</v>
      </c>
      <c r="W764" s="1089" t="s">
        <v>84</v>
      </c>
      <c r="X764" s="1089">
        <v>1</v>
      </c>
      <c r="Y764" s="1089">
        <v>1</v>
      </c>
      <c r="Z764" s="1089">
        <v>1</v>
      </c>
      <c r="AA764" s="1089">
        <v>1</v>
      </c>
      <c r="AB764" s="1089" t="s">
        <v>84</v>
      </c>
      <c r="AC764" s="1089"/>
      <c r="AD764" s="1089">
        <v>1</v>
      </c>
      <c r="AE764" s="1089">
        <v>1</v>
      </c>
      <c r="AF764" s="1089">
        <v>1</v>
      </c>
      <c r="AG764" s="1089" t="s">
        <v>84</v>
      </c>
      <c r="AH764" s="1089" t="s">
        <v>84</v>
      </c>
      <c r="AI764" s="1089" t="s">
        <v>84</v>
      </c>
      <c r="AJ764" s="1089">
        <v>1</v>
      </c>
      <c r="AK764" s="1089" t="s">
        <v>84</v>
      </c>
      <c r="AL764" s="1089">
        <v>1</v>
      </c>
      <c r="AM764" s="1089">
        <v>1</v>
      </c>
      <c r="AN764" s="186">
        <v>1</v>
      </c>
      <c r="AO764" s="1089" t="s">
        <v>84</v>
      </c>
      <c r="AP764" s="1089" t="s">
        <v>84</v>
      </c>
      <c r="AQ764" s="1089">
        <v>1</v>
      </c>
      <c r="AR764" s="1089">
        <v>1</v>
      </c>
      <c r="AS764" s="1089" t="s">
        <v>84</v>
      </c>
      <c r="AT764" s="1092">
        <v>1</v>
      </c>
      <c r="AU764" s="1089" t="s">
        <v>84</v>
      </c>
      <c r="AV764" s="1089" t="s">
        <v>84</v>
      </c>
      <c r="AW764" s="1089" t="s">
        <v>84</v>
      </c>
      <c r="AX764" s="1092" t="s">
        <v>84</v>
      </c>
      <c r="AY764" s="1089" t="s">
        <v>84</v>
      </c>
      <c r="AZ764" s="63"/>
      <c r="BA764" s="1093">
        <v>1</v>
      </c>
      <c r="BB764" s="1094">
        <v>1</v>
      </c>
      <c r="BC764" s="1094">
        <v>1</v>
      </c>
      <c r="BD764" s="1095">
        <v>1</v>
      </c>
      <c r="BE764" s="1095" t="s">
        <v>84</v>
      </c>
    </row>
    <row r="765" spans="1:57" ht="35.25" customHeight="1" x14ac:dyDescent="0.25">
      <c r="A765" s="144"/>
      <c r="B765" s="144"/>
      <c r="C765" s="144"/>
      <c r="D765" s="144"/>
      <c r="E765" s="144" t="str">
        <f t="shared" si="118"/>
        <v>2025OCTUBREÍNDICES DE DEVOLUCIÓN</v>
      </c>
      <c r="F765" s="1283">
        <v>2025</v>
      </c>
      <c r="G765" s="449" t="s">
        <v>257</v>
      </c>
      <c r="H765" s="452"/>
      <c r="I765" s="1102" t="s">
        <v>161</v>
      </c>
      <c r="J765" s="1088">
        <v>1</v>
      </c>
      <c r="K765" s="1089">
        <v>1</v>
      </c>
      <c r="L765" s="1089" t="s">
        <v>84</v>
      </c>
      <c r="M765" s="1089">
        <v>1</v>
      </c>
      <c r="N765" s="1089" t="s">
        <v>84</v>
      </c>
      <c r="O765" s="1089" t="s">
        <v>84</v>
      </c>
      <c r="P765" s="1089">
        <v>1</v>
      </c>
      <c r="Q765" s="1089">
        <v>1</v>
      </c>
      <c r="R765" s="1089" t="s">
        <v>84</v>
      </c>
      <c r="S765" s="1089">
        <v>1</v>
      </c>
      <c r="T765" s="1089" t="s">
        <v>84</v>
      </c>
      <c r="U765" s="1089">
        <v>1</v>
      </c>
      <c r="V765" s="1089">
        <v>1</v>
      </c>
      <c r="W765" s="1089" t="s">
        <v>84</v>
      </c>
      <c r="X765" s="1089">
        <v>1</v>
      </c>
      <c r="Y765" s="1089">
        <v>1</v>
      </c>
      <c r="Z765" s="1089">
        <v>1</v>
      </c>
      <c r="AA765" s="1089">
        <v>1</v>
      </c>
      <c r="AB765" s="1089" t="s">
        <v>84</v>
      </c>
      <c r="AC765" s="1089"/>
      <c r="AD765" s="1089">
        <v>1</v>
      </c>
      <c r="AE765" s="1089">
        <v>1</v>
      </c>
      <c r="AF765" s="1089">
        <v>1</v>
      </c>
      <c r="AG765" s="1089" t="s">
        <v>84</v>
      </c>
      <c r="AH765" s="1089" t="s">
        <v>84</v>
      </c>
      <c r="AI765" s="1089" t="s">
        <v>84</v>
      </c>
      <c r="AJ765" s="1089">
        <v>1</v>
      </c>
      <c r="AK765" s="1089" t="s">
        <v>84</v>
      </c>
      <c r="AL765" s="1089">
        <v>1</v>
      </c>
      <c r="AM765" s="1089">
        <v>1</v>
      </c>
      <c r="AN765" s="186">
        <v>1</v>
      </c>
      <c r="AO765" s="1089" t="s">
        <v>84</v>
      </c>
      <c r="AP765" s="1089" t="s">
        <v>84</v>
      </c>
      <c r="AQ765" s="1089">
        <v>1</v>
      </c>
      <c r="AR765" s="1089">
        <v>1</v>
      </c>
      <c r="AS765" s="1089" t="s">
        <v>84</v>
      </c>
      <c r="AT765" s="1092">
        <v>1</v>
      </c>
      <c r="AU765" s="1089" t="s">
        <v>84</v>
      </c>
      <c r="AV765" s="1089" t="s">
        <v>84</v>
      </c>
      <c r="AW765" s="1089" t="s">
        <v>84</v>
      </c>
      <c r="AX765" s="1092" t="s">
        <v>84</v>
      </c>
      <c r="AY765" s="1089" t="s">
        <v>84</v>
      </c>
      <c r="AZ765" s="63"/>
      <c r="BA765" s="1093">
        <v>1</v>
      </c>
      <c r="BB765" s="1094">
        <v>1</v>
      </c>
      <c r="BC765" s="1094">
        <v>1</v>
      </c>
      <c r="BD765" s="1095">
        <v>1</v>
      </c>
      <c r="BE765" s="1095" t="s">
        <v>84</v>
      </c>
    </row>
    <row r="766" spans="1:57" ht="35.25" customHeight="1" x14ac:dyDescent="0.25">
      <c r="A766" s="144"/>
      <c r="B766" s="144"/>
      <c r="C766" s="144"/>
      <c r="D766" s="144"/>
      <c r="E766" s="144" t="str">
        <f t="shared" si="118"/>
        <v>2025NOVIEMBREÍNDICES DE DEVOLUCIÓN</v>
      </c>
      <c r="F766" s="1285">
        <v>2025</v>
      </c>
      <c r="G766" s="449" t="s">
        <v>267</v>
      </c>
      <c r="H766" s="452"/>
      <c r="I766" s="1219" t="s">
        <v>161</v>
      </c>
      <c r="J766" s="1088">
        <v>1</v>
      </c>
      <c r="K766" s="1089">
        <v>1</v>
      </c>
      <c r="L766" s="1089" t="s">
        <v>84</v>
      </c>
      <c r="M766" s="1089">
        <v>1</v>
      </c>
      <c r="N766" s="1089" t="s">
        <v>84</v>
      </c>
      <c r="O766" s="1089" t="s">
        <v>84</v>
      </c>
      <c r="P766" s="1089">
        <v>1</v>
      </c>
      <c r="Q766" s="1089">
        <v>1</v>
      </c>
      <c r="R766" s="1089" t="s">
        <v>84</v>
      </c>
      <c r="S766" s="1089">
        <v>1</v>
      </c>
      <c r="T766" s="1089" t="s">
        <v>84</v>
      </c>
      <c r="U766" s="1089">
        <v>1</v>
      </c>
      <c r="V766" s="1089">
        <v>0.83333333333333337</v>
      </c>
      <c r="W766" s="1089" t="s">
        <v>84</v>
      </c>
      <c r="X766" s="1089">
        <v>1</v>
      </c>
      <c r="Y766" s="1089">
        <v>1</v>
      </c>
      <c r="Z766" s="1089">
        <v>1</v>
      </c>
      <c r="AA766" s="1089">
        <v>1</v>
      </c>
      <c r="AB766" s="1089" t="s">
        <v>84</v>
      </c>
      <c r="AC766" s="1089"/>
      <c r="AD766" s="1089">
        <v>1</v>
      </c>
      <c r="AE766" s="1089">
        <v>1</v>
      </c>
      <c r="AF766" s="1089">
        <v>1</v>
      </c>
      <c r="AG766" s="1089" t="s">
        <v>84</v>
      </c>
      <c r="AH766" s="1089" t="s">
        <v>84</v>
      </c>
      <c r="AI766" s="1089" t="s">
        <v>84</v>
      </c>
      <c r="AJ766" s="1089">
        <v>1</v>
      </c>
      <c r="AK766" s="1089" t="s">
        <v>84</v>
      </c>
      <c r="AL766" s="1089">
        <v>1</v>
      </c>
      <c r="AM766" s="1089">
        <v>1</v>
      </c>
      <c r="AN766" s="186">
        <v>1</v>
      </c>
      <c r="AO766" s="1089" t="s">
        <v>84</v>
      </c>
      <c r="AP766" s="1089" t="s">
        <v>84</v>
      </c>
      <c r="AQ766" s="1089">
        <v>1</v>
      </c>
      <c r="AR766" s="1089">
        <v>1</v>
      </c>
      <c r="AS766" s="1089" t="s">
        <v>84</v>
      </c>
      <c r="AT766" s="1092">
        <v>1</v>
      </c>
      <c r="AU766" s="1089" t="s">
        <v>84</v>
      </c>
      <c r="AV766" s="1089" t="s">
        <v>84</v>
      </c>
      <c r="AW766" s="1089" t="s">
        <v>84</v>
      </c>
      <c r="AX766" s="1092" t="s">
        <v>84</v>
      </c>
      <c r="AY766" s="1089" t="s">
        <v>84</v>
      </c>
      <c r="AZ766" s="63"/>
      <c r="BA766" s="1093">
        <v>0.98611111111111105</v>
      </c>
      <c r="BB766" s="1094">
        <v>1</v>
      </c>
      <c r="BC766" s="1094">
        <v>1</v>
      </c>
      <c r="BD766" s="1095">
        <v>0.99537037037037035</v>
      </c>
      <c r="BE766" s="1095" t="s">
        <v>84</v>
      </c>
    </row>
    <row r="767" spans="1:57" ht="35.25" customHeight="1" x14ac:dyDescent="0.25">
      <c r="A767" s="144"/>
      <c r="B767" s="144"/>
      <c r="C767" s="144"/>
      <c r="D767" s="144"/>
      <c r="E767" s="144" t="str">
        <f t="shared" si="118"/>
        <v>2025DICIEMBREÍNDICES DE DEVOLUCIÓN</v>
      </c>
      <c r="F767" s="1300">
        <v>2025</v>
      </c>
      <c r="G767" s="449" t="s">
        <v>152</v>
      </c>
      <c r="H767" s="452"/>
      <c r="I767" s="1378" t="s">
        <v>161</v>
      </c>
      <c r="J767" s="1088">
        <v>1</v>
      </c>
      <c r="K767" s="1089">
        <v>1</v>
      </c>
      <c r="L767" s="1089" t="s">
        <v>84</v>
      </c>
      <c r="M767" s="1089">
        <v>1</v>
      </c>
      <c r="N767" s="1089" t="s">
        <v>84</v>
      </c>
      <c r="O767" s="1089" t="s">
        <v>84</v>
      </c>
      <c r="P767" s="1089">
        <v>1</v>
      </c>
      <c r="Q767" s="1089">
        <v>1</v>
      </c>
      <c r="R767" s="1089" t="s">
        <v>84</v>
      </c>
      <c r="S767" s="1089">
        <v>0.83333333333333337</v>
      </c>
      <c r="T767" s="1089" t="s">
        <v>84</v>
      </c>
      <c r="U767" s="1089">
        <v>1</v>
      </c>
      <c r="V767" s="1089">
        <v>1</v>
      </c>
      <c r="W767" s="1089" t="s">
        <v>84</v>
      </c>
      <c r="X767" s="1089">
        <v>1</v>
      </c>
      <c r="Y767" s="1089">
        <v>1</v>
      </c>
      <c r="Z767" s="1089">
        <v>1</v>
      </c>
      <c r="AA767" s="1089">
        <v>1</v>
      </c>
      <c r="AB767" s="1089" t="s">
        <v>84</v>
      </c>
      <c r="AC767" s="1089"/>
      <c r="AD767" s="1089">
        <v>1</v>
      </c>
      <c r="AE767" s="1089">
        <v>1</v>
      </c>
      <c r="AF767" s="1089">
        <v>1</v>
      </c>
      <c r="AG767" s="1089" t="s">
        <v>84</v>
      </c>
      <c r="AH767" s="1089" t="s">
        <v>84</v>
      </c>
      <c r="AI767" s="1089" t="s">
        <v>84</v>
      </c>
      <c r="AJ767" s="1089">
        <v>1</v>
      </c>
      <c r="AK767" s="1089" t="s">
        <v>84</v>
      </c>
      <c r="AL767" s="1089">
        <v>1</v>
      </c>
      <c r="AM767" s="1089">
        <v>1</v>
      </c>
      <c r="AN767" s="186">
        <v>1</v>
      </c>
      <c r="AO767" s="1089" t="s">
        <v>84</v>
      </c>
      <c r="AP767" s="1089" t="s">
        <v>84</v>
      </c>
      <c r="AQ767" s="1089">
        <v>1</v>
      </c>
      <c r="AR767" s="1089">
        <v>1</v>
      </c>
      <c r="AS767" s="1089" t="s">
        <v>84</v>
      </c>
      <c r="AT767" s="1092">
        <v>1</v>
      </c>
      <c r="AU767" s="1089" t="s">
        <v>84</v>
      </c>
      <c r="AV767" s="1089" t="s">
        <v>84</v>
      </c>
      <c r="AW767" s="1089" t="s">
        <v>84</v>
      </c>
      <c r="AX767" s="1092" t="s">
        <v>84</v>
      </c>
      <c r="AY767" s="1089" t="s">
        <v>84</v>
      </c>
      <c r="AZ767" s="63"/>
      <c r="BA767" s="1093">
        <v>0.98611111111111105</v>
      </c>
      <c r="BB767" s="1094">
        <v>1</v>
      </c>
      <c r="BC767" s="1094">
        <v>1</v>
      </c>
      <c r="BD767" s="1095">
        <v>0.99537037037037035</v>
      </c>
      <c r="BE767" s="1095" t="s">
        <v>84</v>
      </c>
    </row>
    <row r="768" spans="1:57" ht="35.25" customHeight="1" x14ac:dyDescent="0.25">
      <c r="A768" s="144"/>
      <c r="B768" s="144"/>
      <c r="C768" s="144"/>
      <c r="D768" s="144"/>
      <c r="E768" s="144" t="str">
        <f t="shared" si="117"/>
        <v>2026FEBREROÍNDICES DE DEVOLUCIÓN</v>
      </c>
      <c r="F768" s="448">
        <v>2026</v>
      </c>
      <c r="G768" s="449" t="s">
        <v>154</v>
      </c>
      <c r="H768" s="452"/>
      <c r="I768" s="451" t="s">
        <v>161</v>
      </c>
      <c r="J768" s="640">
        <f>+'Datos comparativos'!H768</f>
        <v>1</v>
      </c>
      <c r="K768" s="641">
        <f>+'Datos comparativos'!I768</f>
        <v>1</v>
      </c>
      <c r="L768" s="641" t="str">
        <f>+'Datos comparativos'!J768</f>
        <v>n/a</v>
      </c>
      <c r="M768" s="641">
        <f>+'Datos comparativos'!K768</f>
        <v>1</v>
      </c>
      <c r="N768" s="641" t="str">
        <f>+'Datos comparativos'!L768</f>
        <v>n/a</v>
      </c>
      <c r="O768" s="641" t="str">
        <f>+'Datos comparativos'!M768</f>
        <v>n/a</v>
      </c>
      <c r="P768" s="641">
        <f>+'Datos comparativos'!N768</f>
        <v>1</v>
      </c>
      <c r="Q768" s="641">
        <f>+'Datos comparativos'!O768</f>
        <v>1</v>
      </c>
      <c r="R768" s="641" t="str">
        <f>+'Datos comparativos'!P768</f>
        <v>n/a</v>
      </c>
      <c r="S768" s="641">
        <f>+'Datos comparativos'!Q768</f>
        <v>1</v>
      </c>
      <c r="T768" s="641" t="str">
        <f>+'Datos comparativos'!R768</f>
        <v>n/a</v>
      </c>
      <c r="U768" s="641">
        <f>+'Datos comparativos'!S768</f>
        <v>1</v>
      </c>
      <c r="V768" s="641">
        <f>+'Datos comparativos'!T768</f>
        <v>1</v>
      </c>
      <c r="W768" s="642" t="str">
        <f>+'Datos comparativos'!U768</f>
        <v>n/a</v>
      </c>
      <c r="X768" s="642">
        <f>+'Datos comparativos'!V768</f>
        <v>1</v>
      </c>
      <c r="Y768" s="642">
        <f>+'Datos comparativos'!W768</f>
        <v>1</v>
      </c>
      <c r="Z768" s="642">
        <f>+'Datos comparativos'!X768</f>
        <v>1</v>
      </c>
      <c r="AA768" s="642">
        <f>+'Datos comparativos'!Y768</f>
        <v>1</v>
      </c>
      <c r="AB768" s="642" t="str">
        <f>+'Datos comparativos'!Z768</f>
        <v>n/a</v>
      </c>
      <c r="AC768" s="642">
        <f>+'Datos comparativos'!AA768</f>
        <v>1</v>
      </c>
      <c r="AD768" s="642">
        <f>+'Datos comparativos'!AB768</f>
        <v>0.83333333333333337</v>
      </c>
      <c r="AE768" s="641">
        <f>+'Datos comparativos'!AC768</f>
        <v>1</v>
      </c>
      <c r="AF768" s="641">
        <f>+'Datos comparativos'!AD768</f>
        <v>1</v>
      </c>
      <c r="AG768" s="641" t="str">
        <f>+'Datos comparativos'!AE768</f>
        <v>n/a</v>
      </c>
      <c r="AH768" s="641" t="str">
        <f>+'Datos comparativos'!AF768</f>
        <v>n/a</v>
      </c>
      <c r="AI768" s="641" t="str">
        <f>+'Datos comparativos'!AG768</f>
        <v>n/a</v>
      </c>
      <c r="AJ768" s="642">
        <f>+'Datos comparativos'!AH768</f>
        <v>1</v>
      </c>
      <c r="AK768" s="642" t="str">
        <f>+'Datos comparativos'!AI768</f>
        <v>n/a</v>
      </c>
      <c r="AL768" s="642">
        <f>+'Datos comparativos'!AJ768</f>
        <v>1</v>
      </c>
      <c r="AM768" s="642">
        <f>+'Datos comparativos'!AK768</f>
        <v>1</v>
      </c>
      <c r="AN768" s="642">
        <f>+'Datos comparativos'!AL768</f>
        <v>1</v>
      </c>
      <c r="AO768" s="642" t="str">
        <f>+'Datos comparativos'!AM768</f>
        <v>n/a</v>
      </c>
      <c r="AP768" s="641" t="str">
        <f>+'Datos comparativos'!AN768</f>
        <v>n/a</v>
      </c>
      <c r="AQ768" s="641">
        <f>+'Datos comparativos'!AO768</f>
        <v>1</v>
      </c>
      <c r="AR768" s="641">
        <f>+'Datos comparativos'!AP768</f>
        <v>1</v>
      </c>
      <c r="AS768" s="642" t="str">
        <f>+'Datos comparativos'!AQ768</f>
        <v>n/a</v>
      </c>
      <c r="AT768" s="647">
        <f>+'Datos comparativos'!AR768</f>
        <v>1</v>
      </c>
      <c r="AU768" s="642" t="str">
        <f>+'Datos comparativos'!AU768</f>
        <v>n/a</v>
      </c>
      <c r="AV768" s="659" t="str">
        <f>+'Datos comparativos'!AV768</f>
        <v>n/a</v>
      </c>
      <c r="AW768" s="642" t="str">
        <f>+'Datos comparativos'!AW768</f>
        <v>n/a</v>
      </c>
      <c r="AX768" s="647" t="str">
        <f>+'Datos comparativos'!AX768</f>
        <v>n/a</v>
      </c>
      <c r="AY768" s="607" t="str">
        <f>+'Datos comparativos'!AY768</f>
        <v>n/a</v>
      </c>
      <c r="AZ768" s="63"/>
      <c r="BA768" s="645">
        <f>+'Datos comparativos'!BA768</f>
        <v>1</v>
      </c>
      <c r="BB768" s="646">
        <f>+'Datos comparativos'!BB768</f>
        <v>0.97619047619047628</v>
      </c>
      <c r="BC768" s="646">
        <f>+'Datos comparativos'!BC768</f>
        <v>1</v>
      </c>
      <c r="BD768" s="644">
        <f>+'Datos comparativos'!BD768</f>
        <v>0.99206349206349209</v>
      </c>
      <c r="BE768" s="644" t="str">
        <f>+'Datos comparativos'!BE768</f>
        <v>n/a</v>
      </c>
    </row>
    <row r="769" spans="1:57" s="72" customFormat="1" ht="6" customHeight="1" x14ac:dyDescent="0.25">
      <c r="A769" s="155"/>
      <c r="B769" s="155"/>
      <c r="C769" s="155"/>
      <c r="D769" s="155"/>
      <c r="E769" s="144"/>
      <c r="F769" s="448"/>
      <c r="G769" s="449"/>
      <c r="H769" s="452"/>
      <c r="I769" s="451"/>
      <c r="J769" s="186"/>
      <c r="K769" s="186"/>
      <c r="L769" s="186"/>
      <c r="M769" s="186"/>
      <c r="N769" s="186"/>
      <c r="O769" s="186"/>
      <c r="P769" s="287"/>
      <c r="Q769" s="186"/>
      <c r="R769" s="186"/>
      <c r="S769" s="186"/>
      <c r="T769" s="186"/>
      <c r="U769" s="186"/>
      <c r="V769" s="186"/>
      <c r="W769" s="189"/>
      <c r="X769" s="189"/>
      <c r="Y769" s="189"/>
      <c r="Z769" s="189"/>
      <c r="AA769" s="189"/>
      <c r="AB769" s="189"/>
      <c r="AC769" s="189"/>
      <c r="AD769" s="186"/>
      <c r="AE769" s="186"/>
      <c r="AF769" s="186"/>
      <c r="AG769" s="186"/>
      <c r="AH769" s="186"/>
      <c r="AI769" s="186"/>
      <c r="AJ769" s="186"/>
      <c r="AK769" s="186"/>
      <c r="AL769" s="186"/>
      <c r="AM769" s="186"/>
      <c r="AN769" s="186"/>
      <c r="AO769" s="206"/>
      <c r="AP769" s="186"/>
      <c r="AQ769" s="186"/>
      <c r="AR769" s="186"/>
      <c r="AS769" s="186"/>
      <c r="AT769" s="186"/>
      <c r="AU769" s="186"/>
      <c r="AV769" s="186"/>
      <c r="AW769" s="186"/>
      <c r="AX769" s="186"/>
      <c r="AY769" s="186"/>
      <c r="AZ769"/>
      <c r="BA769" s="186"/>
      <c r="BB769" s="186"/>
      <c r="BC769" s="186"/>
      <c r="BD769" s="186"/>
      <c r="BE769" s="186"/>
    </row>
    <row r="770" spans="1:57" ht="50.15" customHeight="1" x14ac:dyDescent="0.25">
      <c r="A770" s="144"/>
      <c r="B770" s="144"/>
      <c r="C770" s="144"/>
      <c r="D770" s="144"/>
      <c r="E770" s="144" t="str">
        <f>+F770&amp;G770&amp;I770</f>
        <v>VARIACIÓN DEVOLUCIÓN
(Febrero - Diciembre)</v>
      </c>
      <c r="F770" s="1599" t="s">
        <v>859</v>
      </c>
      <c r="G770" s="1600"/>
      <c r="H770" s="1600"/>
      <c r="I770" s="1601"/>
      <c r="J770" s="195">
        <v>0</v>
      </c>
      <c r="K770" s="196">
        <v>0</v>
      </c>
      <c r="L770" s="196" t="s">
        <v>84</v>
      </c>
      <c r="M770" s="196">
        <v>0</v>
      </c>
      <c r="N770" s="196" t="s">
        <v>84</v>
      </c>
      <c r="O770" s="196">
        <v>0</v>
      </c>
      <c r="P770" s="196">
        <v>0</v>
      </c>
      <c r="Q770" s="196">
        <v>0</v>
      </c>
      <c r="R770" s="196" t="s">
        <v>84</v>
      </c>
      <c r="S770" s="196">
        <v>0</v>
      </c>
      <c r="T770" s="196">
        <v>0</v>
      </c>
      <c r="U770" s="196">
        <v>0</v>
      </c>
      <c r="V770" s="251">
        <v>-0.19999999999999996</v>
      </c>
      <c r="W770" s="251" t="s">
        <v>84</v>
      </c>
      <c r="X770" s="251">
        <v>0</v>
      </c>
      <c r="Y770" s="251">
        <v>0</v>
      </c>
      <c r="Z770" s="717"/>
      <c r="AA770" s="996"/>
      <c r="AB770" s="996"/>
      <c r="AC770" s="996"/>
      <c r="AD770" s="196">
        <v>0</v>
      </c>
      <c r="AE770" s="196">
        <v>0</v>
      </c>
      <c r="AF770" s="196">
        <v>0</v>
      </c>
      <c r="AG770" s="196" t="s">
        <v>84</v>
      </c>
      <c r="AH770" s="196" t="s">
        <v>84</v>
      </c>
      <c r="AI770" s="196" t="s">
        <v>84</v>
      </c>
      <c r="AJ770" s="251">
        <v>0.4</v>
      </c>
      <c r="AK770" s="251">
        <v>0</v>
      </c>
      <c r="AL770" s="717"/>
      <c r="AM770" s="717"/>
      <c r="AN770" s="880"/>
      <c r="AO770" s="254">
        <v>0.33333333333333337</v>
      </c>
      <c r="AP770" s="196">
        <v>0</v>
      </c>
      <c r="AQ770" s="196">
        <v>-0.19999999999999996</v>
      </c>
      <c r="AR770" s="857"/>
      <c r="AS770" s="456" t="s">
        <v>84</v>
      </c>
      <c r="AT770" s="457">
        <v>-0.19999999999999996</v>
      </c>
      <c r="AU770" s="456" t="s">
        <v>84</v>
      </c>
      <c r="AV770" s="616" t="s">
        <v>84</v>
      </c>
      <c r="AW770" s="616" t="s">
        <v>84</v>
      </c>
      <c r="AX770" s="457" t="s">
        <v>84</v>
      </c>
      <c r="AY770" s="456" t="s">
        <v>84</v>
      </c>
      <c r="BA770" s="195">
        <v>-1.6666666666666607E-2</v>
      </c>
      <c r="BB770" s="196">
        <v>8.0000000000000071E-2</v>
      </c>
      <c r="BC770" s="196">
        <v>-1.6666666666666718E-2</v>
      </c>
      <c r="BD770" s="197">
        <v>1.5555555555555656E-2</v>
      </c>
      <c r="BE770" s="197" t="s">
        <v>84</v>
      </c>
    </row>
    <row r="771" spans="1:57" s="72" customFormat="1" ht="6" customHeight="1" x14ac:dyDescent="0.25">
      <c r="A771" s="155"/>
      <c r="B771" s="155"/>
      <c r="C771" s="155"/>
      <c r="D771" s="155"/>
      <c r="E771" s="144" t="str">
        <f t="shared" si="71"/>
        <v/>
      </c>
      <c r="F771" s="190"/>
      <c r="G771" s="191"/>
      <c r="I771" s="198"/>
      <c r="J771" s="186"/>
      <c r="K771" s="186"/>
      <c r="L771" s="186"/>
      <c r="M771" s="186"/>
      <c r="N771" s="186"/>
      <c r="O771" s="186"/>
      <c r="P771" s="186"/>
      <c r="Q771" s="186"/>
      <c r="R771" s="186"/>
      <c r="S771" s="186"/>
      <c r="T771" s="186"/>
      <c r="U771" s="186"/>
      <c r="V771" s="186"/>
      <c r="W771" s="186"/>
      <c r="X771" s="186"/>
      <c r="Y771" s="186"/>
      <c r="Z771" s="186"/>
      <c r="AA771" s="186"/>
      <c r="AB771" s="186"/>
      <c r="AC771" s="186"/>
      <c r="AD771" s="186"/>
      <c r="AE771" s="186"/>
      <c r="AF771" s="186"/>
      <c r="AG771" s="186"/>
      <c r="AH771" s="186"/>
      <c r="AI771" s="186"/>
      <c r="AJ771" s="186"/>
      <c r="AK771" s="186"/>
      <c r="AL771" s="186"/>
      <c r="AM771" s="186"/>
      <c r="AN771" s="186"/>
      <c r="AO771" s="186"/>
      <c r="AP771" s="186"/>
      <c r="AQ771" s="186"/>
      <c r="AR771" s="186"/>
      <c r="AS771" s="186"/>
      <c r="AT771" s="186"/>
      <c r="AU771" s="186"/>
      <c r="AV771" s="186"/>
      <c r="AW771" s="186"/>
      <c r="AX771" s="186"/>
      <c r="AY771" s="186"/>
      <c r="AZ771"/>
      <c r="BA771" s="186"/>
      <c r="BB771" s="186"/>
      <c r="BC771" s="186"/>
      <c r="BD771" s="186"/>
      <c r="BE771" s="186"/>
    </row>
    <row r="772" spans="1:57" s="72" customFormat="1" ht="30" customHeight="1" x14ac:dyDescent="0.25">
      <c r="A772" s="155"/>
      <c r="B772" s="155"/>
      <c r="C772" s="155"/>
      <c r="D772" s="155"/>
      <c r="E772" s="144" t="str">
        <f t="shared" ref="E772:E802" si="119">+F772&amp;G772&amp;I772</f>
        <v>2020JULIOÍNDICES DE MEDIDAS DE BIOSEGURIDAD</v>
      </c>
      <c r="F772" s="674">
        <v>2020</v>
      </c>
      <c r="G772" s="671" t="s">
        <v>241</v>
      </c>
      <c r="I772" s="711" t="s">
        <v>368</v>
      </c>
      <c r="J772" s="638">
        <v>1</v>
      </c>
      <c r="K772" s="186">
        <v>0.625</v>
      </c>
      <c r="L772" s="186" t="s">
        <v>84</v>
      </c>
      <c r="M772" s="186">
        <v>0.75</v>
      </c>
      <c r="N772" s="186" t="s">
        <v>84</v>
      </c>
      <c r="O772" s="186" t="s">
        <v>84</v>
      </c>
      <c r="P772" s="186" t="s">
        <v>84</v>
      </c>
      <c r="Q772" s="186">
        <v>1</v>
      </c>
      <c r="R772" s="186" t="s">
        <v>84</v>
      </c>
      <c r="S772" s="186">
        <v>1</v>
      </c>
      <c r="T772" s="186">
        <v>1</v>
      </c>
      <c r="U772" s="186">
        <v>1</v>
      </c>
      <c r="V772" s="186">
        <v>1</v>
      </c>
      <c r="W772" s="186" t="s">
        <v>84</v>
      </c>
      <c r="X772" s="186">
        <v>0.75</v>
      </c>
      <c r="Y772" s="186">
        <v>1</v>
      </c>
      <c r="Z772" s="186" t="s">
        <v>84</v>
      </c>
      <c r="AA772" s="186" t="s">
        <v>84</v>
      </c>
      <c r="AB772" s="186" t="s">
        <v>84</v>
      </c>
      <c r="AC772" s="186" t="s">
        <v>84</v>
      </c>
      <c r="AD772" s="186">
        <v>1</v>
      </c>
      <c r="AE772" s="186">
        <v>1</v>
      </c>
      <c r="AF772" s="186">
        <v>1</v>
      </c>
      <c r="AG772" s="186" t="s">
        <v>84</v>
      </c>
      <c r="AH772" s="186" t="s">
        <v>84</v>
      </c>
      <c r="AI772" s="186" t="s">
        <v>84</v>
      </c>
      <c r="AJ772" s="186">
        <v>1</v>
      </c>
      <c r="AK772" s="186">
        <v>1</v>
      </c>
      <c r="AL772" s="186" t="s">
        <v>84</v>
      </c>
      <c r="AM772" s="186" t="s">
        <v>84</v>
      </c>
      <c r="AN772" s="870" t="s">
        <v>84</v>
      </c>
      <c r="AO772" s="186">
        <v>0.625</v>
      </c>
      <c r="AP772" s="186" t="s">
        <v>84</v>
      </c>
      <c r="AQ772" s="186">
        <v>0.875</v>
      </c>
      <c r="AR772" s="186" t="s">
        <v>84</v>
      </c>
      <c r="AS772" s="186" t="s">
        <v>84</v>
      </c>
      <c r="AT772" s="605">
        <v>1</v>
      </c>
      <c r="AU772" s="186" t="s">
        <v>84</v>
      </c>
      <c r="AV772" s="186" t="s">
        <v>84</v>
      </c>
      <c r="AW772" s="186" t="s">
        <v>84</v>
      </c>
      <c r="AX772" s="605" t="s">
        <v>84</v>
      </c>
      <c r="AY772" s="186"/>
      <c r="AZ772" s="63"/>
      <c r="BA772" s="639">
        <v>0.91249999999999998</v>
      </c>
      <c r="BB772" s="207">
        <v>1</v>
      </c>
      <c r="BC772" s="207">
        <v>0.83333333333333337</v>
      </c>
      <c r="BD772" s="208">
        <v>0.91527777777777786</v>
      </c>
      <c r="BE772" s="208" t="s">
        <v>84</v>
      </c>
    </row>
    <row r="773" spans="1:57" s="72" customFormat="1" ht="30" customHeight="1" x14ac:dyDescent="0.25">
      <c r="A773" s="155"/>
      <c r="B773" s="155"/>
      <c r="C773" s="155"/>
      <c r="D773" s="155"/>
      <c r="E773" s="144" t="str">
        <f t="shared" si="119"/>
        <v>2020AGOSTOÍNDICES DE MEDIDAS DE BIOSEGURIDAD</v>
      </c>
      <c r="F773" s="672">
        <v>2020</v>
      </c>
      <c r="G773" s="673" t="s">
        <v>246</v>
      </c>
      <c r="I773" s="711" t="s">
        <v>368</v>
      </c>
      <c r="J773" s="495">
        <v>1</v>
      </c>
      <c r="K773" s="183">
        <v>0.5</v>
      </c>
      <c r="L773" s="183" t="s">
        <v>84</v>
      </c>
      <c r="M773" s="183">
        <v>0.375</v>
      </c>
      <c r="N773" s="183" t="s">
        <v>84</v>
      </c>
      <c r="O773" s="183" t="s">
        <v>84</v>
      </c>
      <c r="P773" s="183" t="s">
        <v>84</v>
      </c>
      <c r="Q773" s="183">
        <v>1</v>
      </c>
      <c r="R773" s="183" t="s">
        <v>84</v>
      </c>
      <c r="S773" s="183">
        <v>1</v>
      </c>
      <c r="T773" s="183">
        <v>1</v>
      </c>
      <c r="U773" s="183">
        <v>0.625</v>
      </c>
      <c r="V773" s="183">
        <v>1</v>
      </c>
      <c r="W773" s="183" t="s">
        <v>84</v>
      </c>
      <c r="X773" s="183">
        <v>0.875</v>
      </c>
      <c r="Y773" s="183">
        <v>0.875</v>
      </c>
      <c r="Z773" s="183" t="s">
        <v>84</v>
      </c>
      <c r="AA773" s="183" t="s">
        <v>84</v>
      </c>
      <c r="AB773" s="183" t="s">
        <v>84</v>
      </c>
      <c r="AC773" s="183" t="s">
        <v>84</v>
      </c>
      <c r="AD773" s="183">
        <v>0.875</v>
      </c>
      <c r="AE773" s="183">
        <v>0.75</v>
      </c>
      <c r="AF773" s="183">
        <v>1</v>
      </c>
      <c r="AG773" s="183" t="s">
        <v>84</v>
      </c>
      <c r="AH773" s="183" t="s">
        <v>84</v>
      </c>
      <c r="AI773" s="183" t="s">
        <v>84</v>
      </c>
      <c r="AJ773" s="183">
        <v>1</v>
      </c>
      <c r="AK773" s="183">
        <v>0.5</v>
      </c>
      <c r="AL773" s="183" t="s">
        <v>84</v>
      </c>
      <c r="AM773" s="183" t="s">
        <v>84</v>
      </c>
      <c r="AN773" s="183" t="s">
        <v>84</v>
      </c>
      <c r="AO773" s="183">
        <v>0.375</v>
      </c>
      <c r="AP773" s="183" t="s">
        <v>84</v>
      </c>
      <c r="AQ773" s="183">
        <v>1</v>
      </c>
      <c r="AR773" s="183" t="s">
        <v>84</v>
      </c>
      <c r="AS773" s="183" t="s">
        <v>84</v>
      </c>
      <c r="AT773" s="604">
        <v>0.875</v>
      </c>
      <c r="AU773" s="183" t="s">
        <v>84</v>
      </c>
      <c r="AV773" s="183" t="s">
        <v>84</v>
      </c>
      <c r="AW773" s="183" t="s">
        <v>84</v>
      </c>
      <c r="AX773" s="604" t="s">
        <v>84</v>
      </c>
      <c r="AY773" s="186">
        <v>0</v>
      </c>
      <c r="AZ773" s="63"/>
      <c r="BA773" s="494">
        <v>0.82499999999999996</v>
      </c>
      <c r="BB773" s="187">
        <v>0.82499999999999996</v>
      </c>
      <c r="BC773" s="187">
        <v>0.75</v>
      </c>
      <c r="BD773" s="188">
        <v>0.79999999999999993</v>
      </c>
      <c r="BE773" s="188" t="s">
        <v>84</v>
      </c>
    </row>
    <row r="774" spans="1:57" s="72" customFormat="1" ht="30" customHeight="1" x14ac:dyDescent="0.25">
      <c r="A774" s="155"/>
      <c r="B774" s="155"/>
      <c r="C774" s="155"/>
      <c r="D774" s="155"/>
      <c r="E774" s="144" t="str">
        <f t="shared" si="119"/>
        <v>2020SEPTIEMBREÍNDICES DE MEDIDAS DE BIOSEGURIDAD</v>
      </c>
      <c r="F774" s="672">
        <v>2020</v>
      </c>
      <c r="G774" s="673" t="s">
        <v>248</v>
      </c>
      <c r="I774" s="711" t="s">
        <v>368</v>
      </c>
      <c r="J774" s="638">
        <v>0.75</v>
      </c>
      <c r="K774" s="186">
        <v>0.5</v>
      </c>
      <c r="L774" s="186" t="s">
        <v>84</v>
      </c>
      <c r="M774" s="186">
        <v>0.375</v>
      </c>
      <c r="N774" s="186" t="s">
        <v>84</v>
      </c>
      <c r="O774" s="186" t="s">
        <v>84</v>
      </c>
      <c r="P774" s="186" t="s">
        <v>84</v>
      </c>
      <c r="Q774" s="186">
        <v>1</v>
      </c>
      <c r="R774" s="186" t="s">
        <v>84</v>
      </c>
      <c r="S774" s="186">
        <v>0.5</v>
      </c>
      <c r="T774" s="186">
        <v>1</v>
      </c>
      <c r="U774" s="186">
        <v>0.875</v>
      </c>
      <c r="V774" s="186">
        <v>1</v>
      </c>
      <c r="W774" s="186" t="s">
        <v>84</v>
      </c>
      <c r="X774" s="186">
        <v>1</v>
      </c>
      <c r="Y774" s="186">
        <v>1</v>
      </c>
      <c r="Z774" s="186" t="s">
        <v>84</v>
      </c>
      <c r="AA774" s="186" t="s">
        <v>84</v>
      </c>
      <c r="AB774" s="186" t="s">
        <v>84</v>
      </c>
      <c r="AC774" s="186" t="s">
        <v>84</v>
      </c>
      <c r="AD774" s="186">
        <v>0.75</v>
      </c>
      <c r="AE774" s="186">
        <v>1</v>
      </c>
      <c r="AF774" s="186">
        <v>1</v>
      </c>
      <c r="AG774" s="186" t="s">
        <v>84</v>
      </c>
      <c r="AH774" s="186" t="s">
        <v>84</v>
      </c>
      <c r="AI774" s="186" t="s">
        <v>84</v>
      </c>
      <c r="AJ774" s="186">
        <v>1</v>
      </c>
      <c r="AK774" s="186">
        <v>1</v>
      </c>
      <c r="AL774" s="186" t="s">
        <v>84</v>
      </c>
      <c r="AM774" s="186" t="s">
        <v>84</v>
      </c>
      <c r="AN774" s="186" t="s">
        <v>84</v>
      </c>
      <c r="AO774" s="186">
        <v>0.875</v>
      </c>
      <c r="AP774" s="186" t="s">
        <v>84</v>
      </c>
      <c r="AQ774" s="186">
        <v>1</v>
      </c>
      <c r="AR774" s="186" t="s">
        <v>84</v>
      </c>
      <c r="AS774" s="186" t="s">
        <v>84</v>
      </c>
      <c r="AT774" s="605">
        <v>0.625</v>
      </c>
      <c r="AU774" s="186" t="s">
        <v>84</v>
      </c>
      <c r="AV774" s="186" t="s">
        <v>84</v>
      </c>
      <c r="AW774" s="186" t="s">
        <v>84</v>
      </c>
      <c r="AX774" s="605" t="s">
        <v>84</v>
      </c>
      <c r="AY774" s="186">
        <v>0</v>
      </c>
      <c r="AZ774" s="63"/>
      <c r="BA774" s="639">
        <v>0.8</v>
      </c>
      <c r="BB774" s="207">
        <v>0.95</v>
      </c>
      <c r="BC774" s="207">
        <v>0.83333333333333337</v>
      </c>
      <c r="BD774" s="208">
        <v>0.86111111111111116</v>
      </c>
      <c r="BE774" s="208" t="s">
        <v>84</v>
      </c>
    </row>
    <row r="775" spans="1:57" s="72" customFormat="1" ht="30" customHeight="1" x14ac:dyDescent="0.25">
      <c r="A775" s="155"/>
      <c r="B775" s="155"/>
      <c r="C775" s="155"/>
      <c r="D775" s="155"/>
      <c r="E775" s="144" t="str">
        <f t="shared" si="119"/>
        <v>2020OCTUBREÍNDICES DE MEDIDAS DE BIOSEGURIDAD</v>
      </c>
      <c r="F775" s="672">
        <v>2020</v>
      </c>
      <c r="G775" s="673" t="s">
        <v>257</v>
      </c>
      <c r="I775" s="711" t="s">
        <v>368</v>
      </c>
      <c r="J775" s="638">
        <v>0.5</v>
      </c>
      <c r="K775" s="186">
        <v>0.5</v>
      </c>
      <c r="L775" s="186" t="s">
        <v>84</v>
      </c>
      <c r="M775" s="186">
        <v>0.5</v>
      </c>
      <c r="N775" s="186" t="s">
        <v>84</v>
      </c>
      <c r="O775" s="186" t="s">
        <v>84</v>
      </c>
      <c r="P775" s="186" t="s">
        <v>84</v>
      </c>
      <c r="Q775" s="186">
        <v>0.75</v>
      </c>
      <c r="R775" s="186" t="s">
        <v>84</v>
      </c>
      <c r="S775" s="186">
        <v>0.5</v>
      </c>
      <c r="T775" s="186">
        <v>0.375</v>
      </c>
      <c r="U775" s="186">
        <v>0.5</v>
      </c>
      <c r="V775" s="186">
        <v>0.75</v>
      </c>
      <c r="W775" s="186" t="s">
        <v>84</v>
      </c>
      <c r="X775" s="186">
        <v>0.5</v>
      </c>
      <c r="Y775" s="186">
        <v>1</v>
      </c>
      <c r="Z775" s="186" t="s">
        <v>84</v>
      </c>
      <c r="AA775" s="186" t="s">
        <v>84</v>
      </c>
      <c r="AB775" s="186" t="s">
        <v>84</v>
      </c>
      <c r="AC775" s="186" t="s">
        <v>84</v>
      </c>
      <c r="AD775" s="186">
        <v>0.75</v>
      </c>
      <c r="AE775" s="186">
        <v>0.875</v>
      </c>
      <c r="AF775" s="186">
        <v>0.75</v>
      </c>
      <c r="AG775" s="186" t="s">
        <v>84</v>
      </c>
      <c r="AH775" s="186" t="s">
        <v>84</v>
      </c>
      <c r="AI775" s="186" t="s">
        <v>84</v>
      </c>
      <c r="AJ775" s="186">
        <v>1</v>
      </c>
      <c r="AK775" s="186">
        <v>1</v>
      </c>
      <c r="AL775" s="186" t="s">
        <v>84</v>
      </c>
      <c r="AM775" s="186" t="s">
        <v>84</v>
      </c>
      <c r="AN775" s="183" t="s">
        <v>84</v>
      </c>
      <c r="AO775" s="186">
        <v>1</v>
      </c>
      <c r="AP775" s="186" t="s">
        <v>84</v>
      </c>
      <c r="AQ775" s="186">
        <v>0.75</v>
      </c>
      <c r="AR775" s="186" t="s">
        <v>84</v>
      </c>
      <c r="AS775" s="186" t="s">
        <v>84</v>
      </c>
      <c r="AT775" s="605">
        <v>1</v>
      </c>
      <c r="AU775" s="186" t="s">
        <v>84</v>
      </c>
      <c r="AV775" s="186" t="s">
        <v>84</v>
      </c>
      <c r="AW775" s="186" t="s">
        <v>84</v>
      </c>
      <c r="AX775" s="605" t="s">
        <v>84</v>
      </c>
      <c r="AY775" s="186">
        <v>0</v>
      </c>
      <c r="AZ775" s="63"/>
      <c r="BA775" s="639">
        <v>0.58750000000000002</v>
      </c>
      <c r="BB775" s="207">
        <v>0.875</v>
      </c>
      <c r="BC775" s="207">
        <v>0.91666666666666663</v>
      </c>
      <c r="BD775" s="208">
        <v>0.79305555555555551</v>
      </c>
      <c r="BE775" s="208" t="s">
        <v>84</v>
      </c>
    </row>
    <row r="776" spans="1:57" s="72" customFormat="1" ht="30" customHeight="1" x14ac:dyDescent="0.25">
      <c r="A776" s="155"/>
      <c r="B776" s="155"/>
      <c r="C776" s="155"/>
      <c r="D776" s="155"/>
      <c r="E776" s="144" t="str">
        <f t="shared" si="119"/>
        <v>2020NOVIEMBREÍNDICES DE MEDIDAS DE BIOSEGURIDAD</v>
      </c>
      <c r="F776" s="672">
        <v>2020</v>
      </c>
      <c r="G776" s="673" t="s">
        <v>267</v>
      </c>
      <c r="I776" s="711" t="s">
        <v>368</v>
      </c>
      <c r="J776" s="638">
        <v>0.625</v>
      </c>
      <c r="K776" s="186">
        <v>0.5</v>
      </c>
      <c r="L776" s="186" t="s">
        <v>84</v>
      </c>
      <c r="M776" s="186">
        <v>0.625</v>
      </c>
      <c r="N776" s="186" t="s">
        <v>84</v>
      </c>
      <c r="O776" s="186" t="s">
        <v>84</v>
      </c>
      <c r="P776" s="186" t="s">
        <v>84</v>
      </c>
      <c r="Q776" s="186">
        <v>0.75</v>
      </c>
      <c r="R776" s="186" t="s">
        <v>84</v>
      </c>
      <c r="S776" s="186">
        <v>0.5</v>
      </c>
      <c r="T776" s="186">
        <v>0.625</v>
      </c>
      <c r="U776" s="186">
        <v>0.625</v>
      </c>
      <c r="V776" s="186">
        <v>0.625</v>
      </c>
      <c r="W776" s="186" t="s">
        <v>84</v>
      </c>
      <c r="X776" s="186">
        <v>0.625</v>
      </c>
      <c r="Y776" s="186">
        <v>1</v>
      </c>
      <c r="Z776" s="186" t="s">
        <v>84</v>
      </c>
      <c r="AA776" s="186" t="s">
        <v>84</v>
      </c>
      <c r="AB776" s="186" t="s">
        <v>84</v>
      </c>
      <c r="AC776" s="186" t="s">
        <v>84</v>
      </c>
      <c r="AD776" s="186">
        <v>0.75</v>
      </c>
      <c r="AE776" s="186">
        <v>1</v>
      </c>
      <c r="AF776" s="186">
        <v>0.5</v>
      </c>
      <c r="AG776" s="186" t="s">
        <v>84</v>
      </c>
      <c r="AH776" s="186" t="s">
        <v>84</v>
      </c>
      <c r="AI776" s="186" t="s">
        <v>84</v>
      </c>
      <c r="AJ776" s="186">
        <v>0.875</v>
      </c>
      <c r="AK776" s="186">
        <v>0.875</v>
      </c>
      <c r="AL776" s="186" t="s">
        <v>84</v>
      </c>
      <c r="AM776" s="186" t="s">
        <v>84</v>
      </c>
      <c r="AN776" s="186" t="s">
        <v>84</v>
      </c>
      <c r="AO776" s="186">
        <v>1</v>
      </c>
      <c r="AP776" s="186" t="s">
        <v>84</v>
      </c>
      <c r="AQ776" s="186">
        <v>0.625</v>
      </c>
      <c r="AR776" s="186" t="s">
        <v>84</v>
      </c>
      <c r="AS776" s="186" t="s">
        <v>84</v>
      </c>
      <c r="AT776" s="605">
        <v>0.625</v>
      </c>
      <c r="AU776" s="186" t="s">
        <v>84</v>
      </c>
      <c r="AV776" s="186" t="s">
        <v>84</v>
      </c>
      <c r="AW776" s="186" t="s">
        <v>84</v>
      </c>
      <c r="AX776" s="605" t="s">
        <v>84</v>
      </c>
      <c r="AY776" s="186">
        <v>0</v>
      </c>
      <c r="AZ776" s="63"/>
      <c r="BA776" s="639">
        <v>0.65</v>
      </c>
      <c r="BB776" s="207">
        <v>0.8</v>
      </c>
      <c r="BC776" s="207">
        <v>0.75</v>
      </c>
      <c r="BD776" s="208">
        <v>0.73333333333333339</v>
      </c>
      <c r="BE776" s="208" t="s">
        <v>84</v>
      </c>
    </row>
    <row r="777" spans="1:57" s="72" customFormat="1" ht="30" customHeight="1" x14ac:dyDescent="0.25">
      <c r="A777" s="155"/>
      <c r="B777" s="155"/>
      <c r="C777" s="155"/>
      <c r="D777" s="155"/>
      <c r="E777" s="144" t="str">
        <f t="shared" si="119"/>
        <v>2020DICIEMBREÍNDICES DE MEDIDAS DE BIOSEGURIDAD</v>
      </c>
      <c r="F777" s="672">
        <v>2020</v>
      </c>
      <c r="G777" s="673" t="s">
        <v>152</v>
      </c>
      <c r="I777" s="711" t="s">
        <v>368</v>
      </c>
      <c r="J777" s="638">
        <v>0.625</v>
      </c>
      <c r="K777" s="186">
        <v>0.5</v>
      </c>
      <c r="L777" s="186" t="s">
        <v>84</v>
      </c>
      <c r="M777" s="186">
        <v>0.625</v>
      </c>
      <c r="N777" s="186" t="s">
        <v>84</v>
      </c>
      <c r="O777" s="186" t="s">
        <v>84</v>
      </c>
      <c r="P777" s="186" t="s">
        <v>84</v>
      </c>
      <c r="Q777" s="186">
        <v>0.75</v>
      </c>
      <c r="R777" s="186" t="s">
        <v>84</v>
      </c>
      <c r="S777" s="186">
        <v>0.5</v>
      </c>
      <c r="T777" s="186">
        <v>0.625</v>
      </c>
      <c r="U777" s="186">
        <v>0.625</v>
      </c>
      <c r="V777" s="186">
        <v>0.625</v>
      </c>
      <c r="W777" s="186" t="s">
        <v>84</v>
      </c>
      <c r="X777" s="186">
        <v>0.625</v>
      </c>
      <c r="Y777" s="186">
        <v>1</v>
      </c>
      <c r="Z777" s="186" t="s">
        <v>84</v>
      </c>
      <c r="AA777" s="186" t="s">
        <v>84</v>
      </c>
      <c r="AB777" s="186" t="s">
        <v>84</v>
      </c>
      <c r="AC777" s="186" t="s">
        <v>84</v>
      </c>
      <c r="AD777" s="186">
        <v>0.75</v>
      </c>
      <c r="AE777" s="186">
        <v>1</v>
      </c>
      <c r="AF777" s="186">
        <v>0.5</v>
      </c>
      <c r="AG777" s="186" t="s">
        <v>84</v>
      </c>
      <c r="AH777" s="186" t="s">
        <v>84</v>
      </c>
      <c r="AI777" s="186" t="s">
        <v>84</v>
      </c>
      <c r="AJ777" s="186">
        <v>0.875</v>
      </c>
      <c r="AK777" s="186">
        <v>0.875</v>
      </c>
      <c r="AL777" s="186" t="s">
        <v>84</v>
      </c>
      <c r="AM777" s="186" t="s">
        <v>84</v>
      </c>
      <c r="AN777" s="183" t="s">
        <v>84</v>
      </c>
      <c r="AO777" s="186">
        <v>1</v>
      </c>
      <c r="AP777" s="186" t="s">
        <v>84</v>
      </c>
      <c r="AQ777" s="186">
        <v>0.625</v>
      </c>
      <c r="AR777" s="186" t="s">
        <v>84</v>
      </c>
      <c r="AS777" s="186" t="s">
        <v>84</v>
      </c>
      <c r="AT777" s="605">
        <v>0.625</v>
      </c>
      <c r="AU777" s="186" t="s">
        <v>84</v>
      </c>
      <c r="AV777" s="186" t="s">
        <v>84</v>
      </c>
      <c r="AW777" s="186" t="s">
        <v>84</v>
      </c>
      <c r="AX777" s="605" t="s">
        <v>84</v>
      </c>
      <c r="AY777" s="186">
        <v>0</v>
      </c>
      <c r="AZ777" s="63"/>
      <c r="BA777" s="639">
        <v>0.65</v>
      </c>
      <c r="BB777" s="207">
        <v>0.8</v>
      </c>
      <c r="BC777" s="207">
        <v>0.75</v>
      </c>
      <c r="BD777" s="208">
        <v>0.73333333333333339</v>
      </c>
      <c r="BE777" s="208" t="s">
        <v>84</v>
      </c>
    </row>
    <row r="778" spans="1:57" s="72" customFormat="1" ht="30" customHeight="1" x14ac:dyDescent="0.25">
      <c r="A778" s="155"/>
      <c r="B778" s="155"/>
      <c r="C778" s="155"/>
      <c r="D778" s="155"/>
      <c r="E778" s="144" t="str">
        <f t="shared" si="119"/>
        <v>2021ENEROÍNDICES DE MEDIDAS DE BIOSEGURIDAD</v>
      </c>
      <c r="F778" s="672">
        <v>2021</v>
      </c>
      <c r="G778" s="673" t="s">
        <v>153</v>
      </c>
      <c r="I778" s="712" t="s">
        <v>368</v>
      </c>
      <c r="J778" s="638">
        <v>0.875</v>
      </c>
      <c r="K778" s="186">
        <v>0.625</v>
      </c>
      <c r="L778" s="186" t="s">
        <v>84</v>
      </c>
      <c r="M778" s="186">
        <v>0.875</v>
      </c>
      <c r="N778" s="186" t="s">
        <v>84</v>
      </c>
      <c r="O778" s="186" t="s">
        <v>84</v>
      </c>
      <c r="P778" s="186" t="s">
        <v>84</v>
      </c>
      <c r="Q778" s="186">
        <v>1</v>
      </c>
      <c r="R778" s="186" t="s">
        <v>84</v>
      </c>
      <c r="S778" s="186">
        <v>0.875</v>
      </c>
      <c r="T778" s="186">
        <v>0.625</v>
      </c>
      <c r="U778" s="186">
        <v>0.625</v>
      </c>
      <c r="V778" s="186">
        <v>0.75</v>
      </c>
      <c r="W778" s="186" t="s">
        <v>84</v>
      </c>
      <c r="X778" s="186">
        <v>0.875</v>
      </c>
      <c r="Y778" s="186">
        <v>1</v>
      </c>
      <c r="Z778" s="186" t="s">
        <v>84</v>
      </c>
      <c r="AA778" s="186" t="s">
        <v>84</v>
      </c>
      <c r="AB778" s="186" t="s">
        <v>84</v>
      </c>
      <c r="AC778" s="186" t="s">
        <v>84</v>
      </c>
      <c r="AD778" s="186">
        <v>1</v>
      </c>
      <c r="AE778" s="186">
        <v>1</v>
      </c>
      <c r="AF778" s="186">
        <v>0.5</v>
      </c>
      <c r="AG778" s="186" t="s">
        <v>84</v>
      </c>
      <c r="AH778" s="186" t="s">
        <v>84</v>
      </c>
      <c r="AI778" s="186" t="s">
        <v>84</v>
      </c>
      <c r="AJ778" s="186">
        <v>0.5</v>
      </c>
      <c r="AK778" s="186">
        <v>0.75</v>
      </c>
      <c r="AL778" s="186" t="s">
        <v>84</v>
      </c>
      <c r="AM778" s="186" t="s">
        <v>84</v>
      </c>
      <c r="AN778" s="189" t="s">
        <v>84</v>
      </c>
      <c r="AO778" s="186">
        <v>0.75</v>
      </c>
      <c r="AP778" s="186" t="s">
        <v>84</v>
      </c>
      <c r="AQ778" s="186">
        <v>0.625</v>
      </c>
      <c r="AR778" s="186" t="s">
        <v>84</v>
      </c>
      <c r="AS778" s="186" t="s">
        <v>84</v>
      </c>
      <c r="AT778" s="605">
        <v>0.75</v>
      </c>
      <c r="AU778" s="186" t="s">
        <v>84</v>
      </c>
      <c r="AV778" s="186" t="s">
        <v>84</v>
      </c>
      <c r="AW778" s="186" t="s">
        <v>84</v>
      </c>
      <c r="AX778" s="605" t="s">
        <v>84</v>
      </c>
      <c r="AY778" s="186">
        <v>0</v>
      </c>
      <c r="AZ778" s="63"/>
      <c r="BA778" s="639">
        <v>0.8125</v>
      </c>
      <c r="BB778" s="207">
        <v>0.75</v>
      </c>
      <c r="BC778" s="207">
        <v>0.70833333333333337</v>
      </c>
      <c r="BD778" s="208">
        <v>0.75694444444444453</v>
      </c>
      <c r="BE778" s="208" t="s">
        <v>84</v>
      </c>
    </row>
    <row r="779" spans="1:57" s="72" customFormat="1" ht="30" customHeight="1" x14ac:dyDescent="0.25">
      <c r="A779" s="155"/>
      <c r="B779" s="155"/>
      <c r="C779" s="155"/>
      <c r="D779" s="155"/>
      <c r="E779" s="144" t="str">
        <f t="shared" si="119"/>
        <v>2021FEBREROÍNDICES DE MEDIDAS DE BIOSEGURIDAD</v>
      </c>
      <c r="F779" s="672">
        <v>2021</v>
      </c>
      <c r="G779" s="673" t="s">
        <v>154</v>
      </c>
      <c r="I779" s="712" t="s">
        <v>368</v>
      </c>
      <c r="J779" s="638">
        <v>0.875</v>
      </c>
      <c r="K779" s="186">
        <v>0.375</v>
      </c>
      <c r="L779" s="186" t="s">
        <v>84</v>
      </c>
      <c r="M779" s="186">
        <v>0.5</v>
      </c>
      <c r="N779" s="186" t="s">
        <v>84</v>
      </c>
      <c r="O779" s="186" t="s">
        <v>84</v>
      </c>
      <c r="P779" s="186" t="s">
        <v>84</v>
      </c>
      <c r="Q779" s="186">
        <v>1</v>
      </c>
      <c r="R779" s="186" t="s">
        <v>84</v>
      </c>
      <c r="S779" s="186">
        <v>1</v>
      </c>
      <c r="T779" s="186">
        <v>1</v>
      </c>
      <c r="U779" s="186">
        <v>0.875</v>
      </c>
      <c r="V779" s="186">
        <v>0.75</v>
      </c>
      <c r="W779" s="186" t="s">
        <v>84</v>
      </c>
      <c r="X779" s="186">
        <v>0.875</v>
      </c>
      <c r="Y779" s="186">
        <v>0.75</v>
      </c>
      <c r="Z779" s="186" t="s">
        <v>84</v>
      </c>
      <c r="AA779" s="186" t="s">
        <v>84</v>
      </c>
      <c r="AB779" s="186" t="s">
        <v>84</v>
      </c>
      <c r="AC779" s="186" t="s">
        <v>84</v>
      </c>
      <c r="AD779" s="186">
        <v>0.75</v>
      </c>
      <c r="AE779" s="186">
        <v>0.875</v>
      </c>
      <c r="AF779" s="186">
        <v>0.5</v>
      </c>
      <c r="AG779" s="186" t="s">
        <v>84</v>
      </c>
      <c r="AH779" s="186" t="s">
        <v>84</v>
      </c>
      <c r="AI779" s="186" t="s">
        <v>84</v>
      </c>
      <c r="AJ779" s="186">
        <v>0.5</v>
      </c>
      <c r="AK779" s="186">
        <v>0.5</v>
      </c>
      <c r="AL779" s="186" t="s">
        <v>84</v>
      </c>
      <c r="AM779" s="186" t="s">
        <v>84</v>
      </c>
      <c r="AN779" s="183" t="s">
        <v>84</v>
      </c>
      <c r="AO779" s="186">
        <v>0.75</v>
      </c>
      <c r="AP779" s="186" t="s">
        <v>84</v>
      </c>
      <c r="AQ779" s="186">
        <v>0.5</v>
      </c>
      <c r="AR779" s="186" t="s">
        <v>84</v>
      </c>
      <c r="AS779" s="186" t="s">
        <v>84</v>
      </c>
      <c r="AT779" s="605">
        <v>0.625</v>
      </c>
      <c r="AU779" s="186" t="s">
        <v>84</v>
      </c>
      <c r="AV779" s="186" t="s">
        <v>84</v>
      </c>
      <c r="AW779" s="186" t="s">
        <v>84</v>
      </c>
      <c r="AX779" s="605" t="s">
        <v>84</v>
      </c>
      <c r="AY779" s="186">
        <v>0</v>
      </c>
      <c r="AZ779" s="63"/>
      <c r="BA779" s="639">
        <v>0.8</v>
      </c>
      <c r="BB779" s="207">
        <v>0.625</v>
      </c>
      <c r="BC779" s="207">
        <v>0.625</v>
      </c>
      <c r="BD779" s="208">
        <v>0.68333333333333324</v>
      </c>
      <c r="BE779" s="208" t="s">
        <v>84</v>
      </c>
    </row>
    <row r="780" spans="1:57" s="72" customFormat="1" ht="30" customHeight="1" x14ac:dyDescent="0.25">
      <c r="A780" s="155"/>
      <c r="B780" s="155"/>
      <c r="C780" s="155"/>
      <c r="D780" s="155"/>
      <c r="E780" s="144" t="str">
        <f t="shared" si="119"/>
        <v>2021MARZOÍNDICES DE MEDIDAS DE BIOSEGURIDAD</v>
      </c>
      <c r="F780" s="672">
        <v>2021</v>
      </c>
      <c r="G780" s="673" t="s">
        <v>155</v>
      </c>
      <c r="I780" s="712" t="s">
        <v>368</v>
      </c>
      <c r="J780" s="638">
        <v>0.75</v>
      </c>
      <c r="K780" s="186">
        <v>0.75</v>
      </c>
      <c r="L780" s="186" t="s">
        <v>84</v>
      </c>
      <c r="M780" s="186">
        <v>0.5</v>
      </c>
      <c r="N780" s="186" t="s">
        <v>84</v>
      </c>
      <c r="O780" s="186" t="s">
        <v>84</v>
      </c>
      <c r="P780" s="186" t="s">
        <v>84</v>
      </c>
      <c r="Q780" s="186">
        <v>0.75</v>
      </c>
      <c r="R780" s="186" t="s">
        <v>84</v>
      </c>
      <c r="S780" s="186">
        <v>0.75</v>
      </c>
      <c r="T780" s="186">
        <v>0.5</v>
      </c>
      <c r="U780" s="186">
        <v>0.75</v>
      </c>
      <c r="V780" s="186">
        <v>1</v>
      </c>
      <c r="W780" s="186" t="s">
        <v>84</v>
      </c>
      <c r="X780" s="186">
        <v>0.625</v>
      </c>
      <c r="Y780" s="186">
        <v>1</v>
      </c>
      <c r="Z780" s="186" t="s">
        <v>84</v>
      </c>
      <c r="AA780" s="186" t="s">
        <v>84</v>
      </c>
      <c r="AB780" s="186" t="s">
        <v>84</v>
      </c>
      <c r="AC780" s="186" t="s">
        <v>84</v>
      </c>
      <c r="AD780" s="186">
        <v>0.5</v>
      </c>
      <c r="AE780" s="186">
        <v>0.75</v>
      </c>
      <c r="AF780" s="186">
        <v>0.75</v>
      </c>
      <c r="AG780" s="186" t="s">
        <v>84</v>
      </c>
      <c r="AH780" s="186" t="s">
        <v>84</v>
      </c>
      <c r="AI780" s="186" t="s">
        <v>84</v>
      </c>
      <c r="AJ780" s="186">
        <v>0.875</v>
      </c>
      <c r="AK780" s="186">
        <v>0.5</v>
      </c>
      <c r="AL780" s="186" t="s">
        <v>84</v>
      </c>
      <c r="AM780" s="186" t="s">
        <v>84</v>
      </c>
      <c r="AN780" s="189" t="s">
        <v>84</v>
      </c>
      <c r="AO780" s="186">
        <v>0.5</v>
      </c>
      <c r="AP780" s="186" t="s">
        <v>84</v>
      </c>
      <c r="AQ780" s="186">
        <v>0.5</v>
      </c>
      <c r="AR780" s="186" t="s">
        <v>84</v>
      </c>
      <c r="AS780" s="186" t="s">
        <v>84</v>
      </c>
      <c r="AT780" s="605">
        <v>0.5</v>
      </c>
      <c r="AU780" s="186" t="s">
        <v>84</v>
      </c>
      <c r="AV780" s="186" t="s">
        <v>84</v>
      </c>
      <c r="AW780" s="186" t="s">
        <v>84</v>
      </c>
      <c r="AX780" s="605" t="s">
        <v>84</v>
      </c>
      <c r="AY780" s="186">
        <v>0</v>
      </c>
      <c r="AZ780" s="63"/>
      <c r="BA780" s="639">
        <v>0.73750000000000004</v>
      </c>
      <c r="BB780" s="207">
        <v>0.67500000000000004</v>
      </c>
      <c r="BC780" s="207">
        <v>0.5</v>
      </c>
      <c r="BD780" s="208">
        <v>0.63750000000000007</v>
      </c>
      <c r="BE780" s="208" t="s">
        <v>84</v>
      </c>
    </row>
    <row r="781" spans="1:57" s="72" customFormat="1" ht="30" customHeight="1" x14ac:dyDescent="0.25">
      <c r="A781" s="155"/>
      <c r="B781" s="155"/>
      <c r="C781" s="155"/>
      <c r="D781" s="155"/>
      <c r="E781" s="144" t="str">
        <f t="shared" si="119"/>
        <v>2021ABRILÍNDICES DE MEDIDAS DE BIOSEGURIDAD</v>
      </c>
      <c r="F781" s="672">
        <v>2021</v>
      </c>
      <c r="G781" s="673" t="s">
        <v>303</v>
      </c>
      <c r="I781" s="712" t="s">
        <v>368</v>
      </c>
      <c r="J781" s="638">
        <v>1</v>
      </c>
      <c r="K781" s="186">
        <v>0.625</v>
      </c>
      <c r="L781" s="186" t="s">
        <v>84</v>
      </c>
      <c r="M781" s="186">
        <v>0.625</v>
      </c>
      <c r="N781" s="186" t="s">
        <v>84</v>
      </c>
      <c r="O781" s="186" t="s">
        <v>84</v>
      </c>
      <c r="P781" s="186" t="s">
        <v>84</v>
      </c>
      <c r="Q781" s="186">
        <v>1</v>
      </c>
      <c r="R781" s="186" t="s">
        <v>84</v>
      </c>
      <c r="S781" s="186">
        <v>0.875</v>
      </c>
      <c r="T781" s="186">
        <v>0.625</v>
      </c>
      <c r="U781" s="186">
        <v>0.5</v>
      </c>
      <c r="V781" s="186">
        <v>0.875</v>
      </c>
      <c r="W781" s="186" t="s">
        <v>84</v>
      </c>
      <c r="X781" s="186">
        <v>0.5</v>
      </c>
      <c r="Y781" s="186">
        <v>1</v>
      </c>
      <c r="Z781" s="186" t="s">
        <v>84</v>
      </c>
      <c r="AA781" s="186" t="s">
        <v>84</v>
      </c>
      <c r="AB781" s="186" t="s">
        <v>84</v>
      </c>
      <c r="AC781" s="186" t="s">
        <v>84</v>
      </c>
      <c r="AD781" s="186">
        <v>0.75</v>
      </c>
      <c r="AE781" s="186">
        <v>0.625</v>
      </c>
      <c r="AF781" s="186">
        <v>0.5</v>
      </c>
      <c r="AG781" s="186" t="s">
        <v>84</v>
      </c>
      <c r="AH781" s="186" t="s">
        <v>84</v>
      </c>
      <c r="AI781" s="186" t="s">
        <v>84</v>
      </c>
      <c r="AJ781" s="186">
        <v>0.875</v>
      </c>
      <c r="AK781" s="186">
        <v>0.75</v>
      </c>
      <c r="AL781" s="186" t="s">
        <v>84</v>
      </c>
      <c r="AM781" s="186" t="s">
        <v>84</v>
      </c>
      <c r="AN781" s="183" t="s">
        <v>84</v>
      </c>
      <c r="AO781" s="186">
        <v>0.375</v>
      </c>
      <c r="AP781" s="186" t="s">
        <v>84</v>
      </c>
      <c r="AQ781" s="186">
        <v>0.375</v>
      </c>
      <c r="AR781" s="186" t="s">
        <v>84</v>
      </c>
      <c r="AS781" s="186" t="s">
        <v>84</v>
      </c>
      <c r="AT781" s="605">
        <v>0.5</v>
      </c>
      <c r="AU781" s="186" t="s">
        <v>84</v>
      </c>
      <c r="AV781" s="186" t="s">
        <v>84</v>
      </c>
      <c r="AW781" s="186" t="s">
        <v>84</v>
      </c>
      <c r="AX781" s="605" t="s">
        <v>84</v>
      </c>
      <c r="AY781" s="186">
        <v>0</v>
      </c>
      <c r="AZ781" s="63"/>
      <c r="BA781" s="639">
        <v>0.76249999999999996</v>
      </c>
      <c r="BB781" s="207">
        <v>0.7</v>
      </c>
      <c r="BC781" s="207">
        <v>0.41666666666666669</v>
      </c>
      <c r="BD781" s="208">
        <v>0.62638888888888888</v>
      </c>
      <c r="BE781" s="208" t="s">
        <v>84</v>
      </c>
    </row>
    <row r="782" spans="1:57" s="72" customFormat="1" ht="30" customHeight="1" x14ac:dyDescent="0.25">
      <c r="A782" s="155"/>
      <c r="B782" s="155"/>
      <c r="C782" s="155"/>
      <c r="D782" s="155"/>
      <c r="E782" s="144" t="str">
        <f t="shared" si="119"/>
        <v>2021MAYOÍNDICES DE MEDIDAS DE BIOSEGURIDAD</v>
      </c>
      <c r="F782" s="672">
        <v>2021</v>
      </c>
      <c r="G782" s="673" t="s">
        <v>167</v>
      </c>
      <c r="I782" s="712" t="s">
        <v>368</v>
      </c>
      <c r="J782" s="638">
        <v>1</v>
      </c>
      <c r="K782" s="186">
        <v>0.75</v>
      </c>
      <c r="L782" s="186" t="s">
        <v>84</v>
      </c>
      <c r="M782" s="186">
        <v>0.75</v>
      </c>
      <c r="N782" s="186" t="s">
        <v>84</v>
      </c>
      <c r="O782" s="186" t="s">
        <v>84</v>
      </c>
      <c r="P782" s="186" t="s">
        <v>84</v>
      </c>
      <c r="Q782" s="186">
        <v>0.75</v>
      </c>
      <c r="R782" s="186" t="s">
        <v>84</v>
      </c>
      <c r="S782" s="186">
        <v>0.75</v>
      </c>
      <c r="T782" s="186">
        <v>0.5</v>
      </c>
      <c r="U782" s="186">
        <v>1</v>
      </c>
      <c r="V782" s="186">
        <v>0.625</v>
      </c>
      <c r="W782" s="186" t="s">
        <v>84</v>
      </c>
      <c r="X782" s="186">
        <v>1</v>
      </c>
      <c r="Y782" s="186">
        <v>1</v>
      </c>
      <c r="Z782" s="186" t="s">
        <v>84</v>
      </c>
      <c r="AA782" s="186" t="s">
        <v>84</v>
      </c>
      <c r="AB782" s="186" t="s">
        <v>84</v>
      </c>
      <c r="AC782" s="186" t="s">
        <v>84</v>
      </c>
      <c r="AD782" s="186">
        <v>1</v>
      </c>
      <c r="AE782" s="186">
        <v>0.875</v>
      </c>
      <c r="AF782" s="186">
        <v>0.875</v>
      </c>
      <c r="AG782" s="186" t="s">
        <v>84</v>
      </c>
      <c r="AH782" s="186" t="s">
        <v>84</v>
      </c>
      <c r="AI782" s="186" t="s">
        <v>84</v>
      </c>
      <c r="AJ782" s="186">
        <v>0.875</v>
      </c>
      <c r="AK782" s="186">
        <v>1</v>
      </c>
      <c r="AL782" s="186" t="s">
        <v>84</v>
      </c>
      <c r="AM782" s="186" t="s">
        <v>84</v>
      </c>
      <c r="AN782" s="189" t="s">
        <v>84</v>
      </c>
      <c r="AO782" s="186">
        <v>1</v>
      </c>
      <c r="AP782" s="186" t="s">
        <v>84</v>
      </c>
      <c r="AQ782" s="186">
        <v>0.875</v>
      </c>
      <c r="AR782" s="186" t="s">
        <v>84</v>
      </c>
      <c r="AS782" s="186" t="s">
        <v>84</v>
      </c>
      <c r="AT782" s="605">
        <v>0.75</v>
      </c>
      <c r="AU782" s="186" t="s">
        <v>84</v>
      </c>
      <c r="AV782" s="186" t="s">
        <v>84</v>
      </c>
      <c r="AW782" s="186" t="s">
        <v>84</v>
      </c>
      <c r="AX782" s="605" t="s">
        <v>84</v>
      </c>
      <c r="AY782" s="186">
        <v>0</v>
      </c>
      <c r="AZ782" s="63"/>
      <c r="BA782" s="639">
        <v>0.8125</v>
      </c>
      <c r="BB782" s="207">
        <v>0.92500000000000004</v>
      </c>
      <c r="BC782" s="207">
        <v>0.875</v>
      </c>
      <c r="BD782" s="208">
        <v>0.87083333333333324</v>
      </c>
      <c r="BE782" s="208" t="s">
        <v>84</v>
      </c>
    </row>
    <row r="783" spans="1:57" s="72" customFormat="1" ht="30" customHeight="1" x14ac:dyDescent="0.25">
      <c r="A783" s="155"/>
      <c r="B783" s="155"/>
      <c r="C783" s="155"/>
      <c r="D783" s="155"/>
      <c r="E783" s="144" t="str">
        <f t="shared" si="119"/>
        <v>2021JUNIOÍNDICES DE MEDIDAS DE BIOSEGURIDAD</v>
      </c>
      <c r="F783" s="672">
        <v>2021</v>
      </c>
      <c r="G783" s="673" t="s">
        <v>168</v>
      </c>
      <c r="I783" s="712" t="s">
        <v>368</v>
      </c>
      <c r="J783" s="638">
        <v>0.875</v>
      </c>
      <c r="K783" s="186">
        <v>0.875</v>
      </c>
      <c r="L783" s="186" t="s">
        <v>84</v>
      </c>
      <c r="M783" s="186">
        <v>0.5</v>
      </c>
      <c r="N783" s="186" t="s">
        <v>84</v>
      </c>
      <c r="O783" s="186" t="s">
        <v>84</v>
      </c>
      <c r="P783" s="186" t="s">
        <v>84</v>
      </c>
      <c r="Q783" s="186">
        <v>0.875</v>
      </c>
      <c r="R783" s="186" t="s">
        <v>84</v>
      </c>
      <c r="S783" s="186">
        <v>0.625</v>
      </c>
      <c r="T783" s="186">
        <v>0.5</v>
      </c>
      <c r="U783" s="186">
        <v>0.75</v>
      </c>
      <c r="V783" s="186">
        <v>0.75</v>
      </c>
      <c r="W783" s="186" t="s">
        <v>84</v>
      </c>
      <c r="X783" s="186">
        <v>0.625</v>
      </c>
      <c r="Y783" s="186">
        <v>0.875</v>
      </c>
      <c r="Z783" s="186" t="s">
        <v>84</v>
      </c>
      <c r="AA783" s="186" t="s">
        <v>84</v>
      </c>
      <c r="AB783" s="186" t="s">
        <v>84</v>
      </c>
      <c r="AC783" s="186" t="s">
        <v>84</v>
      </c>
      <c r="AD783" s="186">
        <v>0.625</v>
      </c>
      <c r="AE783" s="186">
        <v>0.625</v>
      </c>
      <c r="AF783" s="186">
        <v>0.625</v>
      </c>
      <c r="AG783" s="186" t="s">
        <v>84</v>
      </c>
      <c r="AH783" s="186" t="s">
        <v>84</v>
      </c>
      <c r="AI783" s="186" t="s">
        <v>84</v>
      </c>
      <c r="AJ783" s="186">
        <v>0.75</v>
      </c>
      <c r="AK783" s="186">
        <v>0.75</v>
      </c>
      <c r="AL783" s="186">
        <v>0.625</v>
      </c>
      <c r="AM783" s="186" t="s">
        <v>84</v>
      </c>
      <c r="AN783" s="183" t="s">
        <v>84</v>
      </c>
      <c r="AO783" s="186">
        <v>0.75</v>
      </c>
      <c r="AP783" s="186" t="s">
        <v>84</v>
      </c>
      <c r="AQ783" s="186">
        <v>1</v>
      </c>
      <c r="AR783" s="186" t="s">
        <v>84</v>
      </c>
      <c r="AS783" s="186" t="s">
        <v>84</v>
      </c>
      <c r="AT783" s="605">
        <v>0.625</v>
      </c>
      <c r="AU783" s="186" t="s">
        <v>84</v>
      </c>
      <c r="AV783" s="186" t="s">
        <v>84</v>
      </c>
      <c r="AW783" s="186" t="s">
        <v>84</v>
      </c>
      <c r="AX783" s="605" t="s">
        <v>84</v>
      </c>
      <c r="AY783" s="186">
        <v>0</v>
      </c>
      <c r="AZ783" s="63"/>
      <c r="BA783" s="639">
        <v>0.72499999999999998</v>
      </c>
      <c r="BB783" s="207">
        <v>0.66666666666666663</v>
      </c>
      <c r="BC783" s="207">
        <v>0.79166666666666663</v>
      </c>
      <c r="BD783" s="208">
        <v>0.72777777777777775</v>
      </c>
      <c r="BE783" s="208" t="s">
        <v>84</v>
      </c>
    </row>
    <row r="784" spans="1:57" s="72" customFormat="1" ht="30" customHeight="1" x14ac:dyDescent="0.25">
      <c r="A784" s="155"/>
      <c r="B784" s="155"/>
      <c r="C784" s="155"/>
      <c r="D784" s="155"/>
      <c r="E784" s="144" t="str">
        <f t="shared" si="119"/>
        <v>2021JULIOÍNDICES DE MEDIDAS DE BIOSEGURIDAD</v>
      </c>
      <c r="F784" s="672">
        <v>2021</v>
      </c>
      <c r="G784" s="673" t="s">
        <v>241</v>
      </c>
      <c r="I784" s="712" t="s">
        <v>368</v>
      </c>
      <c r="J784" s="638">
        <v>0.75</v>
      </c>
      <c r="K784" s="186">
        <v>0.875</v>
      </c>
      <c r="L784" s="186" t="s">
        <v>84</v>
      </c>
      <c r="M784" s="186">
        <v>0.375</v>
      </c>
      <c r="N784" s="186" t="s">
        <v>84</v>
      </c>
      <c r="O784" s="186" t="s">
        <v>84</v>
      </c>
      <c r="P784" s="186" t="s">
        <v>84</v>
      </c>
      <c r="Q784" s="186">
        <v>0.875</v>
      </c>
      <c r="R784" s="186" t="s">
        <v>84</v>
      </c>
      <c r="S784" s="186">
        <v>0.75</v>
      </c>
      <c r="T784" s="186">
        <v>0.75</v>
      </c>
      <c r="U784" s="186">
        <v>0.75</v>
      </c>
      <c r="V784" s="186">
        <v>0.625</v>
      </c>
      <c r="W784" s="186" t="s">
        <v>84</v>
      </c>
      <c r="X784" s="186">
        <v>0.5</v>
      </c>
      <c r="Y784" s="186">
        <v>0.75</v>
      </c>
      <c r="Z784" s="186" t="s">
        <v>84</v>
      </c>
      <c r="AA784" s="186" t="s">
        <v>84</v>
      </c>
      <c r="AB784" s="186" t="s">
        <v>84</v>
      </c>
      <c r="AC784" s="186" t="s">
        <v>84</v>
      </c>
      <c r="AD784" s="186">
        <v>0.875</v>
      </c>
      <c r="AE784" s="186">
        <v>1</v>
      </c>
      <c r="AF784" s="186">
        <v>0.625</v>
      </c>
      <c r="AG784" s="186" t="s">
        <v>84</v>
      </c>
      <c r="AH784" s="186" t="s">
        <v>84</v>
      </c>
      <c r="AI784" s="186" t="s">
        <v>84</v>
      </c>
      <c r="AJ784" s="186">
        <v>0.625</v>
      </c>
      <c r="AK784" s="186">
        <v>0.625</v>
      </c>
      <c r="AL784" s="186">
        <v>0.875</v>
      </c>
      <c r="AM784" s="186" t="s">
        <v>84</v>
      </c>
      <c r="AN784" s="189" t="s">
        <v>84</v>
      </c>
      <c r="AO784" s="186">
        <v>0.625</v>
      </c>
      <c r="AP784" s="186" t="s">
        <v>84</v>
      </c>
      <c r="AQ784" s="186">
        <v>0.75</v>
      </c>
      <c r="AR784" s="186" t="s">
        <v>84</v>
      </c>
      <c r="AS784" s="186" t="s">
        <v>84</v>
      </c>
      <c r="AT784" s="605">
        <v>0.625</v>
      </c>
      <c r="AU784" s="186" t="s">
        <v>84</v>
      </c>
      <c r="AV784" s="186" t="s">
        <v>84</v>
      </c>
      <c r="AW784" s="186" t="s">
        <v>84</v>
      </c>
      <c r="AX784" s="605" t="s">
        <v>84</v>
      </c>
      <c r="AY784" s="186">
        <v>0</v>
      </c>
      <c r="AZ784" s="63"/>
      <c r="BA784" s="639">
        <v>0.7</v>
      </c>
      <c r="BB784" s="207">
        <v>0.77083333333333337</v>
      </c>
      <c r="BC784" s="207">
        <v>0.66666666666666663</v>
      </c>
      <c r="BD784" s="208">
        <v>0.71249999999999991</v>
      </c>
      <c r="BE784" s="208" t="s">
        <v>84</v>
      </c>
    </row>
    <row r="785" spans="1:57" s="72" customFormat="1" ht="30" customHeight="1" x14ac:dyDescent="0.25">
      <c r="A785" s="155"/>
      <c r="B785" s="155"/>
      <c r="C785" s="155"/>
      <c r="D785" s="155"/>
      <c r="E785" s="144" t="str">
        <f t="shared" si="119"/>
        <v>2021AGOSTOÍNDICES DE MEDIDAS DE BIOSEGURIDAD</v>
      </c>
      <c r="F785" s="672">
        <v>2021</v>
      </c>
      <c r="G785" s="673" t="s">
        <v>246</v>
      </c>
      <c r="I785" s="712" t="s">
        <v>368</v>
      </c>
      <c r="J785" s="638">
        <v>0.875</v>
      </c>
      <c r="K785" s="186">
        <v>0.875</v>
      </c>
      <c r="L785" s="186" t="s">
        <v>84</v>
      </c>
      <c r="M785" s="186">
        <v>0.5</v>
      </c>
      <c r="N785" s="186" t="s">
        <v>84</v>
      </c>
      <c r="O785" s="186" t="s">
        <v>84</v>
      </c>
      <c r="P785" s="186" t="s">
        <v>84</v>
      </c>
      <c r="Q785" s="186">
        <v>0.875</v>
      </c>
      <c r="R785" s="186" t="s">
        <v>84</v>
      </c>
      <c r="S785" s="186">
        <v>0.5</v>
      </c>
      <c r="T785" s="186">
        <v>0.5</v>
      </c>
      <c r="U785" s="186">
        <v>0.875</v>
      </c>
      <c r="V785" s="186">
        <v>0.5</v>
      </c>
      <c r="W785" s="186"/>
      <c r="X785" s="186">
        <v>0.875</v>
      </c>
      <c r="Y785" s="186">
        <v>0.625</v>
      </c>
      <c r="Z785" s="186" t="s">
        <v>84</v>
      </c>
      <c r="AA785" s="186" t="s">
        <v>84</v>
      </c>
      <c r="AB785" s="186" t="s">
        <v>84</v>
      </c>
      <c r="AC785" s="186" t="s">
        <v>84</v>
      </c>
      <c r="AD785" s="186">
        <v>1</v>
      </c>
      <c r="AE785" s="186">
        <v>0.625</v>
      </c>
      <c r="AF785" s="186">
        <v>1</v>
      </c>
      <c r="AG785" s="186" t="s">
        <v>84</v>
      </c>
      <c r="AH785" s="186" t="s">
        <v>84</v>
      </c>
      <c r="AI785" s="186" t="s">
        <v>84</v>
      </c>
      <c r="AJ785" s="186">
        <v>1</v>
      </c>
      <c r="AK785" s="186">
        <v>0.75</v>
      </c>
      <c r="AL785" s="186">
        <v>1</v>
      </c>
      <c r="AM785" s="186" t="s">
        <v>84</v>
      </c>
      <c r="AN785" s="183" t="s">
        <v>84</v>
      </c>
      <c r="AO785" s="186">
        <v>0.625</v>
      </c>
      <c r="AP785" s="186" t="s">
        <v>84</v>
      </c>
      <c r="AQ785" s="186">
        <v>1</v>
      </c>
      <c r="AR785" s="186" t="s">
        <v>84</v>
      </c>
      <c r="AS785" s="186" t="s">
        <v>84</v>
      </c>
      <c r="AT785" s="605">
        <v>0.75</v>
      </c>
      <c r="AU785" s="186"/>
      <c r="AV785" s="186"/>
      <c r="AW785" s="186"/>
      <c r="AX785" s="605"/>
      <c r="AY785" s="186"/>
      <c r="AZ785" s="63"/>
      <c r="BA785" s="639">
        <v>0.7</v>
      </c>
      <c r="BB785" s="207">
        <v>0.89583333333333337</v>
      </c>
      <c r="BC785" s="207">
        <v>0.79166666666666663</v>
      </c>
      <c r="BD785" s="208">
        <v>0.79583333333333328</v>
      </c>
      <c r="BE785" s="208" t="s">
        <v>84</v>
      </c>
    </row>
    <row r="786" spans="1:57" s="72" customFormat="1" ht="30" customHeight="1" x14ac:dyDescent="0.25">
      <c r="A786" s="155"/>
      <c r="B786" s="155"/>
      <c r="C786" s="155"/>
      <c r="D786" s="155"/>
      <c r="E786" s="144" t="str">
        <f t="shared" si="119"/>
        <v>2021SEPTIEMBREÍNDICES DE MEDIDAS DE BIOSEGURIDAD</v>
      </c>
      <c r="F786" s="672">
        <v>2021</v>
      </c>
      <c r="G786" s="673" t="s">
        <v>248</v>
      </c>
      <c r="I786" s="712" t="s">
        <v>368</v>
      </c>
      <c r="J786" s="803">
        <v>1</v>
      </c>
      <c r="K786" s="186">
        <v>0.375</v>
      </c>
      <c r="L786" s="186" t="s">
        <v>84</v>
      </c>
      <c r="M786" s="186">
        <v>0.5</v>
      </c>
      <c r="N786" s="186" t="s">
        <v>84</v>
      </c>
      <c r="O786" s="186" t="s">
        <v>84</v>
      </c>
      <c r="P786" s="186" t="s">
        <v>84</v>
      </c>
      <c r="Q786" s="186">
        <v>1</v>
      </c>
      <c r="R786" s="186" t="s">
        <v>84</v>
      </c>
      <c r="S786" s="186">
        <v>0.875</v>
      </c>
      <c r="T786" s="186">
        <v>0.5</v>
      </c>
      <c r="U786" s="186">
        <v>0.625</v>
      </c>
      <c r="V786" s="186">
        <v>0.625</v>
      </c>
      <c r="W786" s="186" t="s">
        <v>84</v>
      </c>
      <c r="X786" s="186">
        <v>0.625</v>
      </c>
      <c r="Y786" s="186">
        <v>0.875</v>
      </c>
      <c r="Z786" s="186" t="s">
        <v>84</v>
      </c>
      <c r="AA786" s="186" t="s">
        <v>84</v>
      </c>
      <c r="AB786" s="186" t="s">
        <v>84</v>
      </c>
      <c r="AC786" s="186" t="s">
        <v>84</v>
      </c>
      <c r="AD786" s="186">
        <v>0.625</v>
      </c>
      <c r="AE786" s="186">
        <v>0.5</v>
      </c>
      <c r="AF786" s="186">
        <v>0.5</v>
      </c>
      <c r="AG786" s="186" t="s">
        <v>84</v>
      </c>
      <c r="AH786" s="186" t="s">
        <v>84</v>
      </c>
      <c r="AI786" s="186" t="s">
        <v>84</v>
      </c>
      <c r="AJ786" s="186">
        <v>0.875</v>
      </c>
      <c r="AK786" s="186">
        <v>0.5</v>
      </c>
      <c r="AL786" s="186">
        <v>0.625</v>
      </c>
      <c r="AM786" s="186" t="s">
        <v>84</v>
      </c>
      <c r="AN786" s="189" t="s">
        <v>84</v>
      </c>
      <c r="AO786" s="186">
        <v>0.625</v>
      </c>
      <c r="AP786" s="186" t="s">
        <v>84</v>
      </c>
      <c r="AQ786" s="186">
        <v>0.625</v>
      </c>
      <c r="AR786" s="186" t="s">
        <v>84</v>
      </c>
      <c r="AS786" s="186" t="s">
        <v>84</v>
      </c>
      <c r="AT786" s="605">
        <v>0.5</v>
      </c>
      <c r="AU786" s="186" t="s">
        <v>84</v>
      </c>
      <c r="AV786" s="186" t="s">
        <v>84</v>
      </c>
      <c r="AW786" s="186" t="s">
        <v>84</v>
      </c>
      <c r="AX786" s="605" t="s">
        <v>84</v>
      </c>
      <c r="AY786" s="186">
        <v>0</v>
      </c>
      <c r="AZ786" s="63"/>
      <c r="BA786" s="341">
        <v>0.7</v>
      </c>
      <c r="BB786" s="207">
        <v>0.60416666666666663</v>
      </c>
      <c r="BC786" s="207">
        <v>0.58333333333333337</v>
      </c>
      <c r="BD786" s="208">
        <v>0.62916666666666676</v>
      </c>
      <c r="BE786" s="208" t="s">
        <v>84</v>
      </c>
    </row>
    <row r="787" spans="1:57" s="72" customFormat="1" ht="30" customHeight="1" x14ac:dyDescent="0.25">
      <c r="A787" s="155"/>
      <c r="B787" s="155"/>
      <c r="C787" s="155"/>
      <c r="D787" s="155"/>
      <c r="E787" s="144" t="str">
        <f t="shared" si="119"/>
        <v>2021OCTUBREÍNDICES DE MEDIDAS DE BIOSEGURIDAD</v>
      </c>
      <c r="F787" s="672">
        <v>2021</v>
      </c>
      <c r="G787" s="673" t="s">
        <v>257</v>
      </c>
      <c r="I787" s="712" t="s">
        <v>368</v>
      </c>
      <c r="J787" s="803">
        <v>1</v>
      </c>
      <c r="K787" s="186">
        <v>1</v>
      </c>
      <c r="L787" s="186" t="s">
        <v>84</v>
      </c>
      <c r="M787" s="186">
        <v>0.75</v>
      </c>
      <c r="N787" s="186" t="s">
        <v>84</v>
      </c>
      <c r="O787" s="186" t="s">
        <v>84</v>
      </c>
      <c r="P787" s="186" t="s">
        <v>84</v>
      </c>
      <c r="Q787" s="186">
        <v>0.875</v>
      </c>
      <c r="R787" s="186" t="s">
        <v>84</v>
      </c>
      <c r="S787" s="186">
        <v>0.5</v>
      </c>
      <c r="T787" s="186">
        <v>0.875</v>
      </c>
      <c r="U787" s="186">
        <v>0.875</v>
      </c>
      <c r="V787" s="186">
        <v>0.75</v>
      </c>
      <c r="W787" s="186" t="s">
        <v>84</v>
      </c>
      <c r="X787" s="186">
        <v>0.875</v>
      </c>
      <c r="Y787" s="186">
        <v>1</v>
      </c>
      <c r="Z787" s="186" t="s">
        <v>84</v>
      </c>
      <c r="AA787" s="186" t="s">
        <v>84</v>
      </c>
      <c r="AB787" s="186" t="s">
        <v>84</v>
      </c>
      <c r="AC787" s="186" t="s">
        <v>84</v>
      </c>
      <c r="AD787" s="186">
        <v>0.75</v>
      </c>
      <c r="AE787" s="186">
        <v>0.875</v>
      </c>
      <c r="AF787" s="186">
        <v>0.5</v>
      </c>
      <c r="AG787" s="186" t="s">
        <v>84</v>
      </c>
      <c r="AH787" s="186" t="s">
        <v>84</v>
      </c>
      <c r="AI787" s="186" t="s">
        <v>84</v>
      </c>
      <c r="AJ787" s="186">
        <v>0.75</v>
      </c>
      <c r="AK787" s="186">
        <v>1</v>
      </c>
      <c r="AL787" s="186">
        <v>0.5</v>
      </c>
      <c r="AM787" s="186" t="s">
        <v>84</v>
      </c>
      <c r="AN787" s="183" t="s">
        <v>84</v>
      </c>
      <c r="AO787" s="186">
        <v>0.75</v>
      </c>
      <c r="AP787" s="186" t="s">
        <v>84</v>
      </c>
      <c r="AQ787" s="186">
        <v>0.875</v>
      </c>
      <c r="AR787" s="186" t="s">
        <v>84</v>
      </c>
      <c r="AS787" s="186" t="s">
        <v>84</v>
      </c>
      <c r="AT787" s="605">
        <v>0.5</v>
      </c>
      <c r="AU787" s="186" t="s">
        <v>84</v>
      </c>
      <c r="AV787" s="186" t="s">
        <v>84</v>
      </c>
      <c r="AW787" s="186" t="s">
        <v>84</v>
      </c>
      <c r="AX787" s="605" t="s">
        <v>84</v>
      </c>
      <c r="AY787" s="186">
        <v>0</v>
      </c>
      <c r="AZ787" s="63"/>
      <c r="BA787" s="341">
        <v>0.85</v>
      </c>
      <c r="BB787" s="207">
        <v>0.72916666666666663</v>
      </c>
      <c r="BC787" s="207">
        <v>0.70833333333333337</v>
      </c>
      <c r="BD787" s="208">
        <v>0.76250000000000007</v>
      </c>
      <c r="BE787" s="208" t="s">
        <v>84</v>
      </c>
    </row>
    <row r="788" spans="1:57" s="72" customFormat="1" ht="30" customHeight="1" x14ac:dyDescent="0.25">
      <c r="A788" s="155"/>
      <c r="B788" s="155"/>
      <c r="C788" s="155"/>
      <c r="D788" s="155"/>
      <c r="E788" s="144" t="str">
        <f t="shared" si="119"/>
        <v>2021NOVIEMBREÍNDICES DE MEDIDAS DE BIOSEGURIDAD</v>
      </c>
      <c r="F788" s="672">
        <v>2021</v>
      </c>
      <c r="G788" s="673" t="s">
        <v>267</v>
      </c>
      <c r="I788" s="712" t="s">
        <v>368</v>
      </c>
      <c r="J788" s="803">
        <v>1</v>
      </c>
      <c r="K788" s="186">
        <v>0.75</v>
      </c>
      <c r="L788" s="186" t="s">
        <v>84</v>
      </c>
      <c r="M788" s="186">
        <v>0.375</v>
      </c>
      <c r="N788" s="186" t="s">
        <v>84</v>
      </c>
      <c r="O788" s="186" t="s">
        <v>84</v>
      </c>
      <c r="P788" s="186" t="s">
        <v>84</v>
      </c>
      <c r="Q788" s="186">
        <v>0.875</v>
      </c>
      <c r="R788" s="186" t="s">
        <v>84</v>
      </c>
      <c r="S788" s="186">
        <v>0.625</v>
      </c>
      <c r="T788" s="186">
        <v>0.625</v>
      </c>
      <c r="U788" s="186">
        <v>0.75</v>
      </c>
      <c r="V788" s="186">
        <v>0.875</v>
      </c>
      <c r="W788" s="186" t="s">
        <v>84</v>
      </c>
      <c r="X788" s="186">
        <v>0.75</v>
      </c>
      <c r="Y788" s="186">
        <v>0.875</v>
      </c>
      <c r="Z788" s="186">
        <v>1</v>
      </c>
      <c r="AA788" s="186" t="s">
        <v>84</v>
      </c>
      <c r="AB788" s="186" t="s">
        <v>84</v>
      </c>
      <c r="AC788" s="186" t="s">
        <v>84</v>
      </c>
      <c r="AD788" s="186">
        <v>0.625</v>
      </c>
      <c r="AE788" s="186">
        <v>0.75</v>
      </c>
      <c r="AF788" s="186">
        <v>0.75</v>
      </c>
      <c r="AG788" s="186" t="s">
        <v>84</v>
      </c>
      <c r="AH788" s="186" t="s">
        <v>84</v>
      </c>
      <c r="AI788" s="186" t="s">
        <v>84</v>
      </c>
      <c r="AJ788" s="186">
        <v>0.625</v>
      </c>
      <c r="AK788" s="186">
        <v>0.625</v>
      </c>
      <c r="AL788" s="186">
        <v>0.5</v>
      </c>
      <c r="AM788" s="186" t="s">
        <v>84</v>
      </c>
      <c r="AN788" s="189" t="s">
        <v>84</v>
      </c>
      <c r="AO788" s="186">
        <v>0.625</v>
      </c>
      <c r="AP788" s="186" t="s">
        <v>84</v>
      </c>
      <c r="AQ788" s="186">
        <v>0.75</v>
      </c>
      <c r="AR788" s="186" t="s">
        <v>84</v>
      </c>
      <c r="AS788" s="186" t="s">
        <v>84</v>
      </c>
      <c r="AT788" s="605">
        <v>0.625</v>
      </c>
      <c r="AU788" s="186" t="s">
        <v>84</v>
      </c>
      <c r="AV788" s="186" t="s">
        <v>84</v>
      </c>
      <c r="AW788" s="186" t="s">
        <v>84</v>
      </c>
      <c r="AX788" s="605" t="s">
        <v>84</v>
      </c>
      <c r="AY788" s="186">
        <v>0</v>
      </c>
      <c r="AZ788" s="63"/>
      <c r="BA788" s="341">
        <v>0.77272727272727271</v>
      </c>
      <c r="BB788" s="207">
        <v>0.64583333333333337</v>
      </c>
      <c r="BC788" s="207">
        <v>0.66666666666666663</v>
      </c>
      <c r="BD788" s="208">
        <v>0.69507575757575746</v>
      </c>
      <c r="BE788" s="208" t="s">
        <v>84</v>
      </c>
    </row>
    <row r="789" spans="1:57" s="72" customFormat="1" ht="30" customHeight="1" x14ac:dyDescent="0.25">
      <c r="A789" s="155"/>
      <c r="B789" s="155"/>
      <c r="C789" s="155"/>
      <c r="D789" s="155"/>
      <c r="E789" s="144" t="str">
        <f t="shared" si="119"/>
        <v>2021DICIEMBREÍNDICES DE MEDIDAS DE BIOSEGURIDAD</v>
      </c>
      <c r="F789" s="672">
        <v>2021</v>
      </c>
      <c r="G789" s="673" t="s">
        <v>152</v>
      </c>
      <c r="I789" s="712" t="s">
        <v>368</v>
      </c>
      <c r="J789" s="638">
        <v>0.75</v>
      </c>
      <c r="K789" s="186">
        <v>1</v>
      </c>
      <c r="L789" s="186" t="s">
        <v>84</v>
      </c>
      <c r="M789" s="186">
        <v>0.875</v>
      </c>
      <c r="N789" s="186" t="s">
        <v>84</v>
      </c>
      <c r="O789" s="186" t="s">
        <v>84</v>
      </c>
      <c r="P789" s="186" t="s">
        <v>84</v>
      </c>
      <c r="Q789" s="186">
        <v>0.75</v>
      </c>
      <c r="R789" s="186" t="s">
        <v>84</v>
      </c>
      <c r="S789" s="186">
        <v>0.75</v>
      </c>
      <c r="T789" s="186">
        <v>0.75</v>
      </c>
      <c r="U789" s="186">
        <v>0.625</v>
      </c>
      <c r="V789" s="186">
        <v>0.75</v>
      </c>
      <c r="W789" s="186" t="s">
        <v>84</v>
      </c>
      <c r="X789" s="186">
        <v>0.625</v>
      </c>
      <c r="Y789" s="186">
        <v>0.625</v>
      </c>
      <c r="Z789" s="186">
        <v>0.625</v>
      </c>
      <c r="AA789" s="186" t="s">
        <v>84</v>
      </c>
      <c r="AB789" s="186" t="s">
        <v>84</v>
      </c>
      <c r="AC789" s="186" t="s">
        <v>84</v>
      </c>
      <c r="AD789" s="186">
        <v>1</v>
      </c>
      <c r="AE789" s="186">
        <v>0.75</v>
      </c>
      <c r="AF789" s="186">
        <v>0.875</v>
      </c>
      <c r="AG789" s="186" t="s">
        <v>84</v>
      </c>
      <c r="AH789" s="186" t="s">
        <v>84</v>
      </c>
      <c r="AI789" s="186" t="s">
        <v>84</v>
      </c>
      <c r="AJ789" s="186">
        <v>0.75</v>
      </c>
      <c r="AK789" s="186">
        <v>1</v>
      </c>
      <c r="AL789" s="186">
        <v>0.625</v>
      </c>
      <c r="AM789" s="186" t="s">
        <v>84</v>
      </c>
      <c r="AN789" s="183" t="s">
        <v>84</v>
      </c>
      <c r="AO789" s="186">
        <v>0.75</v>
      </c>
      <c r="AP789" s="186" t="s">
        <v>84</v>
      </c>
      <c r="AQ789" s="186">
        <v>0.75</v>
      </c>
      <c r="AR789" s="186" t="s">
        <v>84</v>
      </c>
      <c r="AS789" s="186" t="s">
        <v>84</v>
      </c>
      <c r="AT789" s="269">
        <v>0.625</v>
      </c>
      <c r="AU789" s="186" t="s">
        <v>84</v>
      </c>
      <c r="AV789" s="186" t="s">
        <v>84</v>
      </c>
      <c r="AW789" s="186" t="s">
        <v>84</v>
      </c>
      <c r="AX789" s="269" t="s">
        <v>84</v>
      </c>
      <c r="AY789" s="186">
        <v>0</v>
      </c>
      <c r="AZ789" s="63"/>
      <c r="BA789" s="639">
        <v>0.73863636363636365</v>
      </c>
      <c r="BB789" s="207">
        <v>0.83333333333333337</v>
      </c>
      <c r="BC789" s="207">
        <v>0.70833333333333337</v>
      </c>
      <c r="BD789" s="208">
        <v>0.76010101010101006</v>
      </c>
      <c r="BE789" s="208" t="s">
        <v>84</v>
      </c>
    </row>
    <row r="790" spans="1:57" s="72" customFormat="1" ht="30" customHeight="1" x14ac:dyDescent="0.25">
      <c r="A790" s="155"/>
      <c r="B790" s="155"/>
      <c r="C790" s="155"/>
      <c r="D790" s="155"/>
      <c r="E790" s="144" t="str">
        <f t="shared" si="119"/>
        <v>2022ENEROÍNDICES DE MEDIDAS DE BIOSEGURIDAD</v>
      </c>
      <c r="F790" s="816">
        <v>2022</v>
      </c>
      <c r="G790" s="673" t="s">
        <v>153</v>
      </c>
      <c r="I790" s="712" t="s">
        <v>368</v>
      </c>
      <c r="J790" s="803">
        <v>0.75</v>
      </c>
      <c r="K790" s="186">
        <v>0.875</v>
      </c>
      <c r="L790" s="186" t="s">
        <v>84</v>
      </c>
      <c r="M790" s="186">
        <v>0.75</v>
      </c>
      <c r="N790" s="186" t="s">
        <v>84</v>
      </c>
      <c r="O790" s="186" t="s">
        <v>84</v>
      </c>
      <c r="P790" s="186" t="s">
        <v>84</v>
      </c>
      <c r="Q790" s="186">
        <v>0.875</v>
      </c>
      <c r="R790" s="186" t="s">
        <v>84</v>
      </c>
      <c r="S790" s="186">
        <v>0.875</v>
      </c>
      <c r="T790" s="186">
        <v>0.75</v>
      </c>
      <c r="U790" s="186">
        <v>0.875</v>
      </c>
      <c r="V790" s="186">
        <v>0.75</v>
      </c>
      <c r="W790" s="186" t="s">
        <v>84</v>
      </c>
      <c r="X790" s="186">
        <v>0.625</v>
      </c>
      <c r="Y790" s="186">
        <v>0.875</v>
      </c>
      <c r="Z790" s="186">
        <v>0.625</v>
      </c>
      <c r="AA790" s="186" t="s">
        <v>84</v>
      </c>
      <c r="AB790" s="186" t="s">
        <v>84</v>
      </c>
      <c r="AC790" s="186" t="s">
        <v>84</v>
      </c>
      <c r="AD790" s="186">
        <v>1</v>
      </c>
      <c r="AE790" s="186">
        <v>0.875</v>
      </c>
      <c r="AF790" s="186">
        <v>0.75</v>
      </c>
      <c r="AG790" s="186" t="s">
        <v>84</v>
      </c>
      <c r="AH790" s="186" t="s">
        <v>84</v>
      </c>
      <c r="AI790" s="186" t="s">
        <v>84</v>
      </c>
      <c r="AJ790" s="186">
        <v>0.5</v>
      </c>
      <c r="AK790" s="186">
        <v>0.75</v>
      </c>
      <c r="AL790" s="186">
        <v>0.75</v>
      </c>
      <c r="AM790" s="186">
        <v>0.75</v>
      </c>
      <c r="AN790" s="189" t="s">
        <v>84</v>
      </c>
      <c r="AO790" s="186">
        <v>0.75</v>
      </c>
      <c r="AP790" s="186" t="s">
        <v>84</v>
      </c>
      <c r="AQ790" s="186">
        <v>0.625</v>
      </c>
      <c r="AR790" s="186" t="s">
        <v>84</v>
      </c>
      <c r="AS790" s="186" t="s">
        <v>84</v>
      </c>
      <c r="AT790" s="605">
        <v>0.875</v>
      </c>
      <c r="AU790" s="186" t="s">
        <v>84</v>
      </c>
      <c r="AV790" s="186" t="s">
        <v>84</v>
      </c>
      <c r="AW790" s="186" t="s">
        <v>84</v>
      </c>
      <c r="AX790" s="605" t="s">
        <v>84</v>
      </c>
      <c r="AY790" s="186">
        <v>0</v>
      </c>
      <c r="AZ790" s="63"/>
      <c r="BA790" s="817">
        <v>0.78409090909090906</v>
      </c>
      <c r="BB790" s="207">
        <v>0.7678571428571429</v>
      </c>
      <c r="BC790" s="207">
        <v>0.75</v>
      </c>
      <c r="BD790" s="208">
        <v>0.76731601731601728</v>
      </c>
      <c r="BE790" s="208" t="s">
        <v>84</v>
      </c>
    </row>
    <row r="791" spans="1:57" s="72" customFormat="1" ht="30" customHeight="1" x14ac:dyDescent="0.25">
      <c r="A791" s="155"/>
      <c r="B791" s="155"/>
      <c r="C791" s="155"/>
      <c r="D791" s="155"/>
      <c r="E791" s="144" t="str">
        <f t="shared" si="119"/>
        <v>2022FEBREROÍNDICES DE MEDIDAS DE BIOSEGURIDAD</v>
      </c>
      <c r="F791" s="816">
        <v>2022</v>
      </c>
      <c r="G791" s="673" t="s">
        <v>154</v>
      </c>
      <c r="I791" s="712" t="s">
        <v>368</v>
      </c>
      <c r="J791" s="803">
        <v>1</v>
      </c>
      <c r="K791" s="186">
        <v>1</v>
      </c>
      <c r="L791" s="186" t="s">
        <v>84</v>
      </c>
      <c r="M791" s="186">
        <v>0.375</v>
      </c>
      <c r="N791" s="186" t="s">
        <v>84</v>
      </c>
      <c r="O791" s="186" t="s">
        <v>84</v>
      </c>
      <c r="P791" s="186" t="s">
        <v>84</v>
      </c>
      <c r="Q791" s="186">
        <v>0.5</v>
      </c>
      <c r="R791" s="186" t="s">
        <v>84</v>
      </c>
      <c r="S791" s="186">
        <v>0.625</v>
      </c>
      <c r="T791" s="186">
        <v>0.375</v>
      </c>
      <c r="U791" s="186">
        <v>0.75</v>
      </c>
      <c r="V791" s="186">
        <v>0.625</v>
      </c>
      <c r="W791" s="186" t="s">
        <v>84</v>
      </c>
      <c r="X791" s="186">
        <v>0.625</v>
      </c>
      <c r="Y791" s="186">
        <v>0.875</v>
      </c>
      <c r="Z791" s="186">
        <v>1</v>
      </c>
      <c r="AA791" s="186" t="s">
        <v>84</v>
      </c>
      <c r="AB791" s="186" t="s">
        <v>84</v>
      </c>
      <c r="AC791" s="186" t="s">
        <v>84</v>
      </c>
      <c r="AD791" s="186">
        <v>0.75</v>
      </c>
      <c r="AE791" s="186">
        <v>0.875</v>
      </c>
      <c r="AF791" s="186">
        <v>0.875</v>
      </c>
      <c r="AG791" s="186" t="s">
        <v>84</v>
      </c>
      <c r="AH791" s="186" t="s">
        <v>84</v>
      </c>
      <c r="AI791" s="186" t="s">
        <v>84</v>
      </c>
      <c r="AJ791" s="186">
        <v>0.875</v>
      </c>
      <c r="AK791" s="186">
        <v>1</v>
      </c>
      <c r="AL791" s="186">
        <v>0.875</v>
      </c>
      <c r="AM791" s="186">
        <v>0.875</v>
      </c>
      <c r="AN791" s="183" t="s">
        <v>84</v>
      </c>
      <c r="AO791" s="186">
        <v>0.5</v>
      </c>
      <c r="AP791" s="186" t="s">
        <v>84</v>
      </c>
      <c r="AQ791" s="186">
        <v>0.75</v>
      </c>
      <c r="AR791" s="186" t="s">
        <v>84</v>
      </c>
      <c r="AS791" s="186" t="s">
        <v>84</v>
      </c>
      <c r="AT791" s="605">
        <v>0.875</v>
      </c>
      <c r="AU791" s="186" t="s">
        <v>84</v>
      </c>
      <c r="AV791" s="186" t="s">
        <v>84</v>
      </c>
      <c r="AW791" s="186" t="s">
        <v>84</v>
      </c>
      <c r="AX791" s="605" t="s">
        <v>84</v>
      </c>
      <c r="AY791" s="186">
        <v>0</v>
      </c>
      <c r="AZ791" s="63"/>
      <c r="BA791" s="639">
        <v>0.70454545454545459</v>
      </c>
      <c r="BB791" s="207">
        <v>0.875</v>
      </c>
      <c r="BC791" s="207">
        <v>0.70833333333333337</v>
      </c>
      <c r="BD791" s="208">
        <v>0.76262626262626265</v>
      </c>
      <c r="BE791" s="208" t="s">
        <v>84</v>
      </c>
    </row>
    <row r="792" spans="1:57" s="72" customFormat="1" ht="30" customHeight="1" x14ac:dyDescent="0.25">
      <c r="A792" s="155"/>
      <c r="B792" s="155"/>
      <c r="C792" s="155"/>
      <c r="D792" s="155"/>
      <c r="E792" s="144" t="s">
        <v>733</v>
      </c>
      <c r="F792" s="816">
        <v>2022</v>
      </c>
      <c r="G792" s="673" t="s">
        <v>155</v>
      </c>
      <c r="I792" s="819" t="s">
        <v>368</v>
      </c>
      <c r="J792" s="803">
        <v>0.875</v>
      </c>
      <c r="K792" s="186">
        <v>0.875</v>
      </c>
      <c r="L792" s="186" t="s">
        <v>84</v>
      </c>
      <c r="M792" s="186">
        <v>0.625</v>
      </c>
      <c r="N792" s="186" t="s">
        <v>84</v>
      </c>
      <c r="O792" s="186" t="s">
        <v>84</v>
      </c>
      <c r="P792" s="186" t="s">
        <v>84</v>
      </c>
      <c r="Q792" s="186">
        <v>0.75</v>
      </c>
      <c r="R792" s="186" t="s">
        <v>84</v>
      </c>
      <c r="S792" s="186">
        <v>0.875</v>
      </c>
      <c r="T792" s="186">
        <v>0.625</v>
      </c>
      <c r="U792" s="186">
        <v>0.75</v>
      </c>
      <c r="V792" s="186">
        <v>0.875</v>
      </c>
      <c r="W792" s="186" t="s">
        <v>84</v>
      </c>
      <c r="X792" s="186">
        <v>0.75</v>
      </c>
      <c r="Y792" s="186">
        <v>0.75</v>
      </c>
      <c r="Z792" s="186">
        <v>0.875</v>
      </c>
      <c r="AA792" s="186" t="s">
        <v>84</v>
      </c>
      <c r="AB792" s="186" t="s">
        <v>84</v>
      </c>
      <c r="AC792" s="186" t="s">
        <v>84</v>
      </c>
      <c r="AD792" s="186">
        <v>0.875</v>
      </c>
      <c r="AE792" s="186">
        <v>0.625</v>
      </c>
      <c r="AF792" s="186">
        <v>0.75</v>
      </c>
      <c r="AG792" s="186" t="s">
        <v>84</v>
      </c>
      <c r="AH792" s="186" t="s">
        <v>84</v>
      </c>
      <c r="AI792" s="186" t="s">
        <v>84</v>
      </c>
      <c r="AJ792" s="186">
        <v>0.875</v>
      </c>
      <c r="AK792" s="186">
        <v>1</v>
      </c>
      <c r="AL792" s="186">
        <v>0.75</v>
      </c>
      <c r="AM792" s="186">
        <v>0.75</v>
      </c>
      <c r="AN792" s="189" t="s">
        <v>84</v>
      </c>
      <c r="AO792" s="186">
        <v>0.75</v>
      </c>
      <c r="AP792" s="186" t="s">
        <v>84</v>
      </c>
      <c r="AQ792" s="186">
        <v>0.875</v>
      </c>
      <c r="AR792" s="186" t="s">
        <v>84</v>
      </c>
      <c r="AS792" s="186" t="s">
        <v>84</v>
      </c>
      <c r="AT792" s="605">
        <v>1</v>
      </c>
      <c r="AU792" s="186" t="s">
        <v>84</v>
      </c>
      <c r="AV792" s="186" t="s">
        <v>84</v>
      </c>
      <c r="AW792" s="186" t="s">
        <v>84</v>
      </c>
      <c r="AX792" s="605" t="s">
        <v>84</v>
      </c>
      <c r="AY792" s="186">
        <v>0</v>
      </c>
      <c r="AZ792" s="63"/>
      <c r="BA792" s="817">
        <v>0.78409090909090906</v>
      </c>
      <c r="BB792" s="207">
        <v>0.8035714285714286</v>
      </c>
      <c r="BC792" s="207">
        <v>0.875</v>
      </c>
      <c r="BD792" s="208">
        <v>0.82088744588744589</v>
      </c>
      <c r="BE792" s="208" t="s">
        <v>84</v>
      </c>
    </row>
    <row r="793" spans="1:57" s="72" customFormat="1" ht="30" customHeight="1" x14ac:dyDescent="0.25">
      <c r="A793" s="155"/>
      <c r="B793" s="155"/>
      <c r="C793" s="155"/>
      <c r="D793" s="155"/>
      <c r="E793" s="144" t="s">
        <v>733</v>
      </c>
      <c r="F793" s="816">
        <v>2022</v>
      </c>
      <c r="G793" s="673" t="s">
        <v>303</v>
      </c>
      <c r="I793" s="819" t="s">
        <v>368</v>
      </c>
      <c r="J793" s="803">
        <v>1</v>
      </c>
      <c r="K793" s="186">
        <v>1</v>
      </c>
      <c r="L793" s="186" t="s">
        <v>84</v>
      </c>
      <c r="M793" s="186">
        <v>0.5</v>
      </c>
      <c r="N793" s="186" t="s">
        <v>84</v>
      </c>
      <c r="O793" s="186" t="s">
        <v>84</v>
      </c>
      <c r="P793" s="186" t="s">
        <v>84</v>
      </c>
      <c r="Q793" s="186">
        <v>0.75</v>
      </c>
      <c r="R793" s="186" t="s">
        <v>84</v>
      </c>
      <c r="S793" s="186">
        <v>0.375</v>
      </c>
      <c r="T793" s="186">
        <v>0.625</v>
      </c>
      <c r="U793" s="186">
        <v>0.875</v>
      </c>
      <c r="V793" s="186">
        <v>0.875</v>
      </c>
      <c r="W793" s="186" t="s">
        <v>84</v>
      </c>
      <c r="X793" s="186">
        <v>0.5</v>
      </c>
      <c r="Y793" s="186">
        <v>0.875</v>
      </c>
      <c r="Z793" s="186">
        <v>0.75</v>
      </c>
      <c r="AA793" s="186" t="s">
        <v>84</v>
      </c>
      <c r="AB793" s="186" t="s">
        <v>84</v>
      </c>
      <c r="AC793" s="186" t="s">
        <v>84</v>
      </c>
      <c r="AD793" s="186">
        <v>0.75</v>
      </c>
      <c r="AE793" s="186">
        <v>0.75</v>
      </c>
      <c r="AF793" s="186">
        <v>0.625</v>
      </c>
      <c r="AG793" s="186" t="s">
        <v>84</v>
      </c>
      <c r="AH793" s="186" t="s">
        <v>84</v>
      </c>
      <c r="AI793" s="186" t="s">
        <v>84</v>
      </c>
      <c r="AJ793" s="186">
        <v>0.5</v>
      </c>
      <c r="AK793" s="186">
        <v>0.75</v>
      </c>
      <c r="AL793" s="186">
        <v>0.625</v>
      </c>
      <c r="AM793" s="186">
        <v>0.5</v>
      </c>
      <c r="AN793" s="183" t="s">
        <v>84</v>
      </c>
      <c r="AO793" s="186">
        <v>0.875</v>
      </c>
      <c r="AP793" s="186" t="s">
        <v>84</v>
      </c>
      <c r="AQ793" s="186">
        <v>0.75</v>
      </c>
      <c r="AR793" s="186" t="s">
        <v>84</v>
      </c>
      <c r="AS793" s="186" t="s">
        <v>84</v>
      </c>
      <c r="AT793" s="605">
        <v>0.875</v>
      </c>
      <c r="AU793" s="186" t="s">
        <v>84</v>
      </c>
      <c r="AV793" s="186" t="s">
        <v>84</v>
      </c>
      <c r="AW793" s="186" t="s">
        <v>84</v>
      </c>
      <c r="AX793" s="605" t="s">
        <v>84</v>
      </c>
      <c r="AY793" s="186">
        <v>0</v>
      </c>
      <c r="AZ793" s="63"/>
      <c r="BA793" s="817">
        <v>0.73863636363636365</v>
      </c>
      <c r="BB793" s="207">
        <v>0.6428571428571429</v>
      </c>
      <c r="BC793" s="207">
        <v>0.83333333333333337</v>
      </c>
      <c r="BD793" s="208">
        <v>0.73827561327561331</v>
      </c>
      <c r="BE793" s="208" t="s">
        <v>84</v>
      </c>
    </row>
    <row r="794" spans="1:57" s="72" customFormat="1" ht="30" customHeight="1" x14ac:dyDescent="0.25">
      <c r="A794" s="155"/>
      <c r="B794" s="155"/>
      <c r="C794" s="155"/>
      <c r="D794" s="155"/>
      <c r="E794" s="144" t="str">
        <f t="shared" ref="E794:E795" si="120">+F794&amp;G794&amp;I794</f>
        <v>2022MAYOÍNDICES DE MEDIDAS DE BIOSEGURIDAD</v>
      </c>
      <c r="F794" s="618">
        <v>2022</v>
      </c>
      <c r="G794" s="507" t="s">
        <v>167</v>
      </c>
      <c r="I794" s="711" t="s">
        <v>368</v>
      </c>
      <c r="J794" s="803">
        <v>1</v>
      </c>
      <c r="K794" s="186">
        <v>0.625</v>
      </c>
      <c r="L794" s="186" t="s">
        <v>84</v>
      </c>
      <c r="M794" s="186">
        <v>0.625</v>
      </c>
      <c r="N794" s="186" t="s">
        <v>84</v>
      </c>
      <c r="O794" s="186" t="s">
        <v>84</v>
      </c>
      <c r="P794" s="186" t="s">
        <v>84</v>
      </c>
      <c r="Q794" s="186">
        <v>0.625</v>
      </c>
      <c r="R794" s="186" t="s">
        <v>84</v>
      </c>
      <c r="S794" s="186">
        <v>0.5</v>
      </c>
      <c r="T794" s="186">
        <v>0.375</v>
      </c>
      <c r="U794" s="186">
        <v>0.75</v>
      </c>
      <c r="V794" s="186">
        <v>0.625</v>
      </c>
      <c r="W794" s="186" t="s">
        <v>84</v>
      </c>
      <c r="X794" s="186">
        <v>0.625</v>
      </c>
      <c r="Y794" s="186">
        <v>0.5</v>
      </c>
      <c r="Z794" s="186">
        <v>0.875</v>
      </c>
      <c r="AA794" s="186" t="s">
        <v>84</v>
      </c>
      <c r="AB794" s="186" t="s">
        <v>84</v>
      </c>
      <c r="AC794" s="186" t="s">
        <v>84</v>
      </c>
      <c r="AD794" s="186">
        <v>0.75</v>
      </c>
      <c r="AE794" s="186">
        <v>0.5</v>
      </c>
      <c r="AF794" s="186">
        <v>0.625</v>
      </c>
      <c r="AG794" s="186" t="s">
        <v>84</v>
      </c>
      <c r="AH794" s="186" t="s">
        <v>84</v>
      </c>
      <c r="AI794" s="186" t="s">
        <v>84</v>
      </c>
      <c r="AJ794" s="186">
        <v>0.5</v>
      </c>
      <c r="AK794" s="186">
        <v>1</v>
      </c>
      <c r="AL794" s="186">
        <v>0.625</v>
      </c>
      <c r="AM794" s="186">
        <v>0.75</v>
      </c>
      <c r="AN794" s="189" t="s">
        <v>84</v>
      </c>
      <c r="AO794" s="186">
        <v>0.75</v>
      </c>
      <c r="AP794" s="186" t="s">
        <v>84</v>
      </c>
      <c r="AQ794" s="186">
        <v>0.5</v>
      </c>
      <c r="AR794" s="186" t="s">
        <v>84</v>
      </c>
      <c r="AS794" s="186" t="s">
        <v>84</v>
      </c>
      <c r="AT794" s="605">
        <v>0.625</v>
      </c>
      <c r="AU794" s="186" t="s">
        <v>84</v>
      </c>
      <c r="AV794" s="186" t="s">
        <v>84</v>
      </c>
      <c r="AW794" s="186" t="s">
        <v>84</v>
      </c>
      <c r="AX794" s="605" t="s">
        <v>84</v>
      </c>
      <c r="AY794" s="186">
        <v>0</v>
      </c>
      <c r="AZ794" s="63"/>
      <c r="BA794" s="639">
        <v>0.64772727272727271</v>
      </c>
      <c r="BB794" s="207">
        <v>0.6785714285714286</v>
      </c>
      <c r="BC794" s="207">
        <v>0.625</v>
      </c>
      <c r="BD794" s="208">
        <v>0.65043290043290047</v>
      </c>
      <c r="BE794" s="208" t="s">
        <v>84</v>
      </c>
    </row>
    <row r="795" spans="1:57" s="72" customFormat="1" ht="30" customHeight="1" x14ac:dyDescent="0.25">
      <c r="A795" s="155"/>
      <c r="B795" s="155"/>
      <c r="C795" s="155"/>
      <c r="D795" s="155"/>
      <c r="E795" s="144" t="str">
        <f t="shared" si="120"/>
        <v>2022JUNIOÍNDICES DE MEDIDAS DE BIOSEGURIDAD</v>
      </c>
      <c r="F795" s="618">
        <v>2022</v>
      </c>
      <c r="G795" s="507" t="s">
        <v>168</v>
      </c>
      <c r="I795" s="711" t="s">
        <v>368</v>
      </c>
      <c r="J795" s="803">
        <v>0.75</v>
      </c>
      <c r="K795" s="186">
        <v>0.875</v>
      </c>
      <c r="L795" s="186" t="s">
        <v>84</v>
      </c>
      <c r="M795" s="186">
        <v>0.625</v>
      </c>
      <c r="N795" s="186" t="s">
        <v>84</v>
      </c>
      <c r="O795" s="186" t="s">
        <v>84</v>
      </c>
      <c r="P795" s="186" t="s">
        <v>84</v>
      </c>
      <c r="Q795" s="186">
        <v>0.75</v>
      </c>
      <c r="R795" s="186" t="s">
        <v>84</v>
      </c>
      <c r="S795" s="186">
        <v>0.75</v>
      </c>
      <c r="T795" s="186">
        <v>0.25</v>
      </c>
      <c r="U795" s="186">
        <v>0.5</v>
      </c>
      <c r="V795" s="186">
        <v>0.75</v>
      </c>
      <c r="W795" s="186" t="s">
        <v>84</v>
      </c>
      <c r="X795" s="186">
        <v>0.875</v>
      </c>
      <c r="Y795" s="186">
        <v>0.875</v>
      </c>
      <c r="Z795" s="186">
        <v>0.75</v>
      </c>
      <c r="AA795" s="186" t="s">
        <v>84</v>
      </c>
      <c r="AB795" s="186" t="s">
        <v>84</v>
      </c>
      <c r="AC795" s="186" t="s">
        <v>84</v>
      </c>
      <c r="AD795" s="186">
        <v>0.375</v>
      </c>
      <c r="AE795" s="186">
        <v>0.625</v>
      </c>
      <c r="AF795" s="186">
        <v>0.5</v>
      </c>
      <c r="AG795" s="186" t="s">
        <v>84</v>
      </c>
      <c r="AH795" s="186" t="s">
        <v>84</v>
      </c>
      <c r="AI795" s="186" t="s">
        <v>84</v>
      </c>
      <c r="AJ795" s="186">
        <v>0.5</v>
      </c>
      <c r="AK795" s="186">
        <v>0.75</v>
      </c>
      <c r="AL795" s="186">
        <v>1</v>
      </c>
      <c r="AM795" s="186">
        <v>1</v>
      </c>
      <c r="AN795" s="183" t="s">
        <v>84</v>
      </c>
      <c r="AO795" s="186">
        <v>0.625</v>
      </c>
      <c r="AP795" s="186" t="s">
        <v>84</v>
      </c>
      <c r="AQ795" s="186">
        <v>0.5</v>
      </c>
      <c r="AR795" s="186" t="s">
        <v>84</v>
      </c>
      <c r="AS795" s="186" t="s">
        <v>84</v>
      </c>
      <c r="AT795" s="605">
        <v>0.5</v>
      </c>
      <c r="AU795" s="186" t="s">
        <v>84</v>
      </c>
      <c r="AV795" s="186" t="s">
        <v>84</v>
      </c>
      <c r="AW795" s="186" t="s">
        <v>84</v>
      </c>
      <c r="AX795" s="605" t="s">
        <v>84</v>
      </c>
      <c r="AY795" s="186">
        <v>0</v>
      </c>
      <c r="AZ795" s="63"/>
      <c r="BA795" s="817">
        <v>0.70454545454545459</v>
      </c>
      <c r="BB795" s="207">
        <v>0.6785714285714286</v>
      </c>
      <c r="BC795" s="207">
        <v>0.54166666666666663</v>
      </c>
      <c r="BD795" s="208">
        <v>0.64159451659451661</v>
      </c>
      <c r="BE795" s="208" t="s">
        <v>84</v>
      </c>
    </row>
    <row r="796" spans="1:57" s="72" customFormat="1" ht="30" customHeight="1" x14ac:dyDescent="0.25">
      <c r="A796" s="155"/>
      <c r="B796" s="155"/>
      <c r="C796" s="155"/>
      <c r="D796" s="155"/>
      <c r="E796" s="144" t="str">
        <f>+F796&amp;G796&amp;I796</f>
        <v>2022JULIOÍNDICES DE MEDIDAS DE BIOSEGURIDAD</v>
      </c>
      <c r="F796" s="618">
        <v>2022</v>
      </c>
      <c r="G796" s="507" t="s">
        <v>241</v>
      </c>
      <c r="I796" s="711" t="s">
        <v>368</v>
      </c>
      <c r="J796" s="803">
        <v>0.875</v>
      </c>
      <c r="K796" s="186">
        <v>0.75</v>
      </c>
      <c r="L796" s="186" t="s">
        <v>84</v>
      </c>
      <c r="M796" s="186">
        <v>0.5</v>
      </c>
      <c r="N796" s="186" t="s">
        <v>84</v>
      </c>
      <c r="O796" s="186" t="s">
        <v>84</v>
      </c>
      <c r="P796" s="186" t="s">
        <v>84</v>
      </c>
      <c r="Q796" s="186">
        <v>0.875</v>
      </c>
      <c r="R796" s="186" t="s">
        <v>84</v>
      </c>
      <c r="S796" s="186">
        <v>0.5</v>
      </c>
      <c r="T796" s="186">
        <v>0.5</v>
      </c>
      <c r="U796" s="186">
        <v>1</v>
      </c>
      <c r="V796" s="186">
        <v>0.875</v>
      </c>
      <c r="W796" s="186" t="s">
        <v>84</v>
      </c>
      <c r="X796" s="186">
        <v>0.875</v>
      </c>
      <c r="Y796" s="186">
        <v>1</v>
      </c>
      <c r="Z796" s="186">
        <v>0.625</v>
      </c>
      <c r="AA796" s="186" t="s">
        <v>84</v>
      </c>
      <c r="AB796" s="186" t="s">
        <v>84</v>
      </c>
      <c r="AC796" s="186" t="s">
        <v>84</v>
      </c>
      <c r="AD796" s="186">
        <v>0.75</v>
      </c>
      <c r="AE796" s="186">
        <v>0.5</v>
      </c>
      <c r="AF796" s="186">
        <v>0.5</v>
      </c>
      <c r="AG796" s="186" t="s">
        <v>84</v>
      </c>
      <c r="AH796" s="186" t="s">
        <v>84</v>
      </c>
      <c r="AI796" s="186" t="s">
        <v>84</v>
      </c>
      <c r="AJ796" s="186">
        <v>0.625</v>
      </c>
      <c r="AK796" s="186">
        <v>0.75</v>
      </c>
      <c r="AL796" s="186">
        <v>0.875</v>
      </c>
      <c r="AM796" s="186">
        <v>0.875</v>
      </c>
      <c r="AN796" s="186" t="s">
        <v>84</v>
      </c>
      <c r="AO796" s="186">
        <v>0.625</v>
      </c>
      <c r="AP796" s="186" t="s">
        <v>84</v>
      </c>
      <c r="AQ796" s="186">
        <v>0.875</v>
      </c>
      <c r="AR796" s="186" t="s">
        <v>84</v>
      </c>
      <c r="AS796" s="186" t="s">
        <v>84</v>
      </c>
      <c r="AT796" s="605">
        <v>0.625</v>
      </c>
      <c r="AU796" s="186" t="s">
        <v>84</v>
      </c>
      <c r="AV796" s="186" t="s">
        <v>84</v>
      </c>
      <c r="AW796" s="186" t="s">
        <v>84</v>
      </c>
      <c r="AX796" s="605" t="s">
        <v>84</v>
      </c>
      <c r="AY796" s="186">
        <v>0</v>
      </c>
      <c r="AZ796" s="63"/>
      <c r="BA796" s="817">
        <v>0.76136363636363635</v>
      </c>
      <c r="BB796" s="207">
        <v>0.6964285714285714</v>
      </c>
      <c r="BC796" s="207">
        <v>0.70833333333333337</v>
      </c>
      <c r="BD796" s="208">
        <v>0.72204184704184715</v>
      </c>
      <c r="BE796" s="208" t="s">
        <v>84</v>
      </c>
    </row>
    <row r="797" spans="1:57" s="72" customFormat="1" ht="30" customHeight="1" x14ac:dyDescent="0.25">
      <c r="A797" s="155"/>
      <c r="B797" s="155"/>
      <c r="C797" s="155"/>
      <c r="D797" s="155"/>
      <c r="E797" s="144" t="str">
        <f>+F797&amp;G797&amp;I797</f>
        <v>2022AGOSTOÍNDICES DE MEDIDAS DE BIOSEGURIDAD</v>
      </c>
      <c r="F797" s="618">
        <v>2022</v>
      </c>
      <c r="G797" s="507" t="s">
        <v>246</v>
      </c>
      <c r="I797" s="711" t="s">
        <v>368</v>
      </c>
      <c r="J797" s="803">
        <v>0.75</v>
      </c>
      <c r="K797" s="186">
        <v>0.625</v>
      </c>
      <c r="L797" s="186" t="s">
        <v>84</v>
      </c>
      <c r="M797" s="186">
        <v>0.5</v>
      </c>
      <c r="N797" s="186" t="s">
        <v>84</v>
      </c>
      <c r="O797" s="186" t="s">
        <v>84</v>
      </c>
      <c r="P797" s="186" t="s">
        <v>84</v>
      </c>
      <c r="Q797" s="186">
        <v>0.875</v>
      </c>
      <c r="R797" s="186" t="s">
        <v>84</v>
      </c>
      <c r="S797" s="186">
        <v>0.375</v>
      </c>
      <c r="T797" s="186">
        <v>0.5</v>
      </c>
      <c r="U797" s="186">
        <v>0.75</v>
      </c>
      <c r="V797" s="186">
        <v>0.625</v>
      </c>
      <c r="W797" s="186" t="s">
        <v>84</v>
      </c>
      <c r="X797" s="186">
        <v>0.5</v>
      </c>
      <c r="Y797" s="186">
        <v>0.625</v>
      </c>
      <c r="Z797" s="186">
        <v>0.75</v>
      </c>
      <c r="AA797" s="186" t="s">
        <v>84</v>
      </c>
      <c r="AB797" s="186" t="s">
        <v>84</v>
      </c>
      <c r="AC797" s="186" t="s">
        <v>84</v>
      </c>
      <c r="AD797" s="186">
        <v>0.375</v>
      </c>
      <c r="AE797" s="186">
        <v>0.5</v>
      </c>
      <c r="AF797" s="186">
        <v>0.375</v>
      </c>
      <c r="AG797" s="186" t="s">
        <v>84</v>
      </c>
      <c r="AH797" s="186" t="s">
        <v>84</v>
      </c>
      <c r="AI797" s="186" t="s">
        <v>84</v>
      </c>
      <c r="AJ797" s="186">
        <v>0.375</v>
      </c>
      <c r="AK797" s="186">
        <v>0.375</v>
      </c>
      <c r="AL797" s="186">
        <v>0.5</v>
      </c>
      <c r="AM797" s="186">
        <v>0.75</v>
      </c>
      <c r="AN797" s="183" t="s">
        <v>84</v>
      </c>
      <c r="AO797" s="186">
        <v>0.5</v>
      </c>
      <c r="AP797" s="186" t="s">
        <v>84</v>
      </c>
      <c r="AQ797" s="186">
        <v>0.75</v>
      </c>
      <c r="AR797" s="186" t="s">
        <v>84</v>
      </c>
      <c r="AS797" s="186" t="s">
        <v>84</v>
      </c>
      <c r="AT797" s="605">
        <v>0.625</v>
      </c>
      <c r="AU797" s="186" t="s">
        <v>84</v>
      </c>
      <c r="AV797" s="186" t="s">
        <v>84</v>
      </c>
      <c r="AW797" s="186" t="s">
        <v>84</v>
      </c>
      <c r="AX797" s="605" t="s">
        <v>84</v>
      </c>
      <c r="AY797" s="186">
        <v>0</v>
      </c>
      <c r="AZ797" s="63"/>
      <c r="BA797" s="817">
        <v>0.625</v>
      </c>
      <c r="BB797" s="207">
        <v>0.4642857142857143</v>
      </c>
      <c r="BC797" s="207">
        <v>0.625</v>
      </c>
      <c r="BD797" s="208">
        <v>0.57142857142857151</v>
      </c>
      <c r="BE797" s="208" t="s">
        <v>84</v>
      </c>
    </row>
    <row r="798" spans="1:57" s="72" customFormat="1" ht="30" customHeight="1" x14ac:dyDescent="0.25">
      <c r="A798" s="155"/>
      <c r="B798" s="155"/>
      <c r="C798" s="155"/>
      <c r="D798" s="155"/>
      <c r="E798" s="144" t="s">
        <v>755</v>
      </c>
      <c r="F798" s="618">
        <v>2022</v>
      </c>
      <c r="G798" s="507" t="s">
        <v>248</v>
      </c>
      <c r="I798" s="842" t="s">
        <v>368</v>
      </c>
      <c r="J798" s="803">
        <v>0.5</v>
      </c>
      <c r="K798" s="186">
        <v>0.5</v>
      </c>
      <c r="L798" s="186" t="s">
        <v>84</v>
      </c>
      <c r="M798" s="186">
        <v>0.375</v>
      </c>
      <c r="N798" s="186" t="s">
        <v>84</v>
      </c>
      <c r="O798" s="186" t="s">
        <v>84</v>
      </c>
      <c r="P798" s="186" t="s">
        <v>84</v>
      </c>
      <c r="Q798" s="186">
        <v>0.5</v>
      </c>
      <c r="R798" s="186" t="s">
        <v>84</v>
      </c>
      <c r="S798" s="186">
        <v>0.625</v>
      </c>
      <c r="T798" s="186">
        <v>0.5</v>
      </c>
      <c r="U798" s="186">
        <v>0.5</v>
      </c>
      <c r="V798" s="186">
        <v>0.375</v>
      </c>
      <c r="W798" s="186" t="s">
        <v>84</v>
      </c>
      <c r="X798" s="186">
        <v>0.5</v>
      </c>
      <c r="Y798" s="186">
        <v>0.375</v>
      </c>
      <c r="Z798" s="186">
        <v>0.5</v>
      </c>
      <c r="AA798" s="186" t="s">
        <v>84</v>
      </c>
      <c r="AB798" s="186" t="s">
        <v>84</v>
      </c>
      <c r="AC798" s="186" t="s">
        <v>84</v>
      </c>
      <c r="AD798" s="186">
        <v>0.75</v>
      </c>
      <c r="AE798" s="186">
        <v>0.5</v>
      </c>
      <c r="AF798" s="186">
        <v>0.625</v>
      </c>
      <c r="AG798" s="186" t="s">
        <v>84</v>
      </c>
      <c r="AH798" s="186" t="s">
        <v>84</v>
      </c>
      <c r="AI798" s="186" t="s">
        <v>84</v>
      </c>
      <c r="AJ798" s="186">
        <v>0.5</v>
      </c>
      <c r="AK798" s="186">
        <v>1</v>
      </c>
      <c r="AL798" s="186">
        <v>0.5</v>
      </c>
      <c r="AM798" s="186">
        <v>0.625</v>
      </c>
      <c r="AN798" s="189" t="s">
        <v>84</v>
      </c>
      <c r="AO798" s="186">
        <v>0.75</v>
      </c>
      <c r="AP798" s="186" t="s">
        <v>84</v>
      </c>
      <c r="AQ798" s="186">
        <v>0.875</v>
      </c>
      <c r="AR798" s="186" t="s">
        <v>84</v>
      </c>
      <c r="AS798" s="186" t="s">
        <v>84</v>
      </c>
      <c r="AT798" s="605">
        <v>0.875</v>
      </c>
      <c r="AU798" s="186" t="s">
        <v>84</v>
      </c>
      <c r="AV798" s="186" t="s">
        <v>84</v>
      </c>
      <c r="AW798" s="186" t="s">
        <v>84</v>
      </c>
      <c r="AX798" s="605" t="s">
        <v>84</v>
      </c>
      <c r="AY798" s="186">
        <v>0</v>
      </c>
      <c r="AZ798" s="63"/>
      <c r="BA798" s="817">
        <v>0.47727272727272729</v>
      </c>
      <c r="BB798" s="207">
        <v>0.6428571428571429</v>
      </c>
      <c r="BC798" s="207">
        <v>0.83333333333333337</v>
      </c>
      <c r="BD798" s="208">
        <v>0.65115440115440126</v>
      </c>
      <c r="BE798" s="208" t="s">
        <v>84</v>
      </c>
    </row>
    <row r="799" spans="1:57" s="72" customFormat="1" ht="30" customHeight="1" x14ac:dyDescent="0.25">
      <c r="A799" s="155"/>
      <c r="B799" s="155"/>
      <c r="C799" s="155"/>
      <c r="D799" s="155"/>
      <c r="E799" s="144" t="s">
        <v>759</v>
      </c>
      <c r="F799" s="618">
        <v>2022</v>
      </c>
      <c r="G799" s="507" t="s">
        <v>257</v>
      </c>
      <c r="I799" s="842" t="s">
        <v>368</v>
      </c>
      <c r="J799" s="803">
        <v>0.75</v>
      </c>
      <c r="K799" s="186">
        <v>0.5</v>
      </c>
      <c r="L799" s="186" t="s">
        <v>84</v>
      </c>
      <c r="M799" s="186">
        <v>0.375</v>
      </c>
      <c r="N799" s="186" t="s">
        <v>84</v>
      </c>
      <c r="O799" s="186" t="s">
        <v>84</v>
      </c>
      <c r="P799" s="186" t="s">
        <v>84</v>
      </c>
      <c r="Q799" s="186">
        <v>0.625</v>
      </c>
      <c r="R799" s="186" t="s">
        <v>84</v>
      </c>
      <c r="S799" s="186">
        <v>0.375</v>
      </c>
      <c r="T799" s="186">
        <v>0.5</v>
      </c>
      <c r="U799" s="186">
        <v>0.75</v>
      </c>
      <c r="V799" s="186">
        <v>0.25</v>
      </c>
      <c r="W799" s="186" t="s">
        <v>84</v>
      </c>
      <c r="X799" s="186">
        <v>0.375</v>
      </c>
      <c r="Y799" s="186">
        <v>0.5</v>
      </c>
      <c r="Z799" s="186">
        <v>0.625</v>
      </c>
      <c r="AA799" s="186" t="s">
        <v>84</v>
      </c>
      <c r="AB799" s="186" t="s">
        <v>84</v>
      </c>
      <c r="AC799" s="186" t="s">
        <v>84</v>
      </c>
      <c r="AD799" s="186">
        <v>0.625</v>
      </c>
      <c r="AE799" s="186">
        <v>0.5</v>
      </c>
      <c r="AF799" s="186">
        <v>0.5</v>
      </c>
      <c r="AG799" s="186" t="s">
        <v>84</v>
      </c>
      <c r="AH799" s="186" t="s">
        <v>84</v>
      </c>
      <c r="AI799" s="186" t="s">
        <v>84</v>
      </c>
      <c r="AJ799" s="186">
        <v>0.375</v>
      </c>
      <c r="AK799" s="186">
        <v>0.875</v>
      </c>
      <c r="AL799" s="186">
        <v>0.75</v>
      </c>
      <c r="AM799" s="186">
        <v>0.75</v>
      </c>
      <c r="AN799" s="183" t="s">
        <v>84</v>
      </c>
      <c r="AO799" s="186">
        <v>0.875</v>
      </c>
      <c r="AP799" s="186" t="s">
        <v>84</v>
      </c>
      <c r="AQ799" s="186">
        <v>0.75</v>
      </c>
      <c r="AR799" s="186" t="s">
        <v>84</v>
      </c>
      <c r="AS799" s="186" t="s">
        <v>84</v>
      </c>
      <c r="AT799" s="605">
        <v>0.5</v>
      </c>
      <c r="AU799" s="186" t="s">
        <v>84</v>
      </c>
      <c r="AV799" s="186" t="s">
        <v>84</v>
      </c>
      <c r="AW799" s="186" t="s">
        <v>84</v>
      </c>
      <c r="AX799" s="605" t="s">
        <v>84</v>
      </c>
      <c r="AY799" s="186">
        <v>0</v>
      </c>
      <c r="AZ799" s="63"/>
      <c r="BA799" s="817">
        <v>0.51136363636363635</v>
      </c>
      <c r="BB799" s="207">
        <v>0.625</v>
      </c>
      <c r="BC799" s="207">
        <v>0.70833333333333337</v>
      </c>
      <c r="BD799" s="208">
        <v>0.61489898989898994</v>
      </c>
      <c r="BE799" s="208" t="s">
        <v>84</v>
      </c>
    </row>
    <row r="800" spans="1:57" s="72" customFormat="1" ht="30" customHeight="1" x14ac:dyDescent="0.25">
      <c r="A800" s="155"/>
      <c r="B800" s="155"/>
      <c r="C800" s="155"/>
      <c r="D800" s="155"/>
      <c r="E800" s="144" t="s">
        <v>759</v>
      </c>
      <c r="F800" s="618">
        <v>2022</v>
      </c>
      <c r="G800" s="507" t="s">
        <v>267</v>
      </c>
      <c r="I800" s="842" t="s">
        <v>368</v>
      </c>
      <c r="J800" s="803" t="s">
        <v>84</v>
      </c>
      <c r="K800" s="186" t="s">
        <v>84</v>
      </c>
      <c r="L800" s="186" t="s">
        <v>84</v>
      </c>
      <c r="M800" s="186" t="s">
        <v>84</v>
      </c>
      <c r="N800" s="186" t="s">
        <v>84</v>
      </c>
      <c r="O800" s="186" t="s">
        <v>84</v>
      </c>
      <c r="P800" s="186" t="s">
        <v>84</v>
      </c>
      <c r="Q800" s="186" t="s">
        <v>84</v>
      </c>
      <c r="R800" s="186" t="s">
        <v>84</v>
      </c>
      <c r="S800" s="186" t="s">
        <v>84</v>
      </c>
      <c r="T800" s="186" t="s">
        <v>84</v>
      </c>
      <c r="U800" s="186" t="s">
        <v>84</v>
      </c>
      <c r="V800" s="186" t="s">
        <v>84</v>
      </c>
      <c r="W800" s="186" t="s">
        <v>84</v>
      </c>
      <c r="X800" s="186" t="s">
        <v>84</v>
      </c>
      <c r="Y800" s="186" t="s">
        <v>84</v>
      </c>
      <c r="Z800" s="186" t="s">
        <v>84</v>
      </c>
      <c r="AA800" s="186" t="s">
        <v>84</v>
      </c>
      <c r="AB800" s="186" t="s">
        <v>84</v>
      </c>
      <c r="AC800" s="186" t="s">
        <v>84</v>
      </c>
      <c r="AD800" s="186">
        <v>0.5</v>
      </c>
      <c r="AE800" s="186">
        <v>0.5</v>
      </c>
      <c r="AF800" s="186">
        <v>0.375</v>
      </c>
      <c r="AG800" s="186" t="s">
        <v>84</v>
      </c>
      <c r="AH800" s="186" t="s">
        <v>84</v>
      </c>
      <c r="AI800" s="186" t="s">
        <v>84</v>
      </c>
      <c r="AJ800" s="186">
        <v>0.5</v>
      </c>
      <c r="AK800" s="186">
        <v>0.5</v>
      </c>
      <c r="AL800" s="186">
        <v>0.5</v>
      </c>
      <c r="AM800" s="186">
        <v>0.5</v>
      </c>
      <c r="AN800" s="189" t="s">
        <v>84</v>
      </c>
      <c r="AO800" s="186">
        <v>0.625</v>
      </c>
      <c r="AP800" s="186" t="s">
        <v>84</v>
      </c>
      <c r="AQ800" s="186">
        <v>0.625</v>
      </c>
      <c r="AR800" s="186">
        <v>0.75</v>
      </c>
      <c r="AS800" s="186" t="s">
        <v>84</v>
      </c>
      <c r="AT800" s="605">
        <v>0.625</v>
      </c>
      <c r="AU800" s="186" t="s">
        <v>84</v>
      </c>
      <c r="AV800" s="186" t="s">
        <v>84</v>
      </c>
      <c r="AW800" s="186" t="s">
        <v>84</v>
      </c>
      <c r="AX800" s="605" t="s">
        <v>84</v>
      </c>
      <c r="AY800" s="186">
        <v>0</v>
      </c>
      <c r="AZ800" s="63"/>
      <c r="BA800" s="817" t="s">
        <v>84</v>
      </c>
      <c r="BB800" s="207">
        <v>0.48214285714285715</v>
      </c>
      <c r="BC800" s="207">
        <v>0.65625</v>
      </c>
      <c r="BD800" s="208">
        <v>0.5691964285714286</v>
      </c>
      <c r="BE800" s="208" t="s">
        <v>84</v>
      </c>
    </row>
    <row r="801" spans="1:57" s="72" customFormat="1" ht="30" customHeight="1" x14ac:dyDescent="0.25">
      <c r="A801" s="155"/>
      <c r="B801" s="155"/>
      <c r="C801" s="155"/>
      <c r="D801" s="155"/>
      <c r="E801" s="144" t="str">
        <f t="shared" si="119"/>
        <v>2022DICIEMBREÍNDICES DE MEDIDAS DE BIOSEGURIDAD</v>
      </c>
      <c r="F801" s="618">
        <v>2022</v>
      </c>
      <c r="G801" s="507" t="s">
        <v>152</v>
      </c>
      <c r="I801" s="842" t="s">
        <v>368</v>
      </c>
      <c r="J801" s="333">
        <v>0.25</v>
      </c>
      <c r="K801" s="194">
        <v>0.375</v>
      </c>
      <c r="L801" s="194" t="s">
        <v>84</v>
      </c>
      <c r="M801" s="194">
        <v>0.375</v>
      </c>
      <c r="N801" s="194" t="s">
        <v>84</v>
      </c>
      <c r="O801" s="194" t="s">
        <v>84</v>
      </c>
      <c r="P801" s="194" t="s">
        <v>84</v>
      </c>
      <c r="Q801" s="194">
        <v>0.375</v>
      </c>
      <c r="R801" s="194" t="s">
        <v>84</v>
      </c>
      <c r="S801" s="194">
        <v>0.625</v>
      </c>
      <c r="T801" s="194">
        <v>0.375</v>
      </c>
      <c r="U801" s="194">
        <v>0.25</v>
      </c>
      <c r="V801" s="194">
        <v>0.375</v>
      </c>
      <c r="W801" s="287" t="s">
        <v>84</v>
      </c>
      <c r="X801" s="287">
        <v>0.625</v>
      </c>
      <c r="Y801" s="287">
        <v>0.375</v>
      </c>
      <c r="Z801" s="287">
        <v>0.375</v>
      </c>
      <c r="AA801" s="873" t="s">
        <v>84</v>
      </c>
      <c r="AB801" s="873" t="s">
        <v>84</v>
      </c>
      <c r="AC801" s="1089" t="s">
        <v>84</v>
      </c>
      <c r="AD801" s="287">
        <v>0.625</v>
      </c>
      <c r="AE801" s="194">
        <v>0.75</v>
      </c>
      <c r="AF801" s="194">
        <v>0.625</v>
      </c>
      <c r="AG801" s="194" t="s">
        <v>84</v>
      </c>
      <c r="AH801" s="194" t="s">
        <v>84</v>
      </c>
      <c r="AI801" s="194" t="s">
        <v>84</v>
      </c>
      <c r="AJ801" s="287">
        <v>0.5</v>
      </c>
      <c r="AK801" s="287">
        <v>0.75</v>
      </c>
      <c r="AL801" s="287">
        <v>0.5</v>
      </c>
      <c r="AM801" s="287">
        <v>0.375</v>
      </c>
      <c r="AN801" s="183">
        <v>0.625</v>
      </c>
      <c r="AO801" s="287">
        <v>0.625</v>
      </c>
      <c r="AP801" s="194" t="s">
        <v>84</v>
      </c>
      <c r="AQ801" s="194">
        <v>0.5</v>
      </c>
      <c r="AR801" s="194">
        <v>0.75</v>
      </c>
      <c r="AS801" s="287" t="s">
        <v>84</v>
      </c>
      <c r="AT801" s="874">
        <v>0.625</v>
      </c>
      <c r="AU801" s="287" t="s">
        <v>84</v>
      </c>
      <c r="AV801" s="624" t="s">
        <v>84</v>
      </c>
      <c r="AW801" s="287" t="s">
        <v>84</v>
      </c>
      <c r="AX801" s="874" t="s">
        <v>84</v>
      </c>
      <c r="AY801" s="287">
        <v>0</v>
      </c>
      <c r="AZ801" s="63"/>
      <c r="BA801" s="876">
        <v>0.39772727272727271</v>
      </c>
      <c r="BB801" s="877">
        <v>0.59375</v>
      </c>
      <c r="BC801" s="877">
        <v>0.625</v>
      </c>
      <c r="BD801" s="878">
        <v>0.53882575757575757</v>
      </c>
      <c r="BE801" s="878" t="s">
        <v>84</v>
      </c>
    </row>
    <row r="802" spans="1:57" s="72" customFormat="1" ht="36" customHeight="1" x14ac:dyDescent="0.25">
      <c r="A802" s="155"/>
      <c r="B802" s="155"/>
      <c r="C802" s="155"/>
      <c r="D802" s="155"/>
      <c r="E802" s="144" t="str">
        <f t="shared" si="119"/>
        <v>2023ENEROÍNDICES DE MEDIDAS DE BIOSEGURIDAD</v>
      </c>
      <c r="F802" s="618">
        <v>2023</v>
      </c>
      <c r="G802" s="507" t="s">
        <v>153</v>
      </c>
      <c r="I802" s="711" t="s">
        <v>368</v>
      </c>
      <c r="J802" s="640" t="str">
        <f>'Datos comparativos'!H803</f>
        <v>n/a</v>
      </c>
      <c r="K802" s="641" t="str">
        <f>'Datos comparativos'!I803</f>
        <v>n/a</v>
      </c>
      <c r="L802" s="641" t="str">
        <f>'Datos comparativos'!J803</f>
        <v>n/a</v>
      </c>
      <c r="M802" s="641" t="str">
        <f>'Datos comparativos'!K803</f>
        <v>n/a</v>
      </c>
      <c r="N802" s="641" t="str">
        <f>'Datos comparativos'!L803</f>
        <v>n/a</v>
      </c>
      <c r="O802" s="641" t="str">
        <f>'Datos comparativos'!M803</f>
        <v>n/a</v>
      </c>
      <c r="P802" s="641" t="str">
        <f>'Datos comparativos'!N803</f>
        <v>n/a</v>
      </c>
      <c r="Q802" s="641" t="str">
        <f>'Datos comparativos'!O803</f>
        <v>n/a</v>
      </c>
      <c r="R802" s="641" t="str">
        <f>'Datos comparativos'!P803</f>
        <v>n/a</v>
      </c>
      <c r="S802" s="641" t="str">
        <f>'Datos comparativos'!Q803</f>
        <v>n/a</v>
      </c>
      <c r="T802" s="641" t="str">
        <f>'Datos comparativos'!R803</f>
        <v>n/a</v>
      </c>
      <c r="U802" s="641" t="str">
        <f>'Datos comparativos'!S803</f>
        <v>n/a</v>
      </c>
      <c r="V802" s="641" t="str">
        <f>'Datos comparativos'!T803</f>
        <v>n/a</v>
      </c>
      <c r="W802" s="642" t="s">
        <v>84</v>
      </c>
      <c r="X802" s="642" t="str">
        <f>'Datos comparativos'!V803</f>
        <v>n/a</v>
      </c>
      <c r="Y802" s="642" t="str">
        <f>'Datos comparativos'!W803</f>
        <v>n/a</v>
      </c>
      <c r="Z802" s="642" t="str">
        <f>'Datos comparativos'!X803</f>
        <v>n/a</v>
      </c>
      <c r="AA802" s="642" t="str">
        <f>'Datos comparativos'!Y803</f>
        <v>n/a</v>
      </c>
      <c r="AB802" s="642" t="str">
        <f>'Datos comparativos'!Z803</f>
        <v>n/a</v>
      </c>
      <c r="AC802" s="1082" t="s">
        <v>84</v>
      </c>
      <c r="AD802" s="642" t="str">
        <f>'Datos comparativos'!AB803</f>
        <v>n/a</v>
      </c>
      <c r="AE802" s="641" t="str">
        <f>'Datos comparativos'!AC803</f>
        <v>n/a</v>
      </c>
      <c r="AF802" s="641" t="str">
        <f>'Datos comparativos'!AD803</f>
        <v>n/a</v>
      </c>
      <c r="AG802" s="641" t="str">
        <f>'Datos comparativos'!AE803</f>
        <v>n/a</v>
      </c>
      <c r="AH802" s="641" t="str">
        <f>'Datos comparativos'!AF803</f>
        <v>n/a</v>
      </c>
      <c r="AI802" s="641" t="str">
        <f>'Datos comparativos'!AG803</f>
        <v>n/a</v>
      </c>
      <c r="AJ802" s="642" t="str">
        <f>'Datos comparativos'!AH803</f>
        <v>n/a</v>
      </c>
      <c r="AK802" s="642" t="str">
        <f>'Datos comparativos'!AI803</f>
        <v>n/a</v>
      </c>
      <c r="AL802" s="642" t="str">
        <f>'Datos comparativos'!AJ803</f>
        <v>n/a</v>
      </c>
      <c r="AM802" s="642" t="str">
        <f>'Datos comparativos'!AK803</f>
        <v>n/a</v>
      </c>
      <c r="AN802" s="642" t="str">
        <f>'Datos comparativos'!AL803</f>
        <v>n/a</v>
      </c>
      <c r="AO802" s="642" t="str">
        <f>'Datos comparativos'!AM803</f>
        <v>n/a</v>
      </c>
      <c r="AP802" s="641" t="str">
        <f>'Datos comparativos'!AN803</f>
        <v>n/a</v>
      </c>
      <c r="AQ802" s="641" t="str">
        <f>'Datos comparativos'!AO803</f>
        <v>n/a</v>
      </c>
      <c r="AR802" s="641" t="str">
        <f>'Datos comparativos'!AP803</f>
        <v>n/a</v>
      </c>
      <c r="AS802" s="642" t="str">
        <f>'Datos comparativos'!AQ803</f>
        <v>n/a</v>
      </c>
      <c r="AT802" s="647" t="str">
        <f>'Datos comparativos'!AR803</f>
        <v>n/a</v>
      </c>
      <c r="AU802" s="642" t="s">
        <v>84</v>
      </c>
      <c r="AV802" s="659" t="s">
        <v>84</v>
      </c>
      <c r="AW802" s="642" t="s">
        <v>84</v>
      </c>
      <c r="AX802" s="647" t="s">
        <v>84</v>
      </c>
      <c r="AY802" s="607" t="str">
        <f>'Datos comparativos'!AY803</f>
        <v>n/a</v>
      </c>
      <c r="AZ802" s="63"/>
      <c r="BA802" s="645" t="str">
        <f>'Datos comparativos'!BA803</f>
        <v>n/a</v>
      </c>
      <c r="BB802" s="646" t="str">
        <f>'Datos comparativos'!BB803</f>
        <v>n/a</v>
      </c>
      <c r="BC802" s="646">
        <f>'Datos comparativos'!BC803</f>
        <v>0</v>
      </c>
      <c r="BD802" s="644">
        <f>'Datos comparativos'!BD803</f>
        <v>0</v>
      </c>
      <c r="BE802" s="644">
        <f>'Datos comparativos'!BE803</f>
        <v>0</v>
      </c>
    </row>
    <row r="803" spans="1:57" s="72" customFormat="1" ht="7.5" customHeight="1" x14ac:dyDescent="0.25">
      <c r="A803" s="155"/>
      <c r="B803" s="155"/>
      <c r="C803" s="155"/>
      <c r="D803" s="155"/>
      <c r="E803" s="144"/>
      <c r="F803" s="190"/>
      <c r="G803" s="191"/>
      <c r="I803" s="198"/>
      <c r="J803" s="186"/>
      <c r="K803" s="186"/>
      <c r="L803" s="186"/>
      <c r="M803" s="186"/>
      <c r="N803" s="186"/>
      <c r="O803" s="186"/>
      <c r="P803" s="186"/>
      <c r="Q803" s="186"/>
      <c r="R803" s="186"/>
      <c r="S803" s="186"/>
      <c r="T803" s="186"/>
      <c r="U803" s="186"/>
      <c r="V803" s="186"/>
      <c r="W803" s="186"/>
      <c r="X803" s="186"/>
      <c r="Y803" s="186"/>
      <c r="Z803" s="186"/>
      <c r="AA803" s="186"/>
      <c r="AB803" s="186"/>
      <c r="AC803" s="186"/>
      <c r="AD803" s="186"/>
      <c r="AE803" s="186"/>
      <c r="AF803" s="186"/>
      <c r="AG803" s="186"/>
      <c r="AH803" s="186"/>
      <c r="AI803" s="186"/>
      <c r="AJ803" s="186"/>
      <c r="AK803" s="186"/>
      <c r="AL803" s="186"/>
      <c r="AM803" s="186"/>
      <c r="AN803" s="186"/>
      <c r="AO803" s="186"/>
      <c r="AP803" s="186"/>
      <c r="AQ803" s="186"/>
      <c r="AR803" s="186"/>
      <c r="AS803" s="186"/>
      <c r="AT803" s="186"/>
      <c r="AU803" s="186"/>
      <c r="AV803" s="186"/>
      <c r="AW803" s="186"/>
      <c r="AX803" s="186"/>
      <c r="AY803" s="186"/>
      <c r="AZ803"/>
      <c r="BA803" s="186"/>
      <c r="BB803" s="186"/>
      <c r="BC803" s="186"/>
      <c r="BD803" s="186"/>
      <c r="BE803" s="186"/>
    </row>
    <row r="804" spans="1:57" s="72" customFormat="1" ht="39" customHeight="1" x14ac:dyDescent="0.25">
      <c r="A804" s="155"/>
      <c r="B804" s="155"/>
      <c r="C804" s="155"/>
      <c r="D804" s="155"/>
      <c r="E804" s="144"/>
      <c r="F804" s="1564" t="s">
        <v>860</v>
      </c>
      <c r="G804" s="1565"/>
      <c r="H804" s="1565"/>
      <c r="I804" s="1566"/>
      <c r="J804" s="195" t="str">
        <f>+IFERROR(J802-J781,"n/a")</f>
        <v>n/a</v>
      </c>
      <c r="K804" s="196" t="str">
        <f t="shared" ref="K804:BD804" si="121">+IFERROR(K802-K781,"n/a")</f>
        <v>n/a</v>
      </c>
      <c r="L804" s="196" t="str">
        <f t="shared" si="121"/>
        <v>n/a</v>
      </c>
      <c r="M804" s="196" t="str">
        <f t="shared" si="121"/>
        <v>n/a</v>
      </c>
      <c r="N804" s="196" t="str">
        <f t="shared" si="121"/>
        <v>n/a</v>
      </c>
      <c r="O804" s="196" t="str">
        <f t="shared" si="121"/>
        <v>n/a</v>
      </c>
      <c r="P804" s="196" t="str">
        <f t="shared" si="121"/>
        <v>n/a</v>
      </c>
      <c r="Q804" s="196" t="str">
        <f t="shared" si="121"/>
        <v>n/a</v>
      </c>
      <c r="R804" s="196" t="str">
        <f t="shared" si="121"/>
        <v>n/a</v>
      </c>
      <c r="S804" s="196" t="str">
        <f t="shared" si="121"/>
        <v>n/a</v>
      </c>
      <c r="T804" s="196" t="str">
        <f t="shared" si="121"/>
        <v>n/a</v>
      </c>
      <c r="U804" s="196" t="str">
        <f t="shared" si="121"/>
        <v>n/a</v>
      </c>
      <c r="V804" s="251" t="str">
        <f t="shared" si="121"/>
        <v>n/a</v>
      </c>
      <c r="W804" s="251" t="str">
        <f t="shared" si="121"/>
        <v>n/a</v>
      </c>
      <c r="X804" s="251" t="str">
        <f t="shared" si="121"/>
        <v>n/a</v>
      </c>
      <c r="Y804" s="251" t="str">
        <f t="shared" si="121"/>
        <v>n/a</v>
      </c>
      <c r="Z804" s="717" t="str">
        <f t="shared" si="121"/>
        <v>n/a</v>
      </c>
      <c r="AA804" s="996"/>
      <c r="AB804" s="996"/>
      <c r="AC804" s="996"/>
      <c r="AD804" s="196" t="str">
        <f t="shared" si="121"/>
        <v>n/a</v>
      </c>
      <c r="AE804" s="196" t="str">
        <f t="shared" si="121"/>
        <v>n/a</v>
      </c>
      <c r="AF804" s="196" t="str">
        <f t="shared" si="121"/>
        <v>n/a</v>
      </c>
      <c r="AG804" s="196" t="str">
        <f t="shared" si="121"/>
        <v>n/a</v>
      </c>
      <c r="AH804" s="196" t="str">
        <f t="shared" si="121"/>
        <v>n/a</v>
      </c>
      <c r="AI804" s="196" t="str">
        <f t="shared" si="121"/>
        <v>n/a</v>
      </c>
      <c r="AJ804" s="251" t="str">
        <f t="shared" si="121"/>
        <v>n/a</v>
      </c>
      <c r="AK804" s="251" t="str">
        <f t="shared" si="121"/>
        <v>n/a</v>
      </c>
      <c r="AL804" s="717" t="str">
        <f t="shared" si="121"/>
        <v>n/a</v>
      </c>
      <c r="AM804" s="717" t="str">
        <f t="shared" si="121"/>
        <v>n/a</v>
      </c>
      <c r="AN804" s="880"/>
      <c r="AO804" s="254" t="str">
        <f t="shared" si="121"/>
        <v>n/a</v>
      </c>
      <c r="AP804" s="196" t="str">
        <f t="shared" si="121"/>
        <v>n/a</v>
      </c>
      <c r="AQ804" s="196" t="str">
        <f t="shared" si="121"/>
        <v>n/a</v>
      </c>
      <c r="AR804" s="196" t="str">
        <f t="shared" si="121"/>
        <v>n/a</v>
      </c>
      <c r="AS804" s="456" t="str">
        <f t="shared" si="121"/>
        <v>n/a</v>
      </c>
      <c r="AT804" s="457" t="str">
        <f t="shared" si="121"/>
        <v>n/a</v>
      </c>
      <c r="AU804" s="456" t="str">
        <f t="shared" si="121"/>
        <v>n/a</v>
      </c>
      <c r="AV804" s="602" t="str">
        <f t="shared" si="121"/>
        <v>n/a</v>
      </c>
      <c r="AW804" s="456" t="str">
        <f t="shared" si="121"/>
        <v>n/a</v>
      </c>
      <c r="AX804" s="615" t="str">
        <f t="shared" si="121"/>
        <v>n/a</v>
      </c>
      <c r="AY804" s="606" t="str">
        <f t="shared" si="121"/>
        <v>n/a</v>
      </c>
      <c r="AZ804" s="186"/>
      <c r="BA804" s="195" t="str">
        <f t="shared" si="121"/>
        <v>n/a</v>
      </c>
      <c r="BB804" s="196" t="str">
        <f t="shared" si="121"/>
        <v>n/a</v>
      </c>
      <c r="BC804" s="196">
        <f t="shared" si="121"/>
        <v>-0.41666666666666669</v>
      </c>
      <c r="BD804" s="197">
        <f t="shared" si="121"/>
        <v>-0.62638888888888888</v>
      </c>
      <c r="BE804" s="197" t="str">
        <f>+IFERROR(BE802-BE781,"n/a")</f>
        <v>n/a</v>
      </c>
    </row>
    <row r="805" spans="1:57" s="147" customFormat="1" x14ac:dyDescent="0.25">
      <c r="F805" s="145"/>
      <c r="G805" s="199" t="s">
        <v>162</v>
      </c>
      <c r="H805" s="72"/>
      <c r="AZ805"/>
    </row>
    <row r="806" spans="1:57" s="147" customFormat="1" x14ac:dyDescent="0.25">
      <c r="F806" s="145"/>
      <c r="G806" s="199" t="s">
        <v>92</v>
      </c>
      <c r="H806" s="72"/>
      <c r="AZ806"/>
    </row>
  </sheetData>
  <mergeCells count="9">
    <mergeCell ref="F804:I804"/>
    <mergeCell ref="BA5:BE5"/>
    <mergeCell ref="F661:I661"/>
    <mergeCell ref="F770:I770"/>
    <mergeCell ref="F116:I116"/>
    <mergeCell ref="F225:I225"/>
    <mergeCell ref="F334:I334"/>
    <mergeCell ref="F443:I443"/>
    <mergeCell ref="F552:I552"/>
  </mergeCells>
  <phoneticPr fontId="74" type="noConversion"/>
  <conditionalFormatting sqref="BA117:BE223 J9:AY114">
    <cfRule type="cellIs" dxfId="151" priority="65" operator="between">
      <formula>0</formula>
      <formula>0.75</formula>
    </cfRule>
  </conditionalFormatting>
  <conditionalFormatting sqref="J117:AY223">
    <cfRule type="cellIs" dxfId="150" priority="60" operator="between">
      <formula>0</formula>
      <formula>0.75</formula>
    </cfRule>
  </conditionalFormatting>
  <conditionalFormatting sqref="J226:AY332">
    <cfRule type="cellIs" dxfId="149" priority="32" operator="between">
      <formula>0</formula>
      <formula>0.75</formula>
    </cfRule>
  </conditionalFormatting>
  <conditionalFormatting sqref="J335:AY441">
    <cfRule type="cellIs" dxfId="148" priority="49" operator="between">
      <formula>0</formula>
      <formula>0.75</formula>
    </cfRule>
  </conditionalFormatting>
  <conditionalFormatting sqref="J444:AY550">
    <cfRule type="cellIs" dxfId="147" priority="47" operator="between">
      <formula>0</formula>
      <formula>0.75</formula>
    </cfRule>
  </conditionalFormatting>
  <conditionalFormatting sqref="J553:AY659">
    <cfRule type="cellIs" dxfId="146" priority="45" operator="between">
      <formula>0</formula>
      <formula>0.75</formula>
    </cfRule>
  </conditionalFormatting>
  <conditionalFormatting sqref="J662:AY768">
    <cfRule type="cellIs" dxfId="145" priority="43" operator="between">
      <formula>0</formula>
      <formula>0.75</formula>
    </cfRule>
  </conditionalFormatting>
  <conditionalFormatting sqref="J772:AY802">
    <cfRule type="cellIs" dxfId="144" priority="38" operator="between">
      <formula>0</formula>
      <formula>0.75</formula>
    </cfRule>
  </conditionalFormatting>
  <conditionalFormatting sqref="AN61:AN113">
    <cfRule type="cellIs" dxfId="143" priority="64" operator="lessThan">
      <formula>0.89</formula>
    </cfRule>
  </conditionalFormatting>
  <conditionalFormatting sqref="AN186:AN222">
    <cfRule type="cellIs" dxfId="142" priority="59" operator="lessThan">
      <formula>0.89</formula>
    </cfRule>
  </conditionalFormatting>
  <conditionalFormatting sqref="AZ70:AZ114">
    <cfRule type="cellIs" dxfId="141" priority="279" operator="between">
      <formula>0</formula>
      <formula>0.75</formula>
    </cfRule>
  </conditionalFormatting>
  <conditionalFormatting sqref="AZ223">
    <cfRule type="cellIs" dxfId="140" priority="278" operator="between">
      <formula>0</formula>
      <formula>0.75</formula>
    </cfRule>
  </conditionalFormatting>
  <conditionalFormatting sqref="AZ295:AZ332">
    <cfRule type="cellIs" dxfId="139" priority="34" operator="between">
      <formula>0</formula>
      <formula>0.75</formula>
    </cfRule>
  </conditionalFormatting>
  <conditionalFormatting sqref="AZ513:AZ550">
    <cfRule type="cellIs" dxfId="138" priority="275" operator="between">
      <formula>0</formula>
      <formula>0.75</formula>
    </cfRule>
  </conditionalFormatting>
  <conditionalFormatting sqref="AZ622:AZ659">
    <cfRule type="cellIs" dxfId="137" priority="274" operator="between">
      <formula>0</formula>
      <formula>0.75</formula>
    </cfRule>
  </conditionalFormatting>
  <conditionalFormatting sqref="AZ731:AZ768">
    <cfRule type="cellIs" dxfId="136" priority="273" operator="between">
      <formula>0</formula>
      <formula>0.75</formula>
    </cfRule>
  </conditionalFormatting>
  <conditionalFormatting sqref="AZ801:AZ802">
    <cfRule type="cellIs" dxfId="135" priority="97" operator="between">
      <formula>0</formula>
      <formula>0.75</formula>
    </cfRule>
  </conditionalFormatting>
  <conditionalFormatting sqref="AZ441:BE441">
    <cfRule type="cellIs" dxfId="134" priority="276" operator="between">
      <formula>0</formula>
      <formula>0.75</formula>
    </cfRule>
  </conditionalFormatting>
  <conditionalFormatting sqref="BA9:BE114">
    <cfRule type="cellIs" dxfId="133" priority="87" operator="between">
      <formula>0</formula>
      <formula>0.75</formula>
    </cfRule>
  </conditionalFormatting>
  <conditionalFormatting sqref="BA226:BE332">
    <cfRule type="cellIs" dxfId="132" priority="33" operator="between">
      <formula>0</formula>
      <formula>0.75</formula>
    </cfRule>
  </conditionalFormatting>
  <conditionalFormatting sqref="BA335:BE440">
    <cfRule type="cellIs" dxfId="131" priority="234" operator="between">
      <formula>0</formula>
      <formula>0.75</formula>
    </cfRule>
  </conditionalFormatting>
  <conditionalFormatting sqref="BA444:BE550">
    <cfRule type="cellIs" dxfId="130" priority="83" operator="between">
      <formula>0</formula>
      <formula>0.75</formula>
    </cfRule>
  </conditionalFormatting>
  <conditionalFormatting sqref="BA553:BE659">
    <cfRule type="cellIs" dxfId="129" priority="82" operator="between">
      <formula>0</formula>
      <formula>0.75</formula>
    </cfRule>
  </conditionalFormatting>
  <conditionalFormatting sqref="BA662:BE768">
    <cfRule type="cellIs" dxfId="128" priority="81" operator="between">
      <formula>0</formula>
      <formula>0.75</formula>
    </cfRule>
  </conditionalFormatting>
  <conditionalFormatting sqref="BA772:BE802">
    <cfRule type="cellIs" dxfId="127" priority="80" operator="between">
      <formula>0</formula>
      <formula>0.75</formula>
    </cfRule>
  </conditionalFormatting>
  <pageMargins left="0.7" right="0.7" top="0.75" bottom="0.75" header="0.3" footer="0.3"/>
  <pageSetup orientation="portrait" r:id="rId1"/>
  <ignoredErrors>
    <ignoredError sqref="T563" numberStoredAsText="1"/>
  </ignoredErrors>
  <drawing r:id="rId2"/>
  <extLst>
    <ext xmlns:x14="http://schemas.microsoft.com/office/spreadsheetml/2009/9/main" uri="{78C0D931-6437-407d-A8EE-F0AAD7539E65}">
      <x14:conditionalFormattings>
        <x14:conditionalFormatting xmlns:xm="http://schemas.microsoft.com/office/excel/2006/main">
          <x14:cfRule type="iconSet" priority="29" id="{10257AA9-6604-44D2-BA13-DE1042B0CE02}">
            <x14:iconSet iconSet="3Triangles">
              <x14:cfvo type="percent">
                <xm:f>0</xm:f>
              </x14:cfvo>
              <x14:cfvo type="num">
                <xm:f>0</xm:f>
              </x14:cfvo>
              <x14:cfvo type="num" gte="0">
                <xm:f>0</xm:f>
              </x14:cfvo>
            </x14:iconSet>
          </x14:cfRule>
          <xm:sqref>P116</xm:sqref>
        </x14:conditionalFormatting>
        <x14:conditionalFormatting xmlns:xm="http://schemas.microsoft.com/office/excel/2006/main">
          <x14:cfRule type="iconSet" priority="18" id="{C4DD5FB1-6441-4581-920D-6B96EFEFA0FD}">
            <x14:iconSet iconSet="3Triangles">
              <x14:cfvo type="percent">
                <xm:f>0</xm:f>
              </x14:cfvo>
              <x14:cfvo type="num">
                <xm:f>0</xm:f>
              </x14:cfvo>
              <x14:cfvo type="num" gte="0">
                <xm:f>0</xm:f>
              </x14:cfvo>
            </x14:iconSet>
          </x14:cfRule>
          <xm:sqref>P225</xm:sqref>
        </x14:conditionalFormatting>
        <x14:conditionalFormatting xmlns:xm="http://schemas.microsoft.com/office/excel/2006/main">
          <x14:cfRule type="iconSet" priority="8" id="{BC65CF36-BDC4-4F10-9E9C-7D57202FA987}">
            <x14:iconSet iconSet="3Triangles">
              <x14:cfvo type="percent">
                <xm:f>0</xm:f>
              </x14:cfvo>
              <x14:cfvo type="num">
                <xm:f>0</xm:f>
              </x14:cfvo>
              <x14:cfvo type="num" gte="0">
                <xm:f>0</xm:f>
              </x14:cfvo>
            </x14:iconSet>
          </x14:cfRule>
          <xm:sqref>P334</xm:sqref>
        </x14:conditionalFormatting>
        <x14:conditionalFormatting xmlns:xm="http://schemas.microsoft.com/office/excel/2006/main">
          <x14:cfRule type="iconSet" priority="357" id="{E2B4FF33-D8E6-4D32-A75C-AE40BBC643E1}">
            <x14:iconSet iconSet="3Triangles">
              <x14:cfvo type="percent">
                <xm:f>0</xm:f>
              </x14:cfvo>
              <x14:cfvo type="num">
                <xm:f>0</xm:f>
              </x14:cfvo>
              <x14:cfvo type="num" gte="0">
                <xm:f>0</xm:f>
              </x14:cfvo>
            </x14:iconSet>
          </x14:cfRule>
          <xm:sqref>P443</xm:sqref>
        </x14:conditionalFormatting>
        <x14:conditionalFormatting xmlns:xm="http://schemas.microsoft.com/office/excel/2006/main">
          <x14:cfRule type="iconSet" priority="354" id="{E8B520A2-E520-49B7-9862-8D3626415940}">
            <x14:iconSet iconSet="3Triangles">
              <x14:cfvo type="percent">
                <xm:f>0</xm:f>
              </x14:cfvo>
              <x14:cfvo type="num">
                <xm:f>0</xm:f>
              </x14:cfvo>
              <x14:cfvo type="num" gte="0">
                <xm:f>0</xm:f>
              </x14:cfvo>
            </x14:iconSet>
          </x14:cfRule>
          <xm:sqref>P552</xm:sqref>
        </x14:conditionalFormatting>
        <x14:conditionalFormatting xmlns:xm="http://schemas.microsoft.com/office/excel/2006/main">
          <x14:cfRule type="iconSet" priority="30" id="{C905FFF3-1DAC-43B5-971C-E680706B11C8}">
            <x14:iconSet iconSet="3Triangles">
              <x14:cfvo type="percent">
                <xm:f>0</xm:f>
              </x14:cfvo>
              <x14:cfvo type="num">
                <xm:f>0</xm:f>
              </x14:cfvo>
              <x14:cfvo type="num" gte="0">
                <xm:f>0</xm:f>
              </x14:cfvo>
            </x14:iconSet>
          </x14:cfRule>
          <xm:sqref>AS116</xm:sqref>
        </x14:conditionalFormatting>
        <x14:conditionalFormatting xmlns:xm="http://schemas.microsoft.com/office/excel/2006/main">
          <x14:cfRule type="iconSet" priority="19" id="{BF657E0C-9303-4D8E-86C9-5E361459D056}">
            <x14:iconSet iconSet="3Triangles">
              <x14:cfvo type="percent">
                <xm:f>0</xm:f>
              </x14:cfvo>
              <x14:cfvo type="num">
                <xm:f>0</xm:f>
              </x14:cfvo>
              <x14:cfvo type="num" gte="0">
                <xm:f>0</xm:f>
              </x14:cfvo>
            </x14:iconSet>
          </x14:cfRule>
          <xm:sqref>AS225</xm:sqref>
        </x14:conditionalFormatting>
        <x14:conditionalFormatting xmlns:xm="http://schemas.microsoft.com/office/excel/2006/main">
          <x14:cfRule type="iconSet" priority="9" id="{6E85D742-E9C0-4E13-8822-B4926EB9B1BE}">
            <x14:iconSet iconSet="3Triangles">
              <x14:cfvo type="percent">
                <xm:f>0</xm:f>
              </x14:cfvo>
              <x14:cfvo type="num">
                <xm:f>0</xm:f>
              </x14:cfvo>
              <x14:cfvo type="num" gte="0">
                <xm:f>0</xm:f>
              </x14:cfvo>
            </x14:iconSet>
          </x14:cfRule>
          <xm:sqref>AS334</xm:sqref>
        </x14:conditionalFormatting>
        <x14:conditionalFormatting xmlns:xm="http://schemas.microsoft.com/office/excel/2006/main">
          <x14:cfRule type="iconSet" priority="358" id="{0D63562A-637C-412F-A66E-C0F4A28D4052}">
            <x14:iconSet iconSet="3Triangles">
              <x14:cfvo type="percent">
                <xm:f>0</xm:f>
              </x14:cfvo>
              <x14:cfvo type="num">
                <xm:f>0</xm:f>
              </x14:cfvo>
              <x14:cfvo type="num" gte="0">
                <xm:f>0</xm:f>
              </x14:cfvo>
            </x14:iconSet>
          </x14:cfRule>
          <xm:sqref>AS443</xm:sqref>
        </x14:conditionalFormatting>
        <x14:conditionalFormatting xmlns:xm="http://schemas.microsoft.com/office/excel/2006/main">
          <x14:cfRule type="iconSet" priority="355" id="{3D06499A-E36D-4EBC-9543-491B4A3F85F8}">
            <x14:iconSet iconSet="3Triangles">
              <x14:cfvo type="percent">
                <xm:f>0</xm:f>
              </x14:cfvo>
              <x14:cfvo type="num">
                <xm:f>0</xm:f>
              </x14:cfvo>
              <x14:cfvo type="num" gte="0">
                <xm:f>0</xm:f>
              </x14:cfvo>
            </x14:iconSet>
          </x14:cfRule>
          <xm:sqref>AS552</xm:sqref>
        </x14:conditionalFormatting>
        <x14:conditionalFormatting xmlns:xm="http://schemas.microsoft.com/office/excel/2006/main">
          <x14:cfRule type="iconSet" priority="417" id="{6387872F-D9E3-446C-A4EF-65E9F94A0866}">
            <x14:iconSet iconSet="3Triangles">
              <x14:cfvo type="percent">
                <xm:f>0</xm:f>
              </x14:cfvo>
              <x14:cfvo type="num">
                <xm:f>0</xm:f>
              </x14:cfvo>
              <x14:cfvo type="num" gte="0">
                <xm:f>0</xm:f>
              </x14:cfvo>
            </x14:iconSet>
          </x14:cfRule>
          <xm:sqref>AS661</xm:sqref>
        </x14:conditionalFormatting>
        <x14:conditionalFormatting xmlns:xm="http://schemas.microsoft.com/office/excel/2006/main">
          <x14:cfRule type="iconSet" priority="310" id="{5C0E2148-2B6C-49DC-A3D3-3F9D577E3971}">
            <x14:iconSet iconSet="3Triangles">
              <x14:cfvo type="percent">
                <xm:f>0</xm:f>
              </x14:cfvo>
              <x14:cfvo type="num">
                <xm:f>0</xm:f>
              </x14:cfvo>
              <x14:cfvo type="num" gte="0">
                <xm:f>0</xm:f>
              </x14:cfvo>
            </x14:iconSet>
          </x14:cfRule>
          <xm:sqref>AS770</xm:sqref>
        </x14:conditionalFormatting>
        <x14:conditionalFormatting xmlns:xm="http://schemas.microsoft.com/office/excel/2006/main">
          <x14:cfRule type="iconSet" priority="111" id="{8FB66D2B-A85E-4AC7-B0F1-F139FD4815DE}">
            <x14:iconSet iconSet="3Triangles">
              <x14:cfvo type="percent">
                <xm:f>0</xm:f>
              </x14:cfvo>
              <x14:cfvo type="num">
                <xm:f>0</xm:f>
              </x14:cfvo>
              <x14:cfvo type="num" gte="0">
                <xm:f>0</xm:f>
              </x14:cfvo>
            </x14:iconSet>
          </x14:cfRule>
          <xm:sqref>AS804</xm:sqref>
        </x14:conditionalFormatting>
        <x14:conditionalFormatting xmlns:xm="http://schemas.microsoft.com/office/excel/2006/main">
          <x14:cfRule type="iconSet" priority="319" id="{3503D695-2A63-45A6-BF29-197F9F80B4AE}">
            <x14:iconSet iconSet="3Triangles">
              <x14:cfvo type="percent">
                <xm:f>0</xm:f>
              </x14:cfvo>
              <x14:cfvo type="num">
                <xm:f>0</xm:f>
              </x14:cfvo>
              <x14:cfvo type="num" gte="0">
                <xm:f>0</xm:f>
              </x14:cfvo>
            </x14:iconSet>
          </x14:cfRule>
          <xm:sqref>AT443</xm:sqref>
        </x14:conditionalFormatting>
        <x14:conditionalFormatting xmlns:xm="http://schemas.microsoft.com/office/excel/2006/main">
          <x14:cfRule type="iconSet" priority="318" id="{9F2D9DC1-0AE5-435A-A382-05FB89A20237}">
            <x14:iconSet iconSet="3Triangles">
              <x14:cfvo type="percent">
                <xm:f>0</xm:f>
              </x14:cfvo>
              <x14:cfvo type="num">
                <xm:f>0</xm:f>
              </x14:cfvo>
              <x14:cfvo type="num" gte="0">
                <xm:f>0</xm:f>
              </x14:cfvo>
            </x14:iconSet>
          </x14:cfRule>
          <xm:sqref>AT552</xm:sqref>
        </x14:conditionalFormatting>
        <x14:conditionalFormatting xmlns:xm="http://schemas.microsoft.com/office/excel/2006/main">
          <x14:cfRule type="iconSet" priority="341" id="{24E9FCC7-420B-4AB1-BDD6-382DFA76446C}">
            <x14:iconSet iconSet="3Triangles">
              <x14:cfvo type="percent">
                <xm:f>0</xm:f>
              </x14:cfvo>
              <x14:cfvo type="num">
                <xm:f>0</xm:f>
              </x14:cfvo>
              <x14:cfvo type="num" gte="0">
                <xm:f>0</xm:f>
              </x14:cfvo>
            </x14:iconSet>
          </x14:cfRule>
          <xm:sqref>AT661</xm:sqref>
        </x14:conditionalFormatting>
        <x14:conditionalFormatting xmlns:xm="http://schemas.microsoft.com/office/excel/2006/main">
          <x14:cfRule type="iconSet" priority="309" id="{A8E8309C-E0F7-403B-A79C-15B9A7C7828A}">
            <x14:iconSet iconSet="3Triangles">
              <x14:cfvo type="percent">
                <xm:f>0</xm:f>
              </x14:cfvo>
              <x14:cfvo type="num">
                <xm:f>0</xm:f>
              </x14:cfvo>
              <x14:cfvo type="num" gte="0">
                <xm:f>0</xm:f>
              </x14:cfvo>
            </x14:iconSet>
          </x14:cfRule>
          <xm:sqref>AT770</xm:sqref>
        </x14:conditionalFormatting>
        <x14:conditionalFormatting xmlns:xm="http://schemas.microsoft.com/office/excel/2006/main">
          <x14:cfRule type="iconSet" priority="110" id="{22284765-E308-47FC-88A2-6432AC970058}">
            <x14:iconSet iconSet="3Triangles">
              <x14:cfvo type="percent">
                <xm:f>0</xm:f>
              </x14:cfvo>
              <x14:cfvo type="num">
                <xm:f>0</xm:f>
              </x14:cfvo>
              <x14:cfvo type="num" gte="0">
                <xm:f>0</xm:f>
              </x14:cfvo>
            </x14:iconSet>
          </x14:cfRule>
          <xm:sqref>AT804</xm:sqref>
        </x14:conditionalFormatting>
        <x14:conditionalFormatting xmlns:xm="http://schemas.microsoft.com/office/excel/2006/main">
          <x14:cfRule type="iconSet" priority="28" id="{297543DD-AF09-4D32-9469-C691A4237B15}">
            <x14:iconSet iconSet="3Triangles">
              <x14:cfvo type="percent">
                <xm:f>0</xm:f>
              </x14:cfvo>
              <x14:cfvo type="num">
                <xm:f>0</xm:f>
              </x14:cfvo>
              <x14:cfvo type="num" gte="0">
                <xm:f>0</xm:f>
              </x14:cfvo>
            </x14:iconSet>
          </x14:cfRule>
          <xm:sqref>AT116:AV116</xm:sqref>
        </x14:conditionalFormatting>
        <x14:conditionalFormatting xmlns:xm="http://schemas.microsoft.com/office/excel/2006/main">
          <x14:cfRule type="iconSet" priority="17" id="{9E398D85-1BE3-43CF-A8EC-AAD31DDD7711}">
            <x14:iconSet iconSet="3Triangles">
              <x14:cfvo type="percent">
                <xm:f>0</xm:f>
              </x14:cfvo>
              <x14:cfvo type="num">
                <xm:f>0</xm:f>
              </x14:cfvo>
              <x14:cfvo type="num" gte="0">
                <xm:f>0</xm:f>
              </x14:cfvo>
            </x14:iconSet>
          </x14:cfRule>
          <xm:sqref>AT225:AV225</xm:sqref>
        </x14:conditionalFormatting>
        <x14:conditionalFormatting xmlns:xm="http://schemas.microsoft.com/office/excel/2006/main">
          <x14:cfRule type="iconSet" priority="7" id="{58391B91-2C7A-4709-9C05-A755FE395F31}">
            <x14:iconSet iconSet="3Triangles">
              <x14:cfvo type="percent">
                <xm:f>0</xm:f>
              </x14:cfvo>
              <x14:cfvo type="num">
                <xm:f>0</xm:f>
              </x14:cfvo>
              <x14:cfvo type="num" gte="0">
                <xm:f>0</xm:f>
              </x14:cfvo>
            </x14:iconSet>
          </x14:cfRule>
          <xm:sqref>AT334:AV334</xm:sqref>
        </x14:conditionalFormatting>
        <x14:conditionalFormatting xmlns:xm="http://schemas.microsoft.com/office/excel/2006/main">
          <x14:cfRule type="iconSet" priority="285" id="{473CBB5F-C50A-4C31-893E-76F91A8234ED}">
            <x14:iconSet iconSet="3Triangles">
              <x14:cfvo type="percent">
                <xm:f>0</xm:f>
              </x14:cfvo>
              <x14:cfvo type="num">
                <xm:f>0</xm:f>
              </x14:cfvo>
              <x14:cfvo type="num" gte="0">
                <xm:f>0</xm:f>
              </x14:cfvo>
            </x14:iconSet>
          </x14:cfRule>
          <xm:sqref>AU443</xm:sqref>
        </x14:conditionalFormatting>
        <x14:conditionalFormatting xmlns:xm="http://schemas.microsoft.com/office/excel/2006/main">
          <x14:cfRule type="iconSet" priority="284" id="{5DB2DD57-15E9-44DA-8F1B-5ED602913196}">
            <x14:iconSet iconSet="3Triangles">
              <x14:cfvo type="percent">
                <xm:f>0</xm:f>
              </x14:cfvo>
              <x14:cfvo type="num">
                <xm:f>0</xm:f>
              </x14:cfvo>
              <x14:cfvo type="num" gte="0">
                <xm:f>0</xm:f>
              </x14:cfvo>
            </x14:iconSet>
          </x14:cfRule>
          <xm:sqref>AU552</xm:sqref>
        </x14:conditionalFormatting>
        <x14:conditionalFormatting xmlns:xm="http://schemas.microsoft.com/office/excel/2006/main">
          <x14:cfRule type="iconSet" priority="307" id="{16BEA7A4-C056-44C0-B861-5BFFE52BE3EC}">
            <x14:iconSet iconSet="3Triangles">
              <x14:cfvo type="percent">
                <xm:f>0</xm:f>
              </x14:cfvo>
              <x14:cfvo type="num">
                <xm:f>0</xm:f>
              </x14:cfvo>
              <x14:cfvo type="num" gte="0">
                <xm:f>0</xm:f>
              </x14:cfvo>
            </x14:iconSet>
          </x14:cfRule>
          <xm:sqref>AU661</xm:sqref>
        </x14:conditionalFormatting>
        <x14:conditionalFormatting xmlns:xm="http://schemas.microsoft.com/office/excel/2006/main">
          <x14:cfRule type="iconSet" priority="254" id="{0731FA08-6E6C-45D2-80F7-66AB8B538145}">
            <x14:iconSet iconSet="3Triangles">
              <x14:cfvo type="percent">
                <xm:f>0</xm:f>
              </x14:cfvo>
              <x14:cfvo type="num">
                <xm:f>0</xm:f>
              </x14:cfvo>
              <x14:cfvo type="num" gte="0">
                <xm:f>0</xm:f>
              </x14:cfvo>
            </x14:iconSet>
          </x14:cfRule>
          <xm:sqref>AU770</xm:sqref>
        </x14:conditionalFormatting>
        <x14:conditionalFormatting xmlns:xm="http://schemas.microsoft.com/office/excel/2006/main">
          <x14:cfRule type="iconSet" priority="109" id="{C6001505-EE4B-4C7F-8C02-50F0E08C4763}">
            <x14:iconSet iconSet="3Triangles">
              <x14:cfvo type="percent">
                <xm:f>0</xm:f>
              </x14:cfvo>
              <x14:cfvo type="num">
                <xm:f>0</xm:f>
              </x14:cfvo>
              <x14:cfvo type="num" gte="0">
                <xm:f>0</xm:f>
              </x14:cfvo>
            </x14:iconSet>
          </x14:cfRule>
          <xm:sqref>AU804</xm:sqref>
        </x14:conditionalFormatting>
        <x14:conditionalFormatting xmlns:xm="http://schemas.microsoft.com/office/excel/2006/main">
          <x14:cfRule type="iconSet" priority="258" id="{3502BF42-99DB-4B95-B277-AAF1498999A8}">
            <x14:iconSet iconSet="3Triangles">
              <x14:cfvo type="percent">
                <xm:f>0</xm:f>
              </x14:cfvo>
              <x14:cfvo type="num">
                <xm:f>0</xm:f>
              </x14:cfvo>
              <x14:cfvo type="num" gte="0">
                <xm:f>0</xm:f>
              </x14:cfvo>
            </x14:iconSet>
          </x14:cfRule>
          <xm:sqref>AV443</xm:sqref>
        </x14:conditionalFormatting>
        <x14:conditionalFormatting xmlns:xm="http://schemas.microsoft.com/office/excel/2006/main">
          <x14:cfRule type="iconSet" priority="257" id="{3A2F044F-76FB-4F9C-98B6-88B7C9788491}">
            <x14:iconSet iconSet="3Triangles">
              <x14:cfvo type="percent">
                <xm:f>0</xm:f>
              </x14:cfvo>
              <x14:cfvo type="num">
                <xm:f>0</xm:f>
              </x14:cfvo>
              <x14:cfvo type="num" gte="0">
                <xm:f>0</xm:f>
              </x14:cfvo>
            </x14:iconSet>
          </x14:cfRule>
          <xm:sqref>AV552</xm:sqref>
        </x14:conditionalFormatting>
        <x14:conditionalFormatting xmlns:xm="http://schemas.microsoft.com/office/excel/2006/main">
          <x14:cfRule type="iconSet" priority="280" id="{040FF74E-9039-484C-9033-AF00504C23E4}">
            <x14:iconSet iconSet="3Triangles">
              <x14:cfvo type="percent">
                <xm:f>0</xm:f>
              </x14:cfvo>
              <x14:cfvo type="num">
                <xm:f>0</xm:f>
              </x14:cfvo>
              <x14:cfvo type="num" gte="0">
                <xm:f>0</xm:f>
              </x14:cfvo>
            </x14:iconSet>
          </x14:cfRule>
          <xm:sqref>AV661</xm:sqref>
        </x14:conditionalFormatting>
        <x14:conditionalFormatting xmlns:xm="http://schemas.microsoft.com/office/excel/2006/main">
          <x14:cfRule type="iconSet" priority="253" id="{0CEED545-328B-4729-ADC3-1830937A34A9}">
            <x14:iconSet iconSet="3Triangles">
              <x14:cfvo type="percent">
                <xm:f>0</xm:f>
              </x14:cfvo>
              <x14:cfvo type="num">
                <xm:f>0</xm:f>
              </x14:cfvo>
              <x14:cfvo type="num" gte="0">
                <xm:f>0</xm:f>
              </x14:cfvo>
            </x14:iconSet>
          </x14:cfRule>
          <xm:sqref>AV770</xm:sqref>
        </x14:conditionalFormatting>
        <x14:conditionalFormatting xmlns:xm="http://schemas.microsoft.com/office/excel/2006/main">
          <x14:cfRule type="iconSet" priority="108" id="{DCB54921-B64D-4086-BA75-04A698663089}">
            <x14:iconSet iconSet="3Triangles">
              <x14:cfvo type="percent">
                <xm:f>0</xm:f>
              </x14:cfvo>
              <x14:cfvo type="num">
                <xm:f>0</xm:f>
              </x14:cfvo>
              <x14:cfvo type="num" gte="0">
                <xm:f>0</xm:f>
              </x14:cfvo>
            </x14:iconSet>
          </x14:cfRule>
          <xm:sqref>AV804</xm:sqref>
        </x14:conditionalFormatting>
        <x14:conditionalFormatting xmlns:xm="http://schemas.microsoft.com/office/excel/2006/main">
          <x14:cfRule type="iconSet" priority="27" id="{EBD096EF-3641-4042-912B-7D1C3802194C}">
            <x14:iconSet iconSet="3Triangles">
              <x14:cfvo type="percent">
                <xm:f>0</xm:f>
              </x14:cfvo>
              <x14:cfvo type="num">
                <xm:f>0</xm:f>
              </x14:cfvo>
              <x14:cfvo type="num" gte="0">
                <xm:f>0</xm:f>
              </x14:cfvo>
            </x14:iconSet>
          </x14:cfRule>
          <xm:sqref>AW116</xm:sqref>
        </x14:conditionalFormatting>
        <x14:conditionalFormatting xmlns:xm="http://schemas.microsoft.com/office/excel/2006/main">
          <x14:cfRule type="iconSet" priority="16" id="{4D6D16BE-F5F7-49E6-BD47-950AF6B7EA0E}">
            <x14:iconSet iconSet="3Triangles">
              <x14:cfvo type="percent">
                <xm:f>0</xm:f>
              </x14:cfvo>
              <x14:cfvo type="num">
                <xm:f>0</xm:f>
              </x14:cfvo>
              <x14:cfvo type="num" gte="0">
                <xm:f>0</xm:f>
              </x14:cfvo>
            </x14:iconSet>
          </x14:cfRule>
          <xm:sqref>AW225</xm:sqref>
        </x14:conditionalFormatting>
        <x14:conditionalFormatting xmlns:xm="http://schemas.microsoft.com/office/excel/2006/main">
          <x14:cfRule type="iconSet" priority="6" id="{BD0E4ECF-83BB-4F00-AEE7-9F47867423A0}">
            <x14:iconSet iconSet="3Triangles">
              <x14:cfvo type="percent">
                <xm:f>0</xm:f>
              </x14:cfvo>
              <x14:cfvo type="num">
                <xm:f>0</xm:f>
              </x14:cfvo>
              <x14:cfvo type="num" gte="0">
                <xm:f>0</xm:f>
              </x14:cfvo>
            </x14:iconSet>
          </x14:cfRule>
          <xm:sqref>AW334</xm:sqref>
        </x14:conditionalFormatting>
        <x14:conditionalFormatting xmlns:xm="http://schemas.microsoft.com/office/excel/2006/main">
          <x14:cfRule type="iconSet" priority="201" id="{936291BC-AB4E-4059-880C-5B5D6A211D20}">
            <x14:iconSet iconSet="3Triangles">
              <x14:cfvo type="percent">
                <xm:f>0</xm:f>
              </x14:cfvo>
              <x14:cfvo type="num">
                <xm:f>0</xm:f>
              </x14:cfvo>
              <x14:cfvo type="num" gte="0">
                <xm:f>0</xm:f>
              </x14:cfvo>
            </x14:iconSet>
          </x14:cfRule>
          <xm:sqref>AW443</xm:sqref>
        </x14:conditionalFormatting>
        <x14:conditionalFormatting xmlns:xm="http://schemas.microsoft.com/office/excel/2006/main">
          <x14:cfRule type="iconSet" priority="200" id="{B56DBD0B-FAD7-4E8F-88B1-CB792F6DA6E0}">
            <x14:iconSet iconSet="3Triangles">
              <x14:cfvo type="percent">
                <xm:f>0</xm:f>
              </x14:cfvo>
              <x14:cfvo type="num">
                <xm:f>0</xm:f>
              </x14:cfvo>
              <x14:cfvo type="num" gte="0">
                <xm:f>0</xm:f>
              </x14:cfvo>
            </x14:iconSet>
          </x14:cfRule>
          <xm:sqref>AW552</xm:sqref>
        </x14:conditionalFormatting>
        <x14:conditionalFormatting xmlns:xm="http://schemas.microsoft.com/office/excel/2006/main">
          <x14:cfRule type="iconSet" priority="223" id="{889187E9-EFCF-4BB3-B48E-D7D0194020A4}">
            <x14:iconSet iconSet="3Triangles">
              <x14:cfvo type="percent">
                <xm:f>0</xm:f>
              </x14:cfvo>
              <x14:cfvo type="num">
                <xm:f>0</xm:f>
              </x14:cfvo>
              <x14:cfvo type="num" gte="0">
                <xm:f>0</xm:f>
              </x14:cfvo>
            </x14:iconSet>
          </x14:cfRule>
          <xm:sqref>AW661</xm:sqref>
        </x14:conditionalFormatting>
        <x14:conditionalFormatting xmlns:xm="http://schemas.microsoft.com/office/excel/2006/main">
          <x14:cfRule type="iconSet" priority="170" id="{41CC6C39-4DE7-4D80-BF66-C0189AE61F89}">
            <x14:iconSet iconSet="3Triangles">
              <x14:cfvo type="percent">
                <xm:f>0</xm:f>
              </x14:cfvo>
              <x14:cfvo type="num">
                <xm:f>0</xm:f>
              </x14:cfvo>
              <x14:cfvo type="num" gte="0">
                <xm:f>0</xm:f>
              </x14:cfvo>
            </x14:iconSet>
          </x14:cfRule>
          <xm:sqref>AW770</xm:sqref>
        </x14:conditionalFormatting>
        <x14:conditionalFormatting xmlns:xm="http://schemas.microsoft.com/office/excel/2006/main">
          <x14:cfRule type="iconSet" priority="106" id="{0E382799-EE9F-4F2A-B581-662DFD8BD5A8}">
            <x14:iconSet iconSet="3Triangles">
              <x14:cfvo type="percent">
                <xm:f>0</xm:f>
              </x14:cfvo>
              <x14:cfvo type="num">
                <xm:f>0</xm:f>
              </x14:cfvo>
              <x14:cfvo type="num" gte="0">
                <xm:f>0</xm:f>
              </x14:cfvo>
            </x14:iconSet>
          </x14:cfRule>
          <xm:sqref>AW804</xm:sqref>
        </x14:conditionalFormatting>
        <x14:conditionalFormatting xmlns:xm="http://schemas.microsoft.com/office/excel/2006/main">
          <x14:cfRule type="iconSet" priority="26" id="{6E1F888F-BCCA-42C4-9E95-E584E41B7C58}">
            <x14:iconSet iconSet="3Triangles">
              <x14:cfvo type="percent">
                <xm:f>0</xm:f>
              </x14:cfvo>
              <x14:cfvo type="num">
                <xm:f>0</xm:f>
              </x14:cfvo>
              <x14:cfvo type="num" gte="0">
                <xm:f>0</xm:f>
              </x14:cfvo>
            </x14:iconSet>
          </x14:cfRule>
          <xm:sqref>AX116</xm:sqref>
        </x14:conditionalFormatting>
        <x14:conditionalFormatting xmlns:xm="http://schemas.microsoft.com/office/excel/2006/main">
          <x14:cfRule type="iconSet" priority="15" id="{850CE1F1-102B-42A3-9925-3120B0399576}">
            <x14:iconSet iconSet="3Triangles">
              <x14:cfvo type="percent">
                <xm:f>0</xm:f>
              </x14:cfvo>
              <x14:cfvo type="num">
                <xm:f>0</xm:f>
              </x14:cfvo>
              <x14:cfvo type="num" gte="0">
                <xm:f>0</xm:f>
              </x14:cfvo>
            </x14:iconSet>
          </x14:cfRule>
          <xm:sqref>AX225</xm:sqref>
        </x14:conditionalFormatting>
        <x14:conditionalFormatting xmlns:xm="http://schemas.microsoft.com/office/excel/2006/main">
          <x14:cfRule type="iconSet" priority="5" id="{FB7D9E8B-082C-418A-9B5D-45B4D1DCC3A2}">
            <x14:iconSet iconSet="3Triangles">
              <x14:cfvo type="percent">
                <xm:f>0</xm:f>
              </x14:cfvo>
              <x14:cfvo type="num">
                <xm:f>0</xm:f>
              </x14:cfvo>
              <x14:cfvo type="num" gte="0">
                <xm:f>0</xm:f>
              </x14:cfvo>
            </x14:iconSet>
          </x14:cfRule>
          <xm:sqref>AX334</xm:sqref>
        </x14:conditionalFormatting>
        <x14:conditionalFormatting xmlns:xm="http://schemas.microsoft.com/office/excel/2006/main">
          <x14:cfRule type="iconSet" priority="174" id="{1AC13551-1B77-441D-A7DC-B147212F6466}">
            <x14:iconSet iconSet="3Triangles">
              <x14:cfvo type="percent">
                <xm:f>0</xm:f>
              </x14:cfvo>
              <x14:cfvo type="num">
                <xm:f>0</xm:f>
              </x14:cfvo>
              <x14:cfvo type="num" gte="0">
                <xm:f>0</xm:f>
              </x14:cfvo>
            </x14:iconSet>
          </x14:cfRule>
          <xm:sqref>AX443</xm:sqref>
        </x14:conditionalFormatting>
        <x14:conditionalFormatting xmlns:xm="http://schemas.microsoft.com/office/excel/2006/main">
          <x14:cfRule type="iconSet" priority="173" id="{2138D47B-1141-4BF6-AB45-B6028914ADFF}">
            <x14:iconSet iconSet="3Triangles">
              <x14:cfvo type="percent">
                <xm:f>0</xm:f>
              </x14:cfvo>
              <x14:cfvo type="num">
                <xm:f>0</xm:f>
              </x14:cfvo>
              <x14:cfvo type="num" gte="0">
                <xm:f>0</xm:f>
              </x14:cfvo>
            </x14:iconSet>
          </x14:cfRule>
          <xm:sqref>AX552</xm:sqref>
        </x14:conditionalFormatting>
        <x14:conditionalFormatting xmlns:xm="http://schemas.microsoft.com/office/excel/2006/main">
          <x14:cfRule type="iconSet" priority="196" id="{C28BE690-9C7C-4352-88DE-E065FE598CDB}">
            <x14:iconSet iconSet="3Triangles">
              <x14:cfvo type="percent">
                <xm:f>0</xm:f>
              </x14:cfvo>
              <x14:cfvo type="num">
                <xm:f>0</xm:f>
              </x14:cfvo>
              <x14:cfvo type="num" gte="0">
                <xm:f>0</xm:f>
              </x14:cfvo>
            </x14:iconSet>
          </x14:cfRule>
          <xm:sqref>AX661</xm:sqref>
        </x14:conditionalFormatting>
        <x14:conditionalFormatting xmlns:xm="http://schemas.microsoft.com/office/excel/2006/main">
          <x14:cfRule type="iconSet" priority="169" id="{E11D45B6-327C-4567-B691-AA6677B8554A}">
            <x14:iconSet iconSet="3Triangles">
              <x14:cfvo type="percent">
                <xm:f>0</xm:f>
              </x14:cfvo>
              <x14:cfvo type="num">
                <xm:f>0</xm:f>
              </x14:cfvo>
              <x14:cfvo type="num" gte="0">
                <xm:f>0</xm:f>
              </x14:cfvo>
            </x14:iconSet>
          </x14:cfRule>
          <xm:sqref>AX770</xm:sqref>
        </x14:conditionalFormatting>
        <x14:conditionalFormatting xmlns:xm="http://schemas.microsoft.com/office/excel/2006/main">
          <x14:cfRule type="iconSet" priority="105" id="{F0178889-DF4C-4E59-B3A9-3B55B44E7EA7}">
            <x14:iconSet iconSet="3Triangles">
              <x14:cfvo type="percent">
                <xm:f>0</xm:f>
              </x14:cfvo>
              <x14:cfvo type="num">
                <xm:f>0</xm:f>
              </x14:cfvo>
              <x14:cfvo type="num" gte="0">
                <xm:f>0</xm:f>
              </x14:cfvo>
            </x14:iconSet>
          </x14:cfRule>
          <xm:sqref>AX804</xm:sqref>
        </x14:conditionalFormatting>
        <x14:conditionalFormatting xmlns:xm="http://schemas.microsoft.com/office/excel/2006/main">
          <x14:cfRule type="iconSet" priority="24" id="{6CBDB21F-7128-468A-813D-92BC4AA9C78D}">
            <x14:iconSet iconSet="3Triangles">
              <x14:cfvo type="percent">
                <xm:f>0</xm:f>
              </x14:cfvo>
              <x14:cfvo type="num">
                <xm:f>0</xm:f>
              </x14:cfvo>
              <x14:cfvo type="num" gte="0">
                <xm:f>0</xm:f>
              </x14:cfvo>
            </x14:iconSet>
          </x14:cfRule>
          <xm:sqref>AY116</xm:sqref>
        </x14:conditionalFormatting>
        <x14:conditionalFormatting xmlns:xm="http://schemas.microsoft.com/office/excel/2006/main">
          <x14:cfRule type="iconSet" priority="13" id="{A2EF1DEB-4C2D-48F2-A162-EC4F99639D4C}">
            <x14:iconSet iconSet="3Triangles">
              <x14:cfvo type="percent">
                <xm:f>0</xm:f>
              </x14:cfvo>
              <x14:cfvo type="num">
                <xm:f>0</xm:f>
              </x14:cfvo>
              <x14:cfvo type="num" gte="0">
                <xm:f>0</xm:f>
              </x14:cfvo>
            </x14:iconSet>
          </x14:cfRule>
          <xm:sqref>AY225</xm:sqref>
        </x14:conditionalFormatting>
        <x14:conditionalFormatting xmlns:xm="http://schemas.microsoft.com/office/excel/2006/main">
          <x14:cfRule type="iconSet" priority="3" id="{BF33BCF9-830C-44D0-B764-C105870CFADA}">
            <x14:iconSet iconSet="3Triangles">
              <x14:cfvo type="percent">
                <xm:f>0</xm:f>
              </x14:cfvo>
              <x14:cfvo type="num">
                <xm:f>0</xm:f>
              </x14:cfvo>
              <x14:cfvo type="num" gte="0">
                <xm:f>0</xm:f>
              </x14:cfvo>
            </x14:iconSet>
          </x14:cfRule>
          <xm:sqref>AY334</xm:sqref>
        </x14:conditionalFormatting>
        <x14:conditionalFormatting xmlns:xm="http://schemas.microsoft.com/office/excel/2006/main">
          <x14:cfRule type="iconSet" priority="145" id="{049C8213-B809-4551-BF88-DFA882E65957}">
            <x14:iconSet iconSet="3Triangles">
              <x14:cfvo type="percent">
                <xm:f>0</xm:f>
              </x14:cfvo>
              <x14:cfvo type="num">
                <xm:f>0</xm:f>
              </x14:cfvo>
              <x14:cfvo type="num" gte="0">
                <xm:f>0</xm:f>
              </x14:cfvo>
            </x14:iconSet>
          </x14:cfRule>
          <xm:sqref>AY443</xm:sqref>
        </x14:conditionalFormatting>
        <x14:conditionalFormatting xmlns:xm="http://schemas.microsoft.com/office/excel/2006/main">
          <x14:cfRule type="iconSet" priority="144" id="{9854C682-C999-457B-86C0-CA3FC955C165}">
            <x14:iconSet iconSet="3Triangles">
              <x14:cfvo type="percent">
                <xm:f>0</xm:f>
              </x14:cfvo>
              <x14:cfvo type="num">
                <xm:f>0</xm:f>
              </x14:cfvo>
              <x14:cfvo type="num" gte="0">
                <xm:f>0</xm:f>
              </x14:cfvo>
            </x14:iconSet>
          </x14:cfRule>
          <xm:sqref>AY552</xm:sqref>
        </x14:conditionalFormatting>
        <x14:conditionalFormatting xmlns:xm="http://schemas.microsoft.com/office/excel/2006/main">
          <x14:cfRule type="iconSet" priority="167" id="{642762A2-5429-4253-BB72-C42FC7B13F37}">
            <x14:iconSet iconSet="3Triangles">
              <x14:cfvo type="percent">
                <xm:f>0</xm:f>
              </x14:cfvo>
              <x14:cfvo type="num">
                <xm:f>0</xm:f>
              </x14:cfvo>
              <x14:cfvo type="num" gte="0">
                <xm:f>0</xm:f>
              </x14:cfvo>
            </x14:iconSet>
          </x14:cfRule>
          <xm:sqref>AY661</xm:sqref>
        </x14:conditionalFormatting>
        <x14:conditionalFormatting xmlns:xm="http://schemas.microsoft.com/office/excel/2006/main">
          <x14:cfRule type="iconSet" priority="114" id="{61DAB954-DF35-4D3B-8449-F59673DDD8A2}">
            <x14:iconSet iconSet="3Triangles">
              <x14:cfvo type="percent">
                <xm:f>0</xm:f>
              </x14:cfvo>
              <x14:cfvo type="num">
                <xm:f>0</xm:f>
              </x14:cfvo>
              <x14:cfvo type="num" gte="0">
                <xm:f>0</xm:f>
              </x14:cfvo>
            </x14:iconSet>
          </x14:cfRule>
          <xm:sqref>AY770</xm:sqref>
        </x14:conditionalFormatting>
        <x14:conditionalFormatting xmlns:xm="http://schemas.microsoft.com/office/excel/2006/main">
          <x14:cfRule type="iconSet" priority="104" id="{82A7C519-5861-42F2-A847-4D8BC52488D3}">
            <x14:iconSet iconSet="3Triangles">
              <x14:cfvo type="percent">
                <xm:f>0</xm:f>
              </x14:cfvo>
              <x14:cfvo type="num">
                <xm:f>0</xm:f>
              </x14:cfvo>
              <x14:cfvo type="num" gte="0">
                <xm:f>0</xm:f>
              </x14:cfvo>
            </x14:iconSet>
          </x14:cfRule>
          <xm:sqref>AY804</xm:sqref>
        </x14:conditionalFormatting>
        <x14:conditionalFormatting xmlns:xm="http://schemas.microsoft.com/office/excel/2006/main">
          <x14:cfRule type="iconSet" priority="23" id="{6B39CAD9-6617-4D52-9543-69D7D8F3C8FB}">
            <x14:iconSet iconSet="3Triangles">
              <x14:cfvo type="percent">
                <xm:f>0</xm:f>
              </x14:cfvo>
              <x14:cfvo type="num">
                <xm:f>0</xm:f>
              </x14:cfvo>
              <x14:cfvo type="num" gte="0">
                <xm:f>0</xm:f>
              </x14:cfvo>
            </x14:iconSet>
          </x14:cfRule>
          <xm:sqref>AZ116</xm:sqref>
        </x14:conditionalFormatting>
        <x14:conditionalFormatting xmlns:xm="http://schemas.microsoft.com/office/excel/2006/main">
          <x14:cfRule type="iconSet" priority="12" id="{CBC08C75-2440-4C9C-9406-A12AF2F6F4B0}">
            <x14:iconSet iconSet="3Triangles">
              <x14:cfvo type="percent">
                <xm:f>0</xm:f>
              </x14:cfvo>
              <x14:cfvo type="num">
                <xm:f>0</xm:f>
              </x14:cfvo>
              <x14:cfvo type="num" gte="0">
                <xm:f>0</xm:f>
              </x14:cfvo>
            </x14:iconSet>
          </x14:cfRule>
          <xm:sqref>AZ225</xm:sqref>
        </x14:conditionalFormatting>
        <x14:conditionalFormatting xmlns:xm="http://schemas.microsoft.com/office/excel/2006/main">
          <x14:cfRule type="iconSet" priority="2" id="{B242A5C9-92F5-4E10-B2B1-AF6EA2B1AC1F}">
            <x14:iconSet iconSet="3Triangles">
              <x14:cfvo type="percent">
                <xm:f>0</xm:f>
              </x14:cfvo>
              <x14:cfvo type="num">
                <xm:f>0</xm:f>
              </x14:cfvo>
              <x14:cfvo type="num" gte="0">
                <xm:f>0</xm:f>
              </x14:cfvo>
            </x14:iconSet>
          </x14:cfRule>
          <xm:sqref>AZ334</xm:sqref>
        </x14:conditionalFormatting>
        <x14:conditionalFormatting xmlns:xm="http://schemas.microsoft.com/office/excel/2006/main">
          <x14:cfRule type="iconSet" priority="22" id="{256C2A6B-4FDF-4916-95A9-88B00509C4B4}">
            <x14:iconSet iconSet="3Triangles">
              <x14:cfvo type="percent">
                <xm:f>0</xm:f>
              </x14:cfvo>
              <x14:cfvo type="num">
                <xm:f>0</xm:f>
              </x14:cfvo>
              <x14:cfvo type="num" gte="0">
                <xm:f>0</xm:f>
              </x14:cfvo>
            </x14:iconSet>
          </x14:cfRule>
          <xm:sqref>BA116</xm:sqref>
        </x14:conditionalFormatting>
        <x14:conditionalFormatting xmlns:xm="http://schemas.microsoft.com/office/excel/2006/main">
          <x14:cfRule type="iconSet" priority="11" id="{7F1C9B24-A668-4449-BB7B-46CF51F94764}">
            <x14:iconSet iconSet="3Triangles">
              <x14:cfvo type="percent">
                <xm:f>0</xm:f>
              </x14:cfvo>
              <x14:cfvo type="num">
                <xm:f>0</xm:f>
              </x14:cfvo>
              <x14:cfvo type="num" gte="0">
                <xm:f>0</xm:f>
              </x14:cfvo>
            </x14:iconSet>
          </x14:cfRule>
          <xm:sqref>BA225</xm:sqref>
        </x14:conditionalFormatting>
        <x14:conditionalFormatting xmlns:xm="http://schemas.microsoft.com/office/excel/2006/main">
          <x14:cfRule type="iconSet" priority="1" id="{DE2D813E-B32B-42C6-BB7F-888F81C45A22}">
            <x14:iconSet iconSet="3Triangles">
              <x14:cfvo type="percent">
                <xm:f>0</xm:f>
              </x14:cfvo>
              <x14:cfvo type="num">
                <xm:f>0</xm:f>
              </x14:cfvo>
              <x14:cfvo type="num" gte="0">
                <xm:f>0</xm:f>
              </x14:cfvo>
            </x14:iconSet>
          </x14:cfRule>
          <xm:sqref>BA334</xm:sqref>
        </x14:conditionalFormatting>
        <x14:conditionalFormatting xmlns:xm="http://schemas.microsoft.com/office/excel/2006/main">
          <x14:cfRule type="iconSet" priority="359" id="{EDBE8DA6-05E1-4EDD-AFEC-CBDC96A9A83C}">
            <x14:iconSet iconSet="3Triangles">
              <x14:cfvo type="percent">
                <xm:f>0</xm:f>
              </x14:cfvo>
              <x14:cfvo type="num">
                <xm:f>0</xm:f>
              </x14:cfvo>
              <x14:cfvo type="num" gte="0">
                <xm:f>0</xm:f>
              </x14:cfvo>
            </x14:iconSet>
          </x14:cfRule>
          <xm:sqref>BA443:BD443 J443:O443 Q443:AR443</xm:sqref>
        </x14:conditionalFormatting>
        <x14:conditionalFormatting xmlns:xm="http://schemas.microsoft.com/office/excel/2006/main">
          <x14:cfRule type="iconSet" priority="356" id="{7EB2775C-4BDF-418A-A8DB-0E018F29DACE}">
            <x14:iconSet iconSet="3Triangles">
              <x14:cfvo type="percent">
                <xm:f>0</xm:f>
              </x14:cfvo>
              <x14:cfvo type="num">
                <xm:f>0</xm:f>
              </x14:cfvo>
              <x14:cfvo type="num" gte="0">
                <xm:f>0</xm:f>
              </x14:cfvo>
            </x14:iconSet>
          </x14:cfRule>
          <xm:sqref>BA552:BD552 J552:O552 Q552:AR552</xm:sqref>
        </x14:conditionalFormatting>
        <x14:conditionalFormatting xmlns:xm="http://schemas.microsoft.com/office/excel/2006/main">
          <x14:cfRule type="iconSet" priority="418" id="{31698905-041B-475F-89A6-E690141B8672}">
            <x14:iconSet iconSet="3Triangles">
              <x14:cfvo type="percent">
                <xm:f>0</xm:f>
              </x14:cfvo>
              <x14:cfvo type="num">
                <xm:f>0</xm:f>
              </x14:cfvo>
              <x14:cfvo type="num" gte="0">
                <xm:f>0</xm:f>
              </x14:cfvo>
            </x14:iconSet>
          </x14:cfRule>
          <xm:sqref>BA661:BD661 J661:O661 Q661:AR661</xm:sqref>
        </x14:conditionalFormatting>
        <x14:conditionalFormatting xmlns:xm="http://schemas.microsoft.com/office/excel/2006/main">
          <x14:cfRule type="iconSet" priority="311" id="{FB55F9ED-8B6C-412A-B7BA-C9ED5CD62E66}">
            <x14:iconSet iconSet="3Triangles">
              <x14:cfvo type="percent">
                <xm:f>0</xm:f>
              </x14:cfvo>
              <x14:cfvo type="num">
                <xm:f>0</xm:f>
              </x14:cfvo>
              <x14:cfvo type="num" gte="0">
                <xm:f>0</xm:f>
              </x14:cfvo>
            </x14:iconSet>
          </x14:cfRule>
          <xm:sqref>BA770:BD770 J770:AR770</xm:sqref>
        </x14:conditionalFormatting>
        <x14:conditionalFormatting xmlns:xm="http://schemas.microsoft.com/office/excel/2006/main">
          <x14:cfRule type="iconSet" priority="112" id="{84ACB604-9A58-4F3E-9976-39E1B5D602CF}">
            <x14:iconSet iconSet="3Triangles">
              <x14:cfvo type="percent">
                <xm:f>0</xm:f>
              </x14:cfvo>
              <x14:cfvo type="num">
                <xm:f>0</xm:f>
              </x14:cfvo>
              <x14:cfvo type="num" gte="0">
                <xm:f>0</xm:f>
              </x14:cfvo>
            </x14:iconSet>
          </x14:cfRule>
          <xm:sqref>BA804:BD804 J804:AR804</xm:sqref>
        </x14:conditionalFormatting>
        <x14:conditionalFormatting xmlns:xm="http://schemas.microsoft.com/office/excel/2006/main">
          <x14:cfRule type="iconSet" priority="21" id="{9E224935-5571-4659-809B-6986420004B7}">
            <x14:iconSet iconSet="3Triangles">
              <x14:cfvo type="percent">
                <xm:f>0</xm:f>
              </x14:cfvo>
              <x14:cfvo type="num">
                <xm:f>0</xm:f>
              </x14:cfvo>
              <x14:cfvo type="num" gte="0">
                <xm:f>0</xm:f>
              </x14:cfvo>
            </x14:iconSet>
          </x14:cfRule>
          <xm:sqref>BC116</xm:sqref>
        </x14:conditionalFormatting>
        <x14:conditionalFormatting xmlns:xm="http://schemas.microsoft.com/office/excel/2006/main">
          <x14:cfRule type="iconSet" priority="20" id="{1BAD477E-9470-4148-86D1-172AB1665180}">
            <x14:iconSet iconSet="3Triangles">
              <x14:cfvo type="percent">
                <xm:f>0</xm:f>
              </x14:cfvo>
              <x14:cfvo type="num">
                <xm:f>0</xm:f>
              </x14:cfvo>
              <x14:cfvo type="num" gte="0">
                <xm:f>0</xm:f>
              </x14:cfvo>
            </x14:iconSet>
          </x14:cfRule>
          <xm:sqref>BC225:BF225 J225:O225 Q225:AR225</xm:sqref>
        </x14:conditionalFormatting>
        <x14:conditionalFormatting xmlns:xm="http://schemas.microsoft.com/office/excel/2006/main">
          <x14:cfRule type="iconSet" priority="10" id="{575CDBEF-F990-4592-8124-9CD379FE07D6}">
            <x14:iconSet iconSet="3Triangles">
              <x14:cfvo type="percent">
                <xm:f>0</xm:f>
              </x14:cfvo>
              <x14:cfvo type="num">
                <xm:f>0</xm:f>
              </x14:cfvo>
              <x14:cfvo type="num" gte="0">
                <xm:f>0</xm:f>
              </x14:cfvo>
            </x14:iconSet>
          </x14:cfRule>
          <xm:sqref>BC334:BF334 J334:O334 Q334:AR334</xm:sqref>
        </x14:conditionalFormatting>
        <x14:conditionalFormatting xmlns:xm="http://schemas.microsoft.com/office/excel/2006/main">
          <x14:cfRule type="iconSet" priority="31" id="{4160FB5E-A1B0-4C92-8A12-7090839EB4D0}">
            <x14:iconSet iconSet="3Triangles">
              <x14:cfvo type="percent">
                <xm:f>0</xm:f>
              </x14:cfvo>
              <x14:cfvo type="num">
                <xm:f>0</xm:f>
              </x14:cfvo>
              <x14:cfvo type="num" gte="0">
                <xm:f>0</xm:f>
              </x14:cfvo>
            </x14:iconSet>
          </x14:cfRule>
          <xm:sqref>BD116:BF116 J116:O116 Q116:AR116</xm:sqref>
        </x14:conditionalFormatting>
        <x14:conditionalFormatting xmlns:xm="http://schemas.microsoft.com/office/excel/2006/main">
          <x14:cfRule type="iconSet" priority="229" id="{DD98002B-7952-49A9-856D-A349473CA8A8}">
            <x14:iconSet iconSet="3Triangles">
              <x14:cfvo type="percent">
                <xm:f>0</xm:f>
              </x14:cfvo>
              <x14:cfvo type="num">
                <xm:f>0</xm:f>
              </x14:cfvo>
              <x14:cfvo type="num" gte="0">
                <xm:f>0</xm:f>
              </x14:cfvo>
            </x14:iconSet>
          </x14:cfRule>
          <xm:sqref>BE443</xm:sqref>
        </x14:conditionalFormatting>
        <x14:conditionalFormatting xmlns:xm="http://schemas.microsoft.com/office/excel/2006/main">
          <x14:cfRule type="iconSet" priority="228" id="{B53E9180-BF52-4002-AB47-C53780E75EC6}">
            <x14:iconSet iconSet="3Triangles">
              <x14:cfvo type="percent">
                <xm:f>0</xm:f>
              </x14:cfvo>
              <x14:cfvo type="num">
                <xm:f>0</xm:f>
              </x14:cfvo>
              <x14:cfvo type="num" gte="0">
                <xm:f>0</xm:f>
              </x14:cfvo>
            </x14:iconSet>
          </x14:cfRule>
          <xm:sqref>BE552</xm:sqref>
        </x14:conditionalFormatting>
        <x14:conditionalFormatting xmlns:xm="http://schemas.microsoft.com/office/excel/2006/main">
          <x14:cfRule type="iconSet" priority="251" id="{1F089DF7-FB2D-49D6-B7A5-22DB82A9FDBC}">
            <x14:iconSet iconSet="3Triangles">
              <x14:cfvo type="percent">
                <xm:f>0</xm:f>
              </x14:cfvo>
              <x14:cfvo type="num">
                <xm:f>0</xm:f>
              </x14:cfvo>
              <x14:cfvo type="num" gte="0">
                <xm:f>0</xm:f>
              </x14:cfvo>
            </x14:iconSet>
          </x14:cfRule>
          <xm:sqref>BE661</xm:sqref>
        </x14:conditionalFormatting>
        <x14:conditionalFormatting xmlns:xm="http://schemas.microsoft.com/office/excel/2006/main">
          <x14:cfRule type="iconSet" priority="225" id="{F06F2678-FA7E-4FE7-AFA7-3516B213CD76}">
            <x14:iconSet iconSet="3Triangles">
              <x14:cfvo type="percent">
                <xm:f>0</xm:f>
              </x14:cfvo>
              <x14:cfvo type="num">
                <xm:f>0</xm:f>
              </x14:cfvo>
              <x14:cfvo type="num" gte="0">
                <xm:f>0</xm:f>
              </x14:cfvo>
            </x14:iconSet>
          </x14:cfRule>
          <xm:sqref>BE770</xm:sqref>
        </x14:conditionalFormatting>
        <x14:conditionalFormatting xmlns:xm="http://schemas.microsoft.com/office/excel/2006/main">
          <x14:cfRule type="iconSet" priority="107" id="{308EB9E9-09BB-40EE-884E-0CDD417FE156}">
            <x14:iconSet iconSet="3Triangles">
              <x14:cfvo type="percent">
                <xm:f>0</xm:f>
              </x14:cfvo>
              <x14:cfvo type="num">
                <xm:f>0</xm:f>
              </x14:cfvo>
              <x14:cfvo type="num" gte="0">
                <xm:f>0</xm:f>
              </x14:cfvo>
            </x14:iconSet>
          </x14:cfRule>
          <xm:sqref>BE804</xm:sqref>
        </x14:conditionalFormatting>
        <x14:conditionalFormatting xmlns:xm="http://schemas.microsoft.com/office/excel/2006/main">
          <x14:cfRule type="iconSet" priority="25" id="{3D615D6D-4488-4D3F-BE88-72A6F73B3007}">
            <x14:iconSet iconSet="3Triangles">
              <x14:cfvo type="percent">
                <xm:f>0</xm:f>
              </x14:cfvo>
              <x14:cfvo type="num">
                <xm:f>0</xm:f>
              </x14:cfvo>
              <x14:cfvo type="num" gte="0">
                <xm:f>0</xm:f>
              </x14:cfvo>
            </x14:iconSet>
          </x14:cfRule>
          <xm:sqref>BG116</xm:sqref>
        </x14:conditionalFormatting>
        <x14:conditionalFormatting xmlns:xm="http://schemas.microsoft.com/office/excel/2006/main">
          <x14:cfRule type="iconSet" priority="14" id="{A4294E8D-AD67-4BB3-BFD9-90C8E5A073A8}">
            <x14:iconSet iconSet="3Triangles">
              <x14:cfvo type="percent">
                <xm:f>0</xm:f>
              </x14:cfvo>
              <x14:cfvo type="num">
                <xm:f>0</xm:f>
              </x14:cfvo>
              <x14:cfvo type="num" gte="0">
                <xm:f>0</xm:f>
              </x14:cfvo>
            </x14:iconSet>
          </x14:cfRule>
          <xm:sqref>BG225</xm:sqref>
        </x14:conditionalFormatting>
        <x14:conditionalFormatting xmlns:xm="http://schemas.microsoft.com/office/excel/2006/main">
          <x14:cfRule type="iconSet" priority="4" id="{A35C8F03-B01D-4515-BCBF-4C603AA59B0A}">
            <x14:iconSet iconSet="3Triangles">
              <x14:cfvo type="percent">
                <xm:f>0</xm:f>
              </x14:cfvo>
              <x14:cfvo type="num">
                <xm:f>0</xm:f>
              </x14:cfvo>
              <x14:cfvo type="num" gte="0">
                <xm:f>0</xm:f>
              </x14:cfvo>
            </x14:iconSet>
          </x14:cfRule>
          <xm:sqref>BG334</xm:sqref>
        </x14:conditionalFormatting>
      </x14:conditionalFormatting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39997558519241921"/>
  </sheetPr>
  <dimension ref="B2:O74"/>
  <sheetViews>
    <sheetView showGridLines="0" topLeftCell="D32" workbookViewId="0">
      <selection activeCell="D44" sqref="A44:XFD44"/>
    </sheetView>
  </sheetViews>
  <sheetFormatPr baseColWidth="10" defaultColWidth="11.453125" defaultRowHeight="14.5" x14ac:dyDescent="0.35"/>
  <cols>
    <col min="1" max="1" width="11.453125" style="304"/>
    <col min="2" max="3" width="49.54296875" style="304" customWidth="1"/>
    <col min="4" max="4" width="11.453125" style="304"/>
    <col min="5" max="5" width="17" style="304" customWidth="1"/>
    <col min="6" max="9" width="11.453125" style="304"/>
    <col min="10" max="10" width="26.81640625" style="304" customWidth="1"/>
    <col min="11" max="16384" width="11.453125" style="304"/>
  </cols>
  <sheetData>
    <row r="2" spans="2:15" x14ac:dyDescent="0.35">
      <c r="D2" s="304">
        <v>1</v>
      </c>
      <c r="E2" s="305" t="s">
        <v>7</v>
      </c>
      <c r="F2" s="305" t="s">
        <v>8</v>
      </c>
      <c r="G2" s="305" t="s">
        <v>80</v>
      </c>
      <c r="H2" s="557" t="s">
        <v>342</v>
      </c>
      <c r="J2" s="304" t="s">
        <v>7</v>
      </c>
      <c r="K2" s="304" t="s">
        <v>88</v>
      </c>
      <c r="L2" s="304">
        <v>6</v>
      </c>
      <c r="N2" s="304" t="s">
        <v>88</v>
      </c>
      <c r="O2" s="304">
        <v>6</v>
      </c>
    </row>
    <row r="3" spans="2:15" ht="15.5" x14ac:dyDescent="0.35">
      <c r="B3" s="306" t="s">
        <v>98</v>
      </c>
      <c r="C3" s="307">
        <v>0.9</v>
      </c>
      <c r="D3" s="304">
        <v>2</v>
      </c>
      <c r="E3" s="305" t="s">
        <v>88</v>
      </c>
      <c r="F3" s="305" t="s">
        <v>0</v>
      </c>
      <c r="G3" s="305" t="s">
        <v>150</v>
      </c>
      <c r="H3" s="304" t="s">
        <v>344</v>
      </c>
      <c r="J3" s="304" t="s">
        <v>7</v>
      </c>
      <c r="K3" s="304" t="s">
        <v>817</v>
      </c>
      <c r="L3" s="304">
        <f>+L2+1</f>
        <v>7</v>
      </c>
      <c r="N3" s="304" t="s">
        <v>817</v>
      </c>
      <c r="O3" s="304">
        <f>+O2+1</f>
        <v>7</v>
      </c>
    </row>
    <row r="4" spans="2:15" ht="15.5" x14ac:dyDescent="0.35">
      <c r="B4" s="308" t="s">
        <v>156</v>
      </c>
      <c r="C4" s="307">
        <v>0.8</v>
      </c>
      <c r="D4" s="304">
        <v>3</v>
      </c>
      <c r="E4" s="305" t="s">
        <v>817</v>
      </c>
      <c r="F4" s="305" t="s">
        <v>147</v>
      </c>
      <c r="G4" s="305" t="s">
        <v>151</v>
      </c>
      <c r="H4" s="554" t="s">
        <v>345</v>
      </c>
      <c r="J4" s="304" t="s">
        <v>7</v>
      </c>
      <c r="K4" s="304" t="s">
        <v>102</v>
      </c>
      <c r="L4" s="304">
        <f t="shared" ref="L4:L48" si="0">+L3+1</f>
        <v>8</v>
      </c>
      <c r="N4" s="304" t="s">
        <v>102</v>
      </c>
      <c r="O4" s="304">
        <f t="shared" ref="O4:O16" si="1">+O3+1</f>
        <v>8</v>
      </c>
    </row>
    <row r="5" spans="2:15" ht="15" customHeight="1" x14ac:dyDescent="0.35">
      <c r="B5" s="308" t="s">
        <v>157</v>
      </c>
      <c r="C5" s="307">
        <v>0.85</v>
      </c>
      <c r="D5" s="304">
        <v>4</v>
      </c>
      <c r="E5" s="305" t="s">
        <v>102</v>
      </c>
      <c r="F5" s="305" t="s">
        <v>1</v>
      </c>
      <c r="G5" s="305" t="s">
        <v>317</v>
      </c>
      <c r="H5" s="556" t="s">
        <v>346</v>
      </c>
      <c r="J5" s="304" t="s">
        <v>7</v>
      </c>
      <c r="K5" s="304" t="s">
        <v>3</v>
      </c>
      <c r="L5" s="304">
        <f t="shared" si="0"/>
        <v>9</v>
      </c>
      <c r="N5" s="304" t="s">
        <v>3</v>
      </c>
      <c r="O5" s="304">
        <f t="shared" si="1"/>
        <v>9</v>
      </c>
    </row>
    <row r="6" spans="2:15" ht="15" customHeight="1" x14ac:dyDescent="0.35">
      <c r="B6" s="308" t="s">
        <v>158</v>
      </c>
      <c r="C6" s="307">
        <v>0.85</v>
      </c>
      <c r="D6" s="304">
        <v>5</v>
      </c>
      <c r="E6" s="305" t="s">
        <v>3</v>
      </c>
      <c r="F6" s="305" t="s">
        <v>2</v>
      </c>
      <c r="G6" s="305" t="s">
        <v>5</v>
      </c>
      <c r="H6" s="556" t="s">
        <v>347</v>
      </c>
      <c r="J6" s="304" t="s">
        <v>7</v>
      </c>
      <c r="K6" s="304" t="s">
        <v>4</v>
      </c>
      <c r="L6" s="304">
        <f t="shared" si="0"/>
        <v>10</v>
      </c>
      <c r="N6" s="304" t="s">
        <v>4</v>
      </c>
      <c r="O6" s="304">
        <f t="shared" si="1"/>
        <v>10</v>
      </c>
    </row>
    <row r="7" spans="2:15" ht="15" customHeight="1" x14ac:dyDescent="0.35">
      <c r="B7" s="308" t="s">
        <v>159</v>
      </c>
      <c r="C7" s="307">
        <v>0.95</v>
      </c>
      <c r="D7" s="304">
        <v>6</v>
      </c>
      <c r="E7" s="305" t="s">
        <v>4</v>
      </c>
      <c r="F7" s="305" t="s">
        <v>148</v>
      </c>
      <c r="G7" s="458" t="s">
        <v>761</v>
      </c>
      <c r="H7" s="556" t="s">
        <v>348</v>
      </c>
      <c r="J7" s="304" t="s">
        <v>7</v>
      </c>
      <c r="K7" s="304" t="s">
        <v>125</v>
      </c>
      <c r="L7" s="304">
        <f t="shared" si="0"/>
        <v>11</v>
      </c>
      <c r="N7" s="304" t="s">
        <v>125</v>
      </c>
      <c r="O7" s="304">
        <f t="shared" si="1"/>
        <v>11</v>
      </c>
    </row>
    <row r="8" spans="2:15" ht="15" customHeight="1" x14ac:dyDescent="0.35">
      <c r="B8" s="308" t="s">
        <v>160</v>
      </c>
      <c r="C8" s="307">
        <v>0.9</v>
      </c>
      <c r="D8" s="304">
        <v>7</v>
      </c>
      <c r="E8" s="305" t="s">
        <v>125</v>
      </c>
      <c r="F8" s="305" t="s">
        <v>149</v>
      </c>
      <c r="G8" s="458" t="s">
        <v>329</v>
      </c>
      <c r="J8" s="304" t="s">
        <v>7</v>
      </c>
      <c r="K8" s="304" t="s">
        <v>89</v>
      </c>
      <c r="L8" s="304">
        <f t="shared" si="0"/>
        <v>12</v>
      </c>
      <c r="N8" s="304" t="s">
        <v>89</v>
      </c>
      <c r="O8" s="304">
        <f t="shared" si="1"/>
        <v>12</v>
      </c>
    </row>
    <row r="9" spans="2:15" ht="15" customHeight="1" x14ac:dyDescent="0.35">
      <c r="B9" s="308" t="s">
        <v>161</v>
      </c>
      <c r="C9" s="307">
        <v>0.95</v>
      </c>
      <c r="D9" s="304">
        <v>8</v>
      </c>
      <c r="E9" s="305" t="s">
        <v>89</v>
      </c>
      <c r="F9" s="881" t="s">
        <v>791</v>
      </c>
      <c r="G9" s="305"/>
      <c r="J9" s="304" t="s">
        <v>7</v>
      </c>
      <c r="K9" s="304" t="s">
        <v>101</v>
      </c>
      <c r="L9" s="304">
        <f t="shared" si="0"/>
        <v>13</v>
      </c>
      <c r="N9" s="304" t="s">
        <v>101</v>
      </c>
      <c r="O9" s="304">
        <f t="shared" si="1"/>
        <v>13</v>
      </c>
    </row>
    <row r="10" spans="2:15" ht="15" customHeight="1" x14ac:dyDescent="0.35">
      <c r="B10" s="308" t="s">
        <v>368</v>
      </c>
      <c r="C10" s="307"/>
      <c r="D10" s="304">
        <v>9</v>
      </c>
      <c r="E10" s="305" t="s">
        <v>101</v>
      </c>
      <c r="F10" s="484" t="s">
        <v>330</v>
      </c>
      <c r="G10" s="305"/>
      <c r="J10" s="304" t="s">
        <v>7</v>
      </c>
      <c r="K10" s="304" t="s">
        <v>126</v>
      </c>
      <c r="L10" s="304">
        <f t="shared" si="0"/>
        <v>14</v>
      </c>
      <c r="N10" s="304" t="s">
        <v>126</v>
      </c>
      <c r="O10" s="304">
        <f t="shared" si="1"/>
        <v>14</v>
      </c>
    </row>
    <row r="11" spans="2:15" ht="15" customHeight="1" x14ac:dyDescent="0.35">
      <c r="B11" s="306"/>
      <c r="C11" s="309"/>
      <c r="D11" s="304">
        <v>10</v>
      </c>
      <c r="E11" s="305" t="s">
        <v>126</v>
      </c>
      <c r="F11" s="305" t="s">
        <v>676</v>
      </c>
      <c r="G11" s="305"/>
      <c r="J11" s="304" t="s">
        <v>7</v>
      </c>
      <c r="K11" s="304" t="s">
        <v>90</v>
      </c>
      <c r="L11" s="304">
        <f t="shared" si="0"/>
        <v>15</v>
      </c>
      <c r="N11" s="304" t="s">
        <v>90</v>
      </c>
      <c r="O11" s="304">
        <f t="shared" si="1"/>
        <v>15</v>
      </c>
    </row>
    <row r="12" spans="2:15" ht="15" customHeight="1" x14ac:dyDescent="0.35">
      <c r="B12" s="306"/>
      <c r="C12" s="309"/>
      <c r="D12" s="304">
        <v>11</v>
      </c>
      <c r="E12" s="305" t="s">
        <v>90</v>
      </c>
      <c r="F12" s="305" t="s">
        <v>720</v>
      </c>
      <c r="G12" s="305"/>
      <c r="J12" s="304" t="s">
        <v>7</v>
      </c>
      <c r="K12" s="304" t="s">
        <v>6</v>
      </c>
      <c r="L12" s="304">
        <f t="shared" si="0"/>
        <v>16</v>
      </c>
      <c r="N12" s="304" t="s">
        <v>6</v>
      </c>
      <c r="O12" s="304">
        <f t="shared" si="1"/>
        <v>16</v>
      </c>
    </row>
    <row r="13" spans="2:15" ht="15" customHeight="1" x14ac:dyDescent="0.35">
      <c r="B13" s="306"/>
      <c r="C13" s="309"/>
      <c r="D13" s="304">
        <v>12</v>
      </c>
      <c r="E13" s="305" t="s">
        <v>6</v>
      </c>
      <c r="F13" s="881" t="s">
        <v>762</v>
      </c>
      <c r="G13" s="305"/>
      <c r="J13" s="304" t="s">
        <v>7</v>
      </c>
      <c r="K13" s="304" t="s">
        <v>145</v>
      </c>
      <c r="L13" s="304">
        <f t="shared" si="0"/>
        <v>17</v>
      </c>
      <c r="N13" s="304" t="s">
        <v>145</v>
      </c>
      <c r="O13" s="304">
        <f t="shared" si="1"/>
        <v>17</v>
      </c>
    </row>
    <row r="14" spans="2:15" ht="15" customHeight="1" x14ac:dyDescent="0.35">
      <c r="D14" s="304">
        <v>13</v>
      </c>
      <c r="E14" s="305" t="s">
        <v>145</v>
      </c>
      <c r="F14" s="305"/>
      <c r="G14" s="305"/>
      <c r="J14" s="304" t="s">
        <v>7</v>
      </c>
      <c r="K14" s="304" t="s">
        <v>266</v>
      </c>
      <c r="L14" s="304">
        <f>+L13+1</f>
        <v>18</v>
      </c>
      <c r="N14" s="304" t="s">
        <v>266</v>
      </c>
      <c r="O14" s="304">
        <f>+O13+1</f>
        <v>18</v>
      </c>
    </row>
    <row r="15" spans="2:15" ht="15" customHeight="1" x14ac:dyDescent="0.35">
      <c r="D15" s="304">
        <v>14</v>
      </c>
      <c r="E15" s="305" t="s">
        <v>266</v>
      </c>
      <c r="F15" s="305"/>
      <c r="G15" s="305"/>
      <c r="J15" s="304" t="s">
        <v>7</v>
      </c>
      <c r="K15" s="304" t="s">
        <v>146</v>
      </c>
      <c r="L15" s="304">
        <f t="shared" si="0"/>
        <v>19</v>
      </c>
      <c r="N15" s="304" t="s">
        <v>146</v>
      </c>
      <c r="O15" s="304">
        <f t="shared" si="1"/>
        <v>19</v>
      </c>
    </row>
    <row r="16" spans="2:15" ht="15" customHeight="1" x14ac:dyDescent="0.35">
      <c r="D16" s="304">
        <v>15</v>
      </c>
      <c r="E16" s="305" t="s">
        <v>146</v>
      </c>
      <c r="F16" s="305"/>
      <c r="G16" s="305"/>
      <c r="J16" s="304" t="s">
        <v>7</v>
      </c>
      <c r="K16" s="304" t="s">
        <v>304</v>
      </c>
      <c r="L16" s="304">
        <f t="shared" si="0"/>
        <v>20</v>
      </c>
      <c r="N16" s="304" t="s">
        <v>304</v>
      </c>
      <c r="O16" s="304">
        <f t="shared" si="1"/>
        <v>20</v>
      </c>
    </row>
    <row r="17" spans="4:15" ht="15" customHeight="1" x14ac:dyDescent="0.35">
      <c r="D17" s="304">
        <v>16</v>
      </c>
      <c r="E17" s="325" t="s">
        <v>304</v>
      </c>
      <c r="F17" s="305"/>
      <c r="G17" s="812" t="s">
        <v>366</v>
      </c>
      <c r="J17" s="304" t="s">
        <v>7</v>
      </c>
      <c r="K17" s="304" t="s">
        <v>319</v>
      </c>
      <c r="L17" s="304">
        <f t="shared" si="0"/>
        <v>21</v>
      </c>
      <c r="N17" s="304" t="s">
        <v>319</v>
      </c>
      <c r="O17" s="304">
        <f>+O16+1</f>
        <v>21</v>
      </c>
    </row>
    <row r="18" spans="4:15" ht="15" customHeight="1" x14ac:dyDescent="0.35">
      <c r="D18" s="304">
        <v>17</v>
      </c>
      <c r="E18" s="325" t="s">
        <v>319</v>
      </c>
      <c r="F18" s="305"/>
      <c r="G18" s="305"/>
      <c r="J18" s="304" t="s">
        <v>7</v>
      </c>
      <c r="K18" s="809" t="s">
        <v>717</v>
      </c>
      <c r="L18" s="304">
        <f t="shared" si="0"/>
        <v>22</v>
      </c>
      <c r="N18" s="809" t="s">
        <v>717</v>
      </c>
      <c r="O18" s="304">
        <f t="shared" ref="O18:O48" si="2">+O17+1</f>
        <v>22</v>
      </c>
    </row>
    <row r="19" spans="4:15" ht="15" customHeight="1" x14ac:dyDescent="0.35">
      <c r="D19" s="304">
        <v>18</v>
      </c>
      <c r="E19" s="810" t="s">
        <v>717</v>
      </c>
      <c r="F19" s="305"/>
      <c r="G19" s="305"/>
      <c r="J19" s="304" t="s">
        <v>7</v>
      </c>
      <c r="K19" s="809" t="s">
        <v>789</v>
      </c>
      <c r="L19" s="304">
        <f t="shared" si="0"/>
        <v>23</v>
      </c>
      <c r="N19" s="809" t="s">
        <v>789</v>
      </c>
      <c r="O19" s="304">
        <f t="shared" si="2"/>
        <v>23</v>
      </c>
    </row>
    <row r="20" spans="4:15" ht="15" customHeight="1" x14ac:dyDescent="0.35">
      <c r="D20" s="304">
        <v>19</v>
      </c>
      <c r="E20" s="881" t="s">
        <v>789</v>
      </c>
      <c r="F20" s="305"/>
      <c r="G20" s="305"/>
      <c r="J20" s="304" t="s">
        <v>7</v>
      </c>
      <c r="K20" s="809" t="s">
        <v>792</v>
      </c>
      <c r="L20" s="304">
        <f t="shared" si="0"/>
        <v>24</v>
      </c>
      <c r="N20" s="809" t="s">
        <v>792</v>
      </c>
      <c r="O20" s="304">
        <f t="shared" si="2"/>
        <v>24</v>
      </c>
    </row>
    <row r="21" spans="4:15" ht="15" customHeight="1" x14ac:dyDescent="0.35">
      <c r="D21" s="304">
        <v>20</v>
      </c>
      <c r="E21" s="881" t="s">
        <v>792</v>
      </c>
      <c r="F21" s="305"/>
      <c r="G21" s="305"/>
      <c r="J21" s="304" t="s">
        <v>7</v>
      </c>
      <c r="K21" s="809" t="s">
        <v>847</v>
      </c>
      <c r="L21" s="304">
        <f t="shared" si="0"/>
        <v>25</v>
      </c>
      <c r="N21" s="809" t="s">
        <v>847</v>
      </c>
      <c r="O21" s="304">
        <f t="shared" si="2"/>
        <v>25</v>
      </c>
    </row>
    <row r="22" spans="4:15" ht="15" customHeight="1" x14ac:dyDescent="0.35">
      <c r="D22" s="304">
        <v>21</v>
      </c>
      <c r="E22" s="1304" t="s">
        <v>847</v>
      </c>
      <c r="F22" s="305"/>
      <c r="G22" s="305"/>
      <c r="J22" s="304" t="s">
        <v>8</v>
      </c>
      <c r="K22" s="304" t="s">
        <v>0</v>
      </c>
      <c r="L22" s="304">
        <f t="shared" si="0"/>
        <v>26</v>
      </c>
      <c r="N22" s="304" t="s">
        <v>0</v>
      </c>
      <c r="O22" s="304">
        <f t="shared" si="2"/>
        <v>26</v>
      </c>
    </row>
    <row r="23" spans="4:15" ht="15" customHeight="1" x14ac:dyDescent="0.35">
      <c r="J23" s="304" t="s">
        <v>8</v>
      </c>
      <c r="K23" s="304" t="s">
        <v>147</v>
      </c>
      <c r="L23" s="304">
        <f t="shared" si="0"/>
        <v>27</v>
      </c>
      <c r="N23" s="304" t="s">
        <v>147</v>
      </c>
      <c r="O23" s="304">
        <f t="shared" si="2"/>
        <v>27</v>
      </c>
    </row>
    <row r="24" spans="4:15" ht="15" customHeight="1" x14ac:dyDescent="0.35">
      <c r="E24" s="858" t="s">
        <v>790</v>
      </c>
      <c r="J24" s="304" t="s">
        <v>8</v>
      </c>
      <c r="K24" s="304" t="s">
        <v>1</v>
      </c>
      <c r="L24" s="304">
        <f t="shared" si="0"/>
        <v>28</v>
      </c>
      <c r="N24" s="304" t="s">
        <v>1</v>
      </c>
      <c r="O24" s="304">
        <f t="shared" si="2"/>
        <v>28</v>
      </c>
    </row>
    <row r="25" spans="4:15" ht="15" customHeight="1" x14ac:dyDescent="0.35">
      <c r="J25" s="304" t="s">
        <v>8</v>
      </c>
      <c r="K25" s="304" t="s">
        <v>2</v>
      </c>
      <c r="L25" s="304">
        <f t="shared" si="0"/>
        <v>29</v>
      </c>
      <c r="N25" s="304" t="s">
        <v>2</v>
      </c>
      <c r="O25" s="304">
        <f t="shared" si="2"/>
        <v>29</v>
      </c>
    </row>
    <row r="26" spans="4:15" ht="15" customHeight="1" x14ac:dyDescent="0.35">
      <c r="J26" s="304" t="s">
        <v>8</v>
      </c>
      <c r="K26" s="304" t="s">
        <v>148</v>
      </c>
      <c r="L26" s="304">
        <f t="shared" si="0"/>
        <v>30</v>
      </c>
      <c r="N26" s="304" t="s">
        <v>148</v>
      </c>
      <c r="O26" s="304">
        <f t="shared" si="2"/>
        <v>30</v>
      </c>
    </row>
    <row r="27" spans="4:15" ht="15" customHeight="1" x14ac:dyDescent="0.35">
      <c r="J27" s="304" t="s">
        <v>8</v>
      </c>
      <c r="K27" s="304" t="s">
        <v>149</v>
      </c>
      <c r="L27" s="304">
        <f t="shared" si="0"/>
        <v>31</v>
      </c>
      <c r="N27" s="304" t="s">
        <v>149</v>
      </c>
      <c r="O27" s="304">
        <f t="shared" si="2"/>
        <v>31</v>
      </c>
    </row>
    <row r="28" spans="4:15" ht="15" customHeight="1" x14ac:dyDescent="0.35">
      <c r="J28" s="304" t="s">
        <v>8</v>
      </c>
      <c r="K28" s="858" t="s">
        <v>791</v>
      </c>
      <c r="L28" s="304">
        <f t="shared" si="0"/>
        <v>32</v>
      </c>
      <c r="N28" s="858" t="s">
        <v>791</v>
      </c>
      <c r="O28" s="304">
        <f t="shared" si="2"/>
        <v>32</v>
      </c>
    </row>
    <row r="29" spans="4:15" ht="15" customHeight="1" x14ac:dyDescent="0.35">
      <c r="J29" s="304" t="s">
        <v>8</v>
      </c>
      <c r="K29" s="485" t="s">
        <v>330</v>
      </c>
      <c r="L29" s="304">
        <f t="shared" si="0"/>
        <v>33</v>
      </c>
      <c r="N29" s="485" t="s">
        <v>330</v>
      </c>
      <c r="O29" s="304">
        <f t="shared" si="2"/>
        <v>33</v>
      </c>
    </row>
    <row r="30" spans="4:15" ht="15" customHeight="1" x14ac:dyDescent="0.35">
      <c r="J30" s="304" t="s">
        <v>8</v>
      </c>
      <c r="K30" s="721" t="s">
        <v>676</v>
      </c>
      <c r="L30" s="304">
        <f t="shared" si="0"/>
        <v>34</v>
      </c>
      <c r="N30" s="485" t="s">
        <v>676</v>
      </c>
      <c r="O30" s="304">
        <f t="shared" si="2"/>
        <v>34</v>
      </c>
    </row>
    <row r="31" spans="4:15" ht="15" customHeight="1" x14ac:dyDescent="0.35">
      <c r="J31" s="304" t="s">
        <v>8</v>
      </c>
      <c r="K31" s="721" t="s">
        <v>720</v>
      </c>
      <c r="L31" s="304">
        <f t="shared" si="0"/>
        <v>35</v>
      </c>
      <c r="N31" s="721" t="s">
        <v>720</v>
      </c>
      <c r="O31" s="304">
        <f t="shared" si="2"/>
        <v>35</v>
      </c>
    </row>
    <row r="32" spans="4:15" ht="15" customHeight="1" x14ac:dyDescent="0.35">
      <c r="J32" s="304" t="s">
        <v>8</v>
      </c>
      <c r="K32" s="721" t="s">
        <v>762</v>
      </c>
      <c r="L32" s="304">
        <f t="shared" si="0"/>
        <v>36</v>
      </c>
      <c r="N32" s="721" t="s">
        <v>762</v>
      </c>
      <c r="O32" s="304">
        <f t="shared" si="2"/>
        <v>36</v>
      </c>
    </row>
    <row r="33" spans="6:15" ht="15" customHeight="1" x14ac:dyDescent="0.35">
      <c r="F33"/>
      <c r="G33"/>
      <c r="H33"/>
      <c r="J33" s="304" t="s">
        <v>80</v>
      </c>
      <c r="K33" s="304" t="s">
        <v>150</v>
      </c>
      <c r="L33" s="304">
        <f t="shared" si="0"/>
        <v>37</v>
      </c>
      <c r="N33" s="304" t="s">
        <v>150</v>
      </c>
      <c r="O33" s="304">
        <f t="shared" si="2"/>
        <v>37</v>
      </c>
    </row>
    <row r="34" spans="6:15" ht="15" customHeight="1" x14ac:dyDescent="0.35">
      <c r="J34" s="304" t="s">
        <v>80</v>
      </c>
      <c r="K34" s="304" t="s">
        <v>151</v>
      </c>
      <c r="L34" s="304">
        <f t="shared" si="0"/>
        <v>38</v>
      </c>
      <c r="N34" s="304" t="s">
        <v>151</v>
      </c>
      <c r="O34" s="304">
        <f t="shared" si="2"/>
        <v>38</v>
      </c>
    </row>
    <row r="35" spans="6:15" ht="15" customHeight="1" x14ac:dyDescent="0.35">
      <c r="J35" s="304" t="s">
        <v>80</v>
      </c>
      <c r="K35" s="304" t="s">
        <v>317</v>
      </c>
      <c r="L35" s="304">
        <f t="shared" si="0"/>
        <v>39</v>
      </c>
      <c r="N35" s="304" t="s">
        <v>317</v>
      </c>
      <c r="O35" s="304">
        <f t="shared" si="2"/>
        <v>39</v>
      </c>
    </row>
    <row r="36" spans="6:15" ht="15" customHeight="1" x14ac:dyDescent="0.35">
      <c r="H36" s="555"/>
      <c r="J36" s="304" t="s">
        <v>80</v>
      </c>
      <c r="K36" s="858" t="s">
        <v>761</v>
      </c>
      <c r="L36" s="304">
        <f t="shared" si="0"/>
        <v>40</v>
      </c>
      <c r="N36" s="858" t="s">
        <v>761</v>
      </c>
      <c r="O36" s="304">
        <f t="shared" si="2"/>
        <v>40</v>
      </c>
    </row>
    <row r="37" spans="6:15" ht="15" customHeight="1" x14ac:dyDescent="0.35">
      <c r="H37" s="555"/>
      <c r="J37" s="304" t="s">
        <v>80</v>
      </c>
      <c r="K37" s="304" t="s">
        <v>5</v>
      </c>
      <c r="L37" s="304">
        <f t="shared" si="0"/>
        <v>41</v>
      </c>
      <c r="N37" s="304" t="s">
        <v>5</v>
      </c>
      <c r="O37" s="304">
        <f t="shared" si="2"/>
        <v>41</v>
      </c>
    </row>
    <row r="38" spans="6:15" ht="15" customHeight="1" x14ac:dyDescent="0.35">
      <c r="H38" s="555"/>
      <c r="J38" s="304" t="s">
        <v>80</v>
      </c>
      <c r="K38" s="459" t="s">
        <v>329</v>
      </c>
      <c r="L38" s="304">
        <f t="shared" si="0"/>
        <v>42</v>
      </c>
      <c r="N38" s="459" t="s">
        <v>329</v>
      </c>
      <c r="O38" s="304">
        <f t="shared" si="2"/>
        <v>42</v>
      </c>
    </row>
    <row r="39" spans="6:15" ht="15" customHeight="1" x14ac:dyDescent="0.35">
      <c r="J39" s="522" t="s">
        <v>342</v>
      </c>
      <c r="K39" s="304" t="s">
        <v>344</v>
      </c>
      <c r="L39" s="304">
        <f t="shared" si="0"/>
        <v>43</v>
      </c>
      <c r="N39" s="304" t="s">
        <v>344</v>
      </c>
      <c r="O39" s="304">
        <f t="shared" si="2"/>
        <v>43</v>
      </c>
    </row>
    <row r="40" spans="6:15" ht="15" customHeight="1" x14ac:dyDescent="0.35">
      <c r="J40" s="522" t="s">
        <v>342</v>
      </c>
      <c r="K40" s="554" t="s">
        <v>345</v>
      </c>
      <c r="L40" s="304">
        <f t="shared" si="0"/>
        <v>44</v>
      </c>
      <c r="N40" s="554" t="s">
        <v>345</v>
      </c>
      <c r="O40" s="304">
        <f t="shared" si="2"/>
        <v>44</v>
      </c>
    </row>
    <row r="41" spans="6:15" ht="15" customHeight="1" x14ac:dyDescent="0.35">
      <c r="J41" s="522" t="s">
        <v>342</v>
      </c>
      <c r="K41" s="556" t="s">
        <v>346</v>
      </c>
      <c r="L41" s="304">
        <f t="shared" si="0"/>
        <v>45</v>
      </c>
      <c r="N41" s="556" t="s">
        <v>346</v>
      </c>
      <c r="O41" s="304">
        <f t="shared" si="2"/>
        <v>45</v>
      </c>
    </row>
    <row r="42" spans="6:15" ht="15" customHeight="1" x14ac:dyDescent="0.35">
      <c r="J42" s="522" t="s">
        <v>342</v>
      </c>
      <c r="K42" s="556" t="s">
        <v>347</v>
      </c>
      <c r="L42" s="304">
        <f t="shared" si="0"/>
        <v>46</v>
      </c>
      <c r="N42" s="556" t="s">
        <v>347</v>
      </c>
      <c r="O42" s="304">
        <f t="shared" si="2"/>
        <v>46</v>
      </c>
    </row>
    <row r="43" spans="6:15" ht="15" customHeight="1" x14ac:dyDescent="0.35">
      <c r="J43" s="522" t="s">
        <v>342</v>
      </c>
      <c r="K43" s="556" t="s">
        <v>348</v>
      </c>
      <c r="L43" s="304">
        <f t="shared" si="0"/>
        <v>47</v>
      </c>
      <c r="N43" s="556" t="s">
        <v>348</v>
      </c>
      <c r="O43" s="304">
        <f t="shared" si="2"/>
        <v>47</v>
      </c>
    </row>
    <row r="44" spans="6:15" ht="15" customHeight="1" x14ac:dyDescent="0.35">
      <c r="K44" s="304" t="s">
        <v>61</v>
      </c>
      <c r="L44" s="304">
        <f t="shared" si="0"/>
        <v>48</v>
      </c>
      <c r="N44" s="304" t="s">
        <v>61</v>
      </c>
      <c r="O44" s="304">
        <f t="shared" si="2"/>
        <v>48</v>
      </c>
    </row>
    <row r="45" spans="6:15" ht="15" customHeight="1" x14ac:dyDescent="0.35">
      <c r="K45" s="304" t="s">
        <v>62</v>
      </c>
      <c r="L45" s="304">
        <f t="shared" si="0"/>
        <v>49</v>
      </c>
      <c r="N45" s="304" t="s">
        <v>62</v>
      </c>
      <c r="O45" s="304">
        <f t="shared" si="2"/>
        <v>49</v>
      </c>
    </row>
    <row r="46" spans="6:15" ht="15" customHeight="1" x14ac:dyDescent="0.35">
      <c r="K46" s="304" t="s">
        <v>63</v>
      </c>
      <c r="L46" s="304">
        <f t="shared" si="0"/>
        <v>50</v>
      </c>
      <c r="N46" s="304" t="s">
        <v>63</v>
      </c>
      <c r="O46" s="304">
        <f t="shared" si="2"/>
        <v>50</v>
      </c>
    </row>
    <row r="47" spans="6:15" ht="15" customHeight="1" x14ac:dyDescent="0.35">
      <c r="K47" s="304" t="s">
        <v>83</v>
      </c>
      <c r="L47" s="304">
        <f t="shared" si="0"/>
        <v>51</v>
      </c>
      <c r="N47" s="304" t="s">
        <v>83</v>
      </c>
      <c r="O47" s="304">
        <f t="shared" si="2"/>
        <v>51</v>
      </c>
    </row>
    <row r="48" spans="6:15" ht="15" customHeight="1" x14ac:dyDescent="0.35">
      <c r="K48" s="522" t="s">
        <v>336</v>
      </c>
      <c r="L48" s="304">
        <f t="shared" si="0"/>
        <v>52</v>
      </c>
      <c r="N48" s="522" t="s">
        <v>336</v>
      </c>
      <c r="O48" s="304">
        <f t="shared" si="2"/>
        <v>52</v>
      </c>
    </row>
    <row r="49" ht="15" customHeight="1" x14ac:dyDescent="0.35"/>
    <row r="50" ht="15" customHeight="1" x14ac:dyDescent="0.35"/>
    <row r="51" ht="15" customHeight="1" x14ac:dyDescent="0.35"/>
    <row r="52" ht="15" customHeight="1" x14ac:dyDescent="0.35"/>
    <row r="53" ht="15" customHeight="1" x14ac:dyDescent="0.35"/>
    <row r="54" ht="15" customHeight="1" x14ac:dyDescent="0.35"/>
    <row r="55" ht="15" customHeight="1" x14ac:dyDescent="0.35"/>
    <row r="56" ht="15" customHeight="1" x14ac:dyDescent="0.35"/>
    <row r="57" ht="15" customHeight="1" x14ac:dyDescent="0.35"/>
    <row r="58" ht="15" customHeight="1" x14ac:dyDescent="0.35"/>
    <row r="59" ht="15" customHeight="1" x14ac:dyDescent="0.35"/>
    <row r="60" ht="15" customHeight="1" x14ac:dyDescent="0.35"/>
    <row r="61" ht="15" customHeight="1" x14ac:dyDescent="0.35"/>
    <row r="62" ht="15" customHeight="1" x14ac:dyDescent="0.35"/>
    <row r="63" ht="15" customHeight="1" x14ac:dyDescent="0.35"/>
    <row r="64" ht="15" customHeight="1" x14ac:dyDescent="0.35"/>
    <row r="65" ht="15" customHeight="1" x14ac:dyDescent="0.35"/>
    <row r="66" ht="15" customHeight="1" x14ac:dyDescent="0.35"/>
    <row r="67" ht="15" customHeight="1" x14ac:dyDescent="0.35"/>
    <row r="68" ht="15" customHeight="1" x14ac:dyDescent="0.35"/>
    <row r="69" ht="15" customHeight="1" x14ac:dyDescent="0.35"/>
    <row r="70" ht="15" customHeight="1" x14ac:dyDescent="0.35"/>
    <row r="71" ht="15" customHeight="1" x14ac:dyDescent="0.35"/>
    <row r="72" ht="15" customHeight="1" x14ac:dyDescent="0.35"/>
    <row r="73" ht="15" customHeight="1" x14ac:dyDescent="0.35"/>
    <row r="74" ht="15" customHeight="1" x14ac:dyDescent="0.35"/>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GD28"/>
  <sheetViews>
    <sheetView showGridLines="0" topLeftCell="FV1" zoomScale="60" zoomScaleNormal="60" workbookViewId="0">
      <pane xSplit="1" ySplit="3" topLeftCell="FW7" activePane="bottomRight" state="frozen"/>
      <selection activeCell="FV1" sqref="FV1"/>
      <selection pane="topRight" activeCell="FW1" sqref="FW1"/>
      <selection pane="bottomLeft" activeCell="FV4" sqref="FV4"/>
      <selection pane="bottomRight" activeCell="GV23" sqref="GV23"/>
    </sheetView>
  </sheetViews>
  <sheetFormatPr baseColWidth="10" defaultColWidth="17.81640625" defaultRowHeight="14.5" x14ac:dyDescent="0.35"/>
  <cols>
    <col min="1" max="95" width="17.81640625" style="304"/>
    <col min="96" max="96" width="4.6328125" style="304" customWidth="1"/>
    <col min="97" max="108" width="15.26953125" style="304" customWidth="1"/>
    <col min="109" max="109" width="7.81640625" style="304" customWidth="1"/>
    <col min="110" max="121" width="16.08984375" style="304" customWidth="1"/>
    <col min="122" max="122" width="5.54296875" style="304" customWidth="1"/>
    <col min="123" max="134" width="16" style="304" customWidth="1"/>
    <col min="135" max="135" width="5.54296875" style="304" customWidth="1"/>
    <col min="136" max="177" width="17.81640625" style="304"/>
    <col min="178" max="178" width="8.26953125" style="1183" customWidth="1"/>
    <col min="179" max="16384" width="17.81640625" style="304"/>
  </cols>
  <sheetData>
    <row r="2" spans="2:186" s="310" customFormat="1" ht="25.5" customHeight="1" x14ac:dyDescent="0.25">
      <c r="FV2" s="1182"/>
      <c r="FW2" s="311" t="s">
        <v>278</v>
      </c>
      <c r="FX2" s="1606" t="s">
        <v>61</v>
      </c>
      <c r="FY2" s="1606"/>
      <c r="GD2" s="312"/>
    </row>
    <row r="3" spans="2:186" s="310" customFormat="1" ht="25.5" customHeight="1" x14ac:dyDescent="0.25">
      <c r="B3" s="310" t="s">
        <v>279</v>
      </c>
      <c r="C3" s="310">
        <v>2017</v>
      </c>
      <c r="FV3" s="1182"/>
      <c r="FW3" s="311" t="s">
        <v>280</v>
      </c>
      <c r="FX3" s="1606" t="s">
        <v>156</v>
      </c>
      <c r="FY3" s="1606"/>
    </row>
    <row r="4" spans="2:186" ht="15.75" customHeight="1" x14ac:dyDescent="0.35">
      <c r="F4" s="1605">
        <v>2017</v>
      </c>
      <c r="G4" s="1605"/>
      <c r="H4" s="1605"/>
      <c r="I4" s="1605"/>
      <c r="J4" s="1605"/>
      <c r="K4" s="1605"/>
      <c r="L4" s="1605"/>
      <c r="M4" s="1605"/>
      <c r="N4" s="1605"/>
      <c r="O4" s="1605"/>
      <c r="P4" s="1605"/>
      <c r="Q4" s="1605"/>
      <c r="R4" s="313"/>
      <c r="S4" s="1605">
        <v>2018</v>
      </c>
      <c r="T4" s="1605"/>
      <c r="U4" s="1605"/>
      <c r="V4" s="1605"/>
      <c r="W4" s="1605"/>
      <c r="X4" s="1605"/>
      <c r="Y4" s="1605"/>
      <c r="Z4" s="1605"/>
      <c r="AA4" s="1605"/>
      <c r="AB4" s="1605"/>
      <c r="AC4" s="1605"/>
      <c r="AD4" s="1605"/>
      <c r="AE4" s="313"/>
      <c r="AF4" s="1605">
        <v>2019</v>
      </c>
      <c r="AG4" s="1605"/>
      <c r="AH4" s="1605"/>
      <c r="AI4" s="1605"/>
      <c r="AJ4" s="1605"/>
      <c r="AK4" s="1605"/>
      <c r="AL4" s="1605"/>
      <c r="AM4" s="1605"/>
      <c r="AN4" s="1605"/>
      <c r="AO4" s="1605"/>
      <c r="AP4" s="1605"/>
      <c r="AQ4" s="1605"/>
      <c r="AR4" s="313"/>
      <c r="AS4" s="1605">
        <v>2020</v>
      </c>
      <c r="AT4" s="1605"/>
      <c r="AU4" s="1605"/>
      <c r="AV4" s="1605"/>
      <c r="AW4" s="1605"/>
      <c r="AX4" s="1605"/>
      <c r="AY4" s="1605"/>
      <c r="AZ4" s="1605"/>
      <c r="BA4" s="1605"/>
      <c r="BB4" s="1605"/>
      <c r="BC4" s="1605"/>
      <c r="BD4" s="1605"/>
      <c r="BF4" s="1605">
        <v>2021</v>
      </c>
      <c r="BG4" s="1605"/>
      <c r="BH4" s="1605"/>
      <c r="BI4" s="1605"/>
      <c r="BJ4" s="1605"/>
      <c r="BK4" s="1605"/>
      <c r="BL4" s="1605"/>
      <c r="BM4" s="1605"/>
      <c r="BN4" s="1605"/>
      <c r="BO4" s="1605"/>
      <c r="BP4" s="1605"/>
      <c r="BQ4" s="1605"/>
      <c r="BS4" s="1605">
        <v>2022</v>
      </c>
      <c r="BT4" s="1605"/>
      <c r="BU4" s="1605"/>
      <c r="BV4" s="1605"/>
      <c r="BW4" s="1605"/>
      <c r="BX4" s="1605"/>
      <c r="BY4" s="1605"/>
      <c r="BZ4" s="1605"/>
      <c r="CA4" s="1605"/>
      <c r="CB4" s="1605"/>
      <c r="CC4" s="1605"/>
      <c r="CD4" s="1605"/>
      <c r="CF4" s="1605">
        <v>2023</v>
      </c>
      <c r="CG4" s="1605"/>
      <c r="CH4" s="1605"/>
      <c r="CI4" s="1605"/>
      <c r="CJ4" s="1605"/>
      <c r="CK4" s="1605"/>
      <c r="CL4" s="1605"/>
      <c r="CM4" s="1605"/>
      <c r="CN4" s="1605"/>
      <c r="CO4" s="1605"/>
      <c r="CP4" s="1605"/>
      <c r="CQ4" s="1605"/>
      <c r="CS4" s="1605">
        <v>2024</v>
      </c>
      <c r="CT4" s="1605"/>
      <c r="CU4" s="1605"/>
      <c r="CV4" s="1605"/>
      <c r="CW4" s="1605"/>
      <c r="CX4" s="1605"/>
      <c r="CY4" s="1605"/>
      <c r="CZ4" s="1605"/>
      <c r="DA4" s="1605"/>
      <c r="DB4" s="1605"/>
      <c r="DC4" s="1605"/>
      <c r="DD4" s="1605"/>
      <c r="DF4" s="1605">
        <v>2025</v>
      </c>
      <c r="DG4" s="1605"/>
      <c r="DH4" s="1605"/>
      <c r="DI4" s="1605"/>
      <c r="DJ4" s="1605"/>
      <c r="DK4" s="1605"/>
      <c r="DL4" s="1605"/>
      <c r="DM4" s="1605"/>
      <c r="DN4" s="1605"/>
      <c r="DO4" s="1605"/>
      <c r="DP4" s="1605"/>
      <c r="DQ4" s="1605"/>
      <c r="DS4" s="1605">
        <v>2026</v>
      </c>
      <c r="DT4" s="1605"/>
      <c r="DU4" s="1605"/>
      <c r="DV4" s="1605"/>
      <c r="DW4" s="1605"/>
      <c r="DX4" s="1605"/>
      <c r="DY4" s="1605"/>
      <c r="DZ4" s="1605"/>
      <c r="EA4" s="1605"/>
      <c r="EB4" s="1605"/>
      <c r="EC4" s="1605"/>
      <c r="ED4" s="1605"/>
      <c r="EG4" s="1605">
        <f>+C3</f>
        <v>2017</v>
      </c>
      <c r="EH4" s="1605"/>
      <c r="EI4" s="1605"/>
      <c r="EJ4" s="1605"/>
      <c r="EK4" s="1605">
        <v>2018</v>
      </c>
      <c r="EL4" s="1605"/>
      <c r="EM4" s="1605"/>
      <c r="EN4" s="1605"/>
      <c r="EO4" s="1605">
        <v>2019</v>
      </c>
      <c r="EP4" s="1605"/>
      <c r="EQ4" s="1605"/>
      <c r="ER4" s="1605"/>
      <c r="ES4" s="1605">
        <v>2020</v>
      </c>
      <c r="ET4" s="1605"/>
      <c r="EU4" s="1605"/>
      <c r="EV4" s="1605"/>
      <c r="EW4" s="1605">
        <v>2021</v>
      </c>
      <c r="EX4" s="1605"/>
      <c r="EY4" s="1605"/>
      <c r="EZ4" s="1605"/>
      <c r="FA4" s="1605">
        <v>2022</v>
      </c>
      <c r="FB4" s="1605"/>
      <c r="FC4" s="1605"/>
      <c r="FD4" s="1605"/>
      <c r="FE4" s="1605">
        <v>2023</v>
      </c>
      <c r="FF4" s="1605"/>
      <c r="FG4" s="1605"/>
      <c r="FH4" s="1605"/>
      <c r="FI4" s="1605">
        <v>2024</v>
      </c>
      <c r="FJ4" s="1605"/>
      <c r="FK4" s="1605"/>
      <c r="FL4" s="1605"/>
      <c r="FM4" s="1605">
        <v>2025</v>
      </c>
      <c r="FN4" s="1605"/>
      <c r="FO4" s="1605"/>
      <c r="FP4" s="1605"/>
      <c r="FQ4" s="1605">
        <v>2026</v>
      </c>
      <c r="FR4" s="1605"/>
      <c r="FS4" s="1605"/>
      <c r="FT4" s="1605"/>
      <c r="FU4" s="313"/>
    </row>
    <row r="5" spans="2:186" x14ac:dyDescent="0.35">
      <c r="E5" s="305" t="s">
        <v>281</v>
      </c>
      <c r="F5" s="314" t="s">
        <v>282</v>
      </c>
      <c r="G5" s="314" t="s">
        <v>283</v>
      </c>
      <c r="H5" s="314" t="s">
        <v>284</v>
      </c>
      <c r="I5" s="314" t="s">
        <v>285</v>
      </c>
      <c r="J5" s="314" t="s">
        <v>286</v>
      </c>
      <c r="K5" s="314" t="s">
        <v>287</v>
      </c>
      <c r="L5" s="314" t="s">
        <v>288</v>
      </c>
      <c r="M5" s="314" t="s">
        <v>289</v>
      </c>
      <c r="N5" s="314" t="s">
        <v>290</v>
      </c>
      <c r="O5" s="314" t="s">
        <v>291</v>
      </c>
      <c r="P5" s="314" t="s">
        <v>292</v>
      </c>
      <c r="Q5" s="314" t="s">
        <v>293</v>
      </c>
      <c r="R5" s="315"/>
      <c r="S5" s="314" t="s">
        <v>282</v>
      </c>
      <c r="T5" s="314" t="s">
        <v>283</v>
      </c>
      <c r="U5" s="314" t="s">
        <v>284</v>
      </c>
      <c r="V5" s="314" t="s">
        <v>285</v>
      </c>
      <c r="W5" s="314" t="s">
        <v>286</v>
      </c>
      <c r="X5" s="314" t="s">
        <v>287</v>
      </c>
      <c r="Y5" s="314" t="s">
        <v>288</v>
      </c>
      <c r="Z5" s="314" t="s">
        <v>289</v>
      </c>
      <c r="AA5" s="314" t="s">
        <v>290</v>
      </c>
      <c r="AB5" s="314" t="s">
        <v>291</v>
      </c>
      <c r="AC5" s="314" t="s">
        <v>292</v>
      </c>
      <c r="AD5" s="314" t="s">
        <v>293</v>
      </c>
      <c r="AE5" s="315"/>
      <c r="AF5" s="314" t="s">
        <v>282</v>
      </c>
      <c r="AG5" s="314" t="s">
        <v>283</v>
      </c>
      <c r="AH5" s="314" t="s">
        <v>284</v>
      </c>
      <c r="AI5" s="314" t="s">
        <v>285</v>
      </c>
      <c r="AJ5" s="314" t="s">
        <v>286</v>
      </c>
      <c r="AK5" s="314" t="s">
        <v>287</v>
      </c>
      <c r="AL5" s="314" t="s">
        <v>288</v>
      </c>
      <c r="AM5" s="314" t="s">
        <v>289</v>
      </c>
      <c r="AN5" s="314" t="s">
        <v>290</v>
      </c>
      <c r="AO5" s="314" t="s">
        <v>291</v>
      </c>
      <c r="AP5" s="314" t="s">
        <v>292</v>
      </c>
      <c r="AQ5" s="314" t="s">
        <v>293</v>
      </c>
      <c r="AR5" s="315"/>
      <c r="AS5" s="314" t="s">
        <v>282</v>
      </c>
      <c r="AT5" s="314" t="s">
        <v>283</v>
      </c>
      <c r="AU5" s="314" t="s">
        <v>284</v>
      </c>
      <c r="AV5" s="314" t="s">
        <v>285</v>
      </c>
      <c r="AW5" s="314" t="s">
        <v>286</v>
      </c>
      <c r="AX5" s="314" t="s">
        <v>287</v>
      </c>
      <c r="AY5" s="314" t="s">
        <v>288</v>
      </c>
      <c r="AZ5" s="314" t="s">
        <v>289</v>
      </c>
      <c r="BA5" s="314" t="s">
        <v>290</v>
      </c>
      <c r="BB5" s="314" t="s">
        <v>291</v>
      </c>
      <c r="BC5" s="314" t="s">
        <v>292</v>
      </c>
      <c r="BD5" s="314" t="s">
        <v>293</v>
      </c>
      <c r="BF5" s="314" t="s">
        <v>282</v>
      </c>
      <c r="BG5" s="314" t="s">
        <v>283</v>
      </c>
      <c r="BH5" s="314" t="s">
        <v>284</v>
      </c>
      <c r="BI5" s="314" t="s">
        <v>285</v>
      </c>
      <c r="BJ5" s="314" t="s">
        <v>286</v>
      </c>
      <c r="BK5" s="314" t="s">
        <v>287</v>
      </c>
      <c r="BL5" s="314" t="s">
        <v>288</v>
      </c>
      <c r="BM5" s="314" t="s">
        <v>289</v>
      </c>
      <c r="BN5" s="314" t="s">
        <v>290</v>
      </c>
      <c r="BO5" s="314" t="s">
        <v>291</v>
      </c>
      <c r="BP5" s="314" t="s">
        <v>292</v>
      </c>
      <c r="BQ5" s="314" t="s">
        <v>293</v>
      </c>
      <c r="BS5" s="314" t="s">
        <v>282</v>
      </c>
      <c r="BT5" s="314" t="s">
        <v>283</v>
      </c>
      <c r="BU5" s="314" t="s">
        <v>284</v>
      </c>
      <c r="BV5" s="314" t="s">
        <v>285</v>
      </c>
      <c r="BW5" s="314" t="s">
        <v>286</v>
      </c>
      <c r="BX5" s="314" t="s">
        <v>287</v>
      </c>
      <c r="BY5" s="314" t="s">
        <v>288</v>
      </c>
      <c r="BZ5" s="314" t="s">
        <v>289</v>
      </c>
      <c r="CA5" s="314" t="s">
        <v>290</v>
      </c>
      <c r="CB5" s="314" t="s">
        <v>291</v>
      </c>
      <c r="CC5" s="314" t="s">
        <v>292</v>
      </c>
      <c r="CD5" s="314" t="s">
        <v>293</v>
      </c>
      <c r="CF5" s="314" t="s">
        <v>282</v>
      </c>
      <c r="CG5" s="314" t="s">
        <v>283</v>
      </c>
      <c r="CH5" s="314" t="s">
        <v>284</v>
      </c>
      <c r="CI5" s="314" t="s">
        <v>285</v>
      </c>
      <c r="CJ5" s="314" t="s">
        <v>286</v>
      </c>
      <c r="CK5" s="314" t="s">
        <v>287</v>
      </c>
      <c r="CL5" s="314" t="s">
        <v>288</v>
      </c>
      <c r="CM5" s="314" t="s">
        <v>289</v>
      </c>
      <c r="CN5" s="314" t="s">
        <v>290</v>
      </c>
      <c r="CO5" s="314" t="s">
        <v>291</v>
      </c>
      <c r="CP5" s="314" t="s">
        <v>292</v>
      </c>
      <c r="CQ5" s="314" t="s">
        <v>293</v>
      </c>
      <c r="CR5" s="889"/>
      <c r="CS5" s="314" t="s">
        <v>282</v>
      </c>
      <c r="CT5" s="314" t="s">
        <v>283</v>
      </c>
      <c r="CU5" s="314" t="s">
        <v>284</v>
      </c>
      <c r="CV5" s="314" t="s">
        <v>285</v>
      </c>
      <c r="CW5" s="314" t="s">
        <v>286</v>
      </c>
      <c r="CX5" s="314" t="s">
        <v>287</v>
      </c>
      <c r="CY5" s="314" t="s">
        <v>288</v>
      </c>
      <c r="CZ5" s="314" t="s">
        <v>289</v>
      </c>
      <c r="DA5" s="314" t="s">
        <v>290</v>
      </c>
      <c r="DB5" s="314" t="s">
        <v>291</v>
      </c>
      <c r="DC5" s="314" t="s">
        <v>292</v>
      </c>
      <c r="DD5" s="314" t="s">
        <v>293</v>
      </c>
      <c r="DE5" s="1047"/>
      <c r="DF5" s="314" t="s">
        <v>282</v>
      </c>
      <c r="DG5" s="314" t="s">
        <v>283</v>
      </c>
      <c r="DH5" s="314" t="s">
        <v>284</v>
      </c>
      <c r="DI5" s="314" t="s">
        <v>285</v>
      </c>
      <c r="DJ5" s="314" t="s">
        <v>286</v>
      </c>
      <c r="DK5" s="314" t="s">
        <v>287</v>
      </c>
      <c r="DL5" s="314" t="s">
        <v>288</v>
      </c>
      <c r="DM5" s="314" t="s">
        <v>289</v>
      </c>
      <c r="DN5" s="314" t="s">
        <v>290</v>
      </c>
      <c r="DO5" s="314" t="s">
        <v>291</v>
      </c>
      <c r="DP5" s="314" t="s">
        <v>292</v>
      </c>
      <c r="DQ5" s="314" t="s">
        <v>293</v>
      </c>
      <c r="DR5" s="1047"/>
      <c r="DS5" s="314" t="s">
        <v>282</v>
      </c>
      <c r="DT5" s="314" t="s">
        <v>283</v>
      </c>
      <c r="DU5" s="314" t="s">
        <v>284</v>
      </c>
      <c r="DV5" s="314" t="s">
        <v>285</v>
      </c>
      <c r="DW5" s="314" t="s">
        <v>286</v>
      </c>
      <c r="DX5" s="314" t="s">
        <v>287</v>
      </c>
      <c r="DY5" s="314" t="s">
        <v>288</v>
      </c>
      <c r="DZ5" s="314" t="s">
        <v>289</v>
      </c>
      <c r="EA5" s="314" t="s">
        <v>290</v>
      </c>
      <c r="EB5" s="314" t="s">
        <v>291</v>
      </c>
      <c r="EC5" s="314" t="s">
        <v>292</v>
      </c>
      <c r="ED5" s="314" t="s">
        <v>293</v>
      </c>
      <c r="EE5" s="1047"/>
      <c r="EF5" s="314" t="s">
        <v>294</v>
      </c>
      <c r="EG5" s="316" t="s">
        <v>295</v>
      </c>
      <c r="EH5" s="316" t="s">
        <v>296</v>
      </c>
      <c r="EI5" s="316" t="s">
        <v>297</v>
      </c>
      <c r="EJ5" s="316" t="s">
        <v>298</v>
      </c>
      <c r="EK5" s="316" t="s">
        <v>299</v>
      </c>
      <c r="EL5" s="316" t="s">
        <v>300</v>
      </c>
      <c r="EM5" s="316" t="s">
        <v>301</v>
      </c>
      <c r="EN5" s="316" t="s">
        <v>302</v>
      </c>
      <c r="EO5" s="316" t="s">
        <v>325</v>
      </c>
      <c r="EP5" s="316" t="s">
        <v>326</v>
      </c>
      <c r="EQ5" s="316" t="s">
        <v>327</v>
      </c>
      <c r="ER5" s="316" t="s">
        <v>328</v>
      </c>
      <c r="ES5" s="316" t="s">
        <v>332</v>
      </c>
      <c r="ET5" s="316" t="s">
        <v>333</v>
      </c>
      <c r="EU5" s="316" t="s">
        <v>334</v>
      </c>
      <c r="EV5" s="316" t="s">
        <v>335</v>
      </c>
      <c r="EW5" s="316" t="s">
        <v>369</v>
      </c>
      <c r="EX5" s="316" t="s">
        <v>370</v>
      </c>
      <c r="EY5" s="316" t="s">
        <v>371</v>
      </c>
      <c r="EZ5" s="316" t="s">
        <v>372</v>
      </c>
      <c r="FA5" s="316" t="s">
        <v>721</v>
      </c>
      <c r="FB5" s="316" t="s">
        <v>722</v>
      </c>
      <c r="FC5" s="316" t="s">
        <v>723</v>
      </c>
      <c r="FD5" s="316" t="s">
        <v>724</v>
      </c>
      <c r="FE5" s="316" t="s">
        <v>772</v>
      </c>
      <c r="FF5" s="316" t="s">
        <v>773</v>
      </c>
      <c r="FG5" s="316" t="s">
        <v>774</v>
      </c>
      <c r="FH5" s="316" t="s">
        <v>775</v>
      </c>
      <c r="FI5" s="316" t="s">
        <v>794</v>
      </c>
      <c r="FJ5" s="316" t="s">
        <v>795</v>
      </c>
      <c r="FK5" s="316" t="s">
        <v>796</v>
      </c>
      <c r="FL5" s="316" t="s">
        <v>797</v>
      </c>
      <c r="FM5" s="316" t="s">
        <v>820</v>
      </c>
      <c r="FN5" s="316" t="s">
        <v>821</v>
      </c>
      <c r="FO5" s="316" t="s">
        <v>822</v>
      </c>
      <c r="FP5" s="316" t="s">
        <v>823</v>
      </c>
      <c r="FQ5" s="316" t="s">
        <v>862</v>
      </c>
      <c r="FR5" s="316" t="s">
        <v>863</v>
      </c>
      <c r="FS5" s="316" t="s">
        <v>864</v>
      </c>
      <c r="FT5" s="316" t="s">
        <v>865</v>
      </c>
      <c r="FU5" s="1046"/>
    </row>
    <row r="6" spans="2:186" x14ac:dyDescent="0.35">
      <c r="C6" s="304">
        <f>+VLOOKUP(E6,Listas!$K$2:$L$46,2,FALSE)</f>
        <v>6</v>
      </c>
      <c r="D6" s="304">
        <v>2</v>
      </c>
      <c r="E6" s="317" t="str">
        <f>+IF(HLOOKUP($FX$2,Listas!$E$2:$H$25,Evolutivos!$D6,FALSE)=0,"",HLOOKUP($FX$2,Listas!$E$2:$H$25,Evolutivos!$D6,FALSE))</f>
        <v>Cristóbal de Mendoza #1055</v>
      </c>
      <c r="F6" s="318">
        <f>+IFERROR(VLOOKUP($F$4&amp;F$5&amp;$FX$3,'Datos comparativos (2)'!$E:$BD,Evolutivos!$C6,FALSE),"n/a")</f>
        <v>0.53</v>
      </c>
      <c r="G6" s="318">
        <f>+IFERROR(VLOOKUP($F$4&amp;G$5&amp;$FX$3,'Datos comparativos (2)'!$E:$BD,Evolutivos!$C6,FALSE),"n/a")</f>
        <v>0.71499999999999997</v>
      </c>
      <c r="H6" s="318">
        <f>+IFERROR(VLOOKUP($F$4&amp;H$5&amp;$FX$3,'Datos comparativos (2)'!$E:$BD,Evolutivos!$C6,FALSE),"n/a")</f>
        <v>0.65833333333333321</v>
      </c>
      <c r="I6" s="318" t="str">
        <f>+IFERROR(VLOOKUP($F$4&amp;I$5&amp;$FX$3,'Datos comparativos (2)'!$E:$BD,Evolutivos!$C6,FALSE),"n/a")</f>
        <v>n/a</v>
      </c>
      <c r="J6" s="318">
        <f>+IFERROR(VLOOKUP($F$4&amp;J$5&amp;$FX$3,'Datos comparativos (2)'!$E:$BD,Evolutivos!$C6,FALSE),"n/a")</f>
        <v>0.59444444444444455</v>
      </c>
      <c r="K6" s="318">
        <f>+IFERROR(VLOOKUP($F$4&amp;K$5&amp;$FX$3,'Datos comparativos (2)'!$E:$BD,Evolutivos!$C6,FALSE),"n/a")</f>
        <v>0.95000000000000007</v>
      </c>
      <c r="L6" s="318">
        <f>+IFERROR(VLOOKUP($F$4&amp;L$5&amp;$FX$3,'Datos comparativos (2)'!$E:$BD,Evolutivos!$C6,FALSE),"n/a")</f>
        <v>0.69166666666666665</v>
      </c>
      <c r="M6" s="318">
        <f>+IFERROR(VLOOKUP($F$4&amp;M$5&amp;$FX$3,'Datos comparativos (2)'!$E:$BD,Evolutivos!$C6,FALSE),"n/a")</f>
        <v>0.55833333333333335</v>
      </c>
      <c r="N6" s="318">
        <f>+IFERROR(VLOOKUP($F$4&amp;N$5&amp;$FX$3,'Datos comparativos (2)'!$E:$BD,Evolutivos!$C6,FALSE),"n/a")</f>
        <v>0.91666666666666663</v>
      </c>
      <c r="O6" s="318">
        <f>+IFERROR(VLOOKUP($F$4&amp;O$5&amp;$FX$3,'Datos comparativos (2)'!$E:$BD,Evolutivos!$C6,FALSE),"n/a")</f>
        <v>0.54583333333333328</v>
      </c>
      <c r="P6" s="318">
        <f>+IFERROR(VLOOKUP($F$4&amp;P$5&amp;$FX$3,'Datos comparativos (2)'!$E:$BD,Evolutivos!$C6,FALSE),"n/a")</f>
        <v>0.57499999999999996</v>
      </c>
      <c r="Q6" s="318">
        <f>+IFERROR(VLOOKUP($F$4&amp;Q$5&amp;$FX$3,'Datos comparativos (2)'!$E:$BD,Evolutivos!$C6,FALSE),"n/a")</f>
        <v>0.78333333333333333</v>
      </c>
      <c r="R6" s="319"/>
      <c r="S6" s="318">
        <f>+IFERROR(VLOOKUP($S$4&amp;S$5&amp;$FX$3,'Datos comparativos (2)'!$E:$BD,Evolutivos!$C6,FALSE),"n/a")</f>
        <v>0.46875</v>
      </c>
      <c r="T6" s="318">
        <f>+IFERROR(VLOOKUP($S$4&amp;T$5&amp;$FX$3,'Datos comparativos (2)'!$E:$BD,Evolutivos!$C6,FALSE),"n/a")</f>
        <v>0.54374999999999996</v>
      </c>
      <c r="U6" s="318">
        <f>+IFERROR(VLOOKUP($S$4&amp;U$5&amp;$FX$3,'Datos comparativos (2)'!$E:$BD,Evolutivos!$C6,FALSE),"n/a")</f>
        <v>0.64999999999999991</v>
      </c>
      <c r="V6" s="318">
        <f>+IFERROR(VLOOKUP($S$4&amp;V$5&amp;$FX$3,'Datos comparativos (2)'!$E:$BD,Evolutivos!$C6,FALSE),"n/a")</f>
        <v>0.57291666666666674</v>
      </c>
      <c r="W6" s="318">
        <f>+IFERROR(VLOOKUP($S$4&amp;W$5&amp;$FX$3,'Datos comparativos (2)'!$E:$BD,Evolutivos!$C6,FALSE),"n/a")</f>
        <v>0.7265625</v>
      </c>
      <c r="X6" s="318">
        <f>+IFERROR(VLOOKUP($S$4&amp;X$5&amp;$FX$3,'Datos comparativos (2)'!$E:$BD,Evolutivos!$C6,FALSE),"n/a")</f>
        <v>0.828125</v>
      </c>
      <c r="Y6" s="318">
        <f>+IFERROR(VLOOKUP($S$4&amp;Y$5&amp;$FX$3,'Datos comparativos (2)'!$E:$BD,Evolutivos!$C6,FALSE),"n/a")</f>
        <v>0.52333333333333332</v>
      </c>
      <c r="Z6" s="318">
        <f>+IFERROR(VLOOKUP($S$4&amp;Z$5&amp;$FX$3,'Datos comparativos (2)'!$E:$BD,Evolutivos!$C6,FALSE),"n/a")</f>
        <v>0.73666666666666669</v>
      </c>
      <c r="AA6" s="318">
        <f>+IFERROR(VLOOKUP($S$4&amp;AA$5&amp;$FX$3,'Datos comparativos (2)'!$E:$BD,Evolutivos!$C6,FALSE),"n/a")</f>
        <v>0.80666666666666675</v>
      </c>
      <c r="AB6" s="318">
        <f>+IFERROR(VLOOKUP($S$4&amp;AB$5&amp;$FX$3,'Datos comparativos (2)'!$E:$BD,Evolutivos!$C6,FALSE),"n/a")</f>
        <v>0.72166666666666657</v>
      </c>
      <c r="AC6" s="318">
        <f>+IFERROR(VLOOKUP($S$4&amp;AC$5&amp;$FX$3,'Datos comparativos (2)'!$E:$BD,Evolutivos!$C6,FALSE),"n/a")</f>
        <v>0.79999999999999993</v>
      </c>
      <c r="AD6" s="318">
        <f>+IFERROR(VLOOKUP($S$4&amp;AD$5&amp;$FX$3,'Datos comparativos (2)'!$E:$BD,Evolutivos!$C6,FALSE),"n/a")</f>
        <v>0.53809523809523807</v>
      </c>
      <c r="AE6" s="319"/>
      <c r="AF6" s="318">
        <f>+IFERROR(VLOOKUP($AF$4&amp;AF$5&amp;$FX$3,'Datos comparativos (2)'!$E:$BD,Evolutivos!$C6,FALSE),"n/a")</f>
        <v>0.66666666666666663</v>
      </c>
      <c r="AG6" s="318">
        <f>+IFERROR(VLOOKUP($AF$4&amp;AG$5&amp;$FX$3,'Datos comparativos (2)'!$E:$BD,Evolutivos!$C6,FALSE),"n/a")</f>
        <v>0.85</v>
      </c>
      <c r="AH6" s="318">
        <f>+IFERROR(VLOOKUP($AF$4&amp;AH$5&amp;$FX$3,'Datos comparativos (2)'!$E:$BD,Evolutivos!$C6,FALSE),"n/a")</f>
        <v>0.58458333333333334</v>
      </c>
      <c r="AI6" s="318">
        <f>+IFERROR(VLOOKUP($AF$4&amp;AI$5&amp;$FX$3,'Datos comparativos (2)'!$E:$BD,Evolutivos!$C6,FALSE),"n/a")</f>
        <v>0.83520833333333322</v>
      </c>
      <c r="AJ6" s="318">
        <f>+IFERROR(VLOOKUP($AF$4&amp;AJ$5&amp;$FX$3,'Datos comparativos (2)'!$E:$BD,Evolutivos!$C6,FALSE),"n/a")</f>
        <v>0.89583333333333326</v>
      </c>
      <c r="AK6" s="318">
        <f>+IFERROR(VLOOKUP($AF$4&amp;AK$5&amp;$FX$3,'Datos comparativos (2)'!$E:$BD,Evolutivos!$C6,FALSE),"n/a")</f>
        <v>0.86458333333333326</v>
      </c>
      <c r="AL6" s="318">
        <f>+IFERROR(VLOOKUP($AF$4&amp;AL$5&amp;$FX$3,'Datos comparativos (2)'!$E:$BD,Evolutivos!$C6,FALSE),"n/a")</f>
        <v>0.99999999999999978</v>
      </c>
      <c r="AM6" s="318">
        <f>+IFERROR(VLOOKUP($AF$4&amp;AM$5&amp;$FX$3,'Datos comparativos (2)'!$E:$BD,Evolutivos!$C6,FALSE),"n/a")</f>
        <v>0.64020833333333327</v>
      </c>
      <c r="AN6" s="318">
        <f>+IFERROR(VLOOKUP($AF$4&amp;AN$5&amp;$FX$3,'Datos comparativos (2)'!$E:$BD,Evolutivos!$C6,FALSE),"n/a")</f>
        <v>0.89583333333333326</v>
      </c>
      <c r="AO6" s="318">
        <f>+IFERROR(VLOOKUP($AF$4&amp;AO$5&amp;$FX$3,'Datos comparativos (2)'!$E:$BD,Evolutivos!$C6,FALSE),"n/a")</f>
        <v>0.65604166666666652</v>
      </c>
      <c r="AP6" s="318">
        <f>+IFERROR(VLOOKUP($AF$4&amp;AP$5&amp;$FX$3,'Datos comparativos (2)'!$E:$BD,Evolutivos!$C6,FALSE),"n/a")</f>
        <v>0.7583333333333333</v>
      </c>
      <c r="AQ6" s="318">
        <f>+IFERROR(VLOOKUP($AF$4&amp;AQ$5&amp;$FX$3,'Datos comparativos (2)'!$E:$BD,Evolutivos!$C6,FALSE),"n/a")</f>
        <v>0.52208333333333334</v>
      </c>
      <c r="AR6" s="319"/>
      <c r="AS6" s="318">
        <f>+IFERROR(VLOOKUP($AS$4&amp;AS$5&amp;$FX$3,'Datos comparativos (2)'!$E:$BD,Evolutivos!$C6,FALSE),"n/a")</f>
        <v>0.88354166666666656</v>
      </c>
      <c r="AT6" s="318">
        <f>+IFERROR(VLOOKUP($AS$4&amp;AT$5&amp;$FX$3,'Datos comparativos (2)'!$E:$BE,Evolutivos!$C6,FALSE),"n/a")</f>
        <v>0.76812499999999995</v>
      </c>
      <c r="AU6" s="318">
        <f>+IFERROR(VLOOKUP($AS$4&amp;AU$5&amp;$FX$3,'Datos comparativos (2)'!$E:$BD,Evolutivos!$C6,FALSE),"n/a")</f>
        <v>0.72520833333333334</v>
      </c>
      <c r="AV6" s="318" t="str">
        <f>+IFERROR(VLOOKUP($AS$4&amp;AV$5&amp;$FX$3,'Datos comparativos (2)'!$E:$BD,Evolutivos!$C6,FALSE),"n/a")</f>
        <v>n/a</v>
      </c>
      <c r="AW6" s="318" t="str">
        <f>+IFERROR(VLOOKUP($AS$4&amp;AW$5&amp;$FX$3,'Datos comparativos (2)'!$E:$BD,Evolutivos!$C6,FALSE),"n/a")</f>
        <v>n/a</v>
      </c>
      <c r="AX6" s="318" t="str">
        <f>+IFERROR(VLOOKUP($AS$4&amp;AX$5&amp;$FX$3,'Datos comparativos (2)'!$E:$BD,Evolutivos!$C6,FALSE),"n/a")</f>
        <v>n/a</v>
      </c>
      <c r="AY6" s="318">
        <f>+IFERROR(VLOOKUP($AS$4&amp;AY$5&amp;$FX$3,'Datos comparativos (2)'!$E:$BD,Evolutivos!$C6,FALSE),"n/a")</f>
        <v>0.98333333333333317</v>
      </c>
      <c r="AZ6" s="318">
        <f>+IFERROR(VLOOKUP($AS$4&amp;AZ$5&amp;$FX$3,'Datos comparativos (2)'!$E:$BD,Evolutivos!$C6,FALSE),"n/a")</f>
        <v>0.98333333333333317</v>
      </c>
      <c r="BA6" s="318">
        <f>+IFERROR(VLOOKUP($AS$4&amp;BA$5&amp;$FX$3,'Datos comparativos (2)'!$E:$BD,Evolutivos!$C6,FALSE),"n/a")</f>
        <v>0.43979166666666658</v>
      </c>
      <c r="BB6" s="318">
        <f>+IFERROR(VLOOKUP($AS$4&amp;BB$5&amp;$FX$3,'Datos comparativos (2)'!$E:$BD,Evolutivos!$C6,FALSE),"n/a")</f>
        <v>0.62166666666666659</v>
      </c>
      <c r="BC6" s="318">
        <f>+IFERROR(VLOOKUP($AS$4&amp;BC$5&amp;$FX$3,'Datos comparativos (2)'!$E:$BD,Evolutivos!$C6,FALSE),"n/a")</f>
        <v>0.9570833333333334</v>
      </c>
      <c r="BD6" s="318">
        <f>+IFERROR(VLOOKUP($AS$4&amp;BD$5&amp;$FX$3,'Datos comparativos (2)'!$E:$BD,Evolutivos!$C6,FALSE),"n/a")</f>
        <v>0.89083333333333325</v>
      </c>
      <c r="BF6" s="318">
        <f>+IFERROR(VLOOKUP($BF$4&amp;BF$5&amp;$FX$3,'Datos comparativos (2)'!$E:$BD,Evolutivos!$C6,FALSE),"n/a")</f>
        <v>0.88208333333333322</v>
      </c>
      <c r="BG6" s="318">
        <f>+IFERROR(VLOOKUP($BF$4&amp;BG$5&amp;$FX$3,'Datos comparativos (2)'!$E:$BD,Evolutivos!$C6,FALSE),"n/a")</f>
        <v>0.89083333333333325</v>
      </c>
      <c r="BH6" s="318">
        <f>+IFERROR(VLOOKUP($BF$4&amp;BH$5&amp;$FX$3,'Datos comparativos (2)'!$E:$BD,Evolutivos!$C6,FALSE),"n/a")</f>
        <v>0.85145833333333321</v>
      </c>
      <c r="BI6" s="318">
        <f>+IFERROR(VLOOKUP($BF$4&amp;BI$5&amp;$FX$3,'Datos comparativos (2)'!$E:$BD,Evolutivos!$C6,FALSE),"n/a")</f>
        <v>0.91333333333333333</v>
      </c>
      <c r="BJ6" s="318">
        <f>+IFERROR(VLOOKUP($BF$4&amp;BJ$5&amp;$FX$3,'Datos comparativos (2)'!$E:$BD,Evolutivos!$C6,FALSE),"n/a")</f>
        <v>0.98249999999999993</v>
      </c>
      <c r="BK6" s="318">
        <f>+IFERROR(VLOOKUP($BF$4&amp;BK$5&amp;$FX$3,'Datos comparativos (2)'!$E:$BD,Evolutivos!$C6,FALSE),"n/a")</f>
        <v>0.98249999999999993</v>
      </c>
      <c r="BL6" s="318">
        <f>+IFERROR(VLOOKUP($BF$4&amp;BL$5&amp;$FX$3,'Datos comparativos (2)'!$E:$BD,Evolutivos!$C6,FALSE),"n/a")</f>
        <v>0.89083333333333325</v>
      </c>
      <c r="BM6" s="318">
        <f>+IFERROR(VLOOKUP($BF$4&amp;BM$5&amp;$FX$3,'Datos comparativos (2)'!$E:$BD,Evolutivos!$C6,FALSE),"n/a")</f>
        <v>0.98333333333333328</v>
      </c>
      <c r="BN6" s="318">
        <f>+IFERROR(VLOOKUP($BF$4&amp;BN$5&amp;$FX$3,'Datos comparativos (2)'!$E:$BD,Evolutivos!$C6,FALSE),"n/a")</f>
        <v>0.94490196078431388</v>
      </c>
      <c r="BO6" s="318">
        <f>+IFERROR(VLOOKUP($BF$4&amp;BO$5&amp;$FX$3,'Datos comparativos (2)'!$E:$BD,Evolutivos!$C6,FALSE),"n/a")</f>
        <v>0.8633333333333334</v>
      </c>
      <c r="BP6" s="318">
        <f>+IFERROR(VLOOKUP($BF$4&amp;BP$5&amp;$FX$3,'Datos comparativos (2)'!$E:$BE,Evolutivos!$C6,FALSE),"n/a")</f>
        <v>0.94313725490196076</v>
      </c>
      <c r="BQ6" s="318">
        <f>+IFERROR(VLOOKUP($BF$4&amp;BQ$5&amp;$FX$3,'Datos comparativos (2)'!$E:$BE,Evolutivos!$C6,FALSE),"n/a")</f>
        <v>0.96274509803921571</v>
      </c>
      <c r="BS6" s="318">
        <f>+IFERROR(VLOOKUP($BS$4&amp;BS$5&amp;$FX$3,'Datos comparativos (2)'!$E:$BE,Evolutivos!$C6,FALSE),"n/a")</f>
        <v>0.92499999999999993</v>
      </c>
      <c r="BT6" s="318">
        <f>+IFERROR(VLOOKUP($BS$4&amp;BT$5&amp;$FX$3,'Datos comparativos (2)'!$E:$BE,Evolutivos!$C6,FALSE),"n/a")</f>
        <v>0.95624355005159967</v>
      </c>
      <c r="BU6" s="318">
        <f>+IFERROR(VLOOKUP($BS$4&amp;BU$5&amp;$FX$3,'Datos comparativos (2)'!$E:$BE,Evolutivos!$C6,FALSE),"n/a")</f>
        <v>0.79622663018695861</v>
      </c>
      <c r="BV6" s="318">
        <f>+IFERROR(VLOOKUP($BS$4&amp;BV$5&amp;$FX$3,'Datos comparativos (2)'!$E:$BE,Evolutivos!$C6,FALSE),"n/a")</f>
        <v>1</v>
      </c>
      <c r="BW6" s="318">
        <f>+IFERROR(VLOOKUP($BS$4&amp;BW$5&amp;$FX$3,'Datos comparativos (2)'!$E:$BE,Evolutivos!$C6,FALSE),"n/a")</f>
        <v>1.0000000000000002</v>
      </c>
      <c r="BX6" s="318">
        <f>+IFERROR(VLOOKUP($BS$4&amp;BX$5&amp;$FX$3,'Datos comparativos (2)'!$E:$BE,Evolutivos!$C6,FALSE),"n/a")</f>
        <v>0.90033333333333343</v>
      </c>
      <c r="BY6" s="318">
        <f>+IFERROR(VLOOKUP($BS$4&amp;BY$5&amp;$FX$3,'Datos comparativos (2)'!$E:$BE,Evolutivos!$C6,FALSE),"n/a")</f>
        <v>0.831372549019608</v>
      </c>
      <c r="BZ6" s="318">
        <f>+IFERROR(VLOOKUP($BS$4&amp;BZ$5&amp;$FX$3,'Datos comparativos (2)'!$E:$BE,Evolutivos!$C6,FALSE),"n/a")</f>
        <v>0.87368421052631584</v>
      </c>
      <c r="CA6" s="318">
        <f>+IFERROR(VLOOKUP($BS$4&amp;CA$5&amp;$FX$3,'Datos comparativos (2)'!$E:$BE,Evolutivos!$C6,FALSE),"n/a")</f>
        <v>1.0000000000000002</v>
      </c>
      <c r="CB6" s="318">
        <f>+IFERROR(VLOOKUP($BS$4&amp;CB$5&amp;$FX$3,'Datos comparativos (2)'!$E:$BE,Evolutivos!$C6,FALSE),"n/a")</f>
        <v>0.95588235294117663</v>
      </c>
      <c r="CC6" s="318" t="str">
        <f>+IFERROR(VLOOKUP($BS$4&amp;CC$5&amp;$FX$3,'Datos comparativos (2)'!$E:$BE,Evolutivos!$C6,FALSE),"n/a")</f>
        <v>n/a</v>
      </c>
      <c r="CD6" s="318">
        <f>+IFERROR(VLOOKUP($BS$4&amp;CD$5&amp;$FX$3,'Datos comparativos (2)'!$E:$BE,Evolutivos!$C6,FALSE),"n/a")</f>
        <v>0.90933333333333344</v>
      </c>
      <c r="CF6" s="318">
        <f>+IFERROR(VLOOKUP($CF$4&amp;CF$5&amp;$FX$3,'Datos comparativos (2)'!$E:$BE,Evolutivos!$C6,FALSE),"n/a")</f>
        <v>0.9630546955624355</v>
      </c>
      <c r="CG6" s="318">
        <f>+IFERROR(VLOOKUP($CF$4&amp;CG$5&amp;$FX$3,'Datos comparativos (2)'!$E:$BE,Evolutivos!$C6,FALSE),"n/a")</f>
        <v>0.75284997720018243</v>
      </c>
      <c r="CH6" s="318">
        <f>+IFERROR(VLOOKUP($CF$4&amp;CH$5&amp;$FX$3,'Datos comparativos (2)'!$E:$BE,Evolutivos!$C6,FALSE),"n/a")</f>
        <v>0.88948306595365401</v>
      </c>
      <c r="CI6" s="318">
        <f>+IFERROR(VLOOKUP($CF$4&amp;CI$5&amp;$FX$3,'Datos comparativos (2)'!$E:$BE,Evolutivos!$C6,FALSE),"n/a")</f>
        <v>0.71033868092691621</v>
      </c>
      <c r="CJ6" s="318">
        <f>+IFERROR(VLOOKUP($CF$4&amp;CJ$5&amp;$FX$3,'Datos comparativos (2)'!$E:$BE,Evolutivos!$C6,FALSE),"n/a")</f>
        <v>0.90891472868217049</v>
      </c>
      <c r="CK6" s="318">
        <f>+IFERROR(VLOOKUP($CF$4&amp;CK$5&amp;$FX$3,'Datos comparativos (2)'!$E:$BE,Evolutivos!$C6,FALSE),"n/a")</f>
        <v>0.84690860215053754</v>
      </c>
      <c r="CL6" s="318">
        <f>+IFERROR(VLOOKUP($CF$4&amp;CL$5&amp;$FX$3,'Datos comparativos (2)'!$E:$BE,Evolutivos!$C6,FALSE),"n/a")</f>
        <v>0.91938997821350743</v>
      </c>
      <c r="CM6" s="318">
        <f>+IFERROR(VLOOKUP($CF$4&amp;CM$5&amp;$FX$3,'Datos comparativos (2)'!$E:$BE,Evolutivos!$C6,FALSE),"n/a")</f>
        <v>0.98352941176470621</v>
      </c>
      <c r="CN6" s="318">
        <f>+IFERROR(VLOOKUP($CF$4&amp;CN$5&amp;$FX$3,'Datos comparativos (2)'!$E:$BE,Evolutivos!$C6,FALSE),"n/a")</f>
        <v>0.91176470588235292</v>
      </c>
      <c r="CO6" s="318">
        <f>+IFERROR(VLOOKUP($CF$4&amp;CO$5&amp;$FX$3,'Datos comparativos (2)'!$E:$BE,Evolutivos!$C6,FALSE),"n/a")</f>
        <v>0.79366165070679429</v>
      </c>
      <c r="CP6" s="318">
        <f>+IFERROR(VLOOKUP($CF$4&amp;CP$5&amp;$FX$3,'Datos comparativos (2)'!$E:$BE,Evolutivos!$C6,FALSE),"n/a")</f>
        <v>0.98333333333333306</v>
      </c>
      <c r="CQ6" s="318">
        <f>+IFERROR(VLOOKUP($CF$4&amp;CQ$5&amp;$FX$3,'Datos comparativos (2)'!$E:$BE,Evolutivos!$C6,FALSE),"n/a")</f>
        <v>0.81060606060606044</v>
      </c>
      <c r="CS6" s="318">
        <f>+IFERROR(VLOOKUP($CS$4&amp;CS$5&amp;$FX$3,'Datos comparativos (2)'!$E:$BE,Evolutivos!$C6,FALSE),"n/a")</f>
        <v>1</v>
      </c>
      <c r="CT6" s="318">
        <f>+IFERROR(VLOOKUP($CS$4&amp;CT$5&amp;$FX$3,'Datos comparativos (2)'!$E:$BE,Evolutivos!$C6,FALSE),"n/a")</f>
        <v>1</v>
      </c>
      <c r="CU6" s="318">
        <f>+IFERROR(VLOOKUP($CS$4&amp;CU$5&amp;$FX$3,'Datos comparativos (2)'!$E:$BE,Evolutivos!$C6,FALSE),"n/a")</f>
        <v>0.82953826691967092</v>
      </c>
      <c r="CV6" s="318">
        <f>+IFERROR(VLOOKUP($CS$4&amp;CV$5&amp;$FX$3,'Datos comparativos (2)'!$E:$BE,Evolutivos!$C6,FALSE),"n/a")</f>
        <v>0.98409090909090879</v>
      </c>
      <c r="CW6" s="318">
        <f>+IFERROR(VLOOKUP($CS$4&amp;CW$5&amp;$FX$3,'Datos comparativos (2)'!$E:$BE,Evolutivos!$C6,FALSE),"n/a")</f>
        <v>0.97058823529411742</v>
      </c>
      <c r="CX6" s="318">
        <f>+IFERROR(VLOOKUP($CS$4&amp;CX$5&amp;$FX$3,'Datos comparativos (2)'!$E:$BE,Evolutivos!$C6,FALSE),"n/a")</f>
        <v>0.9120809614168246</v>
      </c>
      <c r="CY6" s="318">
        <f>+IFERROR(VLOOKUP($CS$4&amp;CY$5&amp;$FX$3,'Datos comparativos (2)'!$E:$BE,Evolutivos!$C6,FALSE),"n/a")</f>
        <v>0.98039215686274483</v>
      </c>
      <c r="CZ6" s="318">
        <f>+IFERROR(VLOOKUP($CS$4&amp;CZ$5&amp;$FX$3,'Datos comparativos (2)'!$E:$BE,Evolutivos!$C6,FALSE),"n/a")</f>
        <v>0.94652406417112289</v>
      </c>
      <c r="DA6" s="318">
        <f>+IFERROR(VLOOKUP($CS$4&amp;DA$5&amp;$FX$3,'Datos comparativos (2)'!$E:$BE,Evolutivos!$C6,FALSE),"n/a")</f>
        <v>0.90608875128998967</v>
      </c>
      <c r="DB6" s="318">
        <f>+IFERROR(VLOOKUP($CS$4&amp;DB$5&amp;$FX$3,'Datos comparativos (2)'!$E:$BE,Evolutivos!$C6,FALSE),"n/a")</f>
        <v>0.88948306595365401</v>
      </c>
      <c r="DC6" s="318">
        <f>+IFERROR(VLOOKUP($CS$4&amp;DC$5&amp;$FX$3,'Datos comparativos (2)'!$E:$BE,Evolutivos!$C6,FALSE),"n/a")</f>
        <v>0.9624999999999998</v>
      </c>
      <c r="DD6" s="318">
        <f>+IFERROR(VLOOKUP($CS$4&amp;DD$5&amp;$FX$3,'Datos comparativos (2)'!$E:$BE,Evolutivos!$C6,FALSE),"n/a")</f>
        <v>0.93560371517027852</v>
      </c>
      <c r="DF6" s="318">
        <f>+IFERROR(VLOOKUP($DF$4&amp;DF$5&amp;$FX$3,'Datos comparativos (2)'!$E:$BE,Evolutivos!$C6,FALSE),"n/a")</f>
        <v>0.96167557932263781</v>
      </c>
      <c r="DG6" s="318">
        <f>+IFERROR(VLOOKUP($DF$4&amp;DG$5&amp;$FX$3,'Datos comparativos (2)'!$E:$BE,Evolutivos!$C6,FALSE),"n/a")</f>
        <v>0.83868092691622087</v>
      </c>
      <c r="DH6" s="318">
        <f>+IFERROR(VLOOKUP($DF$4&amp;DH$5&amp;$FX$3,'Datos comparativos (2)'!$E:$BE,Evolutivos!$C6,FALSE),"n/a")</f>
        <v>0.90641711229946509</v>
      </c>
      <c r="DI6" s="318">
        <f>+IFERROR(VLOOKUP($DF$4&amp;DI$5&amp;$FX$3,'Datos comparativos (2)'!$E:$BE,Evolutivos!$C6,FALSE),"n/a")</f>
        <v>0.88162672476397963</v>
      </c>
      <c r="DJ6" s="318">
        <f>+IFERROR(VLOOKUP($DF$4&amp;DJ$5&amp;$FX$3,'Datos comparativos (2)'!$E:$BE,Evolutivos!$C6,FALSE),"n/a")</f>
        <v>0.99999999999999978</v>
      </c>
      <c r="DK6" s="318">
        <f>+IFERROR(VLOOKUP($DF$4&amp;DK$5&amp;$FX$3,'Datos comparativos (2)'!$E:$BE,Evolutivos!$C6,FALSE),"n/a")</f>
        <v>0.73933369644153946</v>
      </c>
      <c r="DL6" s="318">
        <f>+IFERROR(VLOOKUP($DF$4&amp;DL$5&amp;$FX$3,'Datos comparativos (2)'!$E:$BE,Evolutivos!$C6,FALSE),"n/a")</f>
        <v>0.94315789473684208</v>
      </c>
      <c r="DM6" s="318">
        <f>+IFERROR(VLOOKUP($DF$4&amp;DM$5&amp;$FX$3,'Datos comparativos (2)'!$E:$BE,Evolutivos!$C6,FALSE),"n/a")</f>
        <v>0.8224400871459695</v>
      </c>
      <c r="DN6" s="318">
        <f>+IFERROR(VLOOKUP($DF$4&amp;DN$5&amp;$FX$3,'Datos comparativos (2)'!$E:$BE,Evolutivos!$C6,FALSE),"n/a")</f>
        <v>0.88064516129032244</v>
      </c>
      <c r="DO6" s="318">
        <f>+IFERROR(VLOOKUP($DF$4&amp;DO$5&amp;$FX$3,'Datos comparativos (2)'!$E:$BE,Evolutivos!$C6,FALSE),"n/a")</f>
        <v>0.9295900178253117</v>
      </c>
      <c r="DP6" s="318">
        <f>+IFERROR(VLOOKUP($DF$4&amp;DP$5&amp;$FX$3,'Datos comparativos (2)'!$E:$BE,Evolutivos!$C6,FALSE),"n/a")</f>
        <v>0.94652406417112289</v>
      </c>
      <c r="DQ6" s="318">
        <f>+IFERROR(VLOOKUP($DF$4&amp;DQ$5&amp;$FX$3,'Datos comparativos (2)'!$E:$BE,Evolutivos!$C6,FALSE),"n/a")</f>
        <v>0.82976827094474137</v>
      </c>
      <c r="DS6" s="318"/>
      <c r="DT6" s="318">
        <f>+IFERROR(VLOOKUP($DS$4&amp;DT$5&amp;$FX$3,'Datos comparativos (2)'!$E:$BE,Evolutivos!$C6,FALSE),"n/a")</f>
        <v>0.9532258064516127</v>
      </c>
      <c r="DU6" s="318"/>
      <c r="DV6" s="318"/>
      <c r="DW6" s="318"/>
      <c r="DX6" s="318"/>
      <c r="DY6" s="318"/>
      <c r="DZ6" s="318"/>
      <c r="EA6" s="318"/>
      <c r="EB6" s="318"/>
      <c r="EC6" s="318"/>
      <c r="ED6" s="318"/>
      <c r="EF6" s="320">
        <f>+VLOOKUP($FX$3,Listas!$B$3:$C$9,2,FALSE)</f>
        <v>0.8</v>
      </c>
      <c r="EG6" s="318">
        <f t="shared" ref="EG6:EG24" si="0">+IF(IFERROR(AVERAGE(F6:H6),"n/a")="n/a","",IFERROR(AVERAGE(F6:H6),"n/a"))</f>
        <v>0.63444444444444448</v>
      </c>
      <c r="EH6" s="318">
        <f t="shared" ref="EH6:EH21" si="1">+IF(IFERROR(AVERAGE(I6:K6),"n/a")="n/a","",IFERROR(AVERAGE(I6:K6),"n/a"))</f>
        <v>0.77222222222222237</v>
      </c>
      <c r="EI6" s="318">
        <f t="shared" ref="EI6:EI21" si="2">+IF(IFERROR(AVERAGE(K6:M6),"n/a")="n/a","",IFERROR(AVERAGE(K6:M6),"n/a"))</f>
        <v>0.73333333333333339</v>
      </c>
      <c r="EJ6" s="318">
        <f t="shared" ref="EJ6:EJ21" si="3">+IF(IFERROR(AVERAGE(O6:Q6),"n/a")="n/a","",IFERROR(AVERAGE(O6:Q6),"n/a"))</f>
        <v>0.63472222222222208</v>
      </c>
      <c r="EK6" s="318">
        <f t="shared" ref="EK6:EK21" si="4">+IF(IFERROR(AVERAGE(S6:U6),"n/a")="n/a","",IFERROR(AVERAGE(S6:U6),"n/a"))</f>
        <v>0.55416666666666659</v>
      </c>
      <c r="EL6" s="318">
        <f t="shared" ref="EL6:EL21" si="5">+IF(IFERROR(AVERAGE(V6:X6),"n/a")="n/a","",IFERROR(AVERAGE(V6:X6),"n/a"))</f>
        <v>0.70920138888888895</v>
      </c>
      <c r="EM6" s="318">
        <f t="shared" ref="EM6:EM21" si="6">+IF(IFERROR(AVERAGE(Y6:AA6),"n/a")="n/a","",IFERROR(AVERAGE(Y6:AA6),"n/a"))</f>
        <v>0.68888888888888899</v>
      </c>
      <c r="EN6" s="318">
        <f t="shared" ref="EN6:EN21" si="7">+IF(IFERROR(AVERAGE(AB6:AD6),"n/a")="n/a","",IFERROR(AVERAGE(AB6:AD6),"n/a"))</f>
        <v>0.68658730158730152</v>
      </c>
      <c r="EO6" s="318">
        <f t="shared" ref="EO6:EO21" si="8">+IF(IFERROR(AVERAGE(AF6:AH6),"n/a")="n/a","",IFERROR(AVERAGE(AF6:AH6),"n/a"))</f>
        <v>0.70041666666666658</v>
      </c>
      <c r="EP6" s="318">
        <f t="shared" ref="EP6:EP21" si="9">+IF(IFERROR(AVERAGE(AI6:AK6),"n/a")="n/a","",IFERROR(AVERAGE(AI6:AK6),"n/a"))</f>
        <v>0.86520833333333336</v>
      </c>
      <c r="EQ6" s="318">
        <f t="shared" ref="EQ6:EQ21" si="10">+IF(IFERROR(AVERAGE(AL6:AN6),"n/a")="n/a","",IFERROR(AVERAGE(AL6:AN6),"n/a"))</f>
        <v>0.84534722222222214</v>
      </c>
      <c r="ER6" s="318">
        <f t="shared" ref="ER6:ER21" si="11">+IF(IFERROR(AVERAGE(AO6:AQ6),"n/a")="n/a","",IFERROR(AVERAGE(AO6:AQ6),"n/a"))</f>
        <v>0.64548611111111098</v>
      </c>
      <c r="ES6" s="318">
        <f t="shared" ref="ES6:ES21" si="12">+IF(IFERROR(AVERAGE(AS6:AU6),"n/a")="n/a","",IFERROR(AVERAGE(AS6:AU6),"n/a"))</f>
        <v>0.79229166666666651</v>
      </c>
      <c r="ET6" s="318" t="str">
        <f t="shared" ref="ET6:ET21" si="13">+IF(IFERROR(AVERAGE(AV6:AX6),"n/a")="n/a","",IFERROR(AVERAGE(AV6:AX6),"n/a"))</f>
        <v/>
      </c>
      <c r="EU6" s="318">
        <f t="shared" ref="EU6:EU21" si="14">+IF(IFERROR(AVERAGE(AY6:BA6),"n/a")="n/a","",IFERROR(AVERAGE(AY6:BA6),"n/a"))</f>
        <v>0.80215277777777771</v>
      </c>
      <c r="EV6" s="318">
        <f t="shared" ref="EV6:EV21" si="15">+IF(IFERROR(AVERAGE(BB6:BD6),"n/a")="n/a","",IFERROR(AVERAGE(BB6:BD6),"n/a"))</f>
        <v>0.82319444444444434</v>
      </c>
      <c r="EW6" s="318">
        <f t="shared" ref="EW6:EW20" si="16">+IF(IFERROR(AVERAGE(BF6:BH6),"n/a")="n/a","",IFERROR(AVERAGE(BF6:BH6),"n/a"))</f>
        <v>0.87479166666666652</v>
      </c>
      <c r="EX6" s="318">
        <f t="shared" ref="EX6:EX22" si="17">+IF(IFERROR(AVERAGE(BI6:BK6),"n/a")="n/a","",IFERROR(AVERAGE(BI6:BK6),"n/a"))</f>
        <v>0.95944444444444432</v>
      </c>
      <c r="EY6" s="318">
        <f t="shared" ref="EY6:EY22" si="18">+IF(IFERROR(AVERAGE(BL6:BN6),"n/a")="n/a","",IFERROR(AVERAGE(BL6:BN6),"n/a"))</f>
        <v>0.93968954248366021</v>
      </c>
      <c r="EZ6" s="318">
        <f t="shared" ref="EZ6:EZ22" si="19">+IF(IFERROR(AVERAGE(BO6:BQ6),"n/a")="n/a","",IFERROR(AVERAGE(BO6:BQ6),"n/a"))</f>
        <v>0.9230718954248367</v>
      </c>
      <c r="FA6" s="318">
        <f t="shared" ref="FA6:FA22" si="20">+IF(IFERROR(AVERAGE(BS6:BU6),"n/a")="n/a","",IFERROR(AVERAGE(BS6:BU6),"n/a"))</f>
        <v>0.89249006007951948</v>
      </c>
      <c r="FB6" s="318">
        <f t="shared" ref="FB6:FB22" si="21">+IF(IFERROR(AVERAGE(BV6:BX6),"n/a")="n/a","",IFERROR(AVERAGE(BV6:BX6),"n/a"))</f>
        <v>0.96677777777777774</v>
      </c>
      <c r="FC6" s="318">
        <f t="shared" ref="FC6:FC22" si="22">+IF(IFERROR(AVERAGE(BY6:CA6),"n/a")="n/a","",IFERROR(AVERAGE(BY6:CA6),"n/a"))</f>
        <v>0.90168558651530795</v>
      </c>
      <c r="FD6" s="318">
        <f t="shared" ref="FD6:FD22" si="23">+IF(IFERROR(AVERAGE(CB6:CD6),"n/a")="n/a","",IFERROR(AVERAGE(CB6:CD6),"n/a"))</f>
        <v>0.93260784313725509</v>
      </c>
      <c r="FE6" s="318">
        <f t="shared" ref="FE6:FE24" si="24">+IF(IFERROR(AVERAGE(CF6:CH6),"n/a")="n/a","",IFERROR(AVERAGE(CF6:CH6),"n/a"))</f>
        <v>0.86846257957209072</v>
      </c>
      <c r="FF6" s="318">
        <f t="shared" ref="FF6:FF24" si="25">+IF(IFERROR(AVERAGE(CI6:CK6),"n/a")="n/a","",IFERROR(AVERAGE(CI6:CK6),"n/a"))</f>
        <v>0.82205400391987471</v>
      </c>
      <c r="FG6" s="318">
        <f t="shared" ref="FG6:FG24" si="26">+IF(IFERROR(AVERAGE(CL6:CN6),"n/a")="n/a","",IFERROR(AVERAGE(CL6:CN6),"n/a"))</f>
        <v>0.93822803195352211</v>
      </c>
      <c r="FH6" s="318">
        <f t="shared" ref="FH6:FH24" si="27">+IF(IFERROR(AVERAGE(CO6:CQ6),"n/a")="n/a","",IFERROR(AVERAGE(CO6:CQ6),"n/a"))</f>
        <v>0.86253368154872934</v>
      </c>
      <c r="FI6" s="318">
        <f t="shared" ref="FI6:FI24" si="28">+IF(IFERROR(AVERAGE(CS6:CU6),"n/a")="n/a","",IFERROR(AVERAGE(CS6:CU6),"n/a"))</f>
        <v>0.94317942230655694</v>
      </c>
      <c r="FJ6" s="318">
        <f t="shared" ref="FJ6:FJ24" si="29">+IF(IFERROR(AVERAGE(CV6:CX6),"n/a")="n/a","",IFERROR(AVERAGE(CV6:CX6),"n/a"))</f>
        <v>0.95558670193395034</v>
      </c>
      <c r="FK6" s="318">
        <f t="shared" ref="FK6:FK24" si="30">+IF(IFERROR(AVERAGE(CY6:DA6),"n/a")="n/a","",IFERROR(AVERAGE(CY6:DA6),"n/a"))</f>
        <v>0.94433499077461913</v>
      </c>
      <c r="FL6" s="318">
        <f t="shared" ref="FL6:FL24" si="31">+IF(IFERROR(AVERAGE(DB6:DD6),"n/a")="n/a","",IFERROR(AVERAGE(DB6:DD6),"n/a"))</f>
        <v>0.92919559370797744</v>
      </c>
      <c r="FM6" s="318">
        <f t="shared" ref="FM6:FM25" si="32">+IF(IFERROR(AVERAGE(DF6:DH6),"n/a")="n/a","",IFERROR(AVERAGE(DF6:DH6),"n/a"))</f>
        <v>0.90225787284610792</v>
      </c>
      <c r="FN6" s="318">
        <f t="shared" ref="FN6:FN25" si="33">+IF(IFERROR(AVERAGE(DI6:DK6),"n/a")="n/a","",IFERROR(AVERAGE(DI6:DK6),"n/a"))</f>
        <v>0.87365347373517288</v>
      </c>
      <c r="FO6" s="318">
        <f t="shared" ref="FO6:FO25" si="34">+IF(IFERROR(AVERAGE(DL6:DN6),"n/a")="n/a","",IFERROR(AVERAGE(DL6:DN6),"n/a"))</f>
        <v>0.88208104772437801</v>
      </c>
      <c r="FP6" s="318">
        <f t="shared" ref="FP6:FP25" si="35">+IF(IFERROR(AVERAGE(DO6:DQ6),"n/a")="n/a","",IFERROR(AVERAGE(DO6:DQ6),"n/a"))</f>
        <v>0.90196078431372528</v>
      </c>
      <c r="FQ6" s="318">
        <f>+IF(IFERROR(AVERAGE(DS6:DU6),"n/a")="n/a","",IFERROR(AVERAGE(DS6:DU6),"n/a"))</f>
        <v>0.9532258064516127</v>
      </c>
      <c r="FR6" s="318"/>
      <c r="FS6" s="318"/>
      <c r="FT6" s="318"/>
      <c r="FU6" s="1007"/>
    </row>
    <row r="7" spans="2:186" x14ac:dyDescent="0.35">
      <c r="C7" s="304">
        <f>+VLOOKUP(E7,Listas!$K$2:$L$46,2,FALSE)</f>
        <v>7</v>
      </c>
      <c r="D7" s="304">
        <f>+D6+1</f>
        <v>3</v>
      </c>
      <c r="E7" s="317" t="str">
        <f>+IF(HLOOKUP($FX$2,Listas!$E$2:$H$25,Evolutivos!$D7,FALSE)=0,"",HLOOKUP($FX$2,Listas!$E$2:$H$25,Evolutivos!$D7,FALSE))</f>
        <v>Doble Vía entre 5to y 6to anillo</v>
      </c>
      <c r="F7" s="318">
        <f>+IFERROR(VLOOKUP($F$4&amp;F$5&amp;$FX$3,'Datos comparativos (2)'!$E:$BD,Evolutivos!$C7,FALSE),"n/a")</f>
        <v>0.77499999999999991</v>
      </c>
      <c r="G7" s="318">
        <f>+IFERROR(VLOOKUP($F$4&amp;G$5&amp;$FX$3,'Datos comparativos (2)'!$E:$BD,Evolutivos!$C7,FALSE),"n/a")</f>
        <v>0.83333333333333337</v>
      </c>
      <c r="H7" s="318">
        <f>+IFERROR(VLOOKUP($F$4&amp;H$5&amp;$FX$3,'Datos comparativos (2)'!$E:$BD,Evolutivos!$C7,FALSE),"n/a")</f>
        <v>0.9</v>
      </c>
      <c r="I7" s="318" t="str">
        <f>+IFERROR(VLOOKUP($F$4&amp;I$5&amp;$FX$3,'Datos comparativos (2)'!$E:$BD,Evolutivos!$C7,FALSE),"n/a")</f>
        <v>n/a</v>
      </c>
      <c r="J7" s="318">
        <f>+IFERROR(VLOOKUP($F$4&amp;J$5&amp;$FX$3,'Datos comparativos (2)'!$E:$BD,Evolutivos!$C7,FALSE),"n/a")</f>
        <v>0.56111111111111112</v>
      </c>
      <c r="K7" s="318">
        <f>+IFERROR(VLOOKUP($F$4&amp;K$5&amp;$FX$3,'Datos comparativos (2)'!$E:$BD,Evolutivos!$C7,FALSE),"n/a")</f>
        <v>0.68333333333333335</v>
      </c>
      <c r="L7" s="318">
        <f>+IFERROR(VLOOKUP($F$4&amp;L$5&amp;$FX$3,'Datos comparativos (2)'!$E:$BD,Evolutivos!$C7,FALSE),"n/a")</f>
        <v>0.83333333333333337</v>
      </c>
      <c r="M7" s="318">
        <f>+IFERROR(VLOOKUP($F$4&amp;M$5&amp;$FX$3,'Datos comparativos (2)'!$E:$BD,Evolutivos!$C7,FALSE),"n/a")</f>
        <v>0.67499999999999993</v>
      </c>
      <c r="N7" s="318">
        <f>+IFERROR(VLOOKUP($F$4&amp;N$5&amp;$FX$3,'Datos comparativos (2)'!$E:$BD,Evolutivos!$C7,FALSE),"n/a")</f>
        <v>0.78333333333333333</v>
      </c>
      <c r="O7" s="318">
        <f>+IFERROR(VLOOKUP($F$4&amp;O$5&amp;$FX$3,'Datos comparativos (2)'!$E:$BD,Evolutivos!$C7,FALSE),"n/a")</f>
        <v>0.46666666666666667</v>
      </c>
      <c r="P7" s="318">
        <f>+IFERROR(VLOOKUP($F$4&amp;P$5&amp;$FX$3,'Datos comparativos (2)'!$E:$BD,Evolutivos!$C7,FALSE),"n/a")</f>
        <v>0.75833333333333341</v>
      </c>
      <c r="Q7" s="318">
        <f>+IFERROR(VLOOKUP($F$4&amp;Q$5&amp;$FX$3,'Datos comparativos (2)'!$E:$BD,Evolutivos!$C7,FALSE),"n/a")</f>
        <v>0.82500000000000007</v>
      </c>
      <c r="R7" s="319"/>
      <c r="S7" s="318">
        <f>+IFERROR(VLOOKUP($S$4&amp;S$5&amp;$FX$3,'Datos comparativos (2)'!$E:$BD,Evolutivos!$C7,FALSE),"n/a")</f>
        <v>0.67083333333333339</v>
      </c>
      <c r="T7" s="318">
        <f>+IFERROR(VLOOKUP($S$4&amp;T$5&amp;$FX$3,'Datos comparativos (2)'!$E:$BD,Evolutivos!$C7,FALSE),"n/a")</f>
        <v>0.6645833333333333</v>
      </c>
      <c r="U7" s="318">
        <f>+IFERROR(VLOOKUP($S$4&amp;U$5&amp;$FX$3,'Datos comparativos (2)'!$E:$BD,Evolutivos!$C7,FALSE),"n/a")</f>
        <v>0.79999999999999993</v>
      </c>
      <c r="V7" s="318">
        <f>+IFERROR(VLOOKUP($S$4&amp;V$5&amp;$FX$3,'Datos comparativos (2)'!$E:$BD,Evolutivos!$C7,FALSE),"n/a")</f>
        <v>0.64583333333333337</v>
      </c>
      <c r="W7" s="318">
        <f>+IFERROR(VLOOKUP($S$4&amp;W$5&amp;$FX$3,'Datos comparativos (2)'!$E:$BD,Evolutivos!$C7,FALSE),"n/a")</f>
        <v>0.82291666666666674</v>
      </c>
      <c r="X7" s="318">
        <f>+IFERROR(VLOOKUP($S$4&amp;X$5&amp;$FX$3,'Datos comparativos (2)'!$E:$BD,Evolutivos!$C7,FALSE),"n/a")</f>
        <v>0.7729166666666667</v>
      </c>
      <c r="Y7" s="318">
        <f>+IFERROR(VLOOKUP($S$4&amp;Y$5&amp;$FX$3,'Datos comparativos (2)'!$E:$BD,Evolutivos!$C7,FALSE),"n/a")</f>
        <v>0.67166666666666663</v>
      </c>
      <c r="Z7" s="318">
        <f>+IFERROR(VLOOKUP($S$4&amp;Z$5&amp;$FX$3,'Datos comparativos (2)'!$E:$BD,Evolutivos!$C7,FALSE),"n/a")</f>
        <v>0.65208333333333324</v>
      </c>
      <c r="AA7" s="318">
        <f>+IFERROR(VLOOKUP($S$4&amp;AA$5&amp;$FX$3,'Datos comparativos (2)'!$E:$BD,Evolutivos!$C7,FALSE),"n/a")</f>
        <v>0.6216666666666667</v>
      </c>
      <c r="AB7" s="318">
        <f>+IFERROR(VLOOKUP($S$4&amp;AB$5&amp;$FX$3,'Datos comparativos (2)'!$E:$BD,Evolutivos!$C7,FALSE),"n/a")</f>
        <v>0.60833333333333339</v>
      </c>
      <c r="AC7" s="318">
        <f>+IFERROR(VLOOKUP($S$4&amp;AC$5&amp;$FX$3,'Datos comparativos (2)'!$E:$BD,Evolutivos!$C7,FALSE),"n/a")</f>
        <v>0.68333333333333335</v>
      </c>
      <c r="AD7" s="318">
        <f>+IFERROR(VLOOKUP($S$4&amp;AD$5&amp;$FX$3,'Datos comparativos (2)'!$E:$BD,Evolutivos!$C7,FALSE),"n/a")</f>
        <v>0.76666666666666672</v>
      </c>
      <c r="AE7" s="319"/>
      <c r="AF7" s="318">
        <f>+IFERROR(VLOOKUP($AF$4&amp;AF$5&amp;$FX$3,'Datos comparativos (2)'!$E:$BD,Evolutivos!$C7,FALSE),"n/a")</f>
        <v>0.64833333333333343</v>
      </c>
      <c r="AG7" s="318">
        <f>+IFERROR(VLOOKUP($AF$4&amp;AG$5&amp;$FX$3,'Datos comparativos (2)'!$E:$BD,Evolutivos!$C7,FALSE),"n/a")</f>
        <v>0.7566666666666666</v>
      </c>
      <c r="AH7" s="318">
        <f>+IFERROR(VLOOKUP($AF$4&amp;AH$5&amp;$FX$3,'Datos comparativos (2)'!$E:$BD,Evolutivos!$C7,FALSE),"n/a")</f>
        <v>0.74958333333333327</v>
      </c>
      <c r="AI7" s="318">
        <f>+IFERROR(VLOOKUP($AF$4&amp;AI$5&amp;$FX$3,'Datos comparativos (2)'!$E:$BD,Evolutivos!$C7,FALSE),"n/a")</f>
        <v>0.57328431372549016</v>
      </c>
      <c r="AJ7" s="318">
        <f>+IFERROR(VLOOKUP($AF$4&amp;AJ$5&amp;$FX$3,'Datos comparativos (2)'!$E:$BD,Evolutivos!$C7,FALSE),"n/a")</f>
        <v>0.78895833333333332</v>
      </c>
      <c r="AK7" s="318">
        <f>+IFERROR(VLOOKUP($AF$4&amp;AK$5&amp;$FX$3,'Datos comparativos (2)'!$E:$BD,Evolutivos!$C7,FALSE),"n/a")</f>
        <v>0.98333333333333339</v>
      </c>
      <c r="AL7" s="318">
        <f>+IFERROR(VLOOKUP($AF$4&amp;AL$5&amp;$FX$3,'Datos comparativos (2)'!$E:$BD,Evolutivos!$C7,FALSE),"n/a")</f>
        <v>0.76270833333333332</v>
      </c>
      <c r="AM7" s="318">
        <f>+IFERROR(VLOOKUP($AF$4&amp;AM$5&amp;$FX$3,'Datos comparativos (2)'!$E:$BD,Evolutivos!$C7,FALSE),"n/a")</f>
        <v>0.75083333333333324</v>
      </c>
      <c r="AN7" s="318">
        <f>+IFERROR(VLOOKUP($AF$4&amp;AN$5&amp;$FX$3,'Datos comparativos (2)'!$E:$BD,Evolutivos!$C7,FALSE),"n/a")</f>
        <v>0.98333333333333317</v>
      </c>
      <c r="AO7" s="318">
        <f>+IFERROR(VLOOKUP($AF$4&amp;AO$5&amp;$FX$3,'Datos comparativos (2)'!$E:$BD,Evolutivos!$C7,FALSE),"n/a")</f>
        <v>0.67866263440860208</v>
      </c>
      <c r="AP7" s="318">
        <f>+IFERROR(VLOOKUP($AF$4&amp;AP$5&amp;$FX$3,'Datos comparativos (2)'!$E:$BD,Evolutivos!$C7,FALSE),"n/a")</f>
        <v>0.94395833333333323</v>
      </c>
      <c r="AQ7" s="318">
        <f>+IFERROR(VLOOKUP($AF$4&amp;AQ$5&amp;$FX$3,'Datos comparativos (2)'!$E:$BD,Evolutivos!$C7,FALSE),"n/a")</f>
        <v>0.92729166666666651</v>
      </c>
      <c r="AR7" s="319"/>
      <c r="AS7" s="318">
        <f>+IFERROR(VLOOKUP($AS$4&amp;AS$5&amp;$FX$3,'Datos comparativos (2)'!$E:$BD,Evolutivos!$C7,FALSE),"n/a")</f>
        <v>0.86708333333333332</v>
      </c>
      <c r="AT7" s="318">
        <f>+IFERROR(VLOOKUP($AS$4&amp;AT$5&amp;$FX$3,'Datos comparativos (2)'!$E:$BE,Evolutivos!$C7,FALSE),"n/a")</f>
        <v>0.65249999999999997</v>
      </c>
      <c r="AU7" s="318">
        <f>+IFERROR(VLOOKUP($AS$4&amp;AU$5&amp;$FX$3,'Datos comparativos (2)'!$E:$BD,Evolutivos!$C7,FALSE),"n/a")</f>
        <v>0.74958333333333327</v>
      </c>
      <c r="AV7" s="318" t="str">
        <f>+IFERROR(VLOOKUP($AS$4&amp;AV$5&amp;$FX$3,'Datos comparativos (2)'!$E:$BD,Evolutivos!$C7,FALSE),"n/a")</f>
        <v>n/a</v>
      </c>
      <c r="AW7" s="318" t="str">
        <f>+IFERROR(VLOOKUP($AS$4&amp;AW$5&amp;$FX$3,'Datos comparativos (2)'!$E:$BD,Evolutivos!$C7,FALSE),"n/a")</f>
        <v>n/a</v>
      </c>
      <c r="AX7" s="318" t="str">
        <f>+IFERROR(VLOOKUP($AS$4&amp;AX$5&amp;$FX$3,'Datos comparativos (2)'!$E:$BD,Evolutivos!$C7,FALSE),"n/a")</f>
        <v>n/a</v>
      </c>
      <c r="AY7" s="318">
        <f>+IFERROR(VLOOKUP($AS$4&amp;AY$5&amp;$FX$3,'Datos comparativos (2)'!$E:$BD,Evolutivos!$C7,FALSE),"n/a")</f>
        <v>0.88333333333333319</v>
      </c>
      <c r="AZ7" s="318">
        <f>+IFERROR(VLOOKUP($AS$4&amp;AZ$5&amp;$FX$3,'Datos comparativos (2)'!$E:$BD,Evolutivos!$C7,FALSE),"n/a")</f>
        <v>0.92499999999999982</v>
      </c>
      <c r="BA7" s="318">
        <f>+IFERROR(VLOOKUP($AS$4&amp;BA$5&amp;$FX$3,'Datos comparativos (2)'!$E:$BD,Evolutivos!$C7,FALSE),"n/a")</f>
        <v>0.92499999999999982</v>
      </c>
      <c r="BB7" s="318">
        <f>+IFERROR(VLOOKUP($AS$4&amp;BB$5&amp;$FX$3,'Datos comparativos (2)'!$E:$BD,Evolutivos!$C7,FALSE),"n/a")</f>
        <v>0.95708333333333329</v>
      </c>
      <c r="BC7" s="318">
        <f>+IFERROR(VLOOKUP($AS$4&amp;BC$5&amp;$FX$3,'Datos comparativos (2)'!$E:$BD,Evolutivos!$C7,FALSE),"n/a")</f>
        <v>0.8029166666666665</v>
      </c>
      <c r="BD7" s="318">
        <f>+IFERROR(VLOOKUP($AS$4&amp;BD$5&amp;$FX$3,'Datos comparativos (2)'!$E:$BD,Evolutivos!$C7,FALSE),"n/a")</f>
        <v>0.89083333333333325</v>
      </c>
      <c r="BF7" s="318">
        <f>+IFERROR(VLOOKUP($BF$4&amp;BF$5&amp;$FX$3,'Datos comparativos (2)'!$E:$BD,Evolutivos!$C7,FALSE),"n/a")</f>
        <v>0.86458333333333326</v>
      </c>
      <c r="BG7" s="318">
        <f>+IFERROR(VLOOKUP($BF$4&amp;BG$5&amp;$FX$3,'Datos comparativos (2)'!$E:$BD,Evolutivos!$C7,FALSE),"n/a")</f>
        <v>0.98333333333333328</v>
      </c>
      <c r="BH7" s="318">
        <f>+IFERROR(VLOOKUP($BF$4&amp;BH$5&amp;$FX$3,'Datos comparativos (2)'!$E:$BD,Evolutivos!$C7,FALSE),"n/a")</f>
        <v>0.62041666666666662</v>
      </c>
      <c r="BI7" s="318">
        <f>+IFERROR(VLOOKUP($BF$4&amp;BI$5&amp;$FX$3,'Datos comparativos (2)'!$E:$BD,Evolutivos!$C7,FALSE),"n/a")</f>
        <v>0.95833333333333326</v>
      </c>
      <c r="BJ7" s="318">
        <f>+IFERROR(VLOOKUP($BF$4&amp;BJ$5&amp;$FX$3,'Datos comparativos (2)'!$E:$BD,Evolutivos!$C7,FALSE),"n/a")</f>
        <v>0.99999999999999989</v>
      </c>
      <c r="BK7" s="318">
        <f>+IFERROR(VLOOKUP($BF$4&amp;BK$5&amp;$FX$3,'Datos comparativos (2)'!$E:$BD,Evolutivos!$C7,FALSE),"n/a")</f>
        <v>0.7493749999999999</v>
      </c>
      <c r="BL7" s="318">
        <f>+IFERROR(VLOOKUP($BF$4&amp;BL$5&amp;$FX$3,'Datos comparativos (2)'!$E:$BD,Evolutivos!$C7,FALSE),"n/a")</f>
        <v>0.99999999999999989</v>
      </c>
      <c r="BM7" s="318">
        <f>+IFERROR(VLOOKUP($BF$4&amp;BM$5&amp;$FX$3,'Datos comparativos (2)'!$E:$BD,Evolutivos!$C7,FALSE),"n/a")</f>
        <v>0.9570833333333334</v>
      </c>
      <c r="BN7" s="318">
        <f>+IFERROR(VLOOKUP($BF$4&amp;BN$5&amp;$FX$3,'Datos comparativos (2)'!$E:$BD,Evolutivos!$C7,FALSE),"n/a")</f>
        <v>0.76470588235294135</v>
      </c>
      <c r="BO7" s="318">
        <f>+IFERROR(VLOOKUP($BF$4&amp;BO$5&amp;$FX$3,'Datos comparativos (2)'!$E:$BD,Evolutivos!$C7,FALSE),"n/a")</f>
        <v>0.98333333333333339</v>
      </c>
      <c r="BP7" s="318">
        <f>+IFERROR(VLOOKUP($BF$4&amp;BP$5&amp;$FX$3,'Datos comparativos (2)'!$E:$BE,Evolutivos!$C7,FALSE),"n/a")</f>
        <v>0.98039215686274528</v>
      </c>
      <c r="BQ7" s="318">
        <f>+IFERROR(VLOOKUP($BF$4&amp;BQ$5&amp;$FX$3,'Datos comparativos (2)'!$E:$BE,Evolutivos!$C7,FALSE),"n/a")</f>
        <v>1.0000000000000002</v>
      </c>
      <c r="BS7" s="318">
        <f>+IFERROR(VLOOKUP($BS$4&amp;BS$5&amp;$FX$3,'Datos comparativos (2)'!$E:$BE,Evolutivos!$C7,FALSE),"n/a")</f>
        <v>1</v>
      </c>
      <c r="BT7" s="318">
        <f>+IFERROR(VLOOKUP($BS$4&amp;BT$5&amp;$FX$3,'Datos comparativos (2)'!$E:$BE,Evolutivos!$C7,FALSE),"n/a")</f>
        <v>0.89215686274509809</v>
      </c>
      <c r="BU7" s="318">
        <f>+IFERROR(VLOOKUP($BS$4&amp;BU$5&amp;$FX$3,'Datos comparativos (2)'!$E:$BE,Evolutivos!$C7,FALSE),"n/a")</f>
        <v>0.93980392156862746</v>
      </c>
      <c r="BV7" s="318">
        <f>+IFERROR(VLOOKUP($BS$4&amp;BV$5&amp;$FX$3,'Datos comparativos (2)'!$E:$BE,Evolutivos!$C7,FALSE),"n/a")</f>
        <v>0.98333333333333328</v>
      </c>
      <c r="BW7" s="318">
        <f>+IFERROR(VLOOKUP($BS$4&amp;BW$5&amp;$FX$3,'Datos comparativos (2)'!$E:$BE,Evolutivos!$C7,FALSE),"n/a")</f>
        <v>0.86921568627450985</v>
      </c>
      <c r="BX7" s="318">
        <f>+IFERROR(VLOOKUP($BS$4&amp;BX$5&amp;$FX$3,'Datos comparativos (2)'!$E:$BE,Evolutivos!$C7,FALSE),"n/a")</f>
        <v>0.91909184726522197</v>
      </c>
      <c r="BY7" s="318">
        <f>+IFERROR(VLOOKUP($BS$4&amp;BY$5&amp;$FX$3,'Datos comparativos (2)'!$E:$BE,Evolutivos!$C7,FALSE),"n/a")</f>
        <v>0.90670794633642937</v>
      </c>
      <c r="BZ7" s="318">
        <f>+IFERROR(VLOOKUP($BS$4&amp;BZ$5&amp;$FX$3,'Datos comparativos (2)'!$E:$BE,Evolutivos!$C7,FALSE),"n/a")</f>
        <v>0.91294117647058837</v>
      </c>
      <c r="CA7" s="318">
        <f>+IFERROR(VLOOKUP($BS$4&amp;CA$5&amp;$FX$3,'Datos comparativos (2)'!$E:$BE,Evolutivos!$C7,FALSE),"n/a")</f>
        <v>1</v>
      </c>
      <c r="CB7" s="318">
        <f>+IFERROR(VLOOKUP($BS$4&amp;CB$5&amp;$FX$3,'Datos comparativos (2)'!$E:$BE,Evolutivos!$C7,FALSE),"n/a")</f>
        <v>1</v>
      </c>
      <c r="CC7" s="318" t="str">
        <f>+IFERROR(VLOOKUP($BS$4&amp;CC$5&amp;$FX$3,'Datos comparativos (2)'!$E:$BE,Evolutivos!$C7,FALSE),"n/a")</f>
        <v>n/a</v>
      </c>
      <c r="CD7" s="318">
        <f>+IFERROR(VLOOKUP($BS$4&amp;CD$5&amp;$FX$3,'Datos comparativos (2)'!$E:$BE,Evolutivos!$C7,FALSE),"n/a")</f>
        <v>0.83514851428525683</v>
      </c>
      <c r="CF7" s="318">
        <f>+IFERROR(VLOOKUP($CF$4&amp;CF$5&amp;$FX$3,'Datos comparativos (2)'!$E:$BE,Evolutivos!$C7,FALSE),"n/a")</f>
        <v>0.52985739750445637</v>
      </c>
      <c r="CG7" s="318">
        <f>+IFERROR(VLOOKUP($CF$4&amp;CG$5&amp;$FX$3,'Datos comparativos (2)'!$E:$BE,Evolutivos!$C7,FALSE),"n/a")</f>
        <v>0.96457938013915223</v>
      </c>
      <c r="CH7" s="318">
        <f>+IFERROR(VLOOKUP($CF$4&amp;CH$5&amp;$FX$3,'Datos comparativos (2)'!$E:$BE,Evolutivos!$C7,FALSE),"n/a")</f>
        <v>0.61673506611947093</v>
      </c>
      <c r="CI7" s="318">
        <f>+IFERROR(VLOOKUP($CF$4&amp;CI$5&amp;$FX$3,'Datos comparativos (2)'!$E:$BE,Evolutivos!$C7,FALSE),"n/a")</f>
        <v>0.99999999999999978</v>
      </c>
      <c r="CJ7" s="318">
        <f>+IFERROR(VLOOKUP($CF$4&amp;CJ$5&amp;$FX$3,'Datos comparativos (2)'!$E:$BE,Evolutivos!$C7,FALSE),"n/a")</f>
        <v>0.98128342245989286</v>
      </c>
      <c r="CK7" s="318">
        <f>+IFERROR(VLOOKUP($CF$4&amp;CK$5&amp;$FX$3,'Datos comparativos (2)'!$E:$BE,Evolutivos!$C7,FALSE),"n/a")</f>
        <v>0.9696969696969695</v>
      </c>
      <c r="CL7" s="318">
        <f>+IFERROR(VLOOKUP($CF$4&amp;CL$5&amp;$FX$3,'Datos comparativos (2)'!$E:$BE,Evolutivos!$C7,FALSE),"n/a")</f>
        <v>0.82945736434108519</v>
      </c>
      <c r="CM7" s="318">
        <f>+IFERROR(VLOOKUP($CF$4&amp;CM$5&amp;$FX$3,'Datos comparativos (2)'!$E:$BE,Evolutivos!$C7,FALSE),"n/a")</f>
        <v>0.7905525846702316</v>
      </c>
      <c r="CN7" s="318">
        <f>+IFERROR(VLOOKUP($CF$4&amp;CN$5&amp;$FX$3,'Datos comparativos (2)'!$E:$BE,Evolutivos!$C7,FALSE),"n/a")</f>
        <v>0.6212121212121211</v>
      </c>
      <c r="CO7" s="318">
        <f>+IFERROR(VLOOKUP($CF$4&amp;CO$5&amp;$FX$3,'Datos comparativos (2)'!$E:$BE,Evolutivos!$C7,FALSE),"n/a")</f>
        <v>0.89960784313725495</v>
      </c>
      <c r="CP7" s="318">
        <f>+IFERROR(VLOOKUP($CF$4&amp;CP$5&amp;$FX$3,'Datos comparativos (2)'!$E:$BE,Evolutivos!$C7,FALSE),"n/a")</f>
        <v>0.86809269162210334</v>
      </c>
      <c r="CQ7" s="318">
        <f>+IFERROR(VLOOKUP($CF$4&amp;CQ$5&amp;$FX$3,'Datos comparativos (2)'!$E:$BE,Evolutivos!$C7,FALSE),"n/a")</f>
        <v>0.89973262032085544</v>
      </c>
      <c r="CS7" s="318">
        <f>+IFERROR(VLOOKUP($CS$4&amp;CS$5&amp;$FX$3,'Datos comparativos (2)'!$E:$BE,Evolutivos!$C7,FALSE),"n/a")</f>
        <v>0.95588235294117641</v>
      </c>
      <c r="CT7" s="318">
        <f>+IFERROR(VLOOKUP($CS$4&amp;CT$5&amp;$FX$3,'Datos comparativos (2)'!$E:$BE,Evolutivos!$C7,FALSE),"n/a")</f>
        <v>1</v>
      </c>
      <c r="CU7" s="318">
        <f>+IFERROR(VLOOKUP($CS$4&amp;CU$5&amp;$FX$3,'Datos comparativos (2)'!$E:$BE,Evolutivos!$C7,FALSE),"n/a")</f>
        <v>0.88680926916221026</v>
      </c>
      <c r="CV7" s="318">
        <f>+IFERROR(VLOOKUP($CS$4&amp;CV$5&amp;$FX$3,'Datos comparativos (2)'!$E:$BE,Evolutivos!$C7,FALSE),"n/a")</f>
        <v>0.92424242424242409</v>
      </c>
      <c r="CW7" s="318">
        <f>+IFERROR(VLOOKUP($CS$4&amp;CW$5&amp;$FX$3,'Datos comparativos (2)'!$E:$BE,Evolutivos!$C7,FALSE),"n/a")</f>
        <v>0.60239651416121998</v>
      </c>
      <c r="CX7" s="318">
        <f>+IFERROR(VLOOKUP($CS$4&amp;CX$5&amp;$FX$3,'Datos comparativos (2)'!$E:$BE,Evolutivos!$C7,FALSE),"n/a")</f>
        <v>0.78938172043010724</v>
      </c>
      <c r="CY7" s="318">
        <f>+IFERROR(VLOOKUP($CS$4&amp;CY$5&amp;$FX$3,'Datos comparativos (2)'!$E:$BE,Evolutivos!$C7,FALSE),"n/a")</f>
        <v>1.0000000000000002</v>
      </c>
      <c r="CZ7" s="318">
        <f>+IFERROR(VLOOKUP($CS$4&amp;CZ$5&amp;$FX$3,'Datos comparativos (2)'!$E:$BE,Evolutivos!$C7,FALSE),"n/a")</f>
        <v>0.92438596491228064</v>
      </c>
      <c r="DA7" s="318">
        <f>+IFERROR(VLOOKUP($CS$4&amp;DA$5&amp;$FX$3,'Datos comparativos (2)'!$E:$BE,Evolutivos!$C7,FALSE),"n/a")</f>
        <v>1</v>
      </c>
      <c r="DB7" s="318">
        <f>+IFERROR(VLOOKUP($CS$4&amp;DB$5&amp;$FX$3,'Datos comparativos (2)'!$E:$BE,Evolutivos!$C7,FALSE),"n/a")</f>
        <v>0.84169246646026818</v>
      </c>
      <c r="DC7" s="318">
        <f>+IFERROR(VLOOKUP($CS$4&amp;DC$5&amp;$FX$3,'Datos comparativos (2)'!$E:$BE,Evolutivos!$C7,FALSE),"n/a")</f>
        <v>0.99999999999999978</v>
      </c>
      <c r="DD7" s="318">
        <f>+IFERROR(VLOOKUP($CS$4&amp;DD$5&amp;$FX$3,'Datos comparativos (2)'!$E:$BE,Evolutivos!$C7,FALSE),"n/a")</f>
        <v>1</v>
      </c>
      <c r="DF7" s="318">
        <f>+IFERROR(VLOOKUP($DF$4&amp;DF$5&amp;$FX$3,'Datos comparativos (2)'!$E:$BE,Evolutivos!$C7,FALSE),"n/a")</f>
        <v>0.93295454545454526</v>
      </c>
      <c r="DG7" s="318">
        <f>+IFERROR(VLOOKUP($DF$4&amp;DG$5&amp;$FX$3,'Datos comparativos (2)'!$E:$BE,Evolutivos!$C7,FALSE),"n/a")</f>
        <v>0.98039215686274483</v>
      </c>
      <c r="DH7" s="318">
        <f>+IFERROR(VLOOKUP($DF$4&amp;DH$5&amp;$FX$3,'Datos comparativos (2)'!$E:$BE,Evolutivos!$C7,FALSE),"n/a")</f>
        <v>0.98128342245989286</v>
      </c>
      <c r="DI7" s="318">
        <f>+IFERROR(VLOOKUP($DF$4&amp;DI$5&amp;$FX$3,'Datos comparativos (2)'!$E:$BE,Evolutivos!$C7,FALSE),"n/a")</f>
        <v>0.9295900178253117</v>
      </c>
      <c r="DJ7" s="318">
        <f>+IFERROR(VLOOKUP($DF$4&amp;DJ$5&amp;$FX$3,'Datos comparativos (2)'!$E:$BE,Evolutivos!$C7,FALSE),"n/a")</f>
        <v>1.0000000000000002</v>
      </c>
      <c r="DK7" s="318">
        <f>+IFERROR(VLOOKUP($DF$4&amp;DK$5&amp;$FX$3,'Datos comparativos (2)'!$E:$BE,Evolutivos!$C7,FALSE),"n/a")</f>
        <v>0.90909090909090895</v>
      </c>
      <c r="DL7" s="318">
        <f>+IFERROR(VLOOKUP($DF$4&amp;DL$5&amp;$FX$3,'Datos comparativos (2)'!$E:$BE,Evolutivos!$C7,FALSE),"n/a")</f>
        <v>0.96705882352941197</v>
      </c>
      <c r="DM7" s="318">
        <f>+IFERROR(VLOOKUP($DF$4&amp;DM$5&amp;$FX$3,'Datos comparativos (2)'!$E:$BE,Evolutivos!$C7,FALSE),"n/a")</f>
        <v>0.93854489164086685</v>
      </c>
      <c r="DN7" s="318">
        <f>+IFERROR(VLOOKUP($DF$4&amp;DN$5&amp;$FX$3,'Datos comparativos (2)'!$E:$BE,Evolutivos!$C7,FALSE),"n/a")</f>
        <v>0.90552584670231717</v>
      </c>
      <c r="DO7" s="318">
        <f>+IFERROR(VLOOKUP($DF$4&amp;DO$5&amp;$FX$3,'Datos comparativos (2)'!$E:$BE,Evolutivos!$C7,FALSE),"n/a")</f>
        <v>1.0000000000000002</v>
      </c>
      <c r="DP7" s="318">
        <f>+IFERROR(VLOOKUP($DF$4&amp;DP$5&amp;$FX$3,'Datos comparativos (2)'!$E:$BE,Evolutivos!$C7,FALSE),"n/a")</f>
        <v>1.0000000000000002</v>
      </c>
      <c r="DQ7" s="318">
        <f>+IFERROR(VLOOKUP($DF$4&amp;DQ$5&amp;$FX$3,'Datos comparativos (2)'!$E:$BE,Evolutivos!$C7,FALSE),"n/a")</f>
        <v>0.80135918003565054</v>
      </c>
      <c r="DS7" s="318"/>
      <c r="DT7" s="318">
        <f>+IFERROR(VLOOKUP($DS$4&amp;DT$5&amp;$FX$3,'Datos comparativos (2)'!$E:$BE,Evolutivos!$C7,FALSE),"n/a")</f>
        <v>0.81639928698752207</v>
      </c>
      <c r="DU7" s="318"/>
      <c r="DV7" s="318"/>
      <c r="DW7" s="318"/>
      <c r="DX7" s="318"/>
      <c r="DY7" s="318"/>
      <c r="DZ7" s="318"/>
      <c r="EA7" s="318"/>
      <c r="EB7" s="318"/>
      <c r="EC7" s="318"/>
      <c r="ED7" s="318"/>
      <c r="EF7" s="320">
        <f>+VLOOKUP($FX$3,Listas!$B$3:$C$9,2,FALSE)</f>
        <v>0.8</v>
      </c>
      <c r="EG7" s="318">
        <f t="shared" si="0"/>
        <v>0.83611111111111114</v>
      </c>
      <c r="EH7" s="318">
        <f t="shared" si="1"/>
        <v>0.62222222222222223</v>
      </c>
      <c r="EI7" s="318">
        <f t="shared" si="2"/>
        <v>0.73055555555555551</v>
      </c>
      <c r="EJ7" s="318">
        <f t="shared" si="3"/>
        <v>0.68333333333333346</v>
      </c>
      <c r="EK7" s="318">
        <f t="shared" si="4"/>
        <v>0.71180555555555547</v>
      </c>
      <c r="EL7" s="318">
        <f t="shared" si="5"/>
        <v>0.74722222222222223</v>
      </c>
      <c r="EM7" s="318">
        <f t="shared" si="6"/>
        <v>0.64847222222222223</v>
      </c>
      <c r="EN7" s="318">
        <f t="shared" si="7"/>
        <v>0.68611111111111123</v>
      </c>
      <c r="EO7" s="318">
        <f t="shared" si="8"/>
        <v>0.71819444444444436</v>
      </c>
      <c r="EP7" s="318">
        <f t="shared" si="9"/>
        <v>0.78185866013071903</v>
      </c>
      <c r="EQ7" s="318">
        <f t="shared" si="10"/>
        <v>0.83229166666666654</v>
      </c>
      <c r="ER7" s="318">
        <f t="shared" si="11"/>
        <v>0.84997087813620065</v>
      </c>
      <c r="ES7" s="318">
        <f t="shared" si="12"/>
        <v>0.75638888888888889</v>
      </c>
      <c r="ET7" s="318" t="str">
        <f t="shared" si="13"/>
        <v/>
      </c>
      <c r="EU7" s="318">
        <f t="shared" si="14"/>
        <v>0.91111111111111098</v>
      </c>
      <c r="EV7" s="318">
        <f t="shared" si="15"/>
        <v>0.88361111111111101</v>
      </c>
      <c r="EW7" s="318">
        <f t="shared" si="16"/>
        <v>0.82277777777777761</v>
      </c>
      <c r="EX7" s="318">
        <f t="shared" si="17"/>
        <v>0.9025694444444442</v>
      </c>
      <c r="EY7" s="318">
        <f t="shared" si="18"/>
        <v>0.90726307189542477</v>
      </c>
      <c r="EZ7" s="318">
        <f t="shared" si="19"/>
        <v>0.98790849673202619</v>
      </c>
      <c r="FA7" s="318">
        <f t="shared" si="20"/>
        <v>0.94398692810457518</v>
      </c>
      <c r="FB7" s="318">
        <f t="shared" si="21"/>
        <v>0.92388028895768837</v>
      </c>
      <c r="FC7" s="318">
        <f t="shared" si="22"/>
        <v>0.93988304093567265</v>
      </c>
      <c r="FD7" s="318">
        <f t="shared" si="23"/>
        <v>0.91757425714262841</v>
      </c>
      <c r="FE7" s="318">
        <f t="shared" si="24"/>
        <v>0.70372394792102655</v>
      </c>
      <c r="FF7" s="318">
        <f t="shared" si="25"/>
        <v>0.98366013071895397</v>
      </c>
      <c r="FG7" s="318">
        <f t="shared" si="26"/>
        <v>0.74707402340781259</v>
      </c>
      <c r="FH7" s="318">
        <f t="shared" si="27"/>
        <v>0.88914438502673787</v>
      </c>
      <c r="FI7" s="318">
        <f t="shared" si="28"/>
        <v>0.94756387403446229</v>
      </c>
      <c r="FJ7" s="318">
        <f t="shared" si="29"/>
        <v>0.77200688627791703</v>
      </c>
      <c r="FK7" s="318">
        <f t="shared" si="30"/>
        <v>0.97479532163742688</v>
      </c>
      <c r="FL7" s="318">
        <f t="shared" si="31"/>
        <v>0.94723082215342258</v>
      </c>
      <c r="FM7" s="318">
        <f t="shared" si="32"/>
        <v>0.96487670825906102</v>
      </c>
      <c r="FN7" s="318">
        <f t="shared" si="33"/>
        <v>0.94622697563874036</v>
      </c>
      <c r="FO7" s="318">
        <f t="shared" si="34"/>
        <v>0.93704318729086522</v>
      </c>
      <c r="FP7" s="318">
        <f t="shared" si="35"/>
        <v>0.93378639334521696</v>
      </c>
      <c r="FQ7" s="318">
        <f t="shared" ref="FQ7:FQ25" si="36">+IF(IFERROR(AVERAGE(DS7:DU7),"n/a")="n/a","",IFERROR(AVERAGE(DS7:DU7),"n/a"))</f>
        <v>0.81639928698752207</v>
      </c>
      <c r="FR7" s="318"/>
      <c r="FS7" s="318"/>
      <c r="FT7" s="318"/>
      <c r="FU7" s="1007"/>
    </row>
    <row r="8" spans="2:186" x14ac:dyDescent="0.35">
      <c r="C8" s="304">
        <f>+VLOOKUP(E8,Listas!$K$2:$L$46,2,FALSE)</f>
        <v>8</v>
      </c>
      <c r="D8" s="304">
        <f t="shared" ref="D8:D18" si="37">+D7+1</f>
        <v>4</v>
      </c>
      <c r="E8" s="317" t="str">
        <f>+IF(HLOOKUP($FX$2,Listas!$E$2:$H$25,Evolutivos!$D8,FALSE)=0,"",HLOOKUP($FX$2,Listas!$E$2:$H$25,Evolutivos!$D8,FALSE))</f>
        <v>Grigota 2</v>
      </c>
      <c r="F8" s="318">
        <f>+IFERROR(VLOOKUP($F$4&amp;F$5&amp;$FX$3,'Datos comparativos (2)'!$E:$BD,Evolutivos!$C8,FALSE),"n/a")</f>
        <v>0.67166666666666675</v>
      </c>
      <c r="G8" s="318">
        <f>+IFERROR(VLOOKUP($F$4&amp;G$5&amp;$FX$3,'Datos comparativos (2)'!$E:$BD,Evolutivos!$C8,FALSE),"n/a")</f>
        <v>0.77500000000000002</v>
      </c>
      <c r="H8" s="318">
        <f>+IFERROR(VLOOKUP($F$4&amp;H$5&amp;$FX$3,'Datos comparativos (2)'!$E:$BD,Evolutivos!$C8,FALSE),"n/a")</f>
        <v>0.45333333333333337</v>
      </c>
      <c r="I8" s="318" t="str">
        <f>+IFERROR(VLOOKUP($F$4&amp;I$5&amp;$FX$3,'Datos comparativos (2)'!$E:$BD,Evolutivos!$C8,FALSE),"n/a")</f>
        <v>n/a</v>
      </c>
      <c r="J8" s="318">
        <f>+IFERROR(VLOOKUP($F$4&amp;J$5&amp;$FX$3,'Datos comparativos (2)'!$E:$BD,Evolutivos!$C8,FALSE),"n/a")</f>
        <v>0.89444444444444449</v>
      </c>
      <c r="K8" s="318">
        <f>+IFERROR(VLOOKUP($F$4&amp;K$5&amp;$FX$3,'Datos comparativos (2)'!$E:$BD,Evolutivos!$C8,FALSE),"n/a")</f>
        <v>0.92222222222222228</v>
      </c>
      <c r="L8" s="318">
        <f>+IFERROR(VLOOKUP($F$4&amp;L$5&amp;$FX$3,'Datos comparativos (2)'!$E:$BD,Evolutivos!$C8,FALSE),"n/a")</f>
        <v>0.93333333333333346</v>
      </c>
      <c r="M8" s="318">
        <f>+IFERROR(VLOOKUP($F$4&amp;M$5&amp;$FX$3,'Datos comparativos (2)'!$E:$BD,Evolutivos!$C8,FALSE),"n/a")</f>
        <v>0.70833333333333326</v>
      </c>
      <c r="N8" s="318">
        <f>+IFERROR(VLOOKUP($F$4&amp;N$5&amp;$FX$3,'Datos comparativos (2)'!$E:$BD,Evolutivos!$C8,FALSE),"n/a")</f>
        <v>0.85</v>
      </c>
      <c r="O8" s="318">
        <f>+IFERROR(VLOOKUP($F$4&amp;O$5&amp;$FX$3,'Datos comparativos (2)'!$E:$BD,Evolutivos!$C8,FALSE),"n/a")</f>
        <v>0.84166666666666667</v>
      </c>
      <c r="P8" s="318">
        <f>+IFERROR(VLOOKUP($F$4&amp;P$5&amp;$FX$3,'Datos comparativos (2)'!$E:$BD,Evolutivos!$C8,FALSE),"n/a")</f>
        <v>0.95833333333333326</v>
      </c>
      <c r="Q8" s="318">
        <f>+IFERROR(VLOOKUP($F$4&amp;Q$5&amp;$FX$3,'Datos comparativos (2)'!$E:$BD,Evolutivos!$C8,FALSE),"n/a")</f>
        <v>0.98333333333333328</v>
      </c>
      <c r="R8" s="319"/>
      <c r="S8" s="318">
        <f>+IFERROR(VLOOKUP($S$4&amp;S$5&amp;$FX$3,'Datos comparativos (2)'!$E:$BD,Evolutivos!$C8,FALSE),"n/a")</f>
        <v>0.48452380952380958</v>
      </c>
      <c r="T8" s="318">
        <f>+IFERROR(VLOOKUP($S$4&amp;T$5&amp;$FX$3,'Datos comparativos (2)'!$E:$BD,Evolutivos!$C8,FALSE),"n/a")</f>
        <v>0.45833333333333331</v>
      </c>
      <c r="U8" s="318">
        <f>+IFERROR(VLOOKUP($S$4&amp;U$5&amp;$FX$3,'Datos comparativos (2)'!$E:$BD,Evolutivos!$C8,FALSE),"n/a")</f>
        <v>0.46666666666666673</v>
      </c>
      <c r="V8" s="318">
        <f>+IFERROR(VLOOKUP($S$4&amp;V$5&amp;$FX$3,'Datos comparativos (2)'!$E:$BD,Evolutivos!$C8,FALSE),"n/a")</f>
        <v>0.49218750000000011</v>
      </c>
      <c r="W8" s="318">
        <f>+IFERROR(VLOOKUP($S$4&amp;W$5&amp;$FX$3,'Datos comparativos (2)'!$E:$BD,Evolutivos!$C8,FALSE),"n/a")</f>
        <v>0.9375</v>
      </c>
      <c r="X8" s="318">
        <f>+IFERROR(VLOOKUP($S$4&amp;X$5&amp;$FX$3,'Datos comparativos (2)'!$E:$BD,Evolutivos!$C8,FALSE),"n/a")</f>
        <v>0.89166666666666661</v>
      </c>
      <c r="Y8" s="318">
        <f>+IFERROR(VLOOKUP($S$4&amp;Y$5&amp;$FX$3,'Datos comparativos (2)'!$E:$BD,Evolutivos!$C8,FALSE),"n/a")</f>
        <v>0.87499999999999989</v>
      </c>
      <c r="Z8" s="318">
        <f>+IFERROR(VLOOKUP($S$4&amp;Z$5&amp;$FX$3,'Datos comparativos (2)'!$E:$BD,Evolutivos!$C8,FALSE),"n/a")</f>
        <v>0.90000000000000013</v>
      </c>
      <c r="AA8" s="318">
        <f>+IFERROR(VLOOKUP($S$4&amp;AA$5&amp;$FX$3,'Datos comparativos (2)'!$E:$BD,Evolutivos!$C8,FALSE),"n/a")</f>
        <v>0.82166666666666666</v>
      </c>
      <c r="AB8" s="318">
        <f>+IFERROR(VLOOKUP($S$4&amp;AB$5&amp;$FX$3,'Datos comparativos (2)'!$E:$BD,Evolutivos!$C8,FALSE),"n/a")</f>
        <v>0.875</v>
      </c>
      <c r="AC8" s="318">
        <f>+IFERROR(VLOOKUP($S$4&amp;AC$5&amp;$FX$3,'Datos comparativos (2)'!$E:$BD,Evolutivos!$C8,FALSE),"n/a")</f>
        <v>0.79166666666666663</v>
      </c>
      <c r="AD8" s="318">
        <f>+IFERROR(VLOOKUP($S$4&amp;AD$5&amp;$FX$3,'Datos comparativos (2)'!$E:$BD,Evolutivos!$C8,FALSE),"n/a")</f>
        <v>0.79166666666666663</v>
      </c>
      <c r="AE8" s="319"/>
      <c r="AF8" s="318">
        <f>+IFERROR(VLOOKUP($AF$4&amp;AF$5&amp;$FX$3,'Datos comparativos (2)'!$E:$BD,Evolutivos!$C8,FALSE),"n/a")</f>
        <v>0.44166666666666671</v>
      </c>
      <c r="AG8" s="318">
        <f>+IFERROR(VLOOKUP($AF$4&amp;AG$5&amp;$FX$3,'Datos comparativos (2)'!$E:$BD,Evolutivos!$C8,FALSE),"n/a")</f>
        <v>0.78333333333333333</v>
      </c>
      <c r="AH8" s="318">
        <f>+IFERROR(VLOOKUP($AF$4&amp;AH$5&amp;$FX$3,'Datos comparativos (2)'!$E:$BD,Evolutivos!$C8,FALSE),"n/a")</f>
        <v>0.73645833333333333</v>
      </c>
      <c r="AI8" s="318">
        <f>+IFERROR(VLOOKUP($AF$4&amp;AI$5&amp;$FX$3,'Datos comparativos (2)'!$E:$BD,Evolutivos!$C8,FALSE),"n/a")</f>
        <v>0.82874999999999988</v>
      </c>
      <c r="AJ8" s="318">
        <f>+IFERROR(VLOOKUP($AF$4&amp;AJ$5&amp;$FX$3,'Datos comparativos (2)'!$E:$BD,Evolutivos!$C8,FALSE),"n/a")</f>
        <v>0.65291666666666659</v>
      </c>
      <c r="AK8" s="318">
        <f>+IFERROR(VLOOKUP($AF$4&amp;AK$5&amp;$FX$3,'Datos comparativos (2)'!$E:$BD,Evolutivos!$C8,FALSE),"n/a")</f>
        <v>0.86583333333333334</v>
      </c>
      <c r="AL8" s="318">
        <f>+IFERROR(VLOOKUP($AF$4&amp;AL$5&amp;$FX$3,'Datos comparativos (2)'!$E:$BD,Evolutivos!$C8,FALSE),"n/a")</f>
        <v>0.82833333333333325</v>
      </c>
      <c r="AM8" s="318">
        <f>+IFERROR(VLOOKUP($AF$4&amp;AM$5&amp;$FX$3,'Datos comparativos (2)'!$E:$BD,Evolutivos!$C8,FALSE),"n/a")</f>
        <v>0.96583333333333332</v>
      </c>
      <c r="AN8" s="318">
        <f>+IFERROR(VLOOKUP($AF$4&amp;AN$5&amp;$FX$3,'Datos comparativos (2)'!$E:$BD,Evolutivos!$C8,FALSE),"n/a")</f>
        <v>0.98333333333333317</v>
      </c>
      <c r="AO8" s="318">
        <f>+IFERROR(VLOOKUP($AF$4&amp;AO$5&amp;$FX$3,'Datos comparativos (2)'!$E:$BD,Evolutivos!$C8,FALSE),"n/a")</f>
        <v>0.97374999999999989</v>
      </c>
      <c r="AP8" s="318">
        <f>+IFERROR(VLOOKUP($AF$4&amp;AP$5&amp;$FX$3,'Datos comparativos (2)'!$E:$BD,Evolutivos!$C8,FALSE),"n/a")</f>
        <v>0.61354166666666665</v>
      </c>
      <c r="AQ8" s="318">
        <f>+IFERROR(VLOOKUP($AF$4&amp;AQ$5&amp;$FX$3,'Datos comparativos (2)'!$E:$BD,Evolutivos!$C8,FALSE),"n/a")</f>
        <v>0.81333333333333335</v>
      </c>
      <c r="AR8" s="319"/>
      <c r="AS8" s="318" t="str">
        <f>+IFERROR(VLOOKUP($AS$4&amp;AS$5&amp;$FX$3,'Datos comparativos (2)'!$E:$BD,Evolutivos!$C8,FALSE),"n/a")</f>
        <v>n/a</v>
      </c>
      <c r="AT8" s="318" t="str">
        <f>+IFERROR(VLOOKUP($AS$4&amp;AT$5&amp;$FX$3,'Datos comparativos (2)'!$E:$BE,Evolutivos!$C8,FALSE),"n/a")</f>
        <v>n/a</v>
      </c>
      <c r="AU8" s="318" t="str">
        <f>+IFERROR(VLOOKUP($AS$4&amp;AU$5&amp;$FX$3,'Datos comparativos (2)'!$E:$BD,Evolutivos!$C8,FALSE),"n/a")</f>
        <v>n/a</v>
      </c>
      <c r="AV8" s="318" t="str">
        <f>+IFERROR(VLOOKUP($AS$4&amp;AV$5&amp;$FX$3,'Datos comparativos (2)'!$E:$BD,Evolutivos!$C8,FALSE),"n/a")</f>
        <v>n/a</v>
      </c>
      <c r="AW8" s="318" t="str">
        <f>+IFERROR(VLOOKUP($AS$4&amp;AW$5&amp;$FX$3,'Datos comparativos (2)'!$E:$BD,Evolutivos!$C8,FALSE),"n/a")</f>
        <v>n/a</v>
      </c>
      <c r="AX8" s="318" t="str">
        <f>+IFERROR(VLOOKUP($AS$4&amp;AX$5&amp;$FX$3,'Datos comparativos (2)'!$E:$BD,Evolutivos!$C8,FALSE),"n/a")</f>
        <v>n/a</v>
      </c>
      <c r="AY8" s="318" t="str">
        <f>+IFERROR(VLOOKUP($AS$4&amp;AY$5&amp;$FX$3,'Datos comparativos (2)'!$E:$BD,Evolutivos!$C8,FALSE),"n/a")</f>
        <v>n/a</v>
      </c>
      <c r="AZ8" s="318" t="str">
        <f>+IFERROR(VLOOKUP($AS$4&amp;AZ$5&amp;$FX$3,'Datos comparativos (2)'!$E:$BD,Evolutivos!$C8,FALSE),"n/a")</f>
        <v>n/a</v>
      </c>
      <c r="BA8" s="318" t="str">
        <f>+IFERROR(VLOOKUP($AS$4&amp;BA$5&amp;$FX$3,'Datos comparativos (2)'!$E:$BD,Evolutivos!$C8,FALSE),"n/a")</f>
        <v>n/a</v>
      </c>
      <c r="BB8" s="318" t="str">
        <f>+IFERROR(VLOOKUP($AS$4&amp;BB$5&amp;$FX$3,'Datos comparativos (2)'!$E:$BD,Evolutivos!$C8,FALSE),"n/a")</f>
        <v>n/a</v>
      </c>
      <c r="BC8" s="318" t="str">
        <f>+IFERROR(VLOOKUP($AS$4&amp;BC$5&amp;$FX$3,'Datos comparativos (2)'!$E:$BD,Evolutivos!$C8,FALSE),"n/a")</f>
        <v>n/a</v>
      </c>
      <c r="BD8" s="318" t="str">
        <f>+IFERROR(VLOOKUP($AS$4&amp;BD$5&amp;$FX$3,'Datos comparativos (2)'!$E:$BD,Evolutivos!$C8,FALSE),"n/a")</f>
        <v>n/a</v>
      </c>
      <c r="BF8" s="318" t="str">
        <f>+IFERROR(VLOOKUP($BF$4&amp;BF$5&amp;$FX$3,'Datos comparativos (2)'!$E:$BD,Evolutivos!$C8,FALSE),"n/a")</f>
        <v>n/a</v>
      </c>
      <c r="BG8" s="318" t="str">
        <f>+IFERROR(VLOOKUP($BF$4&amp;BG$5&amp;$FX$3,'Datos comparativos (2)'!$E:$BD,Evolutivos!$C8,FALSE),"n/a")</f>
        <v>n/a</v>
      </c>
      <c r="BH8" s="318" t="str">
        <f>+IFERROR(VLOOKUP($BF$4&amp;BH$5&amp;$FX$3,'Datos comparativos (2)'!$E:$BD,Evolutivos!$C8,FALSE),"n/a")</f>
        <v>n/a</v>
      </c>
      <c r="BI8" s="318" t="str">
        <f>+IFERROR(VLOOKUP($BF$4&amp;BI$5&amp;$FX$3,'Datos comparativos (2)'!$E:$BD,Evolutivos!$C8,FALSE),"n/a")</f>
        <v>n/a</v>
      </c>
      <c r="BJ8" s="318" t="str">
        <f>+IFERROR(VLOOKUP($BF$4&amp;BJ$5&amp;$FX$3,'Datos comparativos (2)'!$E:$BD,Evolutivos!$C8,FALSE),"n/a")</f>
        <v>n/a</v>
      </c>
      <c r="BK8" s="318" t="str">
        <f>+IFERROR(VLOOKUP($BF$4&amp;BK$5&amp;$FX$3,'Datos comparativos (2)'!$E:$BD,Evolutivos!$C8,FALSE),"n/a")</f>
        <v>n/a</v>
      </c>
      <c r="BL8" s="318" t="str">
        <f>+IFERROR(VLOOKUP($BF$4&amp;BL$5&amp;$FX$3,'Datos comparativos (2)'!$E:$BD,Evolutivos!$C8,FALSE),"n/a")</f>
        <v>n/a</v>
      </c>
      <c r="BM8" s="318" t="str">
        <f>+IFERROR(VLOOKUP($BF$4&amp;BM$5&amp;$FX$3,'Datos comparativos (2)'!$E:$BD,Evolutivos!$C8,FALSE),"n/a")</f>
        <v>n/a</v>
      </c>
      <c r="BN8" s="318" t="str">
        <f>+IFERROR(VLOOKUP($BF$4&amp;BN$5&amp;$FX$3,'Datos comparativos (2)'!$E:$BD,Evolutivos!$C8,FALSE),"n/a")</f>
        <v>n/a</v>
      </c>
      <c r="BO8" s="318" t="str">
        <f>+IFERROR(VLOOKUP($BF$4&amp;BO$5&amp;$FX$3,'Datos comparativos (2)'!$E:$BD,Evolutivos!$C8,FALSE),"n/a")</f>
        <v>n/a</v>
      </c>
      <c r="BP8" s="318" t="str">
        <f>+IFERROR(VLOOKUP($BF$4&amp;BP$5&amp;$FX$3,'Datos comparativos (2)'!$E:$BE,Evolutivos!$C8,FALSE),"n/a")</f>
        <v>n/a</v>
      </c>
      <c r="BQ8" s="318" t="str">
        <f>+IFERROR(VLOOKUP($BF$4&amp;BQ$5&amp;$FX$3,'Datos comparativos (2)'!$E:$BE,Evolutivos!$C8,FALSE),"n/a")</f>
        <v>n/a</v>
      </c>
      <c r="BS8" s="318" t="str">
        <f>+IFERROR(VLOOKUP($BS$4&amp;BS$5&amp;$FX$3,'Datos comparativos (2)'!$E:$BE,Evolutivos!$C8,FALSE),"n/a")</f>
        <v>n/a</v>
      </c>
      <c r="BT8" s="318" t="str">
        <f>+IFERROR(VLOOKUP($BS$4&amp;BT$5&amp;$FX$3,'Datos comparativos (2)'!$E:$BE,Evolutivos!$C8,FALSE),"n/a")</f>
        <v>n/a</v>
      </c>
      <c r="BU8" s="318" t="str">
        <f>+IFERROR(VLOOKUP($BS$4&amp;BU$5&amp;$FX$3,'Datos comparativos (2)'!$E:$BE,Evolutivos!$C8,FALSE),"n/a")</f>
        <v>n/a</v>
      </c>
      <c r="BV8" s="318" t="str">
        <f>+IFERROR(VLOOKUP($BS$4&amp;BV$5&amp;$FX$3,'Datos comparativos (2)'!$E:$BE,Evolutivos!$C8,FALSE),"n/a")</f>
        <v>n/a</v>
      </c>
      <c r="BW8" s="318" t="str">
        <f>+IFERROR(VLOOKUP($BS$4&amp;BW$5&amp;$FX$3,'Datos comparativos (2)'!$E:$BE,Evolutivos!$C8,FALSE),"n/a")</f>
        <v>n/a</v>
      </c>
      <c r="BX8" s="318" t="str">
        <f>+IFERROR(VLOOKUP($BS$4&amp;BX$5&amp;$FX$3,'Datos comparativos (2)'!$E:$BE,Evolutivos!$C8,FALSE),"n/a")</f>
        <v>n/a</v>
      </c>
      <c r="BY8" s="318" t="str">
        <f>+IFERROR(VLOOKUP($BS$4&amp;BY$5&amp;$FX$3,'Datos comparativos (2)'!$E:$BE,Evolutivos!$C8,FALSE),"n/a")</f>
        <v>n/a</v>
      </c>
      <c r="BZ8" s="318" t="str">
        <f>+IFERROR(VLOOKUP($BS$4&amp;BZ$5&amp;$FX$3,'Datos comparativos (2)'!$E:$BE,Evolutivos!$C8,FALSE),"n/a")</f>
        <v>n/a</v>
      </c>
      <c r="CA8" s="318" t="str">
        <f>+IFERROR(VLOOKUP($BS$4&amp;CA$5&amp;$FX$3,'Datos comparativos (2)'!$E:$BE,Evolutivos!$C8,FALSE),"n/a")</f>
        <v>n/a</v>
      </c>
      <c r="CB8" s="318" t="str">
        <f>+IFERROR(VLOOKUP($BS$4&amp;CB$5&amp;$FX$3,'Datos comparativos (2)'!$E:$BE,Evolutivos!$C8,FALSE),"n/a")</f>
        <v>n/a</v>
      </c>
      <c r="CC8" s="318" t="str">
        <f>+IFERROR(VLOOKUP($BS$4&amp;CC$5&amp;$FX$3,'Datos comparativos (2)'!$E:$BE,Evolutivos!$C8,FALSE),"n/a")</f>
        <v>n/a</v>
      </c>
      <c r="CD8" s="318" t="str">
        <f>+IFERROR(VLOOKUP($BS$4&amp;CD$5&amp;$FX$3,'Datos comparativos (2)'!$E:$BE,Evolutivos!$C8,FALSE),"n/a")</f>
        <v>n/a</v>
      </c>
      <c r="CF8" s="318" t="str">
        <f>+IFERROR(VLOOKUP($CF$4&amp;CF$5&amp;$FX$3,'Datos comparativos (2)'!$E:$BE,Evolutivos!$C8,FALSE),"n/a")</f>
        <v>n/a</v>
      </c>
      <c r="CG8" s="318" t="str">
        <f>+IFERROR(VLOOKUP($CF$4&amp;CG$5&amp;$FX$3,'Datos comparativos (2)'!$E:$BE,Evolutivos!$C8,FALSE),"n/a")</f>
        <v>n/a</v>
      </c>
      <c r="CH8" s="318" t="str">
        <f>+IFERROR(VLOOKUP($CF$4&amp;CH$5&amp;$FX$3,'Datos comparativos (2)'!$E:$BE,Evolutivos!$C8,FALSE),"n/a")</f>
        <v>n/a</v>
      </c>
      <c r="CI8" s="318" t="str">
        <f>+IFERROR(VLOOKUP($CF$4&amp;CI$5&amp;$FX$3,'Datos comparativos (2)'!$E:$BE,Evolutivos!$C8,FALSE),"n/a")</f>
        <v>n/a</v>
      </c>
      <c r="CJ8" s="318" t="str">
        <f>+IFERROR(VLOOKUP($CF$4&amp;CJ$5&amp;$FX$3,'Datos comparativos (2)'!$E:$BE,Evolutivos!$C8,FALSE),"n/a")</f>
        <v>n/a</v>
      </c>
      <c r="CK8" s="318" t="str">
        <f>+IFERROR(VLOOKUP($CF$4&amp;CK$5&amp;$FX$3,'Datos comparativos (2)'!$E:$BE,Evolutivos!$C8,FALSE),"n/a")</f>
        <v>n/a</v>
      </c>
      <c r="CL8" s="318" t="str">
        <f>+IFERROR(VLOOKUP($CF$4&amp;CL$5&amp;$FX$3,'Datos comparativos (2)'!$E:$BE,Evolutivos!$C8,FALSE),"n/a")</f>
        <v>n/a</v>
      </c>
      <c r="CM8" s="318" t="str">
        <f>+IFERROR(VLOOKUP($CF$4&amp;CM$5&amp;$FX$3,'Datos comparativos (2)'!$E:$BE,Evolutivos!$C8,FALSE),"n/a")</f>
        <v>n/a</v>
      </c>
      <c r="CN8" s="318" t="str">
        <f>+IFERROR(VLOOKUP($CF$4&amp;CN$5&amp;$FX$3,'Datos comparativos (2)'!$E:$BE,Evolutivos!$C8,FALSE),"n/a")</f>
        <v>n/a</v>
      </c>
      <c r="CO8" s="318" t="str">
        <f>+IFERROR(VLOOKUP($CF$4&amp;CO$5&amp;$FX$3,'Datos comparativos (2)'!$E:$BE,Evolutivos!$C8,FALSE),"n/a")</f>
        <v>n/a</v>
      </c>
      <c r="CP8" s="318" t="str">
        <f>+IFERROR(VLOOKUP($CF$4&amp;CP$5&amp;$FX$3,'Datos comparativos (2)'!$E:$BE,Evolutivos!$C8,FALSE),"n/a")</f>
        <v>n/a</v>
      </c>
      <c r="CQ8" s="318" t="str">
        <f>+IFERROR(VLOOKUP($CF$4&amp;CQ$5&amp;$FX$3,'Datos comparativos (2)'!$E:$BE,Evolutivos!$C8,FALSE),"n/a")</f>
        <v>n/a</v>
      </c>
      <c r="CS8" s="318" t="str">
        <f>+IFERROR(VLOOKUP($CS$4&amp;CS$5&amp;$FX$3,'Datos comparativos (2)'!$E:$BE,Evolutivos!$C8,FALSE),"n/a")</f>
        <v>n/a</v>
      </c>
      <c r="CT8" s="318" t="str">
        <f>+IFERROR(VLOOKUP($CS$4&amp;CT$5&amp;$FX$3,'Datos comparativos (2)'!$E:$BE,Evolutivos!$C8,FALSE),"n/a")</f>
        <v>n/a</v>
      </c>
      <c r="CU8" s="318" t="str">
        <f>+IFERROR(VLOOKUP($CS$4&amp;CU$5&amp;$FX$3,'Datos comparativos (2)'!$E:$BE,Evolutivos!$C8,FALSE),"n/a")</f>
        <v>n/a</v>
      </c>
      <c r="CV8" s="318" t="str">
        <f>+IFERROR(VLOOKUP($CS$4&amp;CV$5&amp;$FX$3,'Datos comparativos (2)'!$E:$BE,Evolutivos!$C8,FALSE),"n/a")</f>
        <v>n/a</v>
      </c>
      <c r="CW8" s="318" t="str">
        <f>+IFERROR(VLOOKUP($CS$4&amp;CW$5&amp;$FX$3,'Datos comparativos (2)'!$E:$BE,Evolutivos!$C8,FALSE),"n/a")</f>
        <v>n/a</v>
      </c>
      <c r="CX8" s="318" t="str">
        <f>+IFERROR(VLOOKUP($CS$4&amp;CX$5&amp;$FX$3,'Datos comparativos (2)'!$E:$BE,Evolutivos!$C8,FALSE),"n/a")</f>
        <v>n/a</v>
      </c>
      <c r="CY8" s="318" t="str">
        <f>+IFERROR(VLOOKUP($CS$4&amp;CY$5&amp;$FX$3,'Datos comparativos (2)'!$E:$BE,Evolutivos!$C8,FALSE),"n/a")</f>
        <v>n/a</v>
      </c>
      <c r="CZ8" s="318" t="str">
        <f>+IFERROR(VLOOKUP($CS$4&amp;CZ$5&amp;$FX$3,'Datos comparativos (2)'!$E:$BE,Evolutivos!$C8,FALSE),"n/a")</f>
        <v>n/a</v>
      </c>
      <c r="DA8" s="318" t="str">
        <f>+IFERROR(VLOOKUP($CS$4&amp;DA$5&amp;$FX$3,'Datos comparativos (2)'!$E:$BE,Evolutivos!$C8,FALSE),"n/a")</f>
        <v>n/a</v>
      </c>
      <c r="DB8" s="318" t="str">
        <f>+IFERROR(VLOOKUP($CS$4&amp;DB$5&amp;$FX$3,'Datos comparativos (2)'!$E:$BE,Evolutivos!$C8,FALSE),"n/a")</f>
        <v>n/a</v>
      </c>
      <c r="DC8" s="318" t="str">
        <f>+IFERROR(VLOOKUP($CS$4&amp;DC$5&amp;$FX$3,'Datos comparativos (2)'!$E:$BE,Evolutivos!$C8,FALSE),"n/a")</f>
        <v>n/a</v>
      </c>
      <c r="DD8" s="318" t="str">
        <f>+IFERROR(VLOOKUP($CS$4&amp;DD$5&amp;$FX$3,'Datos comparativos (2)'!$E:$BE,Evolutivos!$C8,FALSE),"n/a")</f>
        <v>n/a</v>
      </c>
      <c r="DF8" s="318" t="str">
        <f>+IFERROR(VLOOKUP($DF$4&amp;DF$5&amp;$FX$3,'Datos comparativos (2)'!$E:$BE,Evolutivos!$C8,FALSE),"n/a")</f>
        <v>n/a</v>
      </c>
      <c r="DG8" s="318" t="str">
        <f>+IFERROR(VLOOKUP($DF$4&amp;DG$5&amp;$FX$3,'Datos comparativos (2)'!$E:$BE,Evolutivos!$C8,FALSE),"n/a")</f>
        <v>n/a</v>
      </c>
      <c r="DH8" s="318" t="str">
        <f>+IFERROR(VLOOKUP($DF$4&amp;DH$5&amp;$FX$3,'Datos comparativos (2)'!$E:$BE,Evolutivos!$C8,FALSE),"n/a")</f>
        <v>n/a</v>
      </c>
      <c r="DI8" s="318" t="str">
        <f>+IFERROR(VLOOKUP($DF$4&amp;DI$5&amp;$FX$3,'Datos comparativos (2)'!$E:$BE,Evolutivos!$C8,FALSE),"n/a")</f>
        <v>n/a</v>
      </c>
      <c r="DJ8" s="318" t="str">
        <f>+IFERROR(VLOOKUP($DF$4&amp;DJ$5&amp;$FX$3,'Datos comparativos (2)'!$E:$BE,Evolutivos!$C8,FALSE),"n/a")</f>
        <v>n/a</v>
      </c>
      <c r="DK8" s="318" t="str">
        <f>+IFERROR(VLOOKUP($DF$4&amp;DK$5&amp;$FX$3,'Datos comparativos (2)'!$E:$BE,Evolutivos!$C8,FALSE),"n/a")</f>
        <v>n/a</v>
      </c>
      <c r="DL8" s="318" t="str">
        <f>+IFERROR(VLOOKUP($DF$4&amp;DL$5&amp;$FX$3,'Datos comparativos (2)'!$E:$BE,Evolutivos!$C8,FALSE),"n/a")</f>
        <v>n/a</v>
      </c>
      <c r="DM8" s="318" t="str">
        <f>+IFERROR(VLOOKUP($DF$4&amp;DM$5&amp;$FX$3,'Datos comparativos (2)'!$E:$BE,Evolutivos!$C8,FALSE),"n/a")</f>
        <v>n/a</v>
      </c>
      <c r="DN8" s="318" t="str">
        <f>+IFERROR(VLOOKUP($DF$4&amp;DN$5&amp;$FX$3,'Datos comparativos (2)'!$E:$BE,Evolutivos!$C8,FALSE),"n/a")</f>
        <v>n/a</v>
      </c>
      <c r="DO8" s="318" t="str">
        <f>+IFERROR(VLOOKUP($DF$4&amp;DO$5&amp;$FX$3,'Datos comparativos (2)'!$E:$BE,Evolutivos!$C8,FALSE),"n/a")</f>
        <v>n/a</v>
      </c>
      <c r="DP8" s="318" t="str">
        <f>+IFERROR(VLOOKUP($DF$4&amp;DP$5&amp;$FX$3,'Datos comparativos (2)'!$E:$BE,Evolutivos!$C8,FALSE),"n/a")</f>
        <v>n/a</v>
      </c>
      <c r="DQ8" s="318" t="str">
        <f>+IFERROR(VLOOKUP($DF$4&amp;DQ$5&amp;$FX$3,'Datos comparativos (2)'!$E:$BE,Evolutivos!$C8,FALSE),"n/a")</f>
        <v>n/a</v>
      </c>
      <c r="DS8" s="318"/>
      <c r="DT8" s="318" t="str">
        <f>+IFERROR(VLOOKUP($DS$4&amp;DT$5&amp;$FX$3,'Datos comparativos (2)'!$E:$BE,Evolutivos!$C8,FALSE),"n/a")</f>
        <v>n/a</v>
      </c>
      <c r="DU8" s="318"/>
      <c r="DV8" s="318"/>
      <c r="DW8" s="318"/>
      <c r="DX8" s="318"/>
      <c r="DY8" s="318"/>
      <c r="DZ8" s="318"/>
      <c r="EA8" s="318"/>
      <c r="EB8" s="318"/>
      <c r="EC8" s="318"/>
      <c r="ED8" s="318"/>
      <c r="EF8" s="320">
        <f>+VLOOKUP($FX$3,Listas!$B$3:$C$9,2,FALSE)</f>
        <v>0.8</v>
      </c>
      <c r="EG8" s="318">
        <f t="shared" si="0"/>
        <v>0.63333333333333341</v>
      </c>
      <c r="EH8" s="318">
        <f t="shared" si="1"/>
        <v>0.90833333333333344</v>
      </c>
      <c r="EI8" s="318">
        <f t="shared" si="2"/>
        <v>0.85462962962962974</v>
      </c>
      <c r="EJ8" s="318">
        <f t="shared" si="3"/>
        <v>0.9277777777777777</v>
      </c>
      <c r="EK8" s="318">
        <f t="shared" si="4"/>
        <v>0.46984126984126989</v>
      </c>
      <c r="EL8" s="318">
        <f t="shared" si="5"/>
        <v>0.77378472222222217</v>
      </c>
      <c r="EM8" s="318">
        <f t="shared" si="6"/>
        <v>0.86555555555555552</v>
      </c>
      <c r="EN8" s="318">
        <f t="shared" si="7"/>
        <v>0.81944444444444431</v>
      </c>
      <c r="EO8" s="318">
        <f t="shared" si="8"/>
        <v>0.6538194444444444</v>
      </c>
      <c r="EP8" s="318">
        <f t="shared" si="9"/>
        <v>0.78249999999999986</v>
      </c>
      <c r="EQ8" s="318">
        <f t="shared" si="10"/>
        <v>0.92583333333333329</v>
      </c>
      <c r="ER8" s="318">
        <f t="shared" si="11"/>
        <v>0.8002083333333333</v>
      </c>
      <c r="ES8" s="318" t="str">
        <f t="shared" si="12"/>
        <v/>
      </c>
      <c r="ET8" s="318" t="str">
        <f t="shared" si="13"/>
        <v/>
      </c>
      <c r="EU8" s="318" t="str">
        <f t="shared" si="14"/>
        <v/>
      </c>
      <c r="EV8" s="318" t="str">
        <f t="shared" si="15"/>
        <v/>
      </c>
      <c r="EW8" s="318" t="str">
        <f t="shared" si="16"/>
        <v/>
      </c>
      <c r="EX8" s="318" t="str">
        <f t="shared" si="17"/>
        <v/>
      </c>
      <c r="EY8" s="318" t="str">
        <f t="shared" si="18"/>
        <v/>
      </c>
      <c r="EZ8" s="318" t="str">
        <f t="shared" si="19"/>
        <v/>
      </c>
      <c r="FA8" s="318" t="str">
        <f t="shared" si="20"/>
        <v/>
      </c>
      <c r="FB8" s="318" t="str">
        <f t="shared" si="21"/>
        <v/>
      </c>
      <c r="FC8" s="318" t="str">
        <f t="shared" si="22"/>
        <v/>
      </c>
      <c r="FD8" s="318" t="str">
        <f t="shared" si="23"/>
        <v/>
      </c>
      <c r="FE8" s="318" t="str">
        <f t="shared" si="24"/>
        <v/>
      </c>
      <c r="FF8" s="318" t="str">
        <f t="shared" si="25"/>
        <v/>
      </c>
      <c r="FG8" s="318" t="str">
        <f t="shared" si="26"/>
        <v/>
      </c>
      <c r="FH8" s="318" t="str">
        <f t="shared" si="27"/>
        <v/>
      </c>
      <c r="FI8" s="318" t="str">
        <f t="shared" si="28"/>
        <v/>
      </c>
      <c r="FJ8" s="318" t="str">
        <f t="shared" si="29"/>
        <v/>
      </c>
      <c r="FK8" s="318" t="str">
        <f t="shared" si="30"/>
        <v/>
      </c>
      <c r="FL8" s="318" t="str">
        <f t="shared" si="31"/>
        <v/>
      </c>
      <c r="FM8" s="318" t="str">
        <f t="shared" si="32"/>
        <v/>
      </c>
      <c r="FN8" s="318" t="str">
        <f t="shared" si="33"/>
        <v/>
      </c>
      <c r="FO8" s="318" t="str">
        <f t="shared" si="34"/>
        <v/>
      </c>
      <c r="FP8" s="318" t="str">
        <f t="shared" si="35"/>
        <v/>
      </c>
      <c r="FQ8" s="318" t="str">
        <f t="shared" si="36"/>
        <v/>
      </c>
      <c r="FR8" s="318"/>
      <c r="FS8" s="318"/>
      <c r="FT8" s="318"/>
      <c r="FU8" s="1007"/>
    </row>
    <row r="9" spans="2:186" x14ac:dyDescent="0.35">
      <c r="C9" s="304">
        <f>+VLOOKUP(E9,Listas!$K$2:$L$46,2,FALSE)</f>
        <v>9</v>
      </c>
      <c r="D9" s="304">
        <f t="shared" si="37"/>
        <v>5</v>
      </c>
      <c r="E9" s="317" t="str">
        <f>+IF(HLOOKUP($FX$2,Listas!$E$2:$H$25,Evolutivos!$D9,FALSE)=0,"",HLOOKUP($FX$2,Listas!$E$2:$H$25,Evolutivos!$D9,FALSE))</f>
        <v>Isabel 1</v>
      </c>
      <c r="F9" s="318">
        <f>+IFERROR(VLOOKUP($F$4&amp;F$5&amp;$FX$3,'Datos comparativos (2)'!$E:$BD,Evolutivos!$C9,FALSE),"n/a")</f>
        <v>0.26666666666666666</v>
      </c>
      <c r="G9" s="318">
        <f>+IFERROR(VLOOKUP($F$4&amp;G$5&amp;$FX$3,'Datos comparativos (2)'!$E:$BD,Evolutivos!$C9,FALSE),"n/a")</f>
        <v>0.42666666666666664</v>
      </c>
      <c r="H9" s="318">
        <f>+IFERROR(VLOOKUP($F$4&amp;H$5&amp;$FX$3,'Datos comparativos (2)'!$E:$BD,Evolutivos!$C9,FALSE),"n/a")</f>
        <v>0.74333333333333329</v>
      </c>
      <c r="I9" s="318" t="str">
        <f>+IFERROR(VLOOKUP($F$4&amp;I$5&amp;$FX$3,'Datos comparativos (2)'!$E:$BD,Evolutivos!$C9,FALSE),"n/a")</f>
        <v>n/a</v>
      </c>
      <c r="J9" s="318">
        <f>+IFERROR(VLOOKUP($F$4&amp;J$5&amp;$FX$3,'Datos comparativos (2)'!$E:$BD,Evolutivos!$C9,FALSE),"n/a")</f>
        <v>0.47708333333333341</v>
      </c>
      <c r="K9" s="318">
        <f>+IFERROR(VLOOKUP($F$4&amp;K$5&amp;$FX$3,'Datos comparativos (2)'!$E:$BD,Evolutivos!$C9,FALSE),"n/a")</f>
        <v>0.81666666666666665</v>
      </c>
      <c r="L9" s="318">
        <f>+IFERROR(VLOOKUP($F$4&amp;L$5&amp;$FX$3,'Datos comparativos (2)'!$E:$BD,Evolutivos!$C9,FALSE),"n/a")</f>
        <v>0.99999999999999989</v>
      </c>
      <c r="M9" s="318">
        <f>+IFERROR(VLOOKUP($F$4&amp;M$5&amp;$FX$3,'Datos comparativos (2)'!$E:$BD,Evolutivos!$C9,FALSE),"n/a")</f>
        <v>0.98125000000000007</v>
      </c>
      <c r="N9" s="318">
        <f>+IFERROR(VLOOKUP($F$4&amp;N$5&amp;$FX$3,'Datos comparativos (2)'!$E:$BD,Evolutivos!$C9,FALSE),"n/a")</f>
        <v>0.7</v>
      </c>
      <c r="O9" s="318">
        <f>+IFERROR(VLOOKUP($F$4&amp;O$5&amp;$FX$3,'Datos comparativos (2)'!$E:$BD,Evolutivos!$C9,FALSE),"n/a")</f>
        <v>0.79999999999999993</v>
      </c>
      <c r="P9" s="318">
        <f>+IFERROR(VLOOKUP($F$4&amp;P$5&amp;$FX$3,'Datos comparativos (2)'!$E:$BD,Evolutivos!$C9,FALSE),"n/a")</f>
        <v>0.93749999999999989</v>
      </c>
      <c r="Q9" s="318">
        <f>+IFERROR(VLOOKUP($F$4&amp;Q$5&amp;$FX$3,'Datos comparativos (2)'!$E:$BD,Evolutivos!$C9,FALSE),"n/a")</f>
        <v>0.75833333333333341</v>
      </c>
      <c r="R9" s="319"/>
      <c r="S9" s="318">
        <f>+IFERROR(VLOOKUP($S$4&amp;S$5&amp;$FX$3,'Datos comparativos (2)'!$E:$BD,Evolutivos!$C9,FALSE),"n/a")</f>
        <v>0.65833333333333321</v>
      </c>
      <c r="T9" s="318">
        <f>+IFERROR(VLOOKUP($S$4&amp;T$5&amp;$FX$3,'Datos comparativos (2)'!$E:$BD,Evolutivos!$C9,FALSE),"n/a")</f>
        <v>0.6645833333333333</v>
      </c>
      <c r="U9" s="318">
        <f>+IFERROR(VLOOKUP($S$4&amp;U$5&amp;$FX$3,'Datos comparativos (2)'!$E:$BD,Evolutivos!$C9,FALSE),"n/a")</f>
        <v>0.68541666666666656</v>
      </c>
      <c r="V9" s="318">
        <f>+IFERROR(VLOOKUP($S$4&amp;V$5&amp;$FX$3,'Datos comparativos (2)'!$E:$BD,Evolutivos!$C9,FALSE),"n/a")</f>
        <v>0.90625</v>
      </c>
      <c r="W9" s="318">
        <f>+IFERROR(VLOOKUP($S$4&amp;W$5&amp;$FX$3,'Datos comparativos (2)'!$E:$BD,Evolutivos!$C9,FALSE),"n/a")</f>
        <v>1</v>
      </c>
      <c r="X9" s="318">
        <f>+IFERROR(VLOOKUP($S$4&amp;X$5&amp;$FX$3,'Datos comparativos (2)'!$E:$BD,Evolutivos!$C9,FALSE),"n/a")</f>
        <v>0.94374999999999998</v>
      </c>
      <c r="Y9" s="318">
        <f>+IFERROR(VLOOKUP($S$4&amp;Y$5&amp;$FX$3,'Datos comparativos (2)'!$E:$BD,Evolutivos!$C9,FALSE),"n/a")</f>
        <v>0.78833333333333333</v>
      </c>
      <c r="Z9" s="318">
        <f>+IFERROR(VLOOKUP($S$4&amp;Z$5&amp;$FX$3,'Datos comparativos (2)'!$E:$BD,Evolutivos!$C9,FALSE),"n/a")</f>
        <v>0.81666666666666676</v>
      </c>
      <c r="AA9" s="318">
        <f>+IFERROR(VLOOKUP($S$4&amp;AA$5&amp;$FX$3,'Datos comparativos (2)'!$E:$BD,Evolutivos!$C9,FALSE),"n/a")</f>
        <v>0.70833333333333326</v>
      </c>
      <c r="AB9" s="318">
        <f>+IFERROR(VLOOKUP($S$4&amp;AB$5&amp;$FX$3,'Datos comparativos (2)'!$E:$BD,Evolutivos!$C9,FALSE),"n/a")</f>
        <v>0.58333333333333326</v>
      </c>
      <c r="AC9" s="318">
        <f>+IFERROR(VLOOKUP($S$4&amp;AC$5&amp;$FX$3,'Datos comparativos (2)'!$E:$BD,Evolutivos!$C9,FALSE),"n/a")</f>
        <v>0.64333333333333331</v>
      </c>
      <c r="AD9" s="318">
        <f>+IFERROR(VLOOKUP($S$4&amp;AD$5&amp;$FX$3,'Datos comparativos (2)'!$E:$BD,Evolutivos!$C9,FALSE),"n/a")</f>
        <v>0.67333333333333334</v>
      </c>
      <c r="AE9" s="319"/>
      <c r="AF9" s="318">
        <f>+IFERROR(VLOOKUP($AF$4&amp;AF$5&amp;$FX$3,'Datos comparativos (2)'!$E:$BD,Evolutivos!$C9,FALSE),"n/a")</f>
        <v>0.64583333333333337</v>
      </c>
      <c r="AG9" s="318">
        <f>+IFERROR(VLOOKUP($AF$4&amp;AG$5&amp;$FX$3,'Datos comparativos (2)'!$E:$BD,Evolutivos!$C9,FALSE),"n/a")</f>
        <v>0.82166666666666666</v>
      </c>
      <c r="AH9" s="318">
        <f>+IFERROR(VLOOKUP($AF$4&amp;AH$5&amp;$FX$3,'Datos comparativos (2)'!$E:$BD,Evolutivos!$C9,FALSE),"n/a")</f>
        <v>0.95833333333333326</v>
      </c>
      <c r="AI9" s="318">
        <f>+IFERROR(VLOOKUP($AF$4&amp;AI$5&amp;$FX$3,'Datos comparativos (2)'!$E:$BD,Evolutivos!$C9,FALSE),"n/a")</f>
        <v>0.73520833333333324</v>
      </c>
      <c r="AJ9" s="318">
        <f>+IFERROR(VLOOKUP($AF$4&amp;AJ$5&amp;$FX$3,'Datos comparativos (2)'!$E:$BD,Evolutivos!$C9,FALSE),"n/a")</f>
        <v>0.56354166666666661</v>
      </c>
      <c r="AK9" s="318">
        <f>+IFERROR(VLOOKUP($AF$4&amp;AK$5&amp;$FX$3,'Datos comparativos (2)'!$E:$BD,Evolutivos!$C9,FALSE),"n/a")</f>
        <v>0.68916666666666659</v>
      </c>
      <c r="AL9" s="318">
        <f>+IFERROR(VLOOKUP($AF$4&amp;AL$5&amp;$FX$3,'Datos comparativos (2)'!$E:$BD,Evolutivos!$C9,FALSE),"n/a")</f>
        <v>0.98249999999999993</v>
      </c>
      <c r="AM9" s="318">
        <f>+IFERROR(VLOOKUP($AF$4&amp;AM$5&amp;$FX$3,'Datos comparativos (2)'!$E:$BD,Evolutivos!$C9,FALSE),"n/a")</f>
        <v>0.75765765765765769</v>
      </c>
      <c r="AN9" s="318">
        <f>+IFERROR(VLOOKUP($AF$4&amp;AN$5&amp;$FX$3,'Datos comparativos (2)'!$E:$BD,Evolutivos!$C9,FALSE),"n/a")</f>
        <v>0.96914414414414418</v>
      </c>
      <c r="AO9" s="318">
        <f>+IFERROR(VLOOKUP($AF$4&amp;AO$5&amp;$FX$3,'Datos comparativos (2)'!$E:$BD,Evolutivos!$C9,FALSE),"n/a")</f>
        <v>0.96583333333333332</v>
      </c>
      <c r="AP9" s="318">
        <f>+IFERROR(VLOOKUP($AF$4&amp;AP$5&amp;$FX$3,'Datos comparativos (2)'!$E:$BD,Evolutivos!$C9,FALSE),"n/a")</f>
        <v>0.7739583333333333</v>
      </c>
      <c r="AQ9" s="318">
        <f>+IFERROR(VLOOKUP($AF$4&amp;AQ$5&amp;$FX$3,'Datos comparativos (2)'!$E:$BD,Evolutivos!$C9,FALSE),"n/a")</f>
        <v>0.62666666666666659</v>
      </c>
      <c r="AR9" s="319"/>
      <c r="AS9" s="318">
        <f>+IFERROR(VLOOKUP($AS$4&amp;AS$5&amp;$FX$3,'Datos comparativos (2)'!$E:$BD,Evolutivos!$C9,FALSE),"n/a")</f>
        <v>0.98687499999999995</v>
      </c>
      <c r="AT9" s="318">
        <f>+IFERROR(VLOOKUP($AS$4&amp;AT$5&amp;$FX$3,'Datos comparativos (2)'!$E:$BE,Evolutivos!$C9,FALSE),"n/a")</f>
        <v>0.96583333333333332</v>
      </c>
      <c r="AU9" s="318">
        <f>+IFERROR(VLOOKUP($AS$4&amp;AU$5&amp;$FX$3,'Datos comparativos (2)'!$E:$BD,Evolutivos!$C9,FALSE),"n/a")</f>
        <v>0.77520833333333328</v>
      </c>
      <c r="AV9" s="318" t="str">
        <f>+IFERROR(VLOOKUP($AS$4&amp;AV$5&amp;$FX$3,'Datos comparativos (2)'!$E:$BD,Evolutivos!$C9,FALSE),"n/a")</f>
        <v>n/a</v>
      </c>
      <c r="AW9" s="318" t="str">
        <f>+IFERROR(VLOOKUP($AS$4&amp;AW$5&amp;$FX$3,'Datos comparativos (2)'!$E:$BD,Evolutivos!$C9,FALSE),"n/a")</f>
        <v>n/a</v>
      </c>
      <c r="AX9" s="318" t="str">
        <f>+IFERROR(VLOOKUP($AS$4&amp;AX$5&amp;$FX$3,'Datos comparativos (2)'!$E:$BD,Evolutivos!$C9,FALSE),"n/a")</f>
        <v>n/a</v>
      </c>
      <c r="AY9" s="318">
        <f>+IFERROR(VLOOKUP($AS$4&amp;AY$5&amp;$FX$3,'Datos comparativos (2)'!$E:$BD,Evolutivos!$C9,FALSE),"n/a")</f>
        <v>0.83166666666666655</v>
      </c>
      <c r="AZ9" s="318">
        <f>+IFERROR(VLOOKUP($AS$4&amp;AZ$5&amp;$FX$3,'Datos comparativos (2)'!$E:$BD,Evolutivos!$C9,FALSE),"n/a")</f>
        <v>0.67583333333333329</v>
      </c>
      <c r="BA9" s="318">
        <f>+IFERROR(VLOOKUP($AS$4&amp;BA$5&amp;$FX$3,'Datos comparativos (2)'!$E:$BD,Evolutivos!$C9,FALSE),"n/a")</f>
        <v>0.58458333333333345</v>
      </c>
      <c r="BB9" s="318">
        <f>+IFERROR(VLOOKUP($AS$4&amp;BB$5&amp;$FX$3,'Datos comparativos (2)'!$E:$BD,Evolutivos!$C9,FALSE),"n/a")</f>
        <v>0.59916666666666663</v>
      </c>
      <c r="BC9" s="318">
        <f>+IFERROR(VLOOKUP($AS$4&amp;BC$5&amp;$FX$3,'Datos comparativos (2)'!$E:$BD,Evolutivos!$C9,FALSE),"n/a")</f>
        <v>0.83833333333333315</v>
      </c>
      <c r="BD9" s="318">
        <f>+IFERROR(VLOOKUP($AS$4&amp;BD$5&amp;$FX$3,'Datos comparativos (2)'!$E:$BD,Evolutivos!$C9,FALSE),"n/a")</f>
        <v>0.92499999999999982</v>
      </c>
      <c r="BF9" s="318">
        <f>+IFERROR(VLOOKUP($BF$4&amp;BF$5&amp;$FX$3,'Datos comparativos (2)'!$E:$BD,Evolutivos!$C9,FALSE),"n/a")</f>
        <v>0.83833333333333326</v>
      </c>
      <c r="BG9" s="318">
        <f>+IFERROR(VLOOKUP($BF$4&amp;BG$5&amp;$FX$3,'Datos comparativos (2)'!$E:$BD,Evolutivos!$C9,FALSE),"n/a")</f>
        <v>0.79541666666666655</v>
      </c>
      <c r="BH9" s="318">
        <f>+IFERROR(VLOOKUP($BF$4&amp;BH$5&amp;$FX$3,'Datos comparativos (2)'!$E:$BD,Evolutivos!$C9,FALSE),"n/a")</f>
        <v>0.86708333333333332</v>
      </c>
      <c r="BI9" s="318">
        <f>+IFERROR(VLOOKUP($BF$4&amp;BI$5&amp;$FX$3,'Datos comparativos (2)'!$E:$BD,Evolutivos!$C9,FALSE),"n/a")</f>
        <v>0.95270833333333338</v>
      </c>
      <c r="BJ9" s="318">
        <f>+IFERROR(VLOOKUP($BF$4&amp;BJ$5&amp;$FX$3,'Datos comparativos (2)'!$E:$BD,Evolutivos!$C9,FALSE),"n/a")</f>
        <v>0.69229166666666653</v>
      </c>
      <c r="BK9" s="318">
        <f>+IFERROR(VLOOKUP($BF$4&amp;BK$5&amp;$FX$3,'Datos comparativos (2)'!$E:$BD,Evolutivos!$C9,FALSE),"n/a")</f>
        <v>0.89999999999999991</v>
      </c>
      <c r="BL9" s="318">
        <f>+IFERROR(VLOOKUP($BF$4&amp;BL$5&amp;$FX$3,'Datos comparativos (2)'!$E:$BD,Evolutivos!$C9,FALSE),"n/a")</f>
        <v>0.87749999999999995</v>
      </c>
      <c r="BM9" s="318">
        <f>+IFERROR(VLOOKUP($BF$4&amp;BM$5&amp;$FX$3,'Datos comparativos (2)'!$E:$BD,Evolutivos!$C9,FALSE),"n/a")</f>
        <v>0.82520833333333332</v>
      </c>
      <c r="BN9" s="318">
        <f>+IFERROR(VLOOKUP($BF$4&amp;BN$5&amp;$FX$3,'Datos comparativos (2)'!$E:$BD,Evolutivos!$C9,FALSE),"n/a")</f>
        <v>0.69228070175438594</v>
      </c>
      <c r="BO9" s="318">
        <f>+IFERROR(VLOOKUP($BF$4&amp;BO$5&amp;$FX$3,'Datos comparativos (2)'!$E:$BD,Evolutivos!$C9,FALSE),"n/a")</f>
        <v>0.85536635706914343</v>
      </c>
      <c r="BP9" s="318">
        <f>+IFERROR(VLOOKUP($BF$4&amp;BP$5&amp;$FX$3,'Datos comparativos (2)'!$E:$BE,Evolutivos!$C9,FALSE),"n/a")</f>
        <v>0.82420554428668036</v>
      </c>
      <c r="BQ9" s="318">
        <f>+IFERROR(VLOOKUP($BF$4&amp;BQ$5&amp;$FX$3,'Datos comparativos (2)'!$E:$BE,Evolutivos!$C9,FALSE),"n/a")</f>
        <v>0.76980392156862743</v>
      </c>
      <c r="BS9" s="318">
        <f>+IFERROR(VLOOKUP($BS$4&amp;BS$5&amp;$FX$3,'Datos comparativos (2)'!$E:$BE,Evolutivos!$C9,FALSE),"n/a")</f>
        <v>0.68016666666666659</v>
      </c>
      <c r="BT9" s="318">
        <f>+IFERROR(VLOOKUP($BS$4&amp;BT$5&amp;$FX$3,'Datos comparativos (2)'!$E:$BE,Evolutivos!$C9,FALSE),"n/a")</f>
        <v>0.67595459236326116</v>
      </c>
      <c r="BU9" s="318">
        <f>+IFERROR(VLOOKUP($BS$4&amp;BU$5&amp;$FX$3,'Datos comparativos (2)'!$E:$BE,Evolutivos!$C9,FALSE),"n/a")</f>
        <v>0.81568627450980402</v>
      </c>
      <c r="BV9" s="318">
        <f>+IFERROR(VLOOKUP($BS$4&amp;BV$5&amp;$FX$3,'Datos comparativos (2)'!$E:$BE,Evolutivos!$C9,FALSE),"n/a")</f>
        <v>0.79400000000000004</v>
      </c>
      <c r="BW9" s="318">
        <f>+IFERROR(VLOOKUP($BS$4&amp;BW$5&amp;$FX$3,'Datos comparativos (2)'!$E:$BE,Evolutivos!$C9,FALSE),"n/a")</f>
        <v>0.75901960784313727</v>
      </c>
      <c r="BX9" s="318">
        <f>+IFERROR(VLOOKUP($BS$4&amp;BX$5&amp;$FX$3,'Datos comparativos (2)'!$E:$BE,Evolutivos!$C9,FALSE),"n/a")</f>
        <v>0.92156862745098056</v>
      </c>
      <c r="BY9" s="318">
        <f>+IFERROR(VLOOKUP($BS$4&amp;BY$5&amp;$FX$3,'Datos comparativos (2)'!$E:$BE,Evolutivos!$C9,FALSE),"n/a")</f>
        <v>0.76429308565531484</v>
      </c>
      <c r="BZ9" s="318">
        <f>+IFERROR(VLOOKUP($BS$4&amp;BZ$5&amp;$FX$3,'Datos comparativos (2)'!$E:$BE,Evolutivos!$C9,FALSE),"n/a")</f>
        <v>0.89152435167615429</v>
      </c>
      <c r="CA9" s="318">
        <f>+IFERROR(VLOOKUP($BS$4&amp;CA$5&amp;$FX$3,'Datos comparativos (2)'!$E:$BE,Evolutivos!$C9,FALSE),"n/a")</f>
        <v>0.96392156862745104</v>
      </c>
      <c r="CB9" s="318">
        <f>+IFERROR(VLOOKUP($BS$4&amp;CB$5&amp;$FX$3,'Datos comparativos (2)'!$E:$BE,Evolutivos!$C9,FALSE),"n/a")</f>
        <v>0.8693333333333334</v>
      </c>
      <c r="CC9" s="318" t="str">
        <f>+IFERROR(VLOOKUP($BS$4&amp;CC$5&amp;$FX$3,'Datos comparativos (2)'!$E:$BE,Evolutivos!$C9,FALSE),"n/a")</f>
        <v>n/a</v>
      </c>
      <c r="CD9" s="318">
        <f>+IFERROR(VLOOKUP($BS$4&amp;CD$5&amp;$FX$3,'Datos comparativos (2)'!$E:$BE,Evolutivos!$C9,FALSE),"n/a")</f>
        <v>0.85739750445632812</v>
      </c>
      <c r="CF9" s="318">
        <f>+IFERROR(VLOOKUP($CF$4&amp;CF$5&amp;$FX$3,'Datos comparativos (2)'!$E:$BE,Evolutivos!$C9,FALSE),"n/a")</f>
        <v>0.93364293085655314</v>
      </c>
      <c r="CG9" s="318">
        <f>+IFERROR(VLOOKUP($CF$4&amp;CG$5&amp;$FX$3,'Datos comparativos (2)'!$E:$BE,Evolutivos!$C9,FALSE),"n/a")</f>
        <v>0.86129266521423375</v>
      </c>
      <c r="CH9" s="318">
        <f>+IFERROR(VLOOKUP($CF$4&amp;CH$5&amp;$FX$3,'Datos comparativos (2)'!$E:$BE,Evolutivos!$C9,FALSE),"n/a")</f>
        <v>0.93085655314757476</v>
      </c>
      <c r="CI9" s="318">
        <f>+IFERROR(VLOOKUP($CF$4&amp;CI$5&amp;$FX$3,'Datos comparativos (2)'!$E:$BE,Evolutivos!$C9,FALSE),"n/a")</f>
        <v>0.71893939393939388</v>
      </c>
      <c r="CJ9" s="318">
        <f>+IFERROR(VLOOKUP($CF$4&amp;CJ$5&amp;$FX$3,'Datos comparativos (2)'!$E:$BE,Evolutivos!$C9,FALSE),"n/a")</f>
        <v>0.82298474945533762</v>
      </c>
      <c r="CK9" s="318">
        <f>+IFERROR(VLOOKUP($CF$4&amp;CK$5&amp;$FX$3,'Datos comparativos (2)'!$E:$BE,Evolutivos!$C9,FALSE),"n/a")</f>
        <v>0.93905670376258599</v>
      </c>
      <c r="CL9" s="318">
        <f>+IFERROR(VLOOKUP($CF$4&amp;CL$5&amp;$FX$3,'Datos comparativos (2)'!$E:$BE,Evolutivos!$C9,FALSE),"n/a")</f>
        <v>0.83111954459203019</v>
      </c>
      <c r="CM9" s="318">
        <f>+IFERROR(VLOOKUP($CF$4&amp;CM$5&amp;$FX$3,'Datos comparativos (2)'!$E:$BE,Evolutivos!$C9,FALSE),"n/a")</f>
        <v>0.93738140417457283</v>
      </c>
      <c r="CN9" s="318">
        <f>+IFERROR(VLOOKUP($CF$4&amp;CN$5&amp;$FX$3,'Datos comparativos (2)'!$E:$BE,Evolutivos!$C9,FALSE),"n/a")</f>
        <v>0.99999999999999978</v>
      </c>
      <c r="CO9" s="318">
        <f>+IFERROR(VLOOKUP($CF$4&amp;CO$5&amp;$FX$3,'Datos comparativos (2)'!$E:$BE,Evolutivos!$C9,FALSE),"n/a")</f>
        <v>0.95533333333333348</v>
      </c>
      <c r="CP9" s="318">
        <f>+IFERROR(VLOOKUP($CF$4&amp;CP$5&amp;$FX$3,'Datos comparativos (2)'!$E:$BE,Evolutivos!$C9,FALSE),"n/a")</f>
        <v>0.62792536369386454</v>
      </c>
      <c r="CQ9" s="318">
        <f>+IFERROR(VLOOKUP($CF$4&amp;CQ$5&amp;$FX$3,'Datos comparativos (2)'!$E:$BE,Evolutivos!$C9,FALSE),"n/a")</f>
        <v>0.86150670794633644</v>
      </c>
      <c r="CS9" s="318">
        <f>+IFERROR(VLOOKUP($CS$4&amp;CS$5&amp;$FX$3,'Datos comparativos (2)'!$E:$BE,Evolutivos!$C9,FALSE),"n/a")</f>
        <v>0.99999999999999978</v>
      </c>
      <c r="CT9" s="318">
        <f>+IFERROR(VLOOKUP($CS$4&amp;CT$5&amp;$FX$3,'Datos comparativos (2)'!$E:$BE,Evolutivos!$C9,FALSE),"n/a")</f>
        <v>0.84912280701754383</v>
      </c>
      <c r="CU9" s="318">
        <f>+IFERROR(VLOOKUP($CS$4&amp;CU$5&amp;$FX$3,'Datos comparativos (2)'!$E:$BE,Evolutivos!$C9,FALSE),"n/a")</f>
        <v>0.94571723426212584</v>
      </c>
      <c r="CV9" s="318">
        <f>+IFERROR(VLOOKUP($CS$4&amp;CV$5&amp;$FX$3,'Datos comparativos (2)'!$E:$BE,Evolutivos!$C9,FALSE),"n/a")</f>
        <v>0.88162672476397963</v>
      </c>
      <c r="CW9" s="318">
        <f>+IFERROR(VLOOKUP($CS$4&amp;CW$5&amp;$FX$3,'Datos comparativos (2)'!$E:$BE,Evolutivos!$C9,FALSE),"n/a")</f>
        <v>0.83111954459203019</v>
      </c>
      <c r="CX9" s="318">
        <f>+IFERROR(VLOOKUP($CS$4&amp;CX$5&amp;$FX$3,'Datos comparativos (2)'!$E:$BE,Evolutivos!$C9,FALSE),"n/a")</f>
        <v>0.8573975044563279</v>
      </c>
      <c r="CY9" s="318">
        <f>+IFERROR(VLOOKUP($CS$4&amp;CY$5&amp;$FX$3,'Datos comparativos (2)'!$E:$BE,Evolutivos!$C9,FALSE),"n/a")</f>
        <v>0.92726122707147363</v>
      </c>
      <c r="CZ9" s="318">
        <f>+IFERROR(VLOOKUP($CS$4&amp;CZ$5&amp;$FX$3,'Datos comparativos (2)'!$E:$BE,Evolutivos!$C9,FALSE),"n/a")</f>
        <v>0.84135472370766473</v>
      </c>
      <c r="DA9" s="318">
        <f>+IFERROR(VLOOKUP($CS$4&amp;DA$5&amp;$FX$3,'Datos comparativos (2)'!$E:$BE,Evolutivos!$C9,FALSE),"n/a")</f>
        <v>0.93719298245614024</v>
      </c>
      <c r="DB9" s="318">
        <f>+IFERROR(VLOOKUP($CS$4&amp;DB$5&amp;$FX$3,'Datos comparativos (2)'!$E:$BE,Evolutivos!$C9,FALSE),"n/a")</f>
        <v>0.94745098039215703</v>
      </c>
      <c r="DC9" s="318">
        <f>+IFERROR(VLOOKUP($CS$4&amp;DC$5&amp;$FX$3,'Datos comparativos (2)'!$E:$BE,Evolutivos!$C9,FALSE),"n/a")</f>
        <v>0.92293661650706793</v>
      </c>
      <c r="DD9" s="318">
        <f>+IFERROR(VLOOKUP($CS$4&amp;DD$5&amp;$FX$3,'Datos comparativos (2)'!$E:$BE,Evolutivos!$C9,FALSE),"n/a")</f>
        <v>0.98128342245989286</v>
      </c>
      <c r="DF9" s="318">
        <f>+IFERROR(VLOOKUP($DF$4&amp;DF$5&amp;$FX$3,'Datos comparativos (2)'!$E:$BE,Evolutivos!$C9,FALSE),"n/a")</f>
        <v>0.90819964349376103</v>
      </c>
      <c r="DG9" s="318">
        <f>+IFERROR(VLOOKUP($DF$4&amp;DG$5&amp;$FX$3,'Datos comparativos (2)'!$E:$BE,Evolutivos!$C9,FALSE),"n/a")</f>
        <v>0.90925672594619245</v>
      </c>
      <c r="DH9" s="318">
        <f>+IFERROR(VLOOKUP($DF$4&amp;DH$5&amp;$FX$3,'Datos comparativos (2)'!$E:$BE,Evolutivos!$C9,FALSE),"n/a")</f>
        <v>0.92691622103386784</v>
      </c>
      <c r="DI9" s="318">
        <f>+IFERROR(VLOOKUP($DF$4&amp;DI$5&amp;$FX$3,'Datos comparativos (2)'!$E:$BE,Evolutivos!$C9,FALSE),"n/a")</f>
        <v>0.96333333333333349</v>
      </c>
      <c r="DJ9" s="318">
        <f>+IFERROR(VLOOKUP($DF$4&amp;DJ$5&amp;$FX$3,'Datos comparativos (2)'!$E:$BE,Evolutivos!$C9,FALSE),"n/a")</f>
        <v>0.93972403776325331</v>
      </c>
      <c r="DK9" s="318">
        <f>+IFERROR(VLOOKUP($DF$4&amp;DK$5&amp;$FX$3,'Datos comparativos (2)'!$E:$BE,Evolutivos!$C9,FALSE),"n/a")</f>
        <v>0.82263814616755782</v>
      </c>
      <c r="DL9" s="318">
        <f>+IFERROR(VLOOKUP($DF$4&amp;DL$5&amp;$FX$3,'Datos comparativos (2)'!$E:$BE,Evolutivos!$C9,FALSE),"n/a")</f>
        <v>0.79594163246694016</v>
      </c>
      <c r="DM9" s="318">
        <f>+IFERROR(VLOOKUP($DF$4&amp;DM$5&amp;$FX$3,'Datos comparativos (2)'!$E:$BE,Evolutivos!$C9,FALSE),"n/a")</f>
        <v>0.93037634408602132</v>
      </c>
      <c r="DN9" s="318">
        <f>+IFERROR(VLOOKUP($DF$4&amp;DN$5&amp;$FX$3,'Datos comparativos (2)'!$E:$BE,Evolutivos!$C9,FALSE),"n/a")</f>
        <v>0.83720330237358098</v>
      </c>
      <c r="DO9" s="318">
        <f>+IFERROR(VLOOKUP($DF$4&amp;DO$5&amp;$FX$3,'Datos comparativos (2)'!$E:$BE,Evolutivos!$C9,FALSE),"n/a")</f>
        <v>0.96524064171122981</v>
      </c>
      <c r="DP9" s="318">
        <f>+IFERROR(VLOOKUP($DF$4&amp;DP$5&amp;$FX$3,'Datos comparativos (2)'!$E:$BE,Evolutivos!$C9,FALSE),"n/a")</f>
        <v>0.91165454946023339</v>
      </c>
      <c r="DQ9" s="318">
        <f>+IFERROR(VLOOKUP($DF$4&amp;DQ$5&amp;$FX$3,'Datos comparativos (2)'!$E:$BE,Evolutivos!$C9,FALSE),"n/a")</f>
        <v>0.85655430711610481</v>
      </c>
      <c r="DS9" s="318"/>
      <c r="DT9" s="318">
        <f>+IFERROR(VLOOKUP($DS$4&amp;DT$5&amp;$FX$3,'Datos comparativos (2)'!$E:$BE,Evolutivos!$C9,FALSE),"n/a")</f>
        <v>0.84458968772694254</v>
      </c>
      <c r="DU9" s="318"/>
      <c r="DV9" s="318"/>
      <c r="DW9" s="318"/>
      <c r="DX9" s="318"/>
      <c r="DY9" s="318"/>
      <c r="DZ9" s="318"/>
      <c r="EA9" s="318"/>
      <c r="EB9" s="318"/>
      <c r="EC9" s="318"/>
      <c r="ED9" s="318"/>
      <c r="EF9" s="320">
        <f>+VLOOKUP($FX$3,Listas!$B$3:$C$9,2,FALSE)</f>
        <v>0.8</v>
      </c>
      <c r="EG9" s="318">
        <f t="shared" si="0"/>
        <v>0.47888888888888886</v>
      </c>
      <c r="EH9" s="318">
        <f t="shared" si="1"/>
        <v>0.64687500000000009</v>
      </c>
      <c r="EI9" s="318">
        <f t="shared" si="2"/>
        <v>0.93263888888888891</v>
      </c>
      <c r="EJ9" s="318">
        <f t="shared" si="3"/>
        <v>0.83194444444444438</v>
      </c>
      <c r="EK9" s="318">
        <f t="shared" si="4"/>
        <v>0.66944444444444429</v>
      </c>
      <c r="EL9" s="318">
        <f t="shared" si="5"/>
        <v>0.95000000000000007</v>
      </c>
      <c r="EM9" s="318">
        <f t="shared" si="6"/>
        <v>0.77111111111111119</v>
      </c>
      <c r="EN9" s="318">
        <f t="shared" si="7"/>
        <v>0.6333333333333333</v>
      </c>
      <c r="EO9" s="318">
        <f t="shared" si="8"/>
        <v>0.80861111111111106</v>
      </c>
      <c r="EP9" s="318">
        <f t="shared" si="9"/>
        <v>0.66263888888888889</v>
      </c>
      <c r="EQ9" s="318">
        <f t="shared" si="10"/>
        <v>0.9031006006006006</v>
      </c>
      <c r="ER9" s="318">
        <f t="shared" si="11"/>
        <v>0.78881944444444441</v>
      </c>
      <c r="ES9" s="318">
        <f t="shared" si="12"/>
        <v>0.90930555555555548</v>
      </c>
      <c r="ET9" s="318" t="str">
        <f t="shared" si="13"/>
        <v/>
      </c>
      <c r="EU9" s="318">
        <f t="shared" si="14"/>
        <v>0.69736111111111099</v>
      </c>
      <c r="EV9" s="318">
        <f t="shared" si="15"/>
        <v>0.78749999999999998</v>
      </c>
      <c r="EW9" s="318">
        <f t="shared" si="16"/>
        <v>0.83361111111111097</v>
      </c>
      <c r="EX9" s="318">
        <f t="shared" si="17"/>
        <v>0.84833333333333327</v>
      </c>
      <c r="EY9" s="318">
        <f t="shared" si="18"/>
        <v>0.79832967836257307</v>
      </c>
      <c r="EZ9" s="318">
        <f t="shared" si="19"/>
        <v>0.8164586076414837</v>
      </c>
      <c r="FA9" s="318">
        <f t="shared" si="20"/>
        <v>0.72393584451324389</v>
      </c>
      <c r="FB9" s="318">
        <f t="shared" si="21"/>
        <v>0.82486274509803925</v>
      </c>
      <c r="FC9" s="318">
        <f t="shared" si="22"/>
        <v>0.87324633531964002</v>
      </c>
      <c r="FD9" s="318">
        <f t="shared" si="23"/>
        <v>0.86336541889483076</v>
      </c>
      <c r="FE9" s="318">
        <f t="shared" si="24"/>
        <v>0.90859738307278715</v>
      </c>
      <c r="FF9" s="318">
        <f t="shared" si="25"/>
        <v>0.82699361571910579</v>
      </c>
      <c r="FG9" s="318">
        <f t="shared" si="26"/>
        <v>0.92283364958886749</v>
      </c>
      <c r="FH9" s="318">
        <f t="shared" si="27"/>
        <v>0.81492180165784489</v>
      </c>
      <c r="FI9" s="318">
        <f t="shared" si="28"/>
        <v>0.93161334709322308</v>
      </c>
      <c r="FJ9" s="318">
        <f t="shared" si="29"/>
        <v>0.8567145912707792</v>
      </c>
      <c r="FK9" s="318">
        <f t="shared" si="30"/>
        <v>0.9019363110784262</v>
      </c>
      <c r="FL9" s="318">
        <f t="shared" si="31"/>
        <v>0.95055700645303931</v>
      </c>
      <c r="FM9" s="318">
        <f t="shared" si="32"/>
        <v>0.9147908634912737</v>
      </c>
      <c r="FN9" s="318">
        <f t="shared" si="33"/>
        <v>0.90856517242138146</v>
      </c>
      <c r="FO9" s="318">
        <f t="shared" si="34"/>
        <v>0.85450709297551419</v>
      </c>
      <c r="FP9" s="318">
        <f t="shared" si="35"/>
        <v>0.91114983276252259</v>
      </c>
      <c r="FQ9" s="318">
        <f t="shared" si="36"/>
        <v>0.84458968772694254</v>
      </c>
      <c r="FR9" s="318"/>
      <c r="FS9" s="318"/>
      <c r="FT9" s="318"/>
      <c r="FU9" s="1007"/>
    </row>
    <row r="10" spans="2:186" x14ac:dyDescent="0.35">
      <c r="C10" s="304">
        <f>+VLOOKUP(E10,Listas!$K$2:$L$46,2,FALSE)</f>
        <v>10</v>
      </c>
      <c r="D10" s="304">
        <f t="shared" si="37"/>
        <v>6</v>
      </c>
      <c r="E10" s="317" t="str">
        <f>+IF(HLOOKUP($FX$2,Listas!$E$2:$H$25,Evolutivos!$D10,FALSE)=0,"",HLOOKUP($FX$2,Listas!$E$2:$H$25,Evolutivos!$D10,FALSE))</f>
        <v>Isabel 4</v>
      </c>
      <c r="F10" s="318">
        <f>+IFERROR(VLOOKUP($F$4&amp;F$5&amp;$FX$3,'Datos comparativos (2)'!$E:$BD,Evolutivos!$C10,FALSE),"n/a")</f>
        <v>0.82499999999999996</v>
      </c>
      <c r="G10" s="318">
        <f>+IFERROR(VLOOKUP($F$4&amp;G$5&amp;$FX$3,'Datos comparativos (2)'!$E:$BD,Evolutivos!$C10,FALSE),"n/a")</f>
        <v>0.64166666666666661</v>
      </c>
      <c r="H10" s="318">
        <f>+IFERROR(VLOOKUP($F$4&amp;H$5&amp;$FX$3,'Datos comparativos (2)'!$E:$BD,Evolutivos!$C10,FALSE),"n/a")</f>
        <v>0.60833333333333339</v>
      </c>
      <c r="I10" s="318" t="str">
        <f>+IFERROR(VLOOKUP($F$4&amp;I$5&amp;$FX$3,'Datos comparativos (2)'!$E:$BD,Evolutivos!$C10,FALSE),"n/a")</f>
        <v>n/a</v>
      </c>
      <c r="J10" s="318">
        <f>+IFERROR(VLOOKUP($F$4&amp;J$5&amp;$FX$3,'Datos comparativos (2)'!$E:$BD,Evolutivos!$C10,FALSE),"n/a")</f>
        <v>0.75555555555555565</v>
      </c>
      <c r="K10" s="318">
        <f>+IFERROR(VLOOKUP($F$4&amp;K$5&amp;$FX$3,'Datos comparativos (2)'!$E:$BD,Evolutivos!$C10,FALSE),"n/a")</f>
        <v>0.81111111111111123</v>
      </c>
      <c r="L10" s="318">
        <f>+IFERROR(VLOOKUP($F$4&amp;L$5&amp;$FX$3,'Datos comparativos (2)'!$E:$BD,Evolutivos!$C10,FALSE),"n/a")</f>
        <v>0.9</v>
      </c>
      <c r="M10" s="318">
        <f>+IFERROR(VLOOKUP($F$4&amp;M$5&amp;$FX$3,'Datos comparativos (2)'!$E:$BD,Evolutivos!$C10,FALSE),"n/a")</f>
        <v>0.84166666666666667</v>
      </c>
      <c r="N10" s="318">
        <f>+IFERROR(VLOOKUP($F$4&amp;N$5&amp;$FX$3,'Datos comparativos (2)'!$E:$BD,Evolutivos!$C10,FALSE),"n/a")</f>
        <v>0.56666666666666676</v>
      </c>
      <c r="O10" s="318">
        <f>+IFERROR(VLOOKUP($F$4&amp;O$5&amp;$FX$3,'Datos comparativos (2)'!$E:$BD,Evolutivos!$C10,FALSE),"n/a")</f>
        <v>0.82291666666666663</v>
      </c>
      <c r="P10" s="318">
        <f>+IFERROR(VLOOKUP($F$4&amp;P$5&amp;$FX$3,'Datos comparativos (2)'!$E:$BD,Evolutivos!$C10,FALSE),"n/a")</f>
        <v>0.75833333333333341</v>
      </c>
      <c r="Q10" s="318">
        <f>+IFERROR(VLOOKUP($F$4&amp;Q$5&amp;$FX$3,'Datos comparativos (2)'!$E:$BD,Evolutivos!$C10,FALSE),"n/a")</f>
        <v>0.86666666666666659</v>
      </c>
      <c r="R10" s="319"/>
      <c r="S10" s="318">
        <f>+IFERROR(VLOOKUP($S$4&amp;S$5&amp;$FX$3,'Datos comparativos (2)'!$E:$BD,Evolutivos!$C10,FALSE),"n/a")</f>
        <v>0.71190476190476193</v>
      </c>
      <c r="T10" s="318">
        <f>+IFERROR(VLOOKUP($S$4&amp;T$5&amp;$FX$3,'Datos comparativos (2)'!$E:$BD,Evolutivos!$C10,FALSE),"n/a")</f>
        <v>0.99999999999999989</v>
      </c>
      <c r="U10" s="318">
        <f>+IFERROR(VLOOKUP($S$4&amp;U$5&amp;$FX$3,'Datos comparativos (2)'!$E:$BD,Evolutivos!$C10,FALSE),"n/a")</f>
        <v>0.66666666666666674</v>
      </c>
      <c r="V10" s="318">
        <f>+IFERROR(VLOOKUP($S$4&amp;V$5&amp;$FX$3,'Datos comparativos (2)'!$E:$BD,Evolutivos!$C10,FALSE),"n/a")</f>
        <v>0.6484375</v>
      </c>
      <c r="W10" s="318">
        <f>+IFERROR(VLOOKUP($S$4&amp;W$5&amp;$FX$3,'Datos comparativos (2)'!$E:$BD,Evolutivos!$C10,FALSE),"n/a")</f>
        <v>0.94791666666666674</v>
      </c>
      <c r="X10" s="318">
        <f>+IFERROR(VLOOKUP($S$4&amp;X$5&amp;$FX$3,'Datos comparativos (2)'!$E:$BD,Evolutivos!$C10,FALSE),"n/a")</f>
        <v>0.95</v>
      </c>
      <c r="Y10" s="318">
        <f>+IFERROR(VLOOKUP($S$4&amp;Y$5&amp;$FX$3,'Datos comparativos (2)'!$E:$BD,Evolutivos!$C10,FALSE),"n/a")</f>
        <v>0.89166666666666672</v>
      </c>
      <c r="Z10" s="318">
        <f>+IFERROR(VLOOKUP($S$4&amp;Z$5&amp;$FX$3,'Datos comparativos (2)'!$E:$BD,Evolutivos!$C10,FALSE),"n/a")</f>
        <v>0.78333333333333333</v>
      </c>
      <c r="AA10" s="318" t="str">
        <f>+IFERROR(VLOOKUP($S$4&amp;AA$5&amp;$FX$3,'Datos comparativos (2)'!$E:$BD,Evolutivos!$C10,FALSE),"n/a")</f>
        <v>n/a</v>
      </c>
      <c r="AB10" s="318" t="str">
        <f>+IFERROR(VLOOKUP($S$4&amp;AB$5&amp;$FX$3,'Datos comparativos (2)'!$E:$BD,Evolutivos!$C10,FALSE),"n/a")</f>
        <v>n/a</v>
      </c>
      <c r="AC10" s="318" t="str">
        <f>+IFERROR(VLOOKUP($S$4&amp;AC$5&amp;$FX$3,'Datos comparativos (2)'!$E:$BD,Evolutivos!$C10,FALSE),"n/a")</f>
        <v>n/a</v>
      </c>
      <c r="AD10" s="318" t="str">
        <f>+IFERROR(VLOOKUP($S$4&amp;AD$5&amp;$FX$3,'Datos comparativos (2)'!$E:$BD,Evolutivos!$C10,FALSE),"n/a")</f>
        <v>n/a</v>
      </c>
      <c r="AE10" s="319"/>
      <c r="AF10" s="318" t="str">
        <f>+IFERROR(VLOOKUP($AF$4&amp;AF$5&amp;$FX$3,'Datos comparativos (2)'!$E:$BD,Evolutivos!$C10,FALSE),"n/a")</f>
        <v>n/a</v>
      </c>
      <c r="AG10" s="318" t="str">
        <f>+IFERROR(VLOOKUP($AF$4&amp;AG$5&amp;$FX$3,'Datos comparativos (2)'!$E:$BD,Evolutivos!$C10,FALSE),"n/a")</f>
        <v>n/a</v>
      </c>
      <c r="AH10" s="318" t="str">
        <f>+IFERROR(VLOOKUP($AF$4&amp;AH$5&amp;$FX$3,'Datos comparativos (2)'!$E:$BD,Evolutivos!$C10,FALSE),"n/a")</f>
        <v>n/a</v>
      </c>
      <c r="AI10" s="318" t="str">
        <f>+IFERROR(VLOOKUP($AF$4&amp;AI$5&amp;$FX$3,'Datos comparativos (2)'!$E:$BD,Evolutivos!$C10,FALSE),"n/a")</f>
        <v>n/a</v>
      </c>
      <c r="AJ10" s="318" t="str">
        <f>+IFERROR(VLOOKUP($AF$4&amp;AJ$5&amp;$FX$3,'Datos comparativos (2)'!$E:$BD,Evolutivos!$C10,FALSE),"n/a")</f>
        <v>n/a</v>
      </c>
      <c r="AK10" s="318" t="str">
        <f>+IFERROR(VLOOKUP($AF$4&amp;AK$5&amp;$FX$3,'Datos comparativos (2)'!$E:$BD,Evolutivos!$C10,FALSE),"n/a")</f>
        <v>n/a</v>
      </c>
      <c r="AL10" s="318" t="str">
        <f>+IFERROR(VLOOKUP($AF$4&amp;AL$5&amp;$FX$3,'Datos comparativos (2)'!$E:$BD,Evolutivos!$C10,FALSE),"n/a")</f>
        <v>n/a</v>
      </c>
      <c r="AM10" s="318" t="str">
        <f>+IFERROR(VLOOKUP($AF$4&amp;AM$5&amp;$FX$3,'Datos comparativos (2)'!$E:$BD,Evolutivos!$C10,FALSE),"n/a")</f>
        <v>n/a</v>
      </c>
      <c r="AN10" s="318" t="str">
        <f>+IFERROR(VLOOKUP($AF$4&amp;AN$5&amp;$FX$3,'Datos comparativos (2)'!$E:$BD,Evolutivos!$C10,FALSE),"n/a")</f>
        <v>n/a</v>
      </c>
      <c r="AO10" s="318" t="str">
        <f>+IFERROR(VLOOKUP($AF$4&amp;AO$5&amp;$FX$3,'Datos comparativos (2)'!$E:$BD,Evolutivos!$C10,FALSE),"n/a")</f>
        <v>n/a</v>
      </c>
      <c r="AP10" s="318" t="str">
        <f>+IFERROR(VLOOKUP($AF$4&amp;AP$5&amp;$FX$3,'Datos comparativos (2)'!$E:$BD,Evolutivos!$C10,FALSE),"n/a")</f>
        <v>n/a</v>
      </c>
      <c r="AQ10" s="318" t="str">
        <f>+IFERROR(VLOOKUP($AF$4&amp;AQ$5&amp;$FX$3,'Datos comparativos (2)'!$E:$BD,Evolutivos!$C10,FALSE),"n/a")</f>
        <v>n/a</v>
      </c>
      <c r="AR10" s="319"/>
      <c r="AS10" s="318" t="str">
        <f>+IFERROR(VLOOKUP($AS$4&amp;AS$5&amp;$FX$3,'Datos comparativos (2)'!$E:$BD,Evolutivos!$C10,FALSE),"n/a")</f>
        <v>n/a</v>
      </c>
      <c r="AT10" s="318" t="str">
        <f>+IFERROR(VLOOKUP($AS$4&amp;AT$5&amp;$FX$3,'Datos comparativos (2)'!$E:$BE,Evolutivos!$C10,FALSE),"n/a")</f>
        <v>n/a</v>
      </c>
      <c r="AU10" s="318" t="str">
        <f>+IFERROR(VLOOKUP($AS$4&amp;AU$5&amp;$FX$3,'Datos comparativos (2)'!$E:$BD,Evolutivos!$C10,FALSE),"n/a")</f>
        <v>n/a</v>
      </c>
      <c r="AV10" s="318" t="str">
        <f>+IFERROR(VLOOKUP($AS$4&amp;AV$5&amp;$FX$3,'Datos comparativos (2)'!$E:$BD,Evolutivos!$C10,FALSE),"n/a")</f>
        <v>n/a</v>
      </c>
      <c r="AW10" s="318" t="str">
        <f>+IFERROR(VLOOKUP($AS$4&amp;AW$5&amp;$FX$3,'Datos comparativos (2)'!$E:$BD,Evolutivos!$C10,FALSE),"n/a")</f>
        <v>n/a</v>
      </c>
      <c r="AX10" s="318" t="str">
        <f>+IFERROR(VLOOKUP($AS$4&amp;AX$5&amp;$FX$3,'Datos comparativos (2)'!$E:$BD,Evolutivos!$C10,FALSE),"n/a")</f>
        <v>n/a</v>
      </c>
      <c r="AY10" s="318" t="str">
        <f>+IFERROR(VLOOKUP($AS$4&amp;AY$5&amp;$FX$3,'Datos comparativos (2)'!$E:$BD,Evolutivos!$C10,FALSE),"n/a")</f>
        <v>n/a</v>
      </c>
      <c r="AZ10" s="318" t="str">
        <f>+IFERROR(VLOOKUP($AS$4&amp;AZ$5&amp;$FX$3,'Datos comparativos (2)'!$E:$BD,Evolutivos!$C10,FALSE),"n/a")</f>
        <v>n/a</v>
      </c>
      <c r="BA10" s="318" t="str">
        <f>+IFERROR(VLOOKUP($AS$4&amp;BA$5&amp;$FX$3,'Datos comparativos (2)'!$E:$BD,Evolutivos!$C10,FALSE),"n/a")</f>
        <v>n/a</v>
      </c>
      <c r="BB10" s="318" t="str">
        <f>+IFERROR(VLOOKUP($AS$4&amp;BB$5&amp;$FX$3,'Datos comparativos (2)'!$E:$BD,Evolutivos!$C10,FALSE),"n/a")</f>
        <v>n/a</v>
      </c>
      <c r="BC10" s="318" t="str">
        <f>+IFERROR(VLOOKUP($AS$4&amp;BC$5&amp;$FX$3,'Datos comparativos (2)'!$E:$BD,Evolutivos!$C10,FALSE),"n/a")</f>
        <v>n/a</v>
      </c>
      <c r="BD10" s="318" t="str">
        <f>+IFERROR(VLOOKUP($AS$4&amp;BD$5&amp;$FX$3,'Datos comparativos (2)'!$E:$BD,Evolutivos!$C10,FALSE),"n/a")</f>
        <v>n/a</v>
      </c>
      <c r="BF10" s="318" t="str">
        <f>+IFERROR(VLOOKUP($BF$4&amp;BF$5&amp;$FX$3,'Datos comparativos (2)'!$E:$BD,Evolutivos!$C10,FALSE),"n/a")</f>
        <v>n/a</v>
      </c>
      <c r="BG10" s="318" t="str">
        <f>+IFERROR(VLOOKUP($BF$4&amp;BG$5&amp;$FX$3,'Datos comparativos (2)'!$E:$BD,Evolutivos!$C10,FALSE),"n/a")</f>
        <v>n/a</v>
      </c>
      <c r="BH10" s="318" t="str">
        <f>+IFERROR(VLOOKUP($BF$4&amp;BH$5&amp;$FX$3,'Datos comparativos (2)'!$E:$BD,Evolutivos!$C10,FALSE),"n/a")</f>
        <v>n/a</v>
      </c>
      <c r="BI10" s="318" t="str">
        <f>+IFERROR(VLOOKUP($BF$4&amp;BI$5&amp;$FX$3,'Datos comparativos (2)'!$E:$BD,Evolutivos!$C10,FALSE),"n/a")</f>
        <v>n/a</v>
      </c>
      <c r="BJ10" s="318" t="str">
        <f>+IFERROR(VLOOKUP($BF$4&amp;BJ$5&amp;$FX$3,'Datos comparativos (2)'!$E:$BD,Evolutivos!$C10,FALSE),"n/a")</f>
        <v>n/a</v>
      </c>
      <c r="BK10" s="318" t="str">
        <f>+IFERROR(VLOOKUP($BF$4&amp;BK$5&amp;$FX$3,'Datos comparativos (2)'!$E:$BD,Evolutivos!$C10,FALSE),"n/a")</f>
        <v>n/a</v>
      </c>
      <c r="BL10" s="318" t="str">
        <f>+IFERROR(VLOOKUP($BF$4&amp;BL$5&amp;$FX$3,'Datos comparativos (2)'!$E:$BD,Evolutivos!$C10,FALSE),"n/a")</f>
        <v>n/a</v>
      </c>
      <c r="BM10" s="318" t="str">
        <f>+IFERROR(VLOOKUP($BF$4&amp;BM$5&amp;$FX$3,'Datos comparativos (2)'!$E:$BD,Evolutivos!$C10,FALSE),"n/a")</f>
        <v>n/a</v>
      </c>
      <c r="BN10" s="318" t="str">
        <f>+IFERROR(VLOOKUP($BF$4&amp;BN$5&amp;$FX$3,'Datos comparativos (2)'!$E:$BD,Evolutivos!$C10,FALSE),"n/a")</f>
        <v>n/a</v>
      </c>
      <c r="BO10" s="318" t="str">
        <f>+IFERROR(VLOOKUP($BF$4&amp;BO$5&amp;$FX$3,'Datos comparativos (2)'!$E:$BD,Evolutivos!$C10,FALSE),"n/a")</f>
        <v>n/a</v>
      </c>
      <c r="BP10" s="318" t="str">
        <f>+IFERROR(VLOOKUP($BF$4&amp;BP$5&amp;$FX$3,'Datos comparativos (2)'!$E:$BE,Evolutivos!$C10,FALSE),"n/a")</f>
        <v>n/a</v>
      </c>
      <c r="BQ10" s="318" t="str">
        <f>+IFERROR(VLOOKUP($BF$4&amp;BQ$5&amp;$FX$3,'Datos comparativos (2)'!$E:$BE,Evolutivos!$C10,FALSE),"n/a")</f>
        <v>n/a</v>
      </c>
      <c r="BS10" s="318" t="str">
        <f>+IFERROR(VLOOKUP($BS$4&amp;BS$5&amp;$FX$3,'Datos comparativos (2)'!$E:$BE,Evolutivos!$C10,FALSE),"n/a")</f>
        <v>n/a</v>
      </c>
      <c r="BT10" s="318" t="str">
        <f>+IFERROR(VLOOKUP($BS$4&amp;BT$5&amp;$FX$3,'Datos comparativos (2)'!$E:$BE,Evolutivos!$C10,FALSE),"n/a")</f>
        <v>n/a</v>
      </c>
      <c r="BU10" s="318" t="str">
        <f>+IFERROR(VLOOKUP($BS$4&amp;BU$5&amp;$FX$3,'Datos comparativos (2)'!$E:$BE,Evolutivos!$C10,FALSE),"n/a")</f>
        <v>n/a</v>
      </c>
      <c r="BV10" s="318" t="str">
        <f>+IFERROR(VLOOKUP($BS$4&amp;BV$5&amp;$FX$3,'Datos comparativos (2)'!$E:$BE,Evolutivos!$C10,FALSE),"n/a")</f>
        <v>n/a</v>
      </c>
      <c r="BW10" s="318" t="str">
        <f>+IFERROR(VLOOKUP($BS$4&amp;BW$5&amp;$FX$3,'Datos comparativos (2)'!$E:$BE,Evolutivos!$C10,FALSE),"n/a")</f>
        <v>n/a</v>
      </c>
      <c r="BX10" s="318" t="str">
        <f>+IFERROR(VLOOKUP($BS$4&amp;BX$5&amp;$FX$3,'Datos comparativos (2)'!$E:$BE,Evolutivos!$C10,FALSE),"n/a")</f>
        <v>n/a</v>
      </c>
      <c r="BY10" s="318" t="str">
        <f>+IFERROR(VLOOKUP($BS$4&amp;BY$5&amp;$FX$3,'Datos comparativos (2)'!$E:$BE,Evolutivos!$C10,FALSE),"n/a")</f>
        <v>n/a</v>
      </c>
      <c r="BZ10" s="318" t="str">
        <f>+IFERROR(VLOOKUP($BS$4&amp;BZ$5&amp;$FX$3,'Datos comparativos (2)'!$E:$BE,Evolutivos!$C10,FALSE),"n/a")</f>
        <v>n/a</v>
      </c>
      <c r="CA10" s="318" t="str">
        <f>+IFERROR(VLOOKUP($BS$4&amp;CA$5&amp;$FX$3,'Datos comparativos (2)'!$E:$BE,Evolutivos!$C10,FALSE),"n/a")</f>
        <v>n/a</v>
      </c>
      <c r="CB10" s="318" t="str">
        <f>+IFERROR(VLOOKUP($BS$4&amp;CB$5&amp;$FX$3,'Datos comparativos (2)'!$E:$BE,Evolutivos!$C10,FALSE),"n/a")</f>
        <v>n/a</v>
      </c>
      <c r="CC10" s="318" t="str">
        <f>+IFERROR(VLOOKUP($BS$4&amp;CC$5&amp;$FX$3,'Datos comparativos (2)'!$E:$BE,Evolutivos!$C10,FALSE),"n/a")</f>
        <v>n/a</v>
      </c>
      <c r="CD10" s="318" t="str">
        <f>+IFERROR(VLOOKUP($BS$4&amp;CD$5&amp;$FX$3,'Datos comparativos (2)'!$E:$BE,Evolutivos!$C10,FALSE),"n/a")</f>
        <v>n/a</v>
      </c>
      <c r="CF10" s="318" t="str">
        <f>+IFERROR(VLOOKUP($CF$4&amp;CF$5&amp;$FX$3,'Datos comparativos (2)'!$E:$BE,Evolutivos!$C10,FALSE),"n/a")</f>
        <v>n/a</v>
      </c>
      <c r="CG10" s="318" t="str">
        <f>+IFERROR(VLOOKUP($CF$4&amp;CG$5&amp;$FX$3,'Datos comparativos (2)'!$E:$BE,Evolutivos!$C10,FALSE),"n/a")</f>
        <v>n/a</v>
      </c>
      <c r="CH10" s="318" t="str">
        <f>+IFERROR(VLOOKUP($CF$4&amp;CH$5&amp;$FX$3,'Datos comparativos (2)'!$E:$BE,Evolutivos!$C10,FALSE),"n/a")</f>
        <v>n/a</v>
      </c>
      <c r="CI10" s="318" t="str">
        <f>+IFERROR(VLOOKUP($CF$4&amp;CI$5&amp;$FX$3,'Datos comparativos (2)'!$E:$BE,Evolutivos!$C10,FALSE),"n/a")</f>
        <v>n/a</v>
      </c>
      <c r="CJ10" s="318" t="str">
        <f>+IFERROR(VLOOKUP($CF$4&amp;CJ$5&amp;$FX$3,'Datos comparativos (2)'!$E:$BE,Evolutivos!$C10,FALSE),"n/a")</f>
        <v>n/a</v>
      </c>
      <c r="CK10" s="318" t="str">
        <f>+IFERROR(VLOOKUP($CF$4&amp;CK$5&amp;$FX$3,'Datos comparativos (2)'!$E:$BE,Evolutivos!$C10,FALSE),"n/a")</f>
        <v>n/a</v>
      </c>
      <c r="CL10" s="318" t="str">
        <f>+IFERROR(VLOOKUP($CF$4&amp;CL$5&amp;$FX$3,'Datos comparativos (2)'!$E:$BE,Evolutivos!$C10,FALSE),"n/a")</f>
        <v>n/a</v>
      </c>
      <c r="CM10" s="318" t="str">
        <f>+IFERROR(VLOOKUP($CF$4&amp;CM$5&amp;$FX$3,'Datos comparativos (2)'!$E:$BE,Evolutivos!$C10,FALSE),"n/a")</f>
        <v>n/a</v>
      </c>
      <c r="CN10" s="318" t="str">
        <f>+IFERROR(VLOOKUP($CF$4&amp;CN$5&amp;$FX$3,'Datos comparativos (2)'!$E:$BE,Evolutivos!$C10,FALSE),"n/a")</f>
        <v>n/a</v>
      </c>
      <c r="CO10" s="318" t="str">
        <f>+IFERROR(VLOOKUP($CF$4&amp;CO$5&amp;$FX$3,'Datos comparativos (2)'!$E:$BE,Evolutivos!$C10,FALSE),"n/a")</f>
        <v>n/a</v>
      </c>
      <c r="CP10" s="318" t="str">
        <f>+IFERROR(VLOOKUP($CF$4&amp;CP$5&amp;$FX$3,'Datos comparativos (2)'!$E:$BE,Evolutivos!$C10,FALSE),"n/a")</f>
        <v>n/a</v>
      </c>
      <c r="CQ10" s="318" t="str">
        <f>+IFERROR(VLOOKUP($CF$4&amp;CQ$5&amp;$FX$3,'Datos comparativos (2)'!$E:$BE,Evolutivos!$C10,FALSE),"n/a")</f>
        <v>n/a</v>
      </c>
      <c r="CS10" s="318" t="str">
        <f>+IFERROR(VLOOKUP($CS$4&amp;CS$5&amp;$FX$3,'Datos comparativos (2)'!$E:$BE,Evolutivos!$C10,FALSE),"n/a")</f>
        <v>n/a</v>
      </c>
      <c r="CT10" s="318" t="str">
        <f>+IFERROR(VLOOKUP($CS$4&amp;CT$5&amp;$FX$3,'Datos comparativos (2)'!$E:$BE,Evolutivos!$C10,FALSE),"n/a")</f>
        <v>n/a</v>
      </c>
      <c r="CU10" s="318" t="str">
        <f>+IFERROR(VLOOKUP($CS$4&amp;CU$5&amp;$FX$3,'Datos comparativos (2)'!$E:$BE,Evolutivos!$C10,FALSE),"n/a")</f>
        <v>n/a</v>
      </c>
      <c r="CV10" s="318" t="str">
        <f>+IFERROR(VLOOKUP($CS$4&amp;CV$5&amp;$FX$3,'Datos comparativos (2)'!$E:$BE,Evolutivos!$C10,FALSE),"n/a")</f>
        <v>n/a</v>
      </c>
      <c r="CW10" s="318" t="str">
        <f>+IFERROR(VLOOKUP($CS$4&amp;CW$5&amp;$FX$3,'Datos comparativos (2)'!$E:$BE,Evolutivos!$C10,FALSE),"n/a")</f>
        <v>n/a</v>
      </c>
      <c r="CX10" s="318" t="str">
        <f>+IFERROR(VLOOKUP($CS$4&amp;CX$5&amp;$FX$3,'Datos comparativos (2)'!$E:$BE,Evolutivos!$C10,FALSE),"n/a")</f>
        <v>n/a</v>
      </c>
      <c r="CY10" s="318" t="str">
        <f>+IFERROR(VLOOKUP($CS$4&amp;CY$5&amp;$FX$3,'Datos comparativos (2)'!$E:$BE,Evolutivos!$C10,FALSE),"n/a")</f>
        <v>n/a</v>
      </c>
      <c r="CZ10" s="318" t="str">
        <f>+IFERROR(VLOOKUP($CS$4&amp;CZ$5&amp;$FX$3,'Datos comparativos (2)'!$E:$BE,Evolutivos!$C10,FALSE),"n/a")</f>
        <v>n/a</v>
      </c>
      <c r="DA10" s="318" t="str">
        <f>+IFERROR(VLOOKUP($CS$4&amp;DA$5&amp;$FX$3,'Datos comparativos (2)'!$E:$BE,Evolutivos!$C10,FALSE),"n/a")</f>
        <v>n/a</v>
      </c>
      <c r="DB10" s="318" t="str">
        <f>+IFERROR(VLOOKUP($CS$4&amp;DB$5&amp;$FX$3,'Datos comparativos (2)'!$E:$BE,Evolutivos!$C10,FALSE),"n/a")</f>
        <v>n/a</v>
      </c>
      <c r="DC10" s="318" t="str">
        <f>+IFERROR(VLOOKUP($CS$4&amp;DC$5&amp;$FX$3,'Datos comparativos (2)'!$E:$BE,Evolutivos!$C10,FALSE),"n/a")</f>
        <v>n/a</v>
      </c>
      <c r="DD10" s="318" t="str">
        <f>+IFERROR(VLOOKUP($CS$4&amp;DD$5&amp;$FX$3,'Datos comparativos (2)'!$E:$BE,Evolutivos!$C10,FALSE),"n/a")</f>
        <v>n/a</v>
      </c>
      <c r="DF10" s="318" t="str">
        <f>+IFERROR(VLOOKUP($DF$4&amp;DF$5&amp;$FX$3,'Datos comparativos (2)'!$E:$BE,Evolutivos!$C10,FALSE),"n/a")</f>
        <v>n/a</v>
      </c>
      <c r="DG10" s="318" t="str">
        <f>+IFERROR(VLOOKUP($DF$4&amp;DG$5&amp;$FX$3,'Datos comparativos (2)'!$E:$BE,Evolutivos!$C10,FALSE),"n/a")</f>
        <v>n/a</v>
      </c>
      <c r="DH10" s="318" t="str">
        <f>+IFERROR(VLOOKUP($DF$4&amp;DH$5&amp;$FX$3,'Datos comparativos (2)'!$E:$BE,Evolutivos!$C10,FALSE),"n/a")</f>
        <v>n/a</v>
      </c>
      <c r="DI10" s="318" t="str">
        <f>+IFERROR(VLOOKUP($DF$4&amp;DI$5&amp;$FX$3,'Datos comparativos (2)'!$E:$BE,Evolutivos!$C10,FALSE),"n/a")</f>
        <v>n/a</v>
      </c>
      <c r="DJ10" s="318" t="str">
        <f>+IFERROR(VLOOKUP($DF$4&amp;DJ$5&amp;$FX$3,'Datos comparativos (2)'!$E:$BE,Evolutivos!$C10,FALSE),"n/a")</f>
        <v>n/a</v>
      </c>
      <c r="DK10" s="318" t="str">
        <f>+IFERROR(VLOOKUP($DF$4&amp;DK$5&amp;$FX$3,'Datos comparativos (2)'!$E:$BE,Evolutivos!$C10,FALSE),"n/a")</f>
        <v>n/a</v>
      </c>
      <c r="DL10" s="318" t="str">
        <f>+IFERROR(VLOOKUP($DF$4&amp;DL$5&amp;$FX$3,'Datos comparativos (2)'!$E:$BE,Evolutivos!$C10,FALSE),"n/a")</f>
        <v>n/a</v>
      </c>
      <c r="DM10" s="318" t="str">
        <f>+IFERROR(VLOOKUP($DF$4&amp;DM$5&amp;$FX$3,'Datos comparativos (2)'!$E:$BE,Evolutivos!$C10,FALSE),"n/a")</f>
        <v>n/a</v>
      </c>
      <c r="DN10" s="318" t="str">
        <f>+IFERROR(VLOOKUP($DF$4&amp;DN$5&amp;$FX$3,'Datos comparativos (2)'!$E:$BE,Evolutivos!$C10,FALSE),"n/a")</f>
        <v>n/a</v>
      </c>
      <c r="DO10" s="318" t="str">
        <f>+IFERROR(VLOOKUP($DF$4&amp;DO$5&amp;$FX$3,'Datos comparativos (2)'!$E:$BE,Evolutivos!$C10,FALSE),"n/a")</f>
        <v>n/a</v>
      </c>
      <c r="DP10" s="318" t="str">
        <f>+IFERROR(VLOOKUP($DF$4&amp;DP$5&amp;$FX$3,'Datos comparativos (2)'!$E:$BE,Evolutivos!$C10,FALSE),"n/a")</f>
        <v>n/a</v>
      </c>
      <c r="DQ10" s="318" t="str">
        <f>+IFERROR(VLOOKUP($DF$4&amp;DQ$5&amp;$FX$3,'Datos comparativos (2)'!$E:$BE,Evolutivos!$C10,FALSE),"n/a")</f>
        <v>n/a</v>
      </c>
      <c r="DS10" s="318"/>
      <c r="DT10" s="318" t="str">
        <f>+IFERROR(VLOOKUP($DS$4&amp;DT$5&amp;$FX$3,'Datos comparativos (2)'!$E:$BE,Evolutivos!$C10,FALSE),"n/a")</f>
        <v>n/a</v>
      </c>
      <c r="DU10" s="318"/>
      <c r="DV10" s="318"/>
      <c r="DW10" s="318"/>
      <c r="DX10" s="318"/>
      <c r="DY10" s="318"/>
      <c r="DZ10" s="318"/>
      <c r="EA10" s="318"/>
      <c r="EB10" s="318"/>
      <c r="EC10" s="318"/>
      <c r="ED10" s="318"/>
      <c r="EF10" s="320">
        <f>+VLOOKUP($FX$3,Listas!$B$3:$C$9,2,FALSE)</f>
        <v>0.8</v>
      </c>
      <c r="EG10" s="318">
        <f t="shared" si="0"/>
        <v>0.69166666666666676</v>
      </c>
      <c r="EH10" s="318">
        <f t="shared" si="1"/>
        <v>0.78333333333333344</v>
      </c>
      <c r="EI10" s="318">
        <f t="shared" si="2"/>
        <v>0.85092592592592597</v>
      </c>
      <c r="EJ10" s="318">
        <f t="shared" si="3"/>
        <v>0.81597222222222221</v>
      </c>
      <c r="EK10" s="318">
        <f t="shared" si="4"/>
        <v>0.79285714285714282</v>
      </c>
      <c r="EL10" s="318">
        <f t="shared" si="5"/>
        <v>0.84878472222222223</v>
      </c>
      <c r="EM10" s="318">
        <f t="shared" si="6"/>
        <v>0.83750000000000002</v>
      </c>
      <c r="EN10" s="318" t="str">
        <f t="shared" si="7"/>
        <v/>
      </c>
      <c r="EO10" s="318" t="str">
        <f t="shared" si="8"/>
        <v/>
      </c>
      <c r="EP10" s="318" t="str">
        <f t="shared" si="9"/>
        <v/>
      </c>
      <c r="EQ10" s="318" t="str">
        <f t="shared" si="10"/>
        <v/>
      </c>
      <c r="ER10" s="318" t="str">
        <f t="shared" si="11"/>
        <v/>
      </c>
      <c r="ES10" s="318" t="str">
        <f t="shared" si="12"/>
        <v/>
      </c>
      <c r="ET10" s="318" t="str">
        <f t="shared" si="13"/>
        <v/>
      </c>
      <c r="EU10" s="318" t="str">
        <f t="shared" si="14"/>
        <v/>
      </c>
      <c r="EV10" s="318" t="str">
        <f t="shared" si="15"/>
        <v/>
      </c>
      <c r="EW10" s="318" t="str">
        <f t="shared" si="16"/>
        <v/>
      </c>
      <c r="EX10" s="318" t="str">
        <f t="shared" si="17"/>
        <v/>
      </c>
      <c r="EY10" s="318" t="str">
        <f t="shared" si="18"/>
        <v/>
      </c>
      <c r="EZ10" s="318" t="str">
        <f t="shared" si="19"/>
        <v/>
      </c>
      <c r="FA10" s="318" t="str">
        <f t="shared" si="20"/>
        <v/>
      </c>
      <c r="FB10" s="318" t="str">
        <f t="shared" si="21"/>
        <v/>
      </c>
      <c r="FC10" s="318" t="str">
        <f t="shared" si="22"/>
        <v/>
      </c>
      <c r="FD10" s="318" t="str">
        <f t="shared" si="23"/>
        <v/>
      </c>
      <c r="FE10" s="318" t="str">
        <f t="shared" si="24"/>
        <v/>
      </c>
      <c r="FF10" s="318" t="str">
        <f t="shared" si="25"/>
        <v/>
      </c>
      <c r="FG10" s="318" t="str">
        <f t="shared" si="26"/>
        <v/>
      </c>
      <c r="FH10" s="318" t="str">
        <f t="shared" si="27"/>
        <v/>
      </c>
      <c r="FI10" s="318" t="str">
        <f t="shared" si="28"/>
        <v/>
      </c>
      <c r="FJ10" s="318" t="str">
        <f t="shared" si="29"/>
        <v/>
      </c>
      <c r="FK10" s="318" t="str">
        <f t="shared" si="30"/>
        <v/>
      </c>
      <c r="FL10" s="318" t="str">
        <f t="shared" si="31"/>
        <v/>
      </c>
      <c r="FM10" s="318" t="str">
        <f t="shared" si="32"/>
        <v/>
      </c>
      <c r="FN10" s="318" t="str">
        <f t="shared" si="33"/>
        <v/>
      </c>
      <c r="FO10" s="318" t="str">
        <f t="shared" si="34"/>
        <v/>
      </c>
      <c r="FP10" s="318" t="str">
        <f t="shared" si="35"/>
        <v/>
      </c>
      <c r="FQ10" s="318" t="str">
        <f t="shared" si="36"/>
        <v/>
      </c>
      <c r="FR10" s="318"/>
      <c r="FS10" s="318"/>
      <c r="FT10" s="318"/>
      <c r="FU10" s="1007"/>
    </row>
    <row r="11" spans="2:186" x14ac:dyDescent="0.35">
      <c r="C11" s="304">
        <f>+VLOOKUP(E11,Listas!$K$2:$L$44,2,FALSE)</f>
        <v>11</v>
      </c>
      <c r="D11" s="304">
        <f t="shared" si="37"/>
        <v>7</v>
      </c>
      <c r="E11" s="317" t="str">
        <f>+IF(HLOOKUP($FX$2,Listas!$E$2:$H$25,Evolutivos!$D11,FALSE)=0,"",HLOOKUP($FX$2,Listas!$E$2:$H$25,Evolutivos!$D11,FALSE))</f>
        <v>Isabel10</v>
      </c>
      <c r="F11" s="318">
        <f>+IFERROR(VLOOKUP($F$4&amp;F$5&amp;$FX$3,'Datos comparativos (2)'!$E:$BD,Evolutivos!$C11,FALSE),"n/a")</f>
        <v>0.82500000000000007</v>
      </c>
      <c r="G11" s="318">
        <f>+IFERROR(VLOOKUP($F$4&amp;G$5&amp;$FX$3,'Datos comparativos (2)'!$E:$BD,Evolutivos!$C11,FALSE),"n/a")</f>
        <v>0.55999999999999994</v>
      </c>
      <c r="H11" s="318">
        <f>+IFERROR(VLOOKUP($F$4&amp;H$5&amp;$FX$3,'Datos comparativos (2)'!$E:$BD,Evolutivos!$C11,FALSE),"n/a")</f>
        <v>0.66666666666666663</v>
      </c>
      <c r="I11" s="318" t="str">
        <f>+IFERROR(VLOOKUP($F$4&amp;I$5&amp;$FX$3,'Datos comparativos (2)'!$E:$BD,Evolutivos!$C11,FALSE),"n/a")</f>
        <v>n/a</v>
      </c>
      <c r="J11" s="318">
        <f>+IFERROR(VLOOKUP($F$4&amp;J$5&amp;$FX$3,'Datos comparativos (2)'!$E:$BD,Evolutivos!$C11,FALSE),"n/a")</f>
        <v>0.78333333333333333</v>
      </c>
      <c r="K11" s="318">
        <f>+IFERROR(VLOOKUP($F$4&amp;K$5&amp;$FX$3,'Datos comparativos (2)'!$E:$BD,Evolutivos!$C11,FALSE),"n/a")</f>
        <v>0.68888888888888888</v>
      </c>
      <c r="L11" s="318">
        <f>+IFERROR(VLOOKUP($F$4&amp;L$5&amp;$FX$3,'Datos comparativos (2)'!$E:$BD,Evolutivos!$C11,FALSE),"n/a")</f>
        <v>0.9</v>
      </c>
      <c r="M11" s="318">
        <f>+IFERROR(VLOOKUP($F$4&amp;M$5&amp;$FX$3,'Datos comparativos (2)'!$E:$BD,Evolutivos!$C11,FALSE),"n/a")</f>
        <v>0.75</v>
      </c>
      <c r="N11" s="318">
        <f>+IFERROR(VLOOKUP($F$4&amp;N$5&amp;$FX$3,'Datos comparativos (2)'!$E:$BD,Evolutivos!$C11,FALSE),"n/a")</f>
        <v>0.71041666666666659</v>
      </c>
      <c r="O11" s="318">
        <f>+IFERROR(VLOOKUP($F$4&amp;O$5&amp;$FX$3,'Datos comparativos (2)'!$E:$BD,Evolutivos!$C11,FALSE),"n/a")</f>
        <v>0.95000000000000007</v>
      </c>
      <c r="P11" s="318">
        <f>+IFERROR(VLOOKUP($F$4&amp;P$5&amp;$FX$3,'Datos comparativos (2)'!$E:$BD,Evolutivos!$C11,FALSE),"n/a")</f>
        <v>0.85</v>
      </c>
      <c r="Q11" s="318">
        <f>+IFERROR(VLOOKUP($F$4&amp;Q$5&amp;$FX$3,'Datos comparativos (2)'!$E:$BD,Evolutivos!$C11,FALSE),"n/a")</f>
        <v>0.97499999999999987</v>
      </c>
      <c r="R11" s="319"/>
      <c r="S11" s="318">
        <f>+IFERROR(VLOOKUP($S$4&amp;S$5&amp;$FX$3,'Datos comparativos (2)'!$E:$BD,Evolutivos!$C11,FALSE),"n/a")</f>
        <v>0.6</v>
      </c>
      <c r="T11" s="318">
        <f>+IFERROR(VLOOKUP($S$4&amp;T$5&amp;$FX$3,'Datos comparativos (2)'!$E:$BD,Evolutivos!$C11,FALSE),"n/a")</f>
        <v>0.76458333333333339</v>
      </c>
      <c r="U11" s="318">
        <f>+IFERROR(VLOOKUP($S$4&amp;U$5&amp;$FX$3,'Datos comparativos (2)'!$E:$BD,Evolutivos!$C11,FALSE),"n/a")</f>
        <v>0.68333333333333324</v>
      </c>
      <c r="V11" s="318">
        <f>+IFERROR(VLOOKUP($S$4&amp;V$5&amp;$FX$3,'Datos comparativos (2)'!$E:$BD,Evolutivos!$C11,FALSE),"n/a")</f>
        <v>0.77083333333333337</v>
      </c>
      <c r="W11" s="318">
        <f>+IFERROR(VLOOKUP($S$4&amp;W$5&amp;$FX$3,'Datos comparativos (2)'!$E:$BD,Evolutivos!$C11,FALSE),"n/a")</f>
        <v>0.83333333333333348</v>
      </c>
      <c r="X11" s="318">
        <f>+IFERROR(VLOOKUP($S$4&amp;X$5&amp;$FX$3,'Datos comparativos (2)'!$E:$BD,Evolutivos!$C11,FALSE),"n/a")</f>
        <v>0.52916666666666667</v>
      </c>
      <c r="Y11" s="318">
        <f>+IFERROR(VLOOKUP($S$4&amp;Y$5&amp;$FX$3,'Datos comparativos (2)'!$E:$BD,Evolutivos!$C11,FALSE),"n/a")</f>
        <v>0.86666666666666659</v>
      </c>
      <c r="Z11" s="318">
        <f>+IFERROR(VLOOKUP($S$4&amp;Z$5&amp;$FX$3,'Datos comparativos (2)'!$E:$BD,Evolutivos!$C11,FALSE),"n/a")</f>
        <v>0.85166666666666668</v>
      </c>
      <c r="AA11" s="318">
        <f>+IFERROR(VLOOKUP($S$4&amp;AA$5&amp;$FX$3,'Datos comparativos (2)'!$E:$BD,Evolutivos!$C11,FALSE),"n/a")</f>
        <v>0.70833333333333326</v>
      </c>
      <c r="AB11" s="318">
        <f>+IFERROR(VLOOKUP($S$4&amp;AB$5&amp;$FX$3,'Datos comparativos (2)'!$E:$BD,Evolutivos!$C11,FALSE),"n/a")</f>
        <v>0.98125000000000007</v>
      </c>
      <c r="AC11" s="318">
        <f>+IFERROR(VLOOKUP($S$4&amp;AC$5&amp;$FX$3,'Datos comparativos (2)'!$E:$BD,Evolutivos!$C11,FALSE),"n/a")</f>
        <v>0.68333333333333335</v>
      </c>
      <c r="AD11" s="318">
        <f>+IFERROR(VLOOKUP($S$4&amp;AD$5&amp;$FX$3,'Datos comparativos (2)'!$E:$BD,Evolutivos!$C11,FALSE),"n/a")</f>
        <v>0.6166666666666667</v>
      </c>
      <c r="AE11" s="319"/>
      <c r="AF11" s="318">
        <f>+IFERROR(VLOOKUP($AF$4&amp;AF$5&amp;$FX$3,'Datos comparativos (2)'!$E:$BD,Evolutivos!$C11,FALSE),"n/a")</f>
        <v>0.69166666666666665</v>
      </c>
      <c r="AG11" s="318">
        <f>+IFERROR(VLOOKUP($AF$4&amp;AG$5&amp;$FX$3,'Datos comparativos (2)'!$E:$BD,Evolutivos!$C11,FALSE),"n/a")</f>
        <v>0.83666666666666678</v>
      </c>
      <c r="AH11" s="318">
        <f>+IFERROR(VLOOKUP($AF$4&amp;AH$5&amp;$FX$3,'Datos comparativos (2)'!$E:$BD,Evolutivos!$C11,FALSE),"n/a")</f>
        <v>0.72166666666666657</v>
      </c>
      <c r="AI11" s="318">
        <f>+IFERROR(VLOOKUP($AF$4&amp;AI$5&amp;$FX$3,'Datos comparativos (2)'!$E:$BD,Evolutivos!$C11,FALSE),"n/a")</f>
        <v>0.6679166666666666</v>
      </c>
      <c r="AJ11" s="318">
        <f>+IFERROR(VLOOKUP($AF$4&amp;AJ$5&amp;$FX$3,'Datos comparativos (2)'!$E:$BD,Evolutivos!$C11,FALSE),"n/a")</f>
        <v>0.79583333333333328</v>
      </c>
      <c r="AK11" s="318">
        <f>+IFERROR(VLOOKUP($AF$4&amp;AK$5&amp;$FX$3,'Datos comparativos (2)'!$E:$BD,Evolutivos!$C11,FALSE),"n/a")</f>
        <v>0.90624999999999978</v>
      </c>
      <c r="AL11" s="318">
        <f>+IFERROR(VLOOKUP($AF$4&amp;AL$5&amp;$FX$3,'Datos comparativos (2)'!$E:$BD,Evolutivos!$C11,FALSE),"n/a")</f>
        <v>0.72833333333333328</v>
      </c>
      <c r="AM11" s="318">
        <f>+IFERROR(VLOOKUP($AF$4&amp;AM$5&amp;$FX$3,'Datos comparativos (2)'!$E:$BD,Evolutivos!$C11,FALSE),"n/a")</f>
        <v>0.75022522522522528</v>
      </c>
      <c r="AN11" s="318">
        <f>+IFERROR(VLOOKUP($AF$4&amp;AN$5&amp;$FX$3,'Datos comparativos (2)'!$E:$BD,Evolutivos!$C11,FALSE),"n/a")</f>
        <v>0.88791666666666658</v>
      </c>
      <c r="AO11" s="318">
        <f>+IFERROR(VLOOKUP($AF$4&amp;AO$5&amp;$FX$3,'Datos comparativos (2)'!$E:$BD,Evolutivos!$C11,FALSE),"n/a")</f>
        <v>0.79437500000000005</v>
      </c>
      <c r="AP11" s="318">
        <f>+IFERROR(VLOOKUP($AF$4&amp;AP$5&amp;$FX$3,'Datos comparativos (2)'!$E:$BD,Evolutivos!$C11,FALSE),"n/a")</f>
        <v>0.71791666666666665</v>
      </c>
      <c r="AQ11" s="318">
        <f>+IFERROR(VLOOKUP($AF$4&amp;AQ$5&amp;$FX$3,'Datos comparativos (2)'!$E:$BD,Evolutivos!$C11,FALSE),"n/a")</f>
        <v>0.98333333333333317</v>
      </c>
      <c r="AR11" s="319"/>
      <c r="AS11" s="318">
        <f>+IFERROR(VLOOKUP($AS$4&amp;AS$5&amp;$FX$3,'Datos comparativos (2)'!$E:$BD,Evolutivos!$C11,FALSE),"n/a")</f>
        <v>0.91687499999999988</v>
      </c>
      <c r="AT11" s="318">
        <f>+IFERROR(VLOOKUP($AS$4&amp;AT$5&amp;$FX$3,'Datos comparativos (2)'!$E:$BE,Evolutivos!$C11,FALSE),"n/a")</f>
        <v>0.74770833333333331</v>
      </c>
      <c r="AU11" s="318" t="str">
        <f>+IFERROR(VLOOKUP($AS$4&amp;AU$5&amp;$FX$3,'Datos comparativos (2)'!$E:$BD,Evolutivos!$C11,FALSE),"n/a")</f>
        <v>n/a</v>
      </c>
      <c r="AV11" s="318" t="str">
        <f>+IFERROR(VLOOKUP($AS$4&amp;AV$5&amp;$FX$3,'Datos comparativos (2)'!$E:$BD,Evolutivos!$C11,FALSE),"n/a")</f>
        <v>n/a</v>
      </c>
      <c r="AW11" s="318" t="str">
        <f>+IFERROR(VLOOKUP($AS$4&amp;AW$5&amp;$FX$3,'Datos comparativos (2)'!$E:$BD,Evolutivos!$C11,FALSE),"n/a")</f>
        <v>n/a</v>
      </c>
      <c r="AX11" s="318" t="str">
        <f>+IFERROR(VLOOKUP($AS$4&amp;AX$5&amp;$FX$3,'Datos comparativos (2)'!$E:$BD,Evolutivos!$C11,FALSE),"n/a")</f>
        <v>n/a</v>
      </c>
      <c r="AY11" s="318" t="str">
        <f>+IFERROR(VLOOKUP($AS$4&amp;AY$5&amp;$FX$3,'Datos comparativos (2)'!$E:$BD,Evolutivos!$C11,FALSE),"n/a")</f>
        <v>n/a</v>
      </c>
      <c r="AZ11" s="318" t="str">
        <f>+IFERROR(VLOOKUP($AS$4&amp;AZ$5&amp;$FX$3,'Datos comparativos (2)'!$E:$BD,Evolutivos!$C11,FALSE),"n/a")</f>
        <v>n/a</v>
      </c>
      <c r="BA11" s="318" t="str">
        <f>+IFERROR(VLOOKUP($AS$4&amp;BA$5&amp;$FX$3,'Datos comparativos (2)'!$E:$BD,Evolutivos!$C11,FALSE),"n/a")</f>
        <v>n/a</v>
      </c>
      <c r="BB11" s="318" t="str">
        <f>+IFERROR(VLOOKUP($AS$4&amp;BB$5&amp;$FX$3,'Datos comparativos (2)'!$E:$BD,Evolutivos!$C11,FALSE),"n/a")</f>
        <v>n/a</v>
      </c>
      <c r="BC11" s="318" t="str">
        <f>+IFERROR(VLOOKUP($AS$4&amp;BC$5&amp;$FX$3,'Datos comparativos (2)'!$E:$BD,Evolutivos!$C11,FALSE),"n/a")</f>
        <v>n/a</v>
      </c>
      <c r="BD11" s="318" t="str">
        <f>+IFERROR(VLOOKUP($AS$4&amp;BD$5&amp;$FX$3,'Datos comparativos (2)'!$E:$BD,Evolutivos!$C11,FALSE),"n/a")</f>
        <v>n/a</v>
      </c>
      <c r="BF11" s="318" t="str">
        <f>+IFERROR(VLOOKUP($BF$4&amp;BF$5&amp;$FX$3,'Datos comparativos (2)'!$E:$BD,Evolutivos!$C11,FALSE),"n/a")</f>
        <v>n/a</v>
      </c>
      <c r="BG11" s="318" t="str">
        <f>+IFERROR(VLOOKUP($BF$4&amp;BG$5&amp;$FX$3,'Datos comparativos (2)'!$E:$BD,Evolutivos!$C11,FALSE),"n/a")</f>
        <v>n/a</v>
      </c>
      <c r="BH11" s="318" t="str">
        <f>+IFERROR(VLOOKUP($BF$4&amp;BH$5&amp;$FX$3,'Datos comparativos (2)'!$E:$BD,Evolutivos!$C11,FALSE),"n/a")</f>
        <v>n/a</v>
      </c>
      <c r="BI11" s="318" t="str">
        <f>+IFERROR(VLOOKUP($BF$4&amp;BI$5&amp;$FX$3,'Datos comparativos (2)'!$E:$BD,Evolutivos!$C11,FALSE),"n/a")</f>
        <v>n/a</v>
      </c>
      <c r="BJ11" s="318" t="str">
        <f>+IFERROR(VLOOKUP($BF$4&amp;BJ$5&amp;$FX$3,'Datos comparativos (2)'!$E:$BD,Evolutivos!$C11,FALSE),"n/a")</f>
        <v>n/a</v>
      </c>
      <c r="BK11" s="318" t="str">
        <f>+IFERROR(VLOOKUP($BF$4&amp;BK$5&amp;$FX$3,'Datos comparativos (2)'!$E:$BD,Evolutivos!$C11,FALSE),"n/a")</f>
        <v>n/a</v>
      </c>
      <c r="BL11" s="318" t="str">
        <f>+IFERROR(VLOOKUP($BF$4&amp;BL$5&amp;$FX$3,'Datos comparativos (2)'!$E:$BD,Evolutivos!$C11,FALSE),"n/a")</f>
        <v>n/a</v>
      </c>
      <c r="BM11" s="318" t="str">
        <f>+IFERROR(VLOOKUP($BF$4&amp;BM$5&amp;$FX$3,'Datos comparativos (2)'!$E:$BD,Evolutivos!$C11,FALSE),"n/a")</f>
        <v>n/a</v>
      </c>
      <c r="BN11" s="318" t="str">
        <f>+IFERROR(VLOOKUP($BF$4&amp;BN$5&amp;$FX$3,'Datos comparativos (2)'!$E:$BD,Evolutivos!$C11,FALSE),"n/a")</f>
        <v>n/a</v>
      </c>
      <c r="BO11" s="318" t="str">
        <f>+IFERROR(VLOOKUP($BF$4&amp;BO$5&amp;$FX$3,'Datos comparativos (2)'!$E:$BD,Evolutivos!$C11,FALSE),"n/a")</f>
        <v>n/a</v>
      </c>
      <c r="BP11" s="318" t="str">
        <f>+IFERROR(VLOOKUP($BF$4&amp;BP$5&amp;$FX$3,'Datos comparativos (2)'!$E:$BE,Evolutivos!$C11,FALSE),"n/a")</f>
        <v>n/a</v>
      </c>
      <c r="BQ11" s="318" t="str">
        <f>+IFERROR(VLOOKUP($BF$4&amp;BQ$5&amp;$FX$3,'Datos comparativos (2)'!$E:$BE,Evolutivos!$C11,FALSE),"n/a")</f>
        <v>n/a</v>
      </c>
      <c r="BS11" s="318" t="str">
        <f>+IFERROR(VLOOKUP($BS$4&amp;BS$5&amp;$FX$3,'Datos comparativos (2)'!$E:$BE,Evolutivos!$C11,FALSE),"n/a")</f>
        <v>n/a</v>
      </c>
      <c r="BT11" s="318" t="str">
        <f>+IFERROR(VLOOKUP($BS$4&amp;BT$5&amp;$FX$3,'Datos comparativos (2)'!$E:$BE,Evolutivos!$C11,FALSE),"n/a")</f>
        <v>n/a</v>
      </c>
      <c r="BU11" s="318" t="str">
        <f>+IFERROR(VLOOKUP($BS$4&amp;BU$5&amp;$FX$3,'Datos comparativos (2)'!$E:$BE,Evolutivos!$C11,FALSE),"n/a")</f>
        <v>n/a</v>
      </c>
      <c r="BV11" s="318" t="str">
        <f>+IFERROR(VLOOKUP($BS$4&amp;BV$5&amp;$FX$3,'Datos comparativos (2)'!$E:$BE,Evolutivos!$C11,FALSE),"n/a")</f>
        <v>n/a</v>
      </c>
      <c r="BW11" s="318" t="str">
        <f>+IFERROR(VLOOKUP($BS$4&amp;BW$5&amp;$FX$3,'Datos comparativos (2)'!$E:$BE,Evolutivos!$C11,FALSE),"n/a")</f>
        <v>n/a</v>
      </c>
      <c r="BX11" s="318" t="str">
        <f>+IFERROR(VLOOKUP($BS$4&amp;BX$5&amp;$FX$3,'Datos comparativos (2)'!$E:$BE,Evolutivos!$C11,FALSE),"n/a")</f>
        <v>n/a</v>
      </c>
      <c r="BY11" s="318" t="str">
        <f>+IFERROR(VLOOKUP($BS$4&amp;BY$5&amp;$FX$3,'Datos comparativos (2)'!$E:$BE,Evolutivos!$C11,FALSE),"n/a")</f>
        <v>n/a</v>
      </c>
      <c r="BZ11" s="318" t="str">
        <f>+IFERROR(VLOOKUP($BS$4&amp;BZ$5&amp;$FX$3,'Datos comparativos (2)'!$E:$BE,Evolutivos!$C11,FALSE),"n/a")</f>
        <v>n/a</v>
      </c>
      <c r="CA11" s="318" t="str">
        <f>+IFERROR(VLOOKUP($BS$4&amp;CA$5&amp;$FX$3,'Datos comparativos (2)'!$E:$BE,Evolutivos!$C11,FALSE),"n/a")</f>
        <v>n/a</v>
      </c>
      <c r="CB11" s="318" t="str">
        <f>+IFERROR(VLOOKUP($BS$4&amp;CB$5&amp;$FX$3,'Datos comparativos (2)'!$E:$BE,Evolutivos!$C11,FALSE),"n/a")</f>
        <v>n/a</v>
      </c>
      <c r="CC11" s="318" t="str">
        <f>+IFERROR(VLOOKUP($BS$4&amp;CC$5&amp;$FX$3,'Datos comparativos (2)'!$E:$BE,Evolutivos!$C11,FALSE),"n/a")</f>
        <v>n/a</v>
      </c>
      <c r="CD11" s="318" t="str">
        <f>+IFERROR(VLOOKUP($BS$4&amp;CD$5&amp;$FX$3,'Datos comparativos (2)'!$E:$BE,Evolutivos!$C11,FALSE),"n/a")</f>
        <v>n/a</v>
      </c>
      <c r="CF11" s="318" t="str">
        <f>+IFERROR(VLOOKUP($CF$4&amp;CF$5&amp;$FX$3,'Datos comparativos (2)'!$E:$BE,Evolutivos!$C11,FALSE),"n/a")</f>
        <v>n/a</v>
      </c>
      <c r="CG11" s="318" t="str">
        <f>+IFERROR(VLOOKUP($CF$4&amp;CG$5&amp;$FX$3,'Datos comparativos (2)'!$E:$BE,Evolutivos!$C11,FALSE),"n/a")</f>
        <v>n/a</v>
      </c>
      <c r="CH11" s="318" t="str">
        <f>+IFERROR(VLOOKUP($CF$4&amp;CH$5&amp;$FX$3,'Datos comparativos (2)'!$E:$BE,Evolutivos!$C11,FALSE),"n/a")</f>
        <v>n/a</v>
      </c>
      <c r="CI11" s="318" t="str">
        <f>+IFERROR(VLOOKUP($CF$4&amp;CI$5&amp;$FX$3,'Datos comparativos (2)'!$E:$BE,Evolutivos!$C11,FALSE),"n/a")</f>
        <v>n/a</v>
      </c>
      <c r="CJ11" s="318" t="str">
        <f>+IFERROR(VLOOKUP($CF$4&amp;CJ$5&amp;$FX$3,'Datos comparativos (2)'!$E:$BE,Evolutivos!$C11,FALSE),"n/a")</f>
        <v>n/a</v>
      </c>
      <c r="CK11" s="318" t="str">
        <f>+IFERROR(VLOOKUP($CF$4&amp;CK$5&amp;$FX$3,'Datos comparativos (2)'!$E:$BE,Evolutivos!$C11,FALSE),"n/a")</f>
        <v>n/a</v>
      </c>
      <c r="CL11" s="318" t="str">
        <f>+IFERROR(VLOOKUP($CF$4&amp;CL$5&amp;$FX$3,'Datos comparativos (2)'!$E:$BE,Evolutivos!$C11,FALSE),"n/a")</f>
        <v>n/a</v>
      </c>
      <c r="CM11" s="318" t="str">
        <f>+IFERROR(VLOOKUP($CF$4&amp;CM$5&amp;$FX$3,'Datos comparativos (2)'!$E:$BE,Evolutivos!$C11,FALSE),"n/a")</f>
        <v>n/a</v>
      </c>
      <c r="CN11" s="318" t="str">
        <f>+IFERROR(VLOOKUP($CF$4&amp;CN$5&amp;$FX$3,'Datos comparativos (2)'!$E:$BE,Evolutivos!$C11,FALSE),"n/a")</f>
        <v>n/a</v>
      </c>
      <c r="CO11" s="318" t="str">
        <f>+IFERROR(VLOOKUP($CF$4&amp;CO$5&amp;$FX$3,'Datos comparativos (2)'!$E:$BE,Evolutivos!$C11,FALSE),"n/a")</f>
        <v>n/a</v>
      </c>
      <c r="CP11" s="318" t="str">
        <f>+IFERROR(VLOOKUP($CF$4&amp;CP$5&amp;$FX$3,'Datos comparativos (2)'!$E:$BE,Evolutivos!$C11,FALSE),"n/a")</f>
        <v>n/a</v>
      </c>
      <c r="CQ11" s="318" t="str">
        <f>+IFERROR(VLOOKUP($CF$4&amp;CQ$5&amp;$FX$3,'Datos comparativos (2)'!$E:$BE,Evolutivos!$C11,FALSE),"n/a")</f>
        <v>n/a</v>
      </c>
      <c r="CS11" s="318" t="str">
        <f>+IFERROR(VLOOKUP($CS$4&amp;CS$5&amp;$FX$3,'Datos comparativos (2)'!$E:$BE,Evolutivos!$C11,FALSE),"n/a")</f>
        <v>n/a</v>
      </c>
      <c r="CT11" s="318" t="str">
        <f>+IFERROR(VLOOKUP($CS$4&amp;CT$5&amp;$FX$3,'Datos comparativos (2)'!$E:$BE,Evolutivos!$C11,FALSE),"n/a")</f>
        <v>n/a</v>
      </c>
      <c r="CU11" s="318" t="str">
        <f>+IFERROR(VLOOKUP($CS$4&amp;CU$5&amp;$FX$3,'Datos comparativos (2)'!$E:$BE,Evolutivos!$C11,FALSE),"n/a")</f>
        <v>n/a</v>
      </c>
      <c r="CV11" s="318" t="str">
        <f>+IFERROR(VLOOKUP($CS$4&amp;CV$5&amp;$FX$3,'Datos comparativos (2)'!$E:$BE,Evolutivos!$C11,FALSE),"n/a")</f>
        <v>n/a</v>
      </c>
      <c r="CW11" s="318" t="str">
        <f>+IFERROR(VLOOKUP($CS$4&amp;CW$5&amp;$FX$3,'Datos comparativos (2)'!$E:$BE,Evolutivos!$C11,FALSE),"n/a")</f>
        <v>n/a</v>
      </c>
      <c r="CX11" s="318" t="str">
        <f>+IFERROR(VLOOKUP($CS$4&amp;CX$5&amp;$FX$3,'Datos comparativos (2)'!$E:$BE,Evolutivos!$C11,FALSE),"n/a")</f>
        <v>n/a</v>
      </c>
      <c r="CY11" s="318" t="str">
        <f>+IFERROR(VLOOKUP($CS$4&amp;CY$5&amp;$FX$3,'Datos comparativos (2)'!$E:$BE,Evolutivos!$C11,FALSE),"n/a")</f>
        <v>n/a</v>
      </c>
      <c r="CZ11" s="318" t="str">
        <f>+IFERROR(VLOOKUP($CS$4&amp;CZ$5&amp;$FX$3,'Datos comparativos (2)'!$E:$BE,Evolutivos!$C11,FALSE),"n/a")</f>
        <v>n/a</v>
      </c>
      <c r="DA11" s="318" t="str">
        <f>+IFERROR(VLOOKUP($CS$4&amp;DA$5&amp;$FX$3,'Datos comparativos (2)'!$E:$BE,Evolutivos!$C11,FALSE),"n/a")</f>
        <v>n/a</v>
      </c>
      <c r="DB11" s="318" t="str">
        <f>+IFERROR(VLOOKUP($CS$4&amp;DB$5&amp;$FX$3,'Datos comparativos (2)'!$E:$BE,Evolutivos!$C11,FALSE),"n/a")</f>
        <v>n/a</v>
      </c>
      <c r="DC11" s="318" t="str">
        <f>+IFERROR(VLOOKUP($CS$4&amp;DC$5&amp;$FX$3,'Datos comparativos (2)'!$E:$BE,Evolutivos!$C11,FALSE),"n/a")</f>
        <v>n/a</v>
      </c>
      <c r="DD11" s="318" t="str">
        <f>+IFERROR(VLOOKUP($CS$4&amp;DD$5&amp;$FX$3,'Datos comparativos (2)'!$E:$BE,Evolutivos!$C11,FALSE),"n/a")</f>
        <v>n/a</v>
      </c>
      <c r="DF11" s="318" t="str">
        <f>+IFERROR(VLOOKUP($DF$4&amp;DF$5&amp;$FX$3,'Datos comparativos (2)'!$E:$BE,Evolutivos!$C11,FALSE),"n/a")</f>
        <v>n/a</v>
      </c>
      <c r="DG11" s="318" t="str">
        <f>+IFERROR(VLOOKUP($DF$4&amp;DG$5&amp;$FX$3,'Datos comparativos (2)'!$E:$BE,Evolutivos!$C11,FALSE),"n/a")</f>
        <v>n/a</v>
      </c>
      <c r="DH11" s="318" t="str">
        <f>+IFERROR(VLOOKUP($DF$4&amp;DH$5&amp;$FX$3,'Datos comparativos (2)'!$E:$BE,Evolutivos!$C11,FALSE),"n/a")</f>
        <v>n/a</v>
      </c>
      <c r="DI11" s="318" t="str">
        <f>+IFERROR(VLOOKUP($DF$4&amp;DI$5&amp;$FX$3,'Datos comparativos (2)'!$E:$BE,Evolutivos!$C11,FALSE),"n/a")</f>
        <v>n/a</v>
      </c>
      <c r="DJ11" s="318" t="str">
        <f>+IFERROR(VLOOKUP($DF$4&amp;DJ$5&amp;$FX$3,'Datos comparativos (2)'!$E:$BE,Evolutivos!$C11,FALSE),"n/a")</f>
        <v>n/a</v>
      </c>
      <c r="DK11" s="318" t="str">
        <f>+IFERROR(VLOOKUP($DF$4&amp;DK$5&amp;$FX$3,'Datos comparativos (2)'!$E:$BE,Evolutivos!$C11,FALSE),"n/a")</f>
        <v>n/a</v>
      </c>
      <c r="DL11" s="318" t="str">
        <f>+IFERROR(VLOOKUP($DF$4&amp;DL$5&amp;$FX$3,'Datos comparativos (2)'!$E:$BE,Evolutivos!$C11,FALSE),"n/a")</f>
        <v>n/a</v>
      </c>
      <c r="DM11" s="318" t="str">
        <f>+IFERROR(VLOOKUP($DF$4&amp;DM$5&amp;$FX$3,'Datos comparativos (2)'!$E:$BE,Evolutivos!$C11,FALSE),"n/a")</f>
        <v>n/a</v>
      </c>
      <c r="DN11" s="318" t="str">
        <f>+IFERROR(VLOOKUP($DF$4&amp;DN$5&amp;$FX$3,'Datos comparativos (2)'!$E:$BE,Evolutivos!$C11,FALSE),"n/a")</f>
        <v>n/a</v>
      </c>
      <c r="DO11" s="318" t="str">
        <f>+IFERROR(VLOOKUP($DF$4&amp;DO$5&amp;$FX$3,'Datos comparativos (2)'!$E:$BE,Evolutivos!$C11,FALSE),"n/a")</f>
        <v>n/a</v>
      </c>
      <c r="DP11" s="318" t="str">
        <f>+IFERROR(VLOOKUP($DF$4&amp;DP$5&amp;$FX$3,'Datos comparativos (2)'!$E:$BE,Evolutivos!$C11,FALSE),"n/a")</f>
        <v>n/a</v>
      </c>
      <c r="DQ11" s="318" t="str">
        <f>+IFERROR(VLOOKUP($DF$4&amp;DQ$5&amp;$FX$3,'Datos comparativos (2)'!$E:$BE,Evolutivos!$C11,FALSE),"n/a")</f>
        <v>n/a</v>
      </c>
      <c r="DS11" s="318"/>
      <c r="DT11" s="318" t="str">
        <f>+IFERROR(VLOOKUP($DS$4&amp;DT$5&amp;$FX$3,'Datos comparativos (2)'!$E:$BE,Evolutivos!$C11,FALSE),"n/a")</f>
        <v>n/a</v>
      </c>
      <c r="DU11" s="318"/>
      <c r="DV11" s="318"/>
      <c r="DW11" s="318"/>
      <c r="DX11" s="318"/>
      <c r="DY11" s="318"/>
      <c r="DZ11" s="318"/>
      <c r="EA11" s="318"/>
      <c r="EB11" s="318"/>
      <c r="EC11" s="318"/>
      <c r="ED11" s="318"/>
      <c r="EF11" s="320">
        <f>+VLOOKUP($FX$3,Listas!$B$3:$C$9,2,FALSE)</f>
        <v>0.8</v>
      </c>
      <c r="EG11" s="318">
        <f t="shared" si="0"/>
        <v>0.68388888888888888</v>
      </c>
      <c r="EH11" s="318">
        <f t="shared" si="1"/>
        <v>0.73611111111111116</v>
      </c>
      <c r="EI11" s="318">
        <f t="shared" si="2"/>
        <v>0.77962962962962967</v>
      </c>
      <c r="EJ11" s="318">
        <f t="shared" si="3"/>
        <v>0.92499999999999993</v>
      </c>
      <c r="EK11" s="318">
        <f t="shared" si="4"/>
        <v>0.68263888888888891</v>
      </c>
      <c r="EL11" s="318">
        <f t="shared" si="5"/>
        <v>0.71111111111111125</v>
      </c>
      <c r="EM11" s="318">
        <f t="shared" si="6"/>
        <v>0.80888888888888888</v>
      </c>
      <c r="EN11" s="318">
        <f t="shared" si="7"/>
        <v>0.76041666666666663</v>
      </c>
      <c r="EO11" s="318">
        <f t="shared" si="8"/>
        <v>0.75</v>
      </c>
      <c r="EP11" s="318">
        <f t="shared" si="9"/>
        <v>0.78999999999999992</v>
      </c>
      <c r="EQ11" s="318">
        <f t="shared" si="10"/>
        <v>0.78882507507507504</v>
      </c>
      <c r="ER11" s="318">
        <f t="shared" si="11"/>
        <v>0.83187499999999981</v>
      </c>
      <c r="ES11" s="318">
        <f t="shared" si="12"/>
        <v>0.83229166666666665</v>
      </c>
      <c r="ET11" s="318" t="str">
        <f t="shared" si="13"/>
        <v/>
      </c>
      <c r="EU11" s="318" t="str">
        <f t="shared" si="14"/>
        <v/>
      </c>
      <c r="EV11" s="318" t="str">
        <f t="shared" si="15"/>
        <v/>
      </c>
      <c r="EW11" s="318" t="str">
        <f t="shared" si="16"/>
        <v/>
      </c>
      <c r="EX11" s="318" t="str">
        <f t="shared" si="17"/>
        <v/>
      </c>
      <c r="EY11" s="318" t="str">
        <f t="shared" si="18"/>
        <v/>
      </c>
      <c r="EZ11" s="318" t="str">
        <f t="shared" si="19"/>
        <v/>
      </c>
      <c r="FA11" s="318" t="str">
        <f t="shared" si="20"/>
        <v/>
      </c>
      <c r="FB11" s="318" t="str">
        <f t="shared" si="21"/>
        <v/>
      </c>
      <c r="FC11" s="318" t="str">
        <f t="shared" si="22"/>
        <v/>
      </c>
      <c r="FD11" s="318" t="str">
        <f t="shared" si="23"/>
        <v/>
      </c>
      <c r="FE11" s="318" t="str">
        <f t="shared" si="24"/>
        <v/>
      </c>
      <c r="FF11" s="318" t="str">
        <f t="shared" si="25"/>
        <v/>
      </c>
      <c r="FG11" s="318" t="str">
        <f t="shared" si="26"/>
        <v/>
      </c>
      <c r="FH11" s="318" t="str">
        <f t="shared" si="27"/>
        <v/>
      </c>
      <c r="FI11" s="318" t="str">
        <f t="shared" si="28"/>
        <v/>
      </c>
      <c r="FJ11" s="318" t="str">
        <f t="shared" si="29"/>
        <v/>
      </c>
      <c r="FK11" s="318" t="str">
        <f t="shared" si="30"/>
        <v/>
      </c>
      <c r="FL11" s="318" t="str">
        <f t="shared" si="31"/>
        <v/>
      </c>
      <c r="FM11" s="318" t="str">
        <f t="shared" si="32"/>
        <v/>
      </c>
      <c r="FN11" s="318" t="str">
        <f t="shared" si="33"/>
        <v/>
      </c>
      <c r="FO11" s="318" t="str">
        <f t="shared" si="34"/>
        <v/>
      </c>
      <c r="FP11" s="318" t="str">
        <f t="shared" si="35"/>
        <v/>
      </c>
      <c r="FQ11" s="318" t="str">
        <f t="shared" si="36"/>
        <v/>
      </c>
      <c r="FR11" s="318"/>
      <c r="FS11" s="318"/>
      <c r="FT11" s="318"/>
      <c r="FU11" s="1007"/>
    </row>
    <row r="12" spans="2:186" x14ac:dyDescent="0.35">
      <c r="C12" s="304">
        <f>+VLOOKUP(E12,Listas!$K$2:$L$44,2,FALSE)</f>
        <v>12</v>
      </c>
      <c r="D12" s="304">
        <f t="shared" si="37"/>
        <v>8</v>
      </c>
      <c r="E12" s="317" t="str">
        <f>+IF(HLOOKUP($FX$2,Listas!$E$2:$H$25,Evolutivos!$D12,FALSE)=0,"",HLOOKUP($FX$2,Listas!$E$2:$H$25,Evolutivos!$D12,FALSE))</f>
        <v>Montero 24 de Sept.</v>
      </c>
      <c r="F12" s="318">
        <f>+IFERROR(VLOOKUP($F$4&amp;F$5&amp;$FX$3,'Datos comparativos (2)'!$E:$BD,Evolutivos!$C12,FALSE),"n/a")</f>
        <v>0.54999999999999993</v>
      </c>
      <c r="G12" s="318">
        <f>+IFERROR(VLOOKUP($F$4&amp;G$5&amp;$FX$3,'Datos comparativos (2)'!$E:$BD,Evolutivos!$C12,FALSE),"n/a")</f>
        <v>0.1</v>
      </c>
      <c r="H12" s="318">
        <f>+IFERROR(VLOOKUP($F$4&amp;H$5&amp;$FX$3,'Datos comparativos (2)'!$E:$BD,Evolutivos!$C12,FALSE),"n/a")</f>
        <v>0.89999999999999991</v>
      </c>
      <c r="I12" s="318" t="str">
        <f>+IFERROR(VLOOKUP($F$4&amp;I$5&amp;$FX$3,'Datos comparativos (2)'!$E:$BD,Evolutivos!$C12,FALSE),"n/a")</f>
        <v>n/a</v>
      </c>
      <c r="J12" s="318">
        <f>+IFERROR(VLOOKUP($F$4&amp;J$5&amp;$FX$3,'Datos comparativos (2)'!$E:$BD,Evolutivos!$C12,FALSE),"n/a")</f>
        <v>0.65555555555555556</v>
      </c>
      <c r="K12" s="318">
        <f>+IFERROR(VLOOKUP($F$4&amp;K$5&amp;$FX$3,'Datos comparativos (2)'!$E:$BD,Evolutivos!$C12,FALSE),"n/a")</f>
        <v>0.89166666666666661</v>
      </c>
      <c r="L12" s="318">
        <f>+IFERROR(VLOOKUP($F$4&amp;L$5&amp;$FX$3,'Datos comparativos (2)'!$E:$BD,Evolutivos!$C12,FALSE),"n/a")</f>
        <v>0.96666666666666667</v>
      </c>
      <c r="M12" s="318">
        <f>+IFERROR(VLOOKUP($F$4&amp;M$5&amp;$FX$3,'Datos comparativos (2)'!$E:$BD,Evolutivos!$C12,FALSE),"n/a")</f>
        <v>0.61041666666666661</v>
      </c>
      <c r="N12" s="318">
        <f>+IFERROR(VLOOKUP($F$4&amp;N$5&amp;$FX$3,'Datos comparativos (2)'!$E:$BD,Evolutivos!$C12,FALSE),"n/a")</f>
        <v>0.47500000000000003</v>
      </c>
      <c r="O12" s="318">
        <f>+IFERROR(VLOOKUP($F$4&amp;O$5&amp;$FX$3,'Datos comparativos (2)'!$E:$BD,Evolutivos!$C12,FALSE),"n/a")</f>
        <v>0.59166666666666656</v>
      </c>
      <c r="P12" s="318">
        <f>+IFERROR(VLOOKUP($F$4&amp;P$5&amp;$FX$3,'Datos comparativos (2)'!$E:$BD,Evolutivos!$C12,FALSE),"n/a")</f>
        <v>0.99999999999999989</v>
      </c>
      <c r="Q12" s="318">
        <f>+IFERROR(VLOOKUP($F$4&amp;Q$5&amp;$FX$3,'Datos comparativos (2)'!$E:$BD,Evolutivos!$C12,FALSE),"n/a")</f>
        <v>0.85833333333333339</v>
      </c>
      <c r="R12" s="319"/>
      <c r="S12" s="318">
        <f>+IFERROR(VLOOKUP($S$4&amp;S$5&amp;$FX$3,'Datos comparativos (2)'!$E:$BD,Evolutivos!$C12,FALSE),"n/a")</f>
        <v>0.62916666666666665</v>
      </c>
      <c r="T12" s="318">
        <f>+IFERROR(VLOOKUP($S$4&amp;T$5&amp;$FX$3,'Datos comparativos (2)'!$E:$BD,Evolutivos!$C12,FALSE),"n/a")</f>
        <v>0.57708333333333339</v>
      </c>
      <c r="U12" s="318">
        <f>+IFERROR(VLOOKUP($S$4&amp;U$5&amp;$FX$3,'Datos comparativos (2)'!$E:$BD,Evolutivos!$C12,FALSE),"n/a")</f>
        <v>0.6166666666666667</v>
      </c>
      <c r="V12" s="318">
        <f>+IFERROR(VLOOKUP($S$4&amp;V$5&amp;$FX$3,'Datos comparativos (2)'!$E:$BD,Evolutivos!$C12,FALSE),"n/a")</f>
        <v>0.88541666666666674</v>
      </c>
      <c r="W12" s="318">
        <f>+IFERROR(VLOOKUP($S$4&amp;W$5&amp;$FX$3,'Datos comparativos (2)'!$E:$BD,Evolutivos!$C12,FALSE),"n/a")</f>
        <v>0.88541666666666674</v>
      </c>
      <c r="X12" s="318">
        <f>+IFERROR(VLOOKUP($S$4&amp;X$5&amp;$FX$3,'Datos comparativos (2)'!$E:$BD,Evolutivos!$C12,FALSE),"n/a")</f>
        <v>0.76666666666666661</v>
      </c>
      <c r="Y12" s="318">
        <f>+IFERROR(VLOOKUP($S$4&amp;Y$5&amp;$FX$3,'Datos comparativos (2)'!$E:$BD,Evolutivos!$C12,FALSE),"n/a")</f>
        <v>0.85</v>
      </c>
      <c r="Z12" s="318">
        <f>+IFERROR(VLOOKUP($S$4&amp;Z$5&amp;$FX$3,'Datos comparativos (2)'!$E:$BD,Evolutivos!$C12,FALSE),"n/a")</f>
        <v>0.74833333333333329</v>
      </c>
      <c r="AA12" s="318">
        <f>+IFERROR(VLOOKUP($S$4&amp;AA$5&amp;$FX$3,'Datos comparativos (2)'!$E:$BD,Evolutivos!$C12,FALSE),"n/a")</f>
        <v>0.54</v>
      </c>
      <c r="AB12" s="318">
        <f>+IFERROR(VLOOKUP($S$4&amp;AB$5&amp;$FX$3,'Datos comparativos (2)'!$E:$BD,Evolutivos!$C12,FALSE),"n/a")</f>
        <v>0.6020833333333333</v>
      </c>
      <c r="AC12" s="318">
        <f>+IFERROR(VLOOKUP($S$4&amp;AC$5&amp;$FX$3,'Datos comparativos (2)'!$E:$BD,Evolutivos!$C12,FALSE),"n/a")</f>
        <v>0.93666666666666665</v>
      </c>
      <c r="AD12" s="318">
        <f>+IFERROR(VLOOKUP($S$4&amp;AD$5&amp;$FX$3,'Datos comparativos (2)'!$E:$BD,Evolutivos!$C12,FALSE),"n/a")</f>
        <v>0.95000000000000007</v>
      </c>
      <c r="AE12" s="319"/>
      <c r="AF12" s="318">
        <f>+IFERROR(VLOOKUP($AF$4&amp;AF$5&amp;$FX$3,'Datos comparativos (2)'!$E:$BD,Evolutivos!$C12,FALSE),"n/a")</f>
        <v>0.68333333333333335</v>
      </c>
      <c r="AG12" s="318">
        <f>+IFERROR(VLOOKUP($AF$4&amp;AG$5&amp;$FX$3,'Datos comparativos (2)'!$E:$BD,Evolutivos!$C12,FALSE),"n/a")</f>
        <v>0.96666666666666667</v>
      </c>
      <c r="AH12" s="318">
        <f>+IFERROR(VLOOKUP($AF$4&amp;AH$5&amp;$FX$3,'Datos comparativos (2)'!$E:$BD,Evolutivos!$C12,FALSE),"n/a")</f>
        <v>0.87083333333333335</v>
      </c>
      <c r="AI12" s="318">
        <f>+IFERROR(VLOOKUP($AF$4&amp;AI$5&amp;$FX$3,'Datos comparativos (2)'!$E:$BD,Evolutivos!$C12,FALSE),"n/a")</f>
        <v>0.9518749999999998</v>
      </c>
      <c r="AJ12" s="318">
        <f>+IFERROR(VLOOKUP($AF$4&amp;AJ$5&amp;$FX$3,'Datos comparativos (2)'!$E:$BD,Evolutivos!$C12,FALSE),"n/a")</f>
        <v>0.90020833333333328</v>
      </c>
      <c r="AK12" s="318">
        <f>+IFERROR(VLOOKUP($AF$4&amp;AK$5&amp;$FX$3,'Datos comparativos (2)'!$E:$BD,Evolutivos!$C12,FALSE),"n/a")</f>
        <v>0.96583333333333332</v>
      </c>
      <c r="AL12" s="318">
        <f>+IFERROR(VLOOKUP($AF$4&amp;AL$5&amp;$FX$3,'Datos comparativos (2)'!$E:$BD,Evolutivos!$C12,FALSE),"n/a")</f>
        <v>0.96666666666666645</v>
      </c>
      <c r="AM12" s="318">
        <f>+IFERROR(VLOOKUP($AF$4&amp;AM$5&amp;$FX$3,'Datos comparativos (2)'!$E:$BD,Evolutivos!$C12,FALSE),"n/a")</f>
        <v>0.86583333333333334</v>
      </c>
      <c r="AN12" s="318">
        <f>+IFERROR(VLOOKUP($AF$4&amp;AN$5&amp;$FX$3,'Datos comparativos (2)'!$E:$BD,Evolutivos!$C12,FALSE),"n/a")</f>
        <v>0.98333333333333317</v>
      </c>
      <c r="AO12" s="318">
        <f>+IFERROR(VLOOKUP($AF$4&amp;AO$5&amp;$FX$3,'Datos comparativos (2)'!$E:$BD,Evolutivos!$C12,FALSE),"n/a")</f>
        <v>0.98333333333333339</v>
      </c>
      <c r="AP12" s="318">
        <f>+IFERROR(VLOOKUP($AF$4&amp;AP$5&amp;$FX$3,'Datos comparativos (2)'!$E:$BD,Evolutivos!$C12,FALSE),"n/a")</f>
        <v>0.98249999999999993</v>
      </c>
      <c r="AQ12" s="318">
        <f>+IFERROR(VLOOKUP($AF$4&amp;AQ$5&amp;$FX$3,'Datos comparativos (2)'!$E:$BD,Evolutivos!$C12,FALSE),"n/a")</f>
        <v>0.96583333333333332</v>
      </c>
      <c r="AR12" s="319"/>
      <c r="AS12" s="318">
        <f>+IFERROR(VLOOKUP($AS$4&amp;AS$5&amp;$FX$3,'Datos comparativos (2)'!$E:$BD,Evolutivos!$C12,FALSE),"n/a")</f>
        <v>0.85291666666666666</v>
      </c>
      <c r="AT12" s="318">
        <f>+IFERROR(VLOOKUP($AS$4&amp;AT$5&amp;$FX$3,'Datos comparativos (2)'!$E:$BE,Evolutivos!$C12,FALSE),"n/a")</f>
        <v>0.99999999999999978</v>
      </c>
      <c r="AU12" s="318" t="str">
        <f>+IFERROR(VLOOKUP($AS$4&amp;AU$5&amp;$FX$3,'Datos comparativos (2)'!$E:$BD,Evolutivos!$C12,FALSE),"n/a")</f>
        <v>n/a</v>
      </c>
      <c r="AV12" s="318" t="str">
        <f>+IFERROR(VLOOKUP($AS$4&amp;AV$5&amp;$FX$3,'Datos comparativos (2)'!$E:$BD,Evolutivos!$C12,FALSE),"n/a")</f>
        <v>n/a</v>
      </c>
      <c r="AW12" s="318" t="str">
        <f>+IFERROR(VLOOKUP($AS$4&amp;AW$5&amp;$FX$3,'Datos comparativos (2)'!$E:$BD,Evolutivos!$C12,FALSE),"n/a")</f>
        <v>n/a</v>
      </c>
      <c r="AX12" s="318" t="str">
        <f>+IFERROR(VLOOKUP($AS$4&amp;AX$5&amp;$FX$3,'Datos comparativos (2)'!$E:$BD,Evolutivos!$C12,FALSE),"n/a")</f>
        <v>n/a</v>
      </c>
      <c r="AY12" s="318" t="str">
        <f>+IFERROR(VLOOKUP($AS$4&amp;AY$5&amp;$FX$3,'Datos comparativos (2)'!$E:$BD,Evolutivos!$C12,FALSE),"n/a")</f>
        <v>n/a</v>
      </c>
      <c r="AZ12" s="318" t="str">
        <f>+IFERROR(VLOOKUP($AS$4&amp;AZ$5&amp;$FX$3,'Datos comparativos (2)'!$E:$BD,Evolutivos!$C12,FALSE),"n/a")</f>
        <v>n/a</v>
      </c>
      <c r="BA12" s="318" t="str">
        <f>+IFERROR(VLOOKUP($AS$4&amp;BA$5&amp;$FX$3,'Datos comparativos (2)'!$E:$BD,Evolutivos!$C12,FALSE),"n/a")</f>
        <v>n/a</v>
      </c>
      <c r="BB12" s="318" t="str">
        <f>+IFERROR(VLOOKUP($AS$4&amp;BB$5&amp;$FX$3,'Datos comparativos (2)'!$E:$BD,Evolutivos!$C12,FALSE),"n/a")</f>
        <v>n/a</v>
      </c>
      <c r="BC12" s="318" t="str">
        <f>+IFERROR(VLOOKUP($AS$4&amp;BC$5&amp;$FX$3,'Datos comparativos (2)'!$E:$BD,Evolutivos!$C12,FALSE),"n/a")</f>
        <v>n/a</v>
      </c>
      <c r="BD12" s="318" t="str">
        <f>+IFERROR(VLOOKUP($AS$4&amp;BD$5&amp;$FX$3,'Datos comparativos (2)'!$E:$BD,Evolutivos!$C12,FALSE),"n/a")</f>
        <v>n/a</v>
      </c>
      <c r="BF12" s="318" t="str">
        <f>+IFERROR(VLOOKUP($BF$4&amp;BF$5&amp;$FX$3,'Datos comparativos (2)'!$E:$BD,Evolutivos!$C12,FALSE),"n/a")</f>
        <v>n/a</v>
      </c>
      <c r="BG12" s="318" t="str">
        <f>+IFERROR(VLOOKUP($BF$4&amp;BG$5&amp;$FX$3,'Datos comparativos (2)'!$E:$BD,Evolutivos!$C12,FALSE),"n/a")</f>
        <v>n/a</v>
      </c>
      <c r="BH12" s="318" t="str">
        <f>+IFERROR(VLOOKUP($BF$4&amp;BH$5&amp;$FX$3,'Datos comparativos (2)'!$E:$BD,Evolutivos!$C12,FALSE),"n/a")</f>
        <v>n/a</v>
      </c>
      <c r="BI12" s="318" t="str">
        <f>+IFERROR(VLOOKUP($BF$4&amp;BI$5&amp;$FX$3,'Datos comparativos (2)'!$E:$BD,Evolutivos!$C12,FALSE),"n/a")</f>
        <v>n/a</v>
      </c>
      <c r="BJ12" s="318" t="str">
        <f>+IFERROR(VLOOKUP($BF$4&amp;BJ$5&amp;$FX$3,'Datos comparativos (2)'!$E:$BD,Evolutivos!$C12,FALSE),"n/a")</f>
        <v>n/a</v>
      </c>
      <c r="BK12" s="318" t="str">
        <f>+IFERROR(VLOOKUP($BF$4&amp;BK$5&amp;$FX$3,'Datos comparativos (2)'!$E:$BD,Evolutivos!$C12,FALSE),"n/a")</f>
        <v>n/a</v>
      </c>
      <c r="BL12" s="318" t="str">
        <f>+IFERROR(VLOOKUP($BF$4&amp;BL$5&amp;$FX$3,'Datos comparativos (2)'!$E:$BD,Evolutivos!$C12,FALSE),"n/a")</f>
        <v>n/a</v>
      </c>
      <c r="BM12" s="318" t="str">
        <f>+IFERROR(VLOOKUP($BF$4&amp;BM$5&amp;$FX$3,'Datos comparativos (2)'!$E:$BD,Evolutivos!$C12,FALSE),"n/a")</f>
        <v>n/a</v>
      </c>
      <c r="BN12" s="318" t="str">
        <f>+IFERROR(VLOOKUP($BF$4&amp;BN$5&amp;$FX$3,'Datos comparativos (2)'!$E:$BD,Evolutivos!$C12,FALSE),"n/a")</f>
        <v>n/a</v>
      </c>
      <c r="BO12" s="318" t="str">
        <f>+IFERROR(VLOOKUP($BF$4&amp;BO$5&amp;$FX$3,'Datos comparativos (2)'!$E:$BD,Evolutivos!$C12,FALSE),"n/a")</f>
        <v>n/a</v>
      </c>
      <c r="BP12" s="318" t="str">
        <f>+IFERROR(VLOOKUP($BF$4&amp;BP$5&amp;$FX$3,'Datos comparativos (2)'!$E:$BE,Evolutivos!$C12,FALSE),"n/a")</f>
        <v>n/a</v>
      </c>
      <c r="BQ12" s="318" t="str">
        <f>+IFERROR(VLOOKUP($BF$4&amp;BQ$5&amp;$FX$3,'Datos comparativos (2)'!$E:$BE,Evolutivos!$C12,FALSE),"n/a")</f>
        <v>n/a</v>
      </c>
      <c r="BS12" s="318" t="str">
        <f>+IFERROR(VLOOKUP($BS$4&amp;BS$5&amp;$FX$3,'Datos comparativos (2)'!$E:$BE,Evolutivos!$C12,FALSE),"n/a")</f>
        <v>n/a</v>
      </c>
      <c r="BT12" s="318" t="str">
        <f>+IFERROR(VLOOKUP($BS$4&amp;BT$5&amp;$FX$3,'Datos comparativos (2)'!$E:$BE,Evolutivos!$C12,FALSE),"n/a")</f>
        <v>n/a</v>
      </c>
      <c r="BU12" s="318" t="str">
        <f>+IFERROR(VLOOKUP($BS$4&amp;BU$5&amp;$FX$3,'Datos comparativos (2)'!$E:$BE,Evolutivos!$C12,FALSE),"n/a")</f>
        <v>n/a</v>
      </c>
      <c r="BV12" s="318" t="str">
        <f>+IFERROR(VLOOKUP($BS$4&amp;BV$5&amp;$FX$3,'Datos comparativos (2)'!$E:$BE,Evolutivos!$C12,FALSE),"n/a")</f>
        <v>n/a</v>
      </c>
      <c r="BW12" s="318" t="str">
        <f>+IFERROR(VLOOKUP($BS$4&amp;BW$5&amp;$FX$3,'Datos comparativos (2)'!$E:$BE,Evolutivos!$C12,FALSE),"n/a")</f>
        <v>n/a</v>
      </c>
      <c r="BX12" s="318" t="str">
        <f>+IFERROR(VLOOKUP($BS$4&amp;BX$5&amp;$FX$3,'Datos comparativos (2)'!$E:$BE,Evolutivos!$C12,FALSE),"n/a")</f>
        <v>n/a</v>
      </c>
      <c r="BY12" s="318" t="str">
        <f>+IFERROR(VLOOKUP($BS$4&amp;BY$5&amp;$FX$3,'Datos comparativos (2)'!$E:$BE,Evolutivos!$C12,FALSE),"n/a")</f>
        <v>n/a</v>
      </c>
      <c r="BZ12" s="318" t="str">
        <f>+IFERROR(VLOOKUP($BS$4&amp;BZ$5&amp;$FX$3,'Datos comparativos (2)'!$E:$BE,Evolutivos!$C12,FALSE),"n/a")</f>
        <v>n/a</v>
      </c>
      <c r="CA12" s="318" t="str">
        <f>+IFERROR(VLOOKUP($BS$4&amp;CA$5&amp;$FX$3,'Datos comparativos (2)'!$E:$BE,Evolutivos!$C12,FALSE),"n/a")</f>
        <v>n/a</v>
      </c>
      <c r="CB12" s="318" t="str">
        <f>+IFERROR(VLOOKUP($BS$4&amp;CB$5&amp;$FX$3,'Datos comparativos (2)'!$E:$BE,Evolutivos!$C12,FALSE),"n/a")</f>
        <v>n/a</v>
      </c>
      <c r="CC12" s="318" t="str">
        <f>+IFERROR(VLOOKUP($BS$4&amp;CC$5&amp;$FX$3,'Datos comparativos (2)'!$E:$BE,Evolutivos!$C12,FALSE),"n/a")</f>
        <v>n/a</v>
      </c>
      <c r="CD12" s="318" t="str">
        <f>+IFERROR(VLOOKUP($BS$4&amp;CD$5&amp;$FX$3,'Datos comparativos (2)'!$E:$BE,Evolutivos!$C12,FALSE),"n/a")</f>
        <v>n/a</v>
      </c>
      <c r="CF12" s="318" t="str">
        <f>+IFERROR(VLOOKUP($CF$4&amp;CF$5&amp;$FX$3,'Datos comparativos (2)'!$E:$BE,Evolutivos!$C12,FALSE),"n/a")</f>
        <v>n/a</v>
      </c>
      <c r="CG12" s="318">
        <f>+IFERROR(VLOOKUP($CF$4&amp;CG$5&amp;$FX$3,'Datos comparativos (2)'!$E:$BE,Evolutivos!$C12,FALSE),"n/a")</f>
        <v>0.5996078431372549</v>
      </c>
      <c r="CH12" s="318">
        <f>+IFERROR(VLOOKUP($CF$4&amp;CH$5&amp;$FX$3,'Datos comparativos (2)'!$E:$BE,Evolutivos!$C12,FALSE),"n/a")</f>
        <v>0.96305469556243539</v>
      </c>
      <c r="CI12" s="318">
        <f>+IFERROR(VLOOKUP($CF$4&amp;CI$5&amp;$FX$3,'Datos comparativos (2)'!$E:$BE,Evolutivos!$C12,FALSE),"n/a")</f>
        <v>0.86274509803921584</v>
      </c>
      <c r="CJ12" s="318">
        <f>+IFERROR(VLOOKUP($CF$4&amp;CJ$5&amp;$FX$3,'Datos comparativos (2)'!$E:$BE,Evolutivos!$C12,FALSE),"n/a")</f>
        <v>1</v>
      </c>
      <c r="CK12" s="318">
        <f>+IFERROR(VLOOKUP($CF$4&amp;CK$5&amp;$FX$3,'Datos comparativos (2)'!$E:$BE,Evolutivos!$C12,FALSE),"n/a")</f>
        <v>0.84085727314181491</v>
      </c>
      <c r="CL12" s="318">
        <f>+IFERROR(VLOOKUP($CF$4&amp;CL$5&amp;$FX$3,'Datos comparativos (2)'!$E:$BE,Evolutivos!$C12,FALSE),"n/a")</f>
        <v>0.91938997821350743</v>
      </c>
      <c r="CM12" s="318">
        <f>+IFERROR(VLOOKUP($CF$4&amp;CM$5&amp;$FX$3,'Datos comparativos (2)'!$E:$BE,Evolutivos!$C12,FALSE),"n/a")</f>
        <v>0.94563279857397486</v>
      </c>
      <c r="CN12" s="318">
        <f>+IFERROR(VLOOKUP($CF$4&amp;CN$5&amp;$FX$3,'Datos comparativos (2)'!$E:$BE,Evolutivos!$C12,FALSE),"n/a")</f>
        <v>0.88162672476397952</v>
      </c>
      <c r="CO12" s="318">
        <f>+IFERROR(VLOOKUP($CF$4&amp;CO$5&amp;$FX$3,'Datos comparativos (2)'!$E:$BE,Evolutivos!$C12,FALSE),"n/a")</f>
        <v>0.99999999999999978</v>
      </c>
      <c r="CP12" s="318">
        <f>+IFERROR(VLOOKUP($CF$4&amp;CP$5&amp;$FX$3,'Datos comparativos (2)'!$E:$BE,Evolutivos!$C12,FALSE),"n/a")</f>
        <v>0.96434937611408178</v>
      </c>
      <c r="CQ12" s="318">
        <f>+IFERROR(VLOOKUP($CF$4&amp;CQ$5&amp;$FX$3,'Datos comparativos (2)'!$E:$BE,Evolutivos!$C12,FALSE),"n/a")</f>
        <v>0.89215686274509787</v>
      </c>
      <c r="CS12" s="318">
        <f>+IFERROR(VLOOKUP($CS$4&amp;CS$5&amp;$FX$3,'Datos comparativos (2)'!$E:$BE,Evolutivos!$C12,FALSE),"n/a")</f>
        <v>0.96167557932263792</v>
      </c>
      <c r="CT12" s="318">
        <f>+IFERROR(VLOOKUP($CS$4&amp;CT$5&amp;$FX$3,'Datos comparativos (2)'!$E:$BE,Evolutivos!$C12,FALSE),"n/a")</f>
        <v>0.93312693498452015</v>
      </c>
      <c r="CU12" s="318">
        <f>+IFERROR(VLOOKUP($CS$4&amp;CU$5&amp;$FX$3,'Datos comparativos (2)'!$E:$BE,Evolutivos!$C12,FALSE),"n/a")</f>
        <v>0.84416924664602677</v>
      </c>
      <c r="CV12" s="318">
        <f>+IFERROR(VLOOKUP($CS$4&amp;CV$5&amp;$FX$3,'Datos comparativos (2)'!$E:$BE,Evolutivos!$C12,FALSE),"n/a")</f>
        <v>0.92293661650706793</v>
      </c>
      <c r="CW12" s="318">
        <f>+IFERROR(VLOOKUP($CS$4&amp;CW$5&amp;$FX$3,'Datos comparativos (2)'!$E:$BE,Evolutivos!$C12,FALSE),"n/a")</f>
        <v>0.82643427741466946</v>
      </c>
      <c r="CX12" s="318">
        <f>+IFERROR(VLOOKUP($CS$4&amp;CX$5&amp;$FX$3,'Datos comparativos (2)'!$E:$BE,Evolutivos!$C12,FALSE),"n/a")</f>
        <v>0.9550917141049966</v>
      </c>
      <c r="CY12" s="318">
        <f>+IFERROR(VLOOKUP($CS$4&amp;CY$5&amp;$FX$3,'Datos comparativos (2)'!$E:$BE,Evolutivos!$C12,FALSE),"n/a")</f>
        <v>0.92780748663101587</v>
      </c>
      <c r="CZ12" s="318">
        <f>+IFERROR(VLOOKUP($CS$4&amp;CZ$5&amp;$FX$3,'Datos comparativos (2)'!$E:$BE,Evolutivos!$C12,FALSE),"n/a")</f>
        <v>0.94571723426212584</v>
      </c>
      <c r="DA12" s="318">
        <f>+IFERROR(VLOOKUP($CS$4&amp;DA$5&amp;$FX$3,'Datos comparativos (2)'!$E:$BE,Evolutivos!$C12,FALSE),"n/a")</f>
        <v>0.81444788441692462</v>
      </c>
      <c r="DB12" s="318">
        <f>+IFERROR(VLOOKUP($CS$4&amp;DB$5&amp;$FX$3,'Datos comparativos (2)'!$E:$BE,Evolutivos!$C12,FALSE),"n/a")</f>
        <v>0.85333333333333339</v>
      </c>
      <c r="DC12" s="318">
        <f>+IFERROR(VLOOKUP($CS$4&amp;DC$5&amp;$FX$3,'Datos comparativos (2)'!$E:$BE,Evolutivos!$C12,FALSE),"n/a")</f>
        <v>0.95588235294117618</v>
      </c>
      <c r="DD12" s="318">
        <f>+IFERROR(VLOOKUP($CS$4&amp;DD$5&amp;$FX$3,'Datos comparativos (2)'!$E:$BE,Evolutivos!$C12,FALSE),"n/a")</f>
        <v>0.90552584670231717</v>
      </c>
      <c r="DF12" s="318">
        <f>+IFERROR(VLOOKUP($DF$4&amp;DF$5&amp;$FX$3,'Datos comparativos (2)'!$E:$BE,Evolutivos!$C12,FALSE),"n/a")</f>
        <v>0.86954459203036039</v>
      </c>
      <c r="DG12" s="318">
        <f>+IFERROR(VLOOKUP($DF$4&amp;DG$5&amp;$FX$3,'Datos comparativos (2)'!$E:$BE,Evolutivos!$C12,FALSE),"n/a")</f>
        <v>0.92837977296181629</v>
      </c>
      <c r="DH12" s="318">
        <f>+IFERROR(VLOOKUP($DF$4&amp;DH$5&amp;$FX$3,'Datos comparativos (2)'!$E:$BE,Evolutivos!$C12,FALSE),"n/a")</f>
        <v>0.82531194295900168</v>
      </c>
      <c r="DI12" s="318">
        <f>+IFERROR(VLOOKUP($DF$4&amp;DI$5&amp;$FX$3,'Datos comparativos (2)'!$E:$BE,Evolutivos!$C12,FALSE),"n/a")</f>
        <v>0.96553147574819398</v>
      </c>
      <c r="DJ12" s="318">
        <f>+IFERROR(VLOOKUP($DF$4&amp;DJ$5&amp;$FX$3,'Datos comparativos (2)'!$E:$BE,Evolutivos!$C12,FALSE),"n/a")</f>
        <v>0.95588235294117629</v>
      </c>
      <c r="DK12" s="318">
        <f>+IFERROR(VLOOKUP($DF$4&amp;DK$5&amp;$FX$3,'Datos comparativos (2)'!$E:$BE,Evolutivos!$C12,FALSE),"n/a")</f>
        <v>0.77183600713012468</v>
      </c>
      <c r="DL12" s="318">
        <f>+IFERROR(VLOOKUP($DF$4&amp;DL$5&amp;$FX$3,'Datos comparativos (2)'!$E:$BE,Evolutivos!$C12,FALSE),"n/a")</f>
        <v>0.75445632798573958</v>
      </c>
      <c r="DM12" s="318">
        <f>+IFERROR(VLOOKUP($DF$4&amp;DM$5&amp;$FX$3,'Datos comparativos (2)'!$E:$BE,Evolutivos!$C12,FALSE),"n/a")</f>
        <v>0.95325077399380809</v>
      </c>
      <c r="DN12" s="318">
        <f>+IFERROR(VLOOKUP($DF$4&amp;DN$5&amp;$FX$3,'Datos comparativos (2)'!$E:$BE,Evolutivos!$C12,FALSE),"n/a")</f>
        <v>0.82017543859649111</v>
      </c>
      <c r="DO12" s="318">
        <f>+IFERROR(VLOOKUP($DF$4&amp;DO$5&amp;$FX$3,'Datos comparativos (2)'!$E:$BE,Evolutivos!$C12,FALSE),"n/a")</f>
        <v>0.94262890341321692</v>
      </c>
      <c r="DP12" s="318">
        <f>+IFERROR(VLOOKUP($DF$4&amp;DP$5&amp;$FX$3,'Datos comparativos (2)'!$E:$BE,Evolutivos!$C12,FALSE),"n/a")</f>
        <v>0.54127134724857684</v>
      </c>
      <c r="DQ12" s="318">
        <f>+IFERROR(VLOOKUP($DF$4&amp;DQ$5&amp;$FX$3,'Datos comparativos (2)'!$E:$BE,Evolutivos!$C12,FALSE),"n/a")</f>
        <v>0.95058823529411784</v>
      </c>
      <c r="DS12" s="318"/>
      <c r="DT12" s="318">
        <f>+IFERROR(VLOOKUP($DS$4&amp;DT$5&amp;$FX$3,'Datos comparativos (2)'!$E:$BE,Evolutivos!$C12,FALSE),"n/a")</f>
        <v>0.9443390259329536</v>
      </c>
      <c r="DU12" s="318"/>
      <c r="DV12" s="318"/>
      <c r="DW12" s="318"/>
      <c r="DX12" s="318"/>
      <c r="DY12" s="318"/>
      <c r="DZ12" s="318"/>
      <c r="EA12" s="318"/>
      <c r="EB12" s="318"/>
      <c r="EC12" s="318"/>
      <c r="ED12" s="318"/>
      <c r="EF12" s="320">
        <f>+VLOOKUP($FX$3,Listas!$B$3:$C$9,2,FALSE)</f>
        <v>0.8</v>
      </c>
      <c r="EG12" s="318">
        <f t="shared" si="0"/>
        <v>0.51666666666666661</v>
      </c>
      <c r="EH12" s="318">
        <f t="shared" si="1"/>
        <v>0.77361111111111103</v>
      </c>
      <c r="EI12" s="318">
        <f t="shared" si="2"/>
        <v>0.82291666666666663</v>
      </c>
      <c r="EJ12" s="318">
        <f t="shared" si="3"/>
        <v>0.81666666666666654</v>
      </c>
      <c r="EK12" s="318">
        <f t="shared" si="4"/>
        <v>0.60763888888888895</v>
      </c>
      <c r="EL12" s="318">
        <f t="shared" si="5"/>
        <v>0.84583333333333333</v>
      </c>
      <c r="EM12" s="318">
        <f t="shared" si="6"/>
        <v>0.71277777777777773</v>
      </c>
      <c r="EN12" s="318">
        <f t="shared" si="7"/>
        <v>0.82958333333333334</v>
      </c>
      <c r="EO12" s="318">
        <f t="shared" si="8"/>
        <v>0.84027777777777768</v>
      </c>
      <c r="EP12" s="318">
        <f t="shared" si="9"/>
        <v>0.93930555555555539</v>
      </c>
      <c r="EQ12" s="318">
        <f t="shared" si="10"/>
        <v>0.93861111111111095</v>
      </c>
      <c r="ER12" s="318">
        <f t="shared" si="11"/>
        <v>0.97722222222222221</v>
      </c>
      <c r="ES12" s="318">
        <f t="shared" si="12"/>
        <v>0.92645833333333316</v>
      </c>
      <c r="ET12" s="318" t="str">
        <f t="shared" si="13"/>
        <v/>
      </c>
      <c r="EU12" s="318" t="str">
        <f t="shared" si="14"/>
        <v/>
      </c>
      <c r="EV12" s="318" t="str">
        <f t="shared" si="15"/>
        <v/>
      </c>
      <c r="EW12" s="318" t="str">
        <f t="shared" si="16"/>
        <v/>
      </c>
      <c r="EX12" s="318" t="str">
        <f t="shared" si="17"/>
        <v/>
      </c>
      <c r="EY12" s="318" t="str">
        <f t="shared" si="18"/>
        <v/>
      </c>
      <c r="EZ12" s="318" t="str">
        <f t="shared" si="19"/>
        <v/>
      </c>
      <c r="FA12" s="318" t="str">
        <f t="shared" si="20"/>
        <v/>
      </c>
      <c r="FB12" s="318" t="str">
        <f t="shared" si="21"/>
        <v/>
      </c>
      <c r="FC12" s="318" t="str">
        <f t="shared" si="22"/>
        <v/>
      </c>
      <c r="FD12" s="318" t="str">
        <f t="shared" si="23"/>
        <v/>
      </c>
      <c r="FE12" s="318">
        <f t="shared" si="24"/>
        <v>0.78133126934984509</v>
      </c>
      <c r="FF12" s="318">
        <f t="shared" si="25"/>
        <v>0.90120079039367695</v>
      </c>
      <c r="FG12" s="318">
        <f t="shared" si="26"/>
        <v>0.91554983385048727</v>
      </c>
      <c r="FH12" s="318">
        <f t="shared" si="27"/>
        <v>0.95216874628639314</v>
      </c>
      <c r="FI12" s="318">
        <f t="shared" si="28"/>
        <v>0.91299058698439495</v>
      </c>
      <c r="FJ12" s="318">
        <f t="shared" si="29"/>
        <v>0.90148753600891141</v>
      </c>
      <c r="FK12" s="318">
        <f t="shared" si="30"/>
        <v>0.89599086843668874</v>
      </c>
      <c r="FL12" s="318">
        <f t="shared" si="31"/>
        <v>0.90491384432560895</v>
      </c>
      <c r="FM12" s="318">
        <f t="shared" si="32"/>
        <v>0.87441210265039271</v>
      </c>
      <c r="FN12" s="318">
        <f t="shared" si="33"/>
        <v>0.8977499452731651</v>
      </c>
      <c r="FO12" s="318">
        <f t="shared" si="34"/>
        <v>0.84262751352534615</v>
      </c>
      <c r="FP12" s="318">
        <f t="shared" si="35"/>
        <v>0.81149616198530383</v>
      </c>
      <c r="FQ12" s="318">
        <f t="shared" si="36"/>
        <v>0.9443390259329536</v>
      </c>
      <c r="FR12" s="318"/>
      <c r="FS12" s="318"/>
      <c r="FT12" s="318"/>
      <c r="FU12" s="1007"/>
    </row>
    <row r="13" spans="2:186" x14ac:dyDescent="0.35">
      <c r="C13" s="304">
        <f>+VLOOKUP(E13,Listas!$K$2:$L$44,2,FALSE)</f>
        <v>13</v>
      </c>
      <c r="D13" s="304">
        <f t="shared" si="37"/>
        <v>9</v>
      </c>
      <c r="E13" s="317" t="str">
        <f>+IF(HLOOKUP($FX$2,Listas!$E$2:$H$25,Evolutivos!$D13,FALSE)=0,"",HLOOKUP($FX$2,Listas!$E$2:$H$25,Evolutivos!$D13,FALSE))</f>
        <v>Pampa de la Isla</v>
      </c>
      <c r="F13" s="318" t="str">
        <f>+IFERROR(VLOOKUP($F$4&amp;F$5&amp;$FX$3,'Datos comparativos (2)'!$E:$BD,Evolutivos!$C13,FALSE),"n/a")</f>
        <v>n/a</v>
      </c>
      <c r="G13" s="318">
        <f>+IFERROR(VLOOKUP($F$4&amp;G$5&amp;$FX$3,'Datos comparativos (2)'!$E:$BD,Evolutivos!$C13,FALSE),"n/a")</f>
        <v>0.46666666666666667</v>
      </c>
      <c r="H13" s="318">
        <f>+IFERROR(VLOOKUP($F$4&amp;H$5&amp;$FX$3,'Datos comparativos (2)'!$E:$BD,Evolutivos!$C13,FALSE),"n/a")</f>
        <v>0.51</v>
      </c>
      <c r="I13" s="318" t="str">
        <f>+IFERROR(VLOOKUP($F$4&amp;I$5&amp;$FX$3,'Datos comparativos (2)'!$E:$BD,Evolutivos!$C13,FALSE),"n/a")</f>
        <v>n/a</v>
      </c>
      <c r="J13" s="318">
        <f>+IFERROR(VLOOKUP($F$4&amp;J$5&amp;$FX$3,'Datos comparativos (2)'!$E:$BD,Evolutivos!$C13,FALSE),"n/a")</f>
        <v>0.68333333333333346</v>
      </c>
      <c r="K13" s="318">
        <f>+IFERROR(VLOOKUP($F$4&amp;K$5&amp;$FX$3,'Datos comparativos (2)'!$E:$BD,Evolutivos!$C13,FALSE),"n/a")</f>
        <v>0.72500000000000009</v>
      </c>
      <c r="L13" s="318">
        <f>+IFERROR(VLOOKUP($F$4&amp;L$5&amp;$FX$3,'Datos comparativos (2)'!$E:$BD,Evolutivos!$C13,FALSE),"n/a")</f>
        <v>0.81666666666666676</v>
      </c>
      <c r="M13" s="318">
        <f>+IFERROR(VLOOKUP($F$4&amp;M$5&amp;$FX$3,'Datos comparativos (2)'!$E:$BD,Evolutivos!$C13,FALSE),"n/a")</f>
        <v>0.95000000000000007</v>
      </c>
      <c r="N13" s="318">
        <f>+IFERROR(VLOOKUP($F$4&amp;N$5&amp;$FX$3,'Datos comparativos (2)'!$E:$BD,Evolutivos!$C13,FALSE),"n/a")</f>
        <v>0.59166666666666667</v>
      </c>
      <c r="O13" s="318">
        <f>+IFERROR(VLOOKUP($F$4&amp;O$5&amp;$FX$3,'Datos comparativos (2)'!$E:$BD,Evolutivos!$C13,FALSE),"n/a")</f>
        <v>0.65</v>
      </c>
      <c r="P13" s="318">
        <f>+IFERROR(VLOOKUP($F$4&amp;P$5&amp;$FX$3,'Datos comparativos (2)'!$E:$BD,Evolutivos!$C13,FALSE),"n/a")</f>
        <v>0.67500000000000004</v>
      </c>
      <c r="Q13" s="318">
        <f>+IFERROR(VLOOKUP($F$4&amp;Q$5&amp;$FX$3,'Datos comparativos (2)'!$E:$BD,Evolutivos!$C13,FALSE),"n/a")</f>
        <v>0.93333333333333324</v>
      </c>
      <c r="R13" s="319"/>
      <c r="S13" s="318">
        <f>+IFERROR(VLOOKUP($S$4&amp;S$5&amp;$FX$3,'Datos comparativos (2)'!$E:$BD,Evolutivos!$C13,FALSE),"n/a")</f>
        <v>0.61666666666666659</v>
      </c>
      <c r="T13" s="318">
        <f>+IFERROR(VLOOKUP($S$4&amp;T$5&amp;$FX$3,'Datos comparativos (2)'!$E:$BD,Evolutivos!$C13,FALSE),"n/a")</f>
        <v>0.69166666666666676</v>
      </c>
      <c r="U13" s="318">
        <f>+IFERROR(VLOOKUP($S$4&amp;U$5&amp;$FX$3,'Datos comparativos (2)'!$E:$BD,Evolutivos!$C13,FALSE),"n/a")</f>
        <v>0.7595238095238096</v>
      </c>
      <c r="V13" s="318">
        <f>+IFERROR(VLOOKUP($S$4&amp;V$5&amp;$FX$3,'Datos comparativos (2)'!$E:$BD,Evolutivos!$C13,FALSE),"n/a")</f>
        <v>0.85156250000000011</v>
      </c>
      <c r="W13" s="318">
        <f>+IFERROR(VLOOKUP($S$4&amp;W$5&amp;$FX$3,'Datos comparativos (2)'!$E:$BD,Evolutivos!$C13,FALSE),"n/a")</f>
        <v>0.52083333333333337</v>
      </c>
      <c r="X13" s="318">
        <f>+IFERROR(VLOOKUP($S$4&amp;X$5&amp;$FX$3,'Datos comparativos (2)'!$E:$BD,Evolutivos!$C13,FALSE),"n/a")</f>
        <v>0.7583333333333333</v>
      </c>
      <c r="Y13" s="318">
        <f>+IFERROR(VLOOKUP($S$4&amp;Y$5&amp;$FX$3,'Datos comparativos (2)'!$E:$BD,Evolutivos!$C13,FALSE),"n/a")</f>
        <v>0.77166666666666661</v>
      </c>
      <c r="Z13" s="318">
        <f>+IFERROR(VLOOKUP($S$4&amp;Z$5&amp;$FX$3,'Datos comparativos (2)'!$E:$BD,Evolutivos!$C13,FALSE),"n/a")</f>
        <v>0.73166666666666669</v>
      </c>
      <c r="AA13" s="318">
        <f>+IFERROR(VLOOKUP($S$4&amp;AA$5&amp;$FX$3,'Datos comparativos (2)'!$E:$BD,Evolutivos!$C13,FALSE),"n/a")</f>
        <v>0.84166666666666667</v>
      </c>
      <c r="AB13" s="318">
        <f>+IFERROR(VLOOKUP($S$4&amp;AB$5&amp;$FX$3,'Datos comparativos (2)'!$E:$BD,Evolutivos!$C13,FALSE),"n/a")</f>
        <v>0.60833333333333328</v>
      </c>
      <c r="AC13" s="318">
        <f>+IFERROR(VLOOKUP($S$4&amp;AC$5&amp;$FX$3,'Datos comparativos (2)'!$E:$BD,Evolutivos!$C13,FALSE),"n/a")</f>
        <v>0.95000000000000007</v>
      </c>
      <c r="AD13" s="318">
        <f>+IFERROR(VLOOKUP($S$4&amp;AD$5&amp;$FX$3,'Datos comparativos (2)'!$E:$BD,Evolutivos!$C13,FALSE),"n/a")</f>
        <v>0.72499999999999998</v>
      </c>
      <c r="AE13" s="319"/>
      <c r="AF13" s="318">
        <f>+IFERROR(VLOOKUP($AF$4&amp;AF$5&amp;$FX$3,'Datos comparativos (2)'!$E:$BD,Evolutivos!$C13,FALSE),"n/a")</f>
        <v>0.6</v>
      </c>
      <c r="AG13" s="318">
        <f>+IFERROR(VLOOKUP($AF$4&amp;AG$5&amp;$FX$3,'Datos comparativos (2)'!$E:$BD,Evolutivos!$C13,FALSE),"n/a")</f>
        <v>0.57708333333333328</v>
      </c>
      <c r="AH13" s="318">
        <f>+IFERROR(VLOOKUP($AF$4&amp;AH$5&amp;$FX$3,'Datos comparativos (2)'!$E:$BD,Evolutivos!$C13,FALSE),"n/a")</f>
        <v>0.42958333333333337</v>
      </c>
      <c r="AI13" s="318">
        <f>+IFERROR(VLOOKUP($AF$4&amp;AI$5&amp;$FX$3,'Datos comparativos (2)'!$E:$BD,Evolutivos!$C13,FALSE),"n/a")</f>
        <v>0.63020833333333337</v>
      </c>
      <c r="AJ13" s="318">
        <f>+IFERROR(VLOOKUP($AF$4&amp;AJ$5&amp;$FX$3,'Datos comparativos (2)'!$E:$BD,Evolutivos!$C13,FALSE),"n/a")</f>
        <v>0.70541666666666658</v>
      </c>
      <c r="AK13" s="318">
        <f>+IFERROR(VLOOKUP($AF$4&amp;AK$5&amp;$FX$3,'Datos comparativos (2)'!$E:$BD,Evolutivos!$C13,FALSE),"n/a")</f>
        <v>0.7845833333333333</v>
      </c>
      <c r="AL13" s="318">
        <f>+IFERROR(VLOOKUP($AF$4&amp;AL$5&amp;$FX$3,'Datos comparativos (2)'!$E:$BD,Evolutivos!$C13,FALSE),"n/a")</f>
        <v>0.70196078431372544</v>
      </c>
      <c r="AM13" s="318">
        <f>+IFERROR(VLOOKUP($AF$4&amp;AM$5&amp;$FX$3,'Datos comparativos (2)'!$E:$BD,Evolutivos!$C13,FALSE),"n/a")</f>
        <v>0.86441441441441447</v>
      </c>
      <c r="AN13" s="318">
        <f>+IFERROR(VLOOKUP($AF$4&amp;AN$5&amp;$FX$3,'Datos comparativos (2)'!$E:$BD,Evolutivos!$C13,FALSE),"n/a")</f>
        <v>0.75270833333333331</v>
      </c>
      <c r="AO13" s="318">
        <f>+IFERROR(VLOOKUP($AF$4&amp;AO$5&amp;$FX$3,'Datos comparativos (2)'!$E:$BD,Evolutivos!$C13,FALSE),"n/a")</f>
        <v>0.95708333333333329</v>
      </c>
      <c r="AP13" s="318">
        <f>+IFERROR(VLOOKUP($AF$4&amp;AP$5&amp;$FX$3,'Datos comparativos (2)'!$E:$BD,Evolutivos!$C13,FALSE),"n/a")</f>
        <v>0.99999999999999978</v>
      </c>
      <c r="AQ13" s="318">
        <f>+IFERROR(VLOOKUP($AF$4&amp;AQ$5&amp;$FX$3,'Datos comparativos (2)'!$E:$BD,Evolutivos!$C13,FALSE),"n/a")</f>
        <v>0.95624999999999982</v>
      </c>
      <c r="AR13" s="319"/>
      <c r="AS13" s="318">
        <f>+IFERROR(VLOOKUP($AS$4&amp;AS$5&amp;$FX$3,'Datos comparativos (2)'!$E:$BD,Evolutivos!$C13,FALSE),"n/a")</f>
        <v>0.85270833333333329</v>
      </c>
      <c r="AT13" s="318">
        <f>+IFERROR(VLOOKUP($AS$4&amp;AT$5&amp;$FX$3,'Datos comparativos (2)'!$E:$BE,Evolutivos!$C13,FALSE),"n/a")</f>
        <v>0.84583333333333321</v>
      </c>
      <c r="AU13" s="318">
        <f>+IFERROR(VLOOKUP($AS$4&amp;AU$5&amp;$FX$3,'Datos comparativos (2)'!$E:$BD,Evolutivos!$C13,FALSE),"n/a")</f>
        <v>0.90374999999999983</v>
      </c>
      <c r="AV13" s="318" t="str">
        <f>+IFERROR(VLOOKUP($AS$4&amp;AV$5&amp;$FX$3,'Datos comparativos (2)'!$E:$BD,Evolutivos!$C13,FALSE),"n/a")</f>
        <v>n/a</v>
      </c>
      <c r="AW13" s="318" t="str">
        <f>+IFERROR(VLOOKUP($AS$4&amp;AW$5&amp;$FX$3,'Datos comparativos (2)'!$E:$BD,Evolutivos!$C13,FALSE),"n/a")</f>
        <v>n/a</v>
      </c>
      <c r="AX13" s="318" t="str">
        <f>+IFERROR(VLOOKUP($AS$4&amp;AX$5&amp;$FX$3,'Datos comparativos (2)'!$E:$BD,Evolutivos!$C13,FALSE),"n/a")</f>
        <v>n/a</v>
      </c>
      <c r="AY13" s="318">
        <f>+IFERROR(VLOOKUP($AS$4&amp;AY$5&amp;$FX$3,'Datos comparativos (2)'!$E:$BD,Evolutivos!$C13,FALSE),"n/a")</f>
        <v>0.50041666666666662</v>
      </c>
      <c r="AZ13" s="318">
        <f>+IFERROR(VLOOKUP($AS$4&amp;AZ$5&amp;$FX$3,'Datos comparativos (2)'!$E:$BD,Evolutivos!$C13,FALSE),"n/a")</f>
        <v>0.99999999999999978</v>
      </c>
      <c r="BA13" s="318">
        <f>+IFERROR(VLOOKUP($AS$4&amp;BA$5&amp;$FX$3,'Datos comparativos (2)'!$E:$BD,Evolutivos!$C13,FALSE),"n/a")</f>
        <v>0.96249999999999991</v>
      </c>
      <c r="BB13" s="318">
        <f>+IFERROR(VLOOKUP($AS$4&amp;BB$5&amp;$FX$3,'Datos comparativos (2)'!$E:$BD,Evolutivos!$C13,FALSE),"n/a")</f>
        <v>0.96583333333333332</v>
      </c>
      <c r="BC13" s="318">
        <f>+IFERROR(VLOOKUP($AS$4&amp;BC$5&amp;$FX$3,'Datos comparativos (2)'!$E:$BD,Evolutivos!$C13,FALSE),"n/a")</f>
        <v>0.95499999999999985</v>
      </c>
      <c r="BD13" s="318">
        <f>+IFERROR(VLOOKUP($AS$4&amp;BD$5&amp;$FX$3,'Datos comparativos (2)'!$E:$BD,Evolutivos!$C13,FALSE),"n/a")</f>
        <v>0.86458333333333326</v>
      </c>
      <c r="BF13" s="318">
        <f>+IFERROR(VLOOKUP($BF$4&amp;BF$5&amp;$FX$3,'Datos comparativos (2)'!$E:$BD,Evolutivos!$C13,FALSE),"n/a")</f>
        <v>0.89520833333333316</v>
      </c>
      <c r="BG13" s="318">
        <f>+IFERROR(VLOOKUP($BF$4&amp;BG$5&amp;$FX$3,'Datos comparativos (2)'!$E:$BD,Evolutivos!$C13,FALSE),"n/a")</f>
        <v>0.92499999999999982</v>
      </c>
      <c r="BH13" s="318">
        <f>+IFERROR(VLOOKUP($BF$4&amp;BH$5&amp;$FX$3,'Datos comparativos (2)'!$E:$BD,Evolutivos!$C13,FALSE),"n/a")</f>
        <v>0.71458333333333324</v>
      </c>
      <c r="BI13" s="318">
        <f>+IFERROR(VLOOKUP($BF$4&amp;BI$5&amp;$FX$3,'Datos comparativos (2)'!$E:$BD,Evolutivos!$C13,FALSE),"n/a")</f>
        <v>0.94020833333333331</v>
      </c>
      <c r="BJ13" s="318">
        <f>+IFERROR(VLOOKUP($BF$4&amp;BJ$5&amp;$FX$3,'Datos comparativos (2)'!$E:$BD,Evolutivos!$C13,FALSE),"n/a")</f>
        <v>0.99999999999999989</v>
      </c>
      <c r="BK13" s="318">
        <f>+IFERROR(VLOOKUP($BF$4&amp;BK$5&amp;$FX$3,'Datos comparativos (2)'!$E:$BD,Evolutivos!$C13,FALSE),"n/a")</f>
        <v>0.99999999999999989</v>
      </c>
      <c r="BL13" s="318">
        <f>+IFERROR(VLOOKUP($BF$4&amp;BL$5&amp;$FX$3,'Datos comparativos (2)'!$E:$BD,Evolutivos!$C13,FALSE),"n/a")</f>
        <v>0.99999999999999989</v>
      </c>
      <c r="BM13" s="318">
        <f>+IFERROR(VLOOKUP($BF$4&amp;BM$5&amp;$FX$3,'Datos comparativos (2)'!$E:$BD,Evolutivos!$C13,FALSE),"n/a")</f>
        <v>0.81208333333333327</v>
      </c>
      <c r="BN13" s="318">
        <f>+IFERROR(VLOOKUP($BF$4&amp;BN$5&amp;$FX$3,'Datos comparativos (2)'!$E:$BD,Evolutivos!$C13,FALSE),"n/a")</f>
        <v>0.93966666666666654</v>
      </c>
      <c r="BO13" s="318">
        <f>+IFERROR(VLOOKUP($BF$4&amp;BO$5&amp;$FX$3,'Datos comparativos (2)'!$E:$BD,Evolutivos!$C13,FALSE),"n/a")</f>
        <v>0.87450980392156863</v>
      </c>
      <c r="BP13" s="318">
        <f>+IFERROR(VLOOKUP($BF$4&amp;BP$5&amp;$FX$3,'Datos comparativos (2)'!$E:$BE,Evolutivos!$C13,FALSE),"n/a")</f>
        <v>0.83490196078431378</v>
      </c>
      <c r="BQ13" s="318">
        <f>+IFERROR(VLOOKUP($BF$4&amp;BQ$5&amp;$FX$3,'Datos comparativos (2)'!$E:$BE,Evolutivos!$C13,FALSE),"n/a")</f>
        <v>0.89862745098039221</v>
      </c>
      <c r="BS13" s="318">
        <f>+IFERROR(VLOOKUP($BS$4&amp;BS$5&amp;$FX$3,'Datos comparativos (2)'!$E:$BE,Evolutivos!$C13,FALSE),"n/a")</f>
        <v>1</v>
      </c>
      <c r="BT13" s="318">
        <f>+IFERROR(VLOOKUP($BS$4&amp;BT$5&amp;$FX$3,'Datos comparativos (2)'!$E:$BE,Evolutivos!$C13,FALSE),"n/a")</f>
        <v>0.81236842105263163</v>
      </c>
      <c r="BU13" s="318">
        <f>+IFERROR(VLOOKUP($BS$4&amp;BU$5&amp;$FX$3,'Datos comparativos (2)'!$E:$BE,Evolutivos!$C13,FALSE),"n/a")</f>
        <v>0.96181630546955643</v>
      </c>
      <c r="BV13" s="318">
        <f>+IFERROR(VLOOKUP($BS$4&amp;BV$5&amp;$FX$3,'Datos comparativos (2)'!$E:$BE,Evolutivos!$C13,FALSE),"n/a")</f>
        <v>0.88219814241486083</v>
      </c>
      <c r="BW13" s="318">
        <f>+IFERROR(VLOOKUP($BS$4&amp;BW$5&amp;$FX$3,'Datos comparativos (2)'!$E:$BE,Evolutivos!$C13,FALSE),"n/a")</f>
        <v>1.0000000000000002</v>
      </c>
      <c r="BX13" s="318">
        <f>+IFERROR(VLOOKUP($BS$4&amp;BX$5&amp;$FX$3,'Datos comparativos (2)'!$E:$BE,Evolutivos!$C13,FALSE),"n/a")</f>
        <v>0.98039215686274506</v>
      </c>
      <c r="BY13" s="318">
        <f>+IFERROR(VLOOKUP($BS$4&amp;BY$5&amp;$FX$3,'Datos comparativos (2)'!$E:$BE,Evolutivos!$C13,FALSE),"n/a")</f>
        <v>0.79983333333333329</v>
      </c>
      <c r="BZ13" s="318">
        <f>+IFERROR(VLOOKUP($BS$4&amp;BZ$5&amp;$FX$3,'Datos comparativos (2)'!$E:$BE,Evolutivos!$C13,FALSE),"n/a")</f>
        <v>0.98117647058823554</v>
      </c>
      <c r="CA13" s="318">
        <f>+IFERROR(VLOOKUP($BS$4&amp;CA$5&amp;$FX$3,'Datos comparativos (2)'!$E:$BE,Evolutivos!$C13,FALSE),"n/a")</f>
        <v>0.93627450980392168</v>
      </c>
      <c r="CB13" s="318">
        <f>+IFERROR(VLOOKUP($BS$4&amp;CB$5&amp;$FX$3,'Datos comparativos (2)'!$E:$BE,Evolutivos!$C13,FALSE),"n/a")</f>
        <v>0.90803921568627455</v>
      </c>
      <c r="CC13" s="318" t="str">
        <f>+IFERROR(VLOOKUP($BS$4&amp;CC$5&amp;$FX$3,'Datos comparativos (2)'!$E:$BE,Evolutivos!$C13,FALSE),"n/a")</f>
        <v>n/a</v>
      </c>
      <c r="CD13" s="318">
        <f>+IFERROR(VLOOKUP($BS$4&amp;CD$5&amp;$FX$3,'Datos comparativos (2)'!$E:$BE,Evolutivos!$C13,FALSE),"n/a")</f>
        <v>0.77450980392156865</v>
      </c>
      <c r="CF13" s="318">
        <f>+IFERROR(VLOOKUP($CF$4&amp;CF$5&amp;$FX$3,'Datos comparativos (2)'!$E:$BE,Evolutivos!$C13,FALSE),"n/a")</f>
        <v>0.88333333333333341</v>
      </c>
      <c r="CG13" s="318">
        <f>+IFERROR(VLOOKUP($CF$4&amp;CG$5&amp;$FX$3,'Datos comparativos (2)'!$E:$BE,Evolutivos!$C13,FALSE),"n/a")</f>
        <v>0.84937611408199631</v>
      </c>
      <c r="CH13" s="318">
        <f>+IFERROR(VLOOKUP($CF$4&amp;CH$5&amp;$FX$3,'Datos comparativos (2)'!$E:$BE,Evolutivos!$C13,FALSE),"n/a")</f>
        <v>0.58377896613190727</v>
      </c>
      <c r="CI13" s="318">
        <f>+IFERROR(VLOOKUP($CF$4&amp;CI$5&amp;$FX$3,'Datos comparativos (2)'!$E:$BE,Evolutivos!$C13,FALSE),"n/a")</f>
        <v>0.99999999999999978</v>
      </c>
      <c r="CJ13" s="318">
        <f>+IFERROR(VLOOKUP($CF$4&amp;CJ$5&amp;$FX$3,'Datos comparativos (2)'!$E:$BE,Evolutivos!$C13,FALSE),"n/a")</f>
        <v>1.0000000000000002</v>
      </c>
      <c r="CK13" s="318">
        <f>+IFERROR(VLOOKUP($CF$4&amp;CK$5&amp;$FX$3,'Datos comparativos (2)'!$E:$BE,Evolutivos!$C13,FALSE),"n/a")</f>
        <v>0.93485135989879808</v>
      </c>
      <c r="CL13" s="318">
        <f>+IFERROR(VLOOKUP($CF$4&amp;CL$5&amp;$FX$3,'Datos comparativos (2)'!$E:$BE,Evolutivos!$C13,FALSE),"n/a")</f>
        <v>0.81742424242424239</v>
      </c>
      <c r="CM13" s="318">
        <f>+IFERROR(VLOOKUP($CF$4&amp;CM$5&amp;$FX$3,'Datos comparativos (2)'!$E:$BE,Evolutivos!$C13,FALSE),"n/a")</f>
        <v>0.95793801391524325</v>
      </c>
      <c r="CN13" s="318">
        <f>+IFERROR(VLOOKUP($CF$4&amp;CN$5&amp;$FX$3,'Datos comparativos (2)'!$E:$BE,Evolutivos!$C13,FALSE),"n/a")</f>
        <v>0.87182280319535199</v>
      </c>
      <c r="CO13" s="318">
        <f>+IFERROR(VLOOKUP($CF$4&amp;CO$5&amp;$FX$3,'Datos comparativos (2)'!$E:$BE,Evolutivos!$C13,FALSE),"n/a")</f>
        <v>0.86685641998734964</v>
      </c>
      <c r="CP13" s="318">
        <f>+IFERROR(VLOOKUP($CF$4&amp;CP$5&amp;$FX$3,'Datos comparativos (2)'!$E:$BE,Evolutivos!$C13,FALSE),"n/a")</f>
        <v>0.89884135472370741</v>
      </c>
      <c r="CQ13" s="318">
        <f>+IFERROR(VLOOKUP($CF$4&amp;CQ$5&amp;$FX$3,'Datos comparativos (2)'!$E:$BE,Evolutivos!$C13,FALSE),"n/a")</f>
        <v>0.95098039215686248</v>
      </c>
      <c r="CS13" s="318">
        <f>+IFERROR(VLOOKUP($CS$4&amp;CS$5&amp;$FX$3,'Datos comparativos (2)'!$E:$BE,Evolutivos!$C13,FALSE),"n/a")</f>
        <v>1.0000000000000002</v>
      </c>
      <c r="CT13" s="318">
        <f>+IFERROR(VLOOKUP($CS$4&amp;CT$5&amp;$FX$3,'Datos comparativos (2)'!$E:$BE,Evolutivos!$C13,FALSE),"n/a")</f>
        <v>0.98039215686274539</v>
      </c>
      <c r="CU13" s="318">
        <f>+IFERROR(VLOOKUP($CS$4&amp;CU$5&amp;$FX$3,'Datos comparativos (2)'!$E:$BE,Evolutivos!$C13,FALSE),"n/a")</f>
        <v>0.82643427741466946</v>
      </c>
      <c r="CV13" s="318">
        <f>+IFERROR(VLOOKUP($CS$4&amp;CV$5&amp;$FX$3,'Datos comparativos (2)'!$E:$BE,Evolutivos!$C13,FALSE),"n/a")</f>
        <v>0.76024955436720121</v>
      </c>
      <c r="CW13" s="318">
        <f>+IFERROR(VLOOKUP($CS$4&amp;CW$5&amp;$FX$3,'Datos comparativos (2)'!$E:$BE,Evolutivos!$C13,FALSE),"n/a")</f>
        <v>0.85109649122807018</v>
      </c>
      <c r="CX13" s="318">
        <f>+IFERROR(VLOOKUP($CS$4&amp;CX$5&amp;$FX$3,'Datos comparativos (2)'!$E:$BE,Evolutivos!$C13,FALSE),"n/a")</f>
        <v>0.98039215686274483</v>
      </c>
      <c r="CY13" s="318">
        <f>+IFERROR(VLOOKUP($CS$4&amp;CY$5&amp;$FX$3,'Datos comparativos (2)'!$E:$BE,Evolutivos!$C13,FALSE),"n/a")</f>
        <v>0.98039215686274539</v>
      </c>
      <c r="CZ13" s="318">
        <f>+IFERROR(VLOOKUP($CS$4&amp;CZ$5&amp;$FX$3,'Datos comparativos (2)'!$E:$BE,Evolutivos!$C13,FALSE),"n/a")</f>
        <v>0.96305469556243539</v>
      </c>
      <c r="DA13" s="318">
        <f>+IFERROR(VLOOKUP($CS$4&amp;DA$5&amp;$FX$3,'Datos comparativos (2)'!$E:$BE,Evolutivos!$C13,FALSE),"n/a")</f>
        <v>0.70809614168247914</v>
      </c>
      <c r="DB13" s="318">
        <f>+IFERROR(VLOOKUP($CS$4&amp;DB$5&amp;$FX$3,'Datos comparativos (2)'!$E:$BE,Evolutivos!$C13,FALSE),"n/a")</f>
        <v>0.99999999999999989</v>
      </c>
      <c r="DC13" s="318">
        <f>+IFERROR(VLOOKUP($CS$4&amp;DC$5&amp;$FX$3,'Datos comparativos (2)'!$E:$BE,Evolutivos!$C13,FALSE),"n/a")</f>
        <v>0.96256684491978595</v>
      </c>
      <c r="DD13" s="318">
        <f>+IFERROR(VLOOKUP($CS$4&amp;DD$5&amp;$FX$3,'Datos comparativos (2)'!$E:$BE,Evolutivos!$C13,FALSE),"n/a")</f>
        <v>1.0000000000000002</v>
      </c>
      <c r="DF13" s="318">
        <f>+IFERROR(VLOOKUP($DF$4&amp;DF$5&amp;$FX$3,'Datos comparativos (2)'!$E:$BE,Evolutivos!$C13,FALSE),"n/a")</f>
        <v>0.94745098039215703</v>
      </c>
      <c r="DG13" s="318">
        <f>+IFERROR(VLOOKUP($DF$4&amp;DG$5&amp;$FX$3,'Datos comparativos (2)'!$E:$BE,Evolutivos!$C13,FALSE),"n/a")</f>
        <v>0.96305469556243539</v>
      </c>
      <c r="DH13" s="318">
        <f>+IFERROR(VLOOKUP($DF$4&amp;DH$5&amp;$FX$3,'Datos comparativos (2)'!$E:$BE,Evolutivos!$C13,FALSE),"n/a")</f>
        <v>0.90819964349376103</v>
      </c>
      <c r="DI13" s="318">
        <f>+IFERROR(VLOOKUP($DF$4&amp;DI$5&amp;$FX$3,'Datos comparativos (2)'!$E:$BE,Evolutivos!$C13,FALSE),"n/a")</f>
        <v>0.9295900178253117</v>
      </c>
      <c r="DJ13" s="318">
        <f>+IFERROR(VLOOKUP($DF$4&amp;DJ$5&amp;$FX$3,'Datos comparativos (2)'!$E:$BE,Evolutivos!$C13,FALSE),"n/a")</f>
        <v>0.94485294117647034</v>
      </c>
      <c r="DK13" s="318">
        <f>+IFERROR(VLOOKUP($DF$4&amp;DK$5&amp;$FX$3,'Datos comparativos (2)'!$E:$BE,Evolutivos!$C13,FALSE),"n/a")</f>
        <v>0.95933333333333348</v>
      </c>
      <c r="DL13" s="318">
        <f>+IFERROR(VLOOKUP($DF$4&amp;DL$5&amp;$FX$3,'Datos comparativos (2)'!$E:$BE,Evolutivos!$C13,FALSE),"n/a")</f>
        <v>0.91686274509803933</v>
      </c>
      <c r="DM13" s="318">
        <f>+IFERROR(VLOOKUP($DF$4&amp;DM$5&amp;$FX$3,'Datos comparativos (2)'!$E:$BE,Evolutivos!$C13,FALSE),"n/a")</f>
        <v>0.92229484386347116</v>
      </c>
      <c r="DN13" s="318">
        <f>+IFERROR(VLOOKUP($DF$4&amp;DN$5&amp;$FX$3,'Datos comparativos (2)'!$E:$BE,Evolutivos!$C13,FALSE),"n/a")</f>
        <v>0.81738906088751284</v>
      </c>
      <c r="DO13" s="318">
        <f>+IFERROR(VLOOKUP($DF$4&amp;DO$5&amp;$FX$3,'Datos comparativos (2)'!$E:$BE,Evolutivos!$C13,FALSE),"n/a")</f>
        <v>0.98372093023255802</v>
      </c>
      <c r="DP13" s="318">
        <f>+IFERROR(VLOOKUP($DF$4&amp;DP$5&amp;$FX$3,'Datos comparativos (2)'!$E:$BE,Evolutivos!$C13,FALSE),"n/a")</f>
        <v>0.98039215686274506</v>
      </c>
      <c r="DQ13" s="318">
        <f>+IFERROR(VLOOKUP($DF$4&amp;DQ$5&amp;$FX$3,'Datos comparativos (2)'!$E:$BE,Evolutivos!$C13,FALSE),"n/a")</f>
        <v>0.90196078431372539</v>
      </c>
      <c r="DS13" s="318"/>
      <c r="DT13" s="318">
        <f>+IFERROR(VLOOKUP($DS$4&amp;DT$5&amp;$FX$3,'Datos comparativos (2)'!$E:$BE,Evolutivos!$C13,FALSE),"n/a")</f>
        <v>0.76533839342188481</v>
      </c>
      <c r="DU13" s="318"/>
      <c r="DV13" s="318"/>
      <c r="DW13" s="318"/>
      <c r="DX13" s="318"/>
      <c r="DY13" s="318"/>
      <c r="DZ13" s="318"/>
      <c r="EA13" s="318"/>
      <c r="EB13" s="318"/>
      <c r="EC13" s="318"/>
      <c r="ED13" s="318"/>
      <c r="EF13" s="320">
        <f>+VLOOKUP($FX$3,Listas!$B$3:$C$9,2,FALSE)</f>
        <v>0.8</v>
      </c>
      <c r="EG13" s="318">
        <f t="shared" si="0"/>
        <v>0.48833333333333334</v>
      </c>
      <c r="EH13" s="318">
        <f t="shared" si="1"/>
        <v>0.70416666666666683</v>
      </c>
      <c r="EI13" s="318">
        <f t="shared" si="2"/>
        <v>0.83055555555555571</v>
      </c>
      <c r="EJ13" s="318">
        <f t="shared" si="3"/>
        <v>0.75277777777777777</v>
      </c>
      <c r="EK13" s="318">
        <f t="shared" si="4"/>
        <v>0.68928571428571439</v>
      </c>
      <c r="EL13" s="318">
        <f t="shared" si="5"/>
        <v>0.71024305555555556</v>
      </c>
      <c r="EM13" s="318">
        <f t="shared" si="6"/>
        <v>0.78166666666666673</v>
      </c>
      <c r="EN13" s="318">
        <f t="shared" si="7"/>
        <v>0.76111111111111107</v>
      </c>
      <c r="EO13" s="318">
        <f t="shared" si="8"/>
        <v>0.53555555555555556</v>
      </c>
      <c r="EP13" s="318">
        <f t="shared" si="9"/>
        <v>0.70673611111111112</v>
      </c>
      <c r="EQ13" s="318">
        <f t="shared" si="10"/>
        <v>0.77302784402049107</v>
      </c>
      <c r="ER13" s="318">
        <f t="shared" si="11"/>
        <v>0.97111111111111104</v>
      </c>
      <c r="ES13" s="318">
        <f t="shared" si="12"/>
        <v>0.86743055555555537</v>
      </c>
      <c r="ET13" s="318" t="str">
        <f t="shared" si="13"/>
        <v/>
      </c>
      <c r="EU13" s="318">
        <f t="shared" si="14"/>
        <v>0.8209722222222221</v>
      </c>
      <c r="EV13" s="318">
        <f t="shared" si="15"/>
        <v>0.92847222222222214</v>
      </c>
      <c r="EW13" s="318">
        <f t="shared" si="16"/>
        <v>0.84493055555555541</v>
      </c>
      <c r="EX13" s="318">
        <f t="shared" si="17"/>
        <v>0.98006944444444433</v>
      </c>
      <c r="EY13" s="318">
        <f t="shared" si="18"/>
        <v>0.91725000000000001</v>
      </c>
      <c r="EZ13" s="318">
        <f t="shared" si="19"/>
        <v>0.86934640522875828</v>
      </c>
      <c r="FA13" s="318">
        <f t="shared" si="20"/>
        <v>0.92472824217406269</v>
      </c>
      <c r="FB13" s="318">
        <f t="shared" si="21"/>
        <v>0.9541967664258687</v>
      </c>
      <c r="FC13" s="318">
        <f t="shared" si="22"/>
        <v>0.90576143790849695</v>
      </c>
      <c r="FD13" s="318">
        <f t="shared" si="23"/>
        <v>0.8412745098039216</v>
      </c>
      <c r="FE13" s="318">
        <f t="shared" si="24"/>
        <v>0.7721628045157457</v>
      </c>
      <c r="FF13" s="318">
        <f t="shared" si="25"/>
        <v>0.97828378663293269</v>
      </c>
      <c r="FG13" s="318">
        <f t="shared" si="26"/>
        <v>0.88239501984494584</v>
      </c>
      <c r="FH13" s="318">
        <f t="shared" si="27"/>
        <v>0.9055593889559731</v>
      </c>
      <c r="FI13" s="318">
        <f t="shared" si="28"/>
        <v>0.93560881142580499</v>
      </c>
      <c r="FJ13" s="318">
        <f t="shared" si="29"/>
        <v>0.863912734152672</v>
      </c>
      <c r="FK13" s="318">
        <f t="shared" si="30"/>
        <v>0.88384766470255338</v>
      </c>
      <c r="FL13" s="318">
        <f t="shared" si="31"/>
        <v>0.98752228163992883</v>
      </c>
      <c r="FM13" s="318">
        <f t="shared" si="32"/>
        <v>0.93956843981611782</v>
      </c>
      <c r="FN13" s="318">
        <f t="shared" si="33"/>
        <v>0.94459209744503847</v>
      </c>
      <c r="FO13" s="318">
        <f t="shared" si="34"/>
        <v>0.88551554994967441</v>
      </c>
      <c r="FP13" s="318">
        <f t="shared" si="35"/>
        <v>0.95535795713634286</v>
      </c>
      <c r="FQ13" s="318">
        <f t="shared" si="36"/>
        <v>0.76533839342188481</v>
      </c>
      <c r="FR13" s="318"/>
      <c r="FS13" s="318"/>
      <c r="FT13" s="318"/>
      <c r="FU13" s="1007"/>
    </row>
    <row r="14" spans="2:186" x14ac:dyDescent="0.35">
      <c r="C14" s="304">
        <f>+VLOOKUP(E14,Listas!$K$2:$L$44,2,FALSE)</f>
        <v>14</v>
      </c>
      <c r="D14" s="304">
        <f t="shared" si="37"/>
        <v>10</v>
      </c>
      <c r="E14" s="317" t="str">
        <f>+IF(HLOOKUP($FX$2,Listas!$E$2:$H$25,Evolutivos!$D14,FALSE)=0,"",HLOOKUP($FX$2,Listas!$E$2:$H$25,Evolutivos!$D14,FALSE))</f>
        <v>Pico de Monte (Piraí)</v>
      </c>
      <c r="F14" s="318">
        <f>+IFERROR(VLOOKUP($F$4&amp;F$5&amp;$FX$3,'Datos comparativos (2)'!$E:$BD,Evolutivos!$C14,FALSE),"n/a")</f>
        <v>0.72499999999999998</v>
      </c>
      <c r="G14" s="318">
        <f>+IFERROR(VLOOKUP($F$4&amp;G$5&amp;$FX$3,'Datos comparativos (2)'!$E:$BD,Evolutivos!$C14,FALSE),"n/a")</f>
        <v>0.6366666666666666</v>
      </c>
      <c r="H14" s="318">
        <f>+IFERROR(VLOOKUP($F$4&amp;H$5&amp;$FX$3,'Datos comparativos (2)'!$E:$BD,Evolutivos!$C14,FALSE),"n/a")</f>
        <v>0.68833333333333324</v>
      </c>
      <c r="I14" s="318" t="str">
        <f>+IFERROR(VLOOKUP($F$4&amp;I$5&amp;$FX$3,'Datos comparativos (2)'!$E:$BD,Evolutivos!$C14,FALSE),"n/a")</f>
        <v>n/a</v>
      </c>
      <c r="J14" s="318">
        <f>+IFERROR(VLOOKUP($F$4&amp;J$5&amp;$FX$3,'Datos comparativos (2)'!$E:$BD,Evolutivos!$C14,FALSE),"n/a")</f>
        <v>0.80555555555555558</v>
      </c>
      <c r="K14" s="318">
        <f>+IFERROR(VLOOKUP($F$4&amp;K$5&amp;$FX$3,'Datos comparativos (2)'!$E:$BD,Evolutivos!$C14,FALSE),"n/a")</f>
        <v>0.60000000000000009</v>
      </c>
      <c r="L14" s="318">
        <f>+IFERROR(VLOOKUP($F$4&amp;L$5&amp;$FX$3,'Datos comparativos (2)'!$E:$BD,Evolutivos!$C14,FALSE),"n/a")</f>
        <v>0.96666666666666667</v>
      </c>
      <c r="M14" s="318">
        <f>+IFERROR(VLOOKUP($F$4&amp;M$5&amp;$FX$3,'Datos comparativos (2)'!$E:$BD,Evolutivos!$C14,FALSE),"n/a")</f>
        <v>0.99999999999999989</v>
      </c>
      <c r="N14" s="318">
        <f>+IFERROR(VLOOKUP($F$4&amp;N$5&amp;$FX$3,'Datos comparativos (2)'!$E:$BD,Evolutivos!$C14,FALSE),"n/a")</f>
        <v>0.81666666666666676</v>
      </c>
      <c r="O14" s="318">
        <f>+IFERROR(VLOOKUP($F$4&amp;O$5&amp;$FX$3,'Datos comparativos (2)'!$E:$BD,Evolutivos!$C14,FALSE),"n/a")</f>
        <v>0.98333333333333328</v>
      </c>
      <c r="P14" s="318">
        <f>+IFERROR(VLOOKUP($F$4&amp;P$5&amp;$FX$3,'Datos comparativos (2)'!$E:$BD,Evolutivos!$C14,FALSE),"n/a")</f>
        <v>0.89166666666666672</v>
      </c>
      <c r="Q14" s="318">
        <f>+IFERROR(VLOOKUP($F$4&amp;Q$5&amp;$FX$3,'Datos comparativos (2)'!$E:$BD,Evolutivos!$C14,FALSE),"n/a")</f>
        <v>0.67500000000000004</v>
      </c>
      <c r="R14" s="319"/>
      <c r="S14" s="318">
        <f>+IFERROR(VLOOKUP($S$4&amp;S$5&amp;$FX$3,'Datos comparativos (2)'!$E:$BD,Evolutivos!$C14,FALSE),"n/a")</f>
        <v>0.50416666666666665</v>
      </c>
      <c r="T14" s="318">
        <f>+IFERROR(VLOOKUP($S$4&amp;T$5&amp;$FX$3,'Datos comparativos (2)'!$E:$BD,Evolutivos!$C14,FALSE),"n/a")</f>
        <v>0.70833333333333326</v>
      </c>
      <c r="U14" s="318">
        <f>+IFERROR(VLOOKUP($S$4&amp;U$5&amp;$FX$3,'Datos comparativos (2)'!$E:$BD,Evolutivos!$C14,FALSE),"n/a")</f>
        <v>0.89166666666666672</v>
      </c>
      <c r="V14" s="318">
        <f>+IFERROR(VLOOKUP($S$4&amp;V$5&amp;$FX$3,'Datos comparativos (2)'!$E:$BD,Evolutivos!$C14,FALSE),"n/a")</f>
        <v>0.83593750000000011</v>
      </c>
      <c r="W14" s="318">
        <f>+IFERROR(VLOOKUP($S$4&amp;W$5&amp;$FX$3,'Datos comparativos (2)'!$E:$BD,Evolutivos!$C14,FALSE),"n/a")</f>
        <v>0.96875</v>
      </c>
      <c r="X14" s="318">
        <f>+IFERROR(VLOOKUP($S$4&amp;X$5&amp;$FX$3,'Datos comparativos (2)'!$E:$BD,Evolutivos!$C14,FALSE),"n/a")</f>
        <v>0.79166666666666663</v>
      </c>
      <c r="Y14" s="318">
        <f>+IFERROR(VLOOKUP($S$4&amp;Y$5&amp;$FX$3,'Datos comparativos (2)'!$E:$BD,Evolutivos!$C14,FALSE),"n/a")</f>
        <v>0.95999999999999985</v>
      </c>
      <c r="Z14" s="318">
        <f>+IFERROR(VLOOKUP($S$4&amp;Z$5&amp;$FX$3,'Datos comparativos (2)'!$E:$BD,Evolutivos!$C14,FALSE),"n/a")</f>
        <v>0.88333333333333341</v>
      </c>
      <c r="AA14" s="318">
        <f>+IFERROR(VLOOKUP($S$4&amp;AA$5&amp;$FX$3,'Datos comparativos (2)'!$E:$BD,Evolutivos!$C14,FALSE),"n/a")</f>
        <v>0.83333333333333337</v>
      </c>
      <c r="AB14" s="318">
        <f>+IFERROR(VLOOKUP($S$4&amp;AB$5&amp;$FX$3,'Datos comparativos (2)'!$E:$BD,Evolutivos!$C14,FALSE),"n/a")</f>
        <v>0.54999999999999993</v>
      </c>
      <c r="AC14" s="318">
        <f>+IFERROR(VLOOKUP($S$4&amp;AC$5&amp;$FX$3,'Datos comparativos (2)'!$E:$BD,Evolutivos!$C14,FALSE),"n/a")</f>
        <v>0.75000000000000011</v>
      </c>
      <c r="AD14" s="318">
        <f>+IFERROR(VLOOKUP($S$4&amp;AD$5&amp;$FX$3,'Datos comparativos (2)'!$E:$BD,Evolutivos!$C14,FALSE),"n/a")</f>
        <v>0.67500000000000004</v>
      </c>
      <c r="AE14" s="319"/>
      <c r="AF14" s="318">
        <f>+IFERROR(VLOOKUP($AF$4&amp;AF$5&amp;$FX$3,'Datos comparativos (2)'!$E:$BD,Evolutivos!$C14,FALSE),"n/a")</f>
        <v>0.45624999999999993</v>
      </c>
      <c r="AG14" s="318">
        <f>+IFERROR(VLOOKUP($AF$4&amp;AG$5&amp;$FX$3,'Datos comparativos (2)'!$E:$BD,Evolutivos!$C14,FALSE),"n/a")</f>
        <v>0.83666666666666678</v>
      </c>
      <c r="AH14" s="318">
        <f>+IFERROR(VLOOKUP($AF$4&amp;AH$5&amp;$FX$3,'Datos comparativos (2)'!$E:$BD,Evolutivos!$C14,FALSE),"n/a")</f>
        <v>0.52958333333333329</v>
      </c>
      <c r="AI14" s="318">
        <f>+IFERROR(VLOOKUP($AF$4&amp;AI$5&amp;$FX$3,'Datos comparativos (2)'!$E:$BD,Evolutivos!$C14,FALSE),"n/a")</f>
        <v>0.8185416666666665</v>
      </c>
      <c r="AJ14" s="318">
        <f>+IFERROR(VLOOKUP($AF$4&amp;AJ$5&amp;$FX$3,'Datos comparativos (2)'!$E:$BD,Evolutivos!$C14,FALSE),"n/a")</f>
        <v>0.63895833333333329</v>
      </c>
      <c r="AK14" s="318">
        <f>+IFERROR(VLOOKUP($AF$4&amp;AK$5&amp;$FX$3,'Datos comparativos (2)'!$E:$BD,Evolutivos!$C14,FALSE),"n/a")</f>
        <v>0.83645833333333319</v>
      </c>
      <c r="AL14" s="318">
        <f>+IFERROR(VLOOKUP($AF$4&amp;AL$5&amp;$FX$3,'Datos comparativos (2)'!$E:$BD,Evolutivos!$C14,FALSE),"n/a")</f>
        <v>0.99999999999999978</v>
      </c>
      <c r="AM14" s="318">
        <f>+IFERROR(VLOOKUP($AF$4&amp;AM$5&amp;$FX$3,'Datos comparativos (2)'!$E:$BD,Evolutivos!$C14,FALSE),"n/a")</f>
        <v>0.99999999999999978</v>
      </c>
      <c r="AN14" s="318">
        <f>+IFERROR(VLOOKUP($AF$4&amp;AN$5&amp;$FX$3,'Datos comparativos (2)'!$E:$BD,Evolutivos!$C14,FALSE),"n/a")</f>
        <v>0.95270833333333327</v>
      </c>
      <c r="AO14" s="318">
        <f>+IFERROR(VLOOKUP($AF$4&amp;AO$5&amp;$FX$3,'Datos comparativos (2)'!$E:$BD,Evolutivos!$C14,FALSE),"n/a")</f>
        <v>0.99999999999999978</v>
      </c>
      <c r="AP14" s="318">
        <f>+IFERROR(VLOOKUP($AF$4&amp;AP$5&amp;$FX$3,'Datos comparativos (2)'!$E:$BD,Evolutivos!$C14,FALSE),"n/a")</f>
        <v>0.65637254901960773</v>
      </c>
      <c r="AQ14" s="318">
        <f>+IFERROR(VLOOKUP($AF$4&amp;AQ$5&amp;$FX$3,'Datos comparativos (2)'!$E:$BD,Evolutivos!$C14,FALSE),"n/a")</f>
        <v>0.84916666666666663</v>
      </c>
      <c r="AR14" s="319"/>
      <c r="AS14" s="318" t="str">
        <f>+IFERROR(VLOOKUP($AS$4&amp;AS$5&amp;$FX$3,'Datos comparativos (2)'!$E:$BD,Evolutivos!$C14,FALSE),"n/a")</f>
        <v>n/a</v>
      </c>
      <c r="AT14" s="318" t="str">
        <f>+IFERROR(VLOOKUP($AS$4&amp;AT$5&amp;$FX$3,'Datos comparativos (2)'!$E:$BE,Evolutivos!$C14,FALSE),"n/a")</f>
        <v>n/a</v>
      </c>
      <c r="AU14" s="318" t="str">
        <f>+IFERROR(VLOOKUP($AS$4&amp;AU$5&amp;$FX$3,'Datos comparativos (2)'!$E:$BD,Evolutivos!$C14,FALSE),"n/a")</f>
        <v>n/a</v>
      </c>
      <c r="AV14" s="318" t="str">
        <f>+IFERROR(VLOOKUP($AS$4&amp;AV$5&amp;$FX$3,'Datos comparativos (2)'!$E:$BD,Evolutivos!$C14,FALSE),"n/a")</f>
        <v>n/a</v>
      </c>
      <c r="AW14" s="318" t="str">
        <f>+IFERROR(VLOOKUP($AS$4&amp;AW$5&amp;$FX$3,'Datos comparativos (2)'!$E:$BD,Evolutivos!$C14,FALSE),"n/a")</f>
        <v>n/a</v>
      </c>
      <c r="AX14" s="318" t="str">
        <f>+IFERROR(VLOOKUP($AS$4&amp;AX$5&amp;$FX$3,'Datos comparativos (2)'!$E:$BD,Evolutivos!$C14,FALSE),"n/a")</f>
        <v>n/a</v>
      </c>
      <c r="AY14" s="318" t="str">
        <f>+IFERROR(VLOOKUP($AS$4&amp;AY$5&amp;$FX$3,'Datos comparativos (2)'!$E:$BD,Evolutivos!$C14,FALSE),"n/a")</f>
        <v>n/a</v>
      </c>
      <c r="AZ14" s="318" t="str">
        <f>+IFERROR(VLOOKUP($AS$4&amp;AZ$5&amp;$FX$3,'Datos comparativos (2)'!$E:$BD,Evolutivos!$C14,FALSE),"n/a")</f>
        <v>n/a</v>
      </c>
      <c r="BA14" s="318" t="str">
        <f>+IFERROR(VLOOKUP($AS$4&amp;BA$5&amp;$FX$3,'Datos comparativos (2)'!$E:$BD,Evolutivos!$C14,FALSE),"n/a")</f>
        <v>n/a</v>
      </c>
      <c r="BB14" s="318" t="str">
        <f>+IFERROR(VLOOKUP($AS$4&amp;BB$5&amp;$FX$3,'Datos comparativos (2)'!$E:$BD,Evolutivos!$C14,FALSE),"n/a")</f>
        <v>n/a</v>
      </c>
      <c r="BC14" s="318" t="str">
        <f>+IFERROR(VLOOKUP($AS$4&amp;BC$5&amp;$FX$3,'Datos comparativos (2)'!$E:$BD,Evolutivos!$C14,FALSE),"n/a")</f>
        <v>n/a</v>
      </c>
      <c r="BD14" s="318" t="str">
        <f>+IFERROR(VLOOKUP($AS$4&amp;BD$5&amp;$FX$3,'Datos comparativos (2)'!$E:$BD,Evolutivos!$C14,FALSE),"n/a")</f>
        <v>n/a</v>
      </c>
      <c r="BF14" s="318" t="str">
        <f>+IFERROR(VLOOKUP($BF$4&amp;BF$5&amp;$FX$3,'Datos comparativos (2)'!$E:$BD,Evolutivos!$C14,FALSE),"n/a")</f>
        <v>n/a</v>
      </c>
      <c r="BG14" s="318" t="str">
        <f>+IFERROR(VLOOKUP($BF$4&amp;BG$5&amp;$FX$3,'Datos comparativos (2)'!$E:$BD,Evolutivos!$C14,FALSE),"n/a")</f>
        <v>n/a</v>
      </c>
      <c r="BH14" s="318" t="str">
        <f>+IFERROR(VLOOKUP($BF$4&amp;BH$5&amp;$FX$3,'Datos comparativos (2)'!$E:$BD,Evolutivos!$C14,FALSE),"n/a")</f>
        <v>n/a</v>
      </c>
      <c r="BI14" s="318" t="str">
        <f>+IFERROR(VLOOKUP($BF$4&amp;BI$5&amp;$FX$3,'Datos comparativos (2)'!$E:$BD,Evolutivos!$C14,FALSE),"n/a")</f>
        <v>n/a</v>
      </c>
      <c r="BJ14" s="318" t="str">
        <f>+IFERROR(VLOOKUP($BF$4&amp;BJ$5&amp;$FX$3,'Datos comparativos (2)'!$E:$BD,Evolutivos!$C14,FALSE),"n/a")</f>
        <v>n/a</v>
      </c>
      <c r="BK14" s="318" t="str">
        <f>+IFERROR(VLOOKUP($BF$4&amp;BK$5&amp;$FX$3,'Datos comparativos (2)'!$E:$BD,Evolutivos!$C14,FALSE),"n/a")</f>
        <v>n/a</v>
      </c>
      <c r="BL14" s="318" t="str">
        <f>+IFERROR(VLOOKUP($BF$4&amp;BL$5&amp;$FX$3,'Datos comparativos (2)'!$E:$BD,Evolutivos!$C14,FALSE),"n/a")</f>
        <v>n/a</v>
      </c>
      <c r="BM14" s="318" t="str">
        <f>+IFERROR(VLOOKUP($BF$4&amp;BM$5&amp;$FX$3,'Datos comparativos (2)'!$E:$BD,Evolutivos!$C14,FALSE),"n/a")</f>
        <v>n/a</v>
      </c>
      <c r="BN14" s="318" t="str">
        <f>+IFERROR(VLOOKUP($BF$4&amp;BN$5&amp;$FX$3,'Datos comparativos (2)'!$E:$BD,Evolutivos!$C14,FALSE),"n/a")</f>
        <v>n/a</v>
      </c>
      <c r="BO14" s="318" t="str">
        <f>+IFERROR(VLOOKUP($BF$4&amp;BO$5&amp;$FX$3,'Datos comparativos (2)'!$E:$BD,Evolutivos!$C14,FALSE),"n/a")</f>
        <v>n/a</v>
      </c>
      <c r="BP14" s="318" t="str">
        <f>+IFERROR(VLOOKUP($BF$4&amp;BP$5&amp;$FX$3,'Datos comparativos (2)'!$E:$BE,Evolutivos!$C14,FALSE),"n/a")</f>
        <v>n/a</v>
      </c>
      <c r="BQ14" s="318" t="str">
        <f>+IFERROR(VLOOKUP($BF$4&amp;BQ$5&amp;$FX$3,'Datos comparativos (2)'!$E:$BE,Evolutivos!$C14,FALSE),"n/a")</f>
        <v>n/a</v>
      </c>
      <c r="BS14" s="318" t="str">
        <f>+IFERROR(VLOOKUP($BS$4&amp;BS$5&amp;$FX$3,'Datos comparativos (2)'!$E:$BE,Evolutivos!$C14,FALSE),"n/a")</f>
        <v>n/a</v>
      </c>
      <c r="BT14" s="318" t="str">
        <f>+IFERROR(VLOOKUP($BS$4&amp;BT$5&amp;$FX$3,'Datos comparativos (2)'!$E:$BE,Evolutivos!$C14,FALSE),"n/a")</f>
        <v>n/a</v>
      </c>
      <c r="BU14" s="318" t="str">
        <f>+IFERROR(VLOOKUP($BS$4&amp;BU$5&amp;$FX$3,'Datos comparativos (2)'!$E:$BE,Evolutivos!$C14,FALSE),"n/a")</f>
        <v>n/a</v>
      </c>
      <c r="BV14" s="318" t="str">
        <f>+IFERROR(VLOOKUP($BS$4&amp;BV$5&amp;$FX$3,'Datos comparativos (2)'!$E:$BE,Evolutivos!$C14,FALSE),"n/a")</f>
        <v>n/a</v>
      </c>
      <c r="BW14" s="318" t="str">
        <f>+IFERROR(VLOOKUP($BS$4&amp;BW$5&amp;$FX$3,'Datos comparativos (2)'!$E:$BE,Evolutivos!$C14,FALSE),"n/a")</f>
        <v>n/a</v>
      </c>
      <c r="BX14" s="318" t="str">
        <f>+IFERROR(VLOOKUP($BS$4&amp;BX$5&amp;$FX$3,'Datos comparativos (2)'!$E:$BE,Evolutivos!$C14,FALSE),"n/a")</f>
        <v>n/a</v>
      </c>
      <c r="BY14" s="318" t="str">
        <f>+IFERROR(VLOOKUP($BS$4&amp;BY$5&amp;$FX$3,'Datos comparativos (2)'!$E:$BE,Evolutivos!$C14,FALSE),"n/a")</f>
        <v>n/a</v>
      </c>
      <c r="BZ14" s="318" t="str">
        <f>+IFERROR(VLOOKUP($BS$4&amp;BZ$5&amp;$FX$3,'Datos comparativos (2)'!$E:$BE,Evolutivos!$C14,FALSE),"n/a")</f>
        <v>n/a</v>
      </c>
      <c r="CA14" s="318" t="str">
        <f>+IFERROR(VLOOKUP($BS$4&amp;CA$5&amp;$FX$3,'Datos comparativos (2)'!$E:$BE,Evolutivos!$C14,FALSE),"n/a")</f>
        <v>n/a</v>
      </c>
      <c r="CB14" s="318" t="str">
        <f>+IFERROR(VLOOKUP($BS$4&amp;CB$5&amp;$FX$3,'Datos comparativos (2)'!$E:$BE,Evolutivos!$C14,FALSE),"n/a")</f>
        <v>n/a</v>
      </c>
      <c r="CC14" s="318" t="str">
        <f>+IFERROR(VLOOKUP($BS$4&amp;CC$5&amp;$FX$3,'Datos comparativos (2)'!$E:$BE,Evolutivos!$C14,FALSE),"n/a")</f>
        <v>n/a</v>
      </c>
      <c r="CD14" s="318" t="str">
        <f>+IFERROR(VLOOKUP($BS$4&amp;CD$5&amp;$FX$3,'Datos comparativos (2)'!$E:$BE,Evolutivos!$C14,FALSE),"n/a")</f>
        <v>n/a</v>
      </c>
      <c r="CF14" s="318" t="str">
        <f>+IFERROR(VLOOKUP($CF$4&amp;CF$5&amp;$FX$3,'Datos comparativos (2)'!$E:$BE,Evolutivos!$C14,FALSE),"n/a")</f>
        <v>n/a</v>
      </c>
      <c r="CG14" s="318" t="str">
        <f>+IFERROR(VLOOKUP($CF$4&amp;CG$5&amp;$FX$3,'Datos comparativos (2)'!$E:$BE,Evolutivos!$C14,FALSE),"n/a")</f>
        <v>n/a</v>
      </c>
      <c r="CH14" s="318" t="str">
        <f>+IFERROR(VLOOKUP($CF$4&amp;CH$5&amp;$FX$3,'Datos comparativos (2)'!$E:$BE,Evolutivos!$C14,FALSE),"n/a")</f>
        <v>n/a</v>
      </c>
      <c r="CI14" s="318" t="str">
        <f>+IFERROR(VLOOKUP($CF$4&amp;CI$5&amp;$FX$3,'Datos comparativos (2)'!$E:$BE,Evolutivos!$C14,FALSE),"n/a")</f>
        <v>n/a</v>
      </c>
      <c r="CJ14" s="318" t="str">
        <f>+IFERROR(VLOOKUP($CF$4&amp;CJ$5&amp;$FX$3,'Datos comparativos (2)'!$E:$BE,Evolutivos!$C14,FALSE),"n/a")</f>
        <v>n/a</v>
      </c>
      <c r="CK14" s="318" t="str">
        <f>+IFERROR(VLOOKUP($CF$4&amp;CK$5&amp;$FX$3,'Datos comparativos (2)'!$E:$BE,Evolutivos!$C14,FALSE),"n/a")</f>
        <v>n/a</v>
      </c>
      <c r="CL14" s="318" t="str">
        <f>+IFERROR(VLOOKUP($CF$4&amp;CL$5&amp;$FX$3,'Datos comparativos (2)'!$E:$BE,Evolutivos!$C14,FALSE),"n/a")</f>
        <v>n/a</v>
      </c>
      <c r="CM14" s="318" t="str">
        <f>+IFERROR(VLOOKUP($CF$4&amp;CM$5&amp;$FX$3,'Datos comparativos (2)'!$E:$BE,Evolutivos!$C14,FALSE),"n/a")</f>
        <v>n/a</v>
      </c>
      <c r="CN14" s="318" t="str">
        <f>+IFERROR(VLOOKUP($CF$4&amp;CN$5&amp;$FX$3,'Datos comparativos (2)'!$E:$BE,Evolutivos!$C14,FALSE),"n/a")</f>
        <v>n/a</v>
      </c>
      <c r="CO14" s="318" t="str">
        <f>+IFERROR(VLOOKUP($CF$4&amp;CO$5&amp;$FX$3,'Datos comparativos (2)'!$E:$BE,Evolutivos!$C14,FALSE),"n/a")</f>
        <v>n/a</v>
      </c>
      <c r="CP14" s="318" t="str">
        <f>+IFERROR(VLOOKUP($CF$4&amp;CP$5&amp;$FX$3,'Datos comparativos (2)'!$E:$BE,Evolutivos!$C14,FALSE),"n/a")</f>
        <v>n/a</v>
      </c>
      <c r="CQ14" s="318" t="str">
        <f>+IFERROR(VLOOKUP($CF$4&amp;CQ$5&amp;$FX$3,'Datos comparativos (2)'!$E:$BE,Evolutivos!$C14,FALSE),"n/a")</f>
        <v>n/a</v>
      </c>
      <c r="CS14" s="318" t="str">
        <f>+IFERROR(VLOOKUP($CS$4&amp;CS$5&amp;$FX$3,'Datos comparativos (2)'!$E:$BE,Evolutivos!$C14,FALSE),"n/a")</f>
        <v>n/a</v>
      </c>
      <c r="CT14" s="318" t="str">
        <f>+IFERROR(VLOOKUP($CS$4&amp;CT$5&amp;$FX$3,'Datos comparativos (2)'!$E:$BE,Evolutivos!$C14,FALSE),"n/a")</f>
        <v>n/a</v>
      </c>
      <c r="CU14" s="318" t="str">
        <f>+IFERROR(VLOOKUP($CS$4&amp;CU$5&amp;$FX$3,'Datos comparativos (2)'!$E:$BE,Evolutivos!$C14,FALSE),"n/a")</f>
        <v>n/a</v>
      </c>
      <c r="CV14" s="318" t="str">
        <f>+IFERROR(VLOOKUP($CS$4&amp;CV$5&amp;$FX$3,'Datos comparativos (2)'!$E:$BE,Evolutivos!$C14,FALSE),"n/a")</f>
        <v>n/a</v>
      </c>
      <c r="CW14" s="318" t="str">
        <f>+IFERROR(VLOOKUP($CS$4&amp;CW$5&amp;$FX$3,'Datos comparativos (2)'!$E:$BE,Evolutivos!$C14,FALSE),"n/a")</f>
        <v>n/a</v>
      </c>
      <c r="CX14" s="318" t="str">
        <f>+IFERROR(VLOOKUP($CS$4&amp;CX$5&amp;$FX$3,'Datos comparativos (2)'!$E:$BE,Evolutivos!$C14,FALSE),"n/a")</f>
        <v>n/a</v>
      </c>
      <c r="CY14" s="318" t="str">
        <f>+IFERROR(VLOOKUP($CS$4&amp;CY$5&amp;$FX$3,'Datos comparativos (2)'!$E:$BE,Evolutivos!$C14,FALSE),"n/a")</f>
        <v>n/a</v>
      </c>
      <c r="CZ14" s="318" t="str">
        <f>+IFERROR(VLOOKUP($CS$4&amp;CZ$5&amp;$FX$3,'Datos comparativos (2)'!$E:$BE,Evolutivos!$C14,FALSE),"n/a")</f>
        <v>n/a</v>
      </c>
      <c r="DA14" s="318" t="str">
        <f>+IFERROR(VLOOKUP($CS$4&amp;DA$5&amp;$FX$3,'Datos comparativos (2)'!$E:$BE,Evolutivos!$C14,FALSE),"n/a")</f>
        <v>n/a</v>
      </c>
      <c r="DB14" s="318" t="str">
        <f>+IFERROR(VLOOKUP($CS$4&amp;DB$5&amp;$FX$3,'Datos comparativos (2)'!$E:$BE,Evolutivos!$C14,FALSE),"n/a")</f>
        <v>n/a</v>
      </c>
      <c r="DC14" s="318" t="str">
        <f>+IFERROR(VLOOKUP($CS$4&amp;DC$5&amp;$FX$3,'Datos comparativos (2)'!$E:$BE,Evolutivos!$C14,FALSE),"n/a")</f>
        <v>n/a</v>
      </c>
      <c r="DD14" s="318" t="str">
        <f>+IFERROR(VLOOKUP($CS$4&amp;DD$5&amp;$FX$3,'Datos comparativos (2)'!$E:$BE,Evolutivos!$C14,FALSE),"n/a")</f>
        <v>n/a</v>
      </c>
      <c r="DF14" s="318" t="str">
        <f>+IFERROR(VLOOKUP($DF$4&amp;DF$5&amp;$FX$3,'Datos comparativos (2)'!$E:$BE,Evolutivos!$C14,FALSE),"n/a")</f>
        <v>n/a</v>
      </c>
      <c r="DG14" s="318" t="str">
        <f>+IFERROR(VLOOKUP($DF$4&amp;DG$5&amp;$FX$3,'Datos comparativos (2)'!$E:$BE,Evolutivos!$C14,FALSE),"n/a")</f>
        <v>n/a</v>
      </c>
      <c r="DH14" s="318" t="str">
        <f>+IFERROR(VLOOKUP($DF$4&amp;DH$5&amp;$FX$3,'Datos comparativos (2)'!$E:$BE,Evolutivos!$C14,FALSE),"n/a")</f>
        <v>n/a</v>
      </c>
      <c r="DI14" s="318" t="str">
        <f>+IFERROR(VLOOKUP($DF$4&amp;DI$5&amp;$FX$3,'Datos comparativos (2)'!$E:$BE,Evolutivos!$C14,FALSE),"n/a")</f>
        <v>n/a</v>
      </c>
      <c r="DJ14" s="318" t="str">
        <f>+IFERROR(VLOOKUP($DF$4&amp;DJ$5&amp;$FX$3,'Datos comparativos (2)'!$E:$BE,Evolutivos!$C14,FALSE),"n/a")</f>
        <v>n/a</v>
      </c>
      <c r="DK14" s="318" t="str">
        <f>+IFERROR(VLOOKUP($DF$4&amp;DK$5&amp;$FX$3,'Datos comparativos (2)'!$E:$BE,Evolutivos!$C14,FALSE),"n/a")</f>
        <v>n/a</v>
      </c>
      <c r="DL14" s="318" t="str">
        <f>+IFERROR(VLOOKUP($DF$4&amp;DL$5&amp;$FX$3,'Datos comparativos (2)'!$E:$BE,Evolutivos!$C14,FALSE),"n/a")</f>
        <v>n/a</v>
      </c>
      <c r="DM14" s="318" t="str">
        <f>+IFERROR(VLOOKUP($DF$4&amp;DM$5&amp;$FX$3,'Datos comparativos (2)'!$E:$BE,Evolutivos!$C14,FALSE),"n/a")</f>
        <v>n/a</v>
      </c>
      <c r="DN14" s="318" t="str">
        <f>+IFERROR(VLOOKUP($DF$4&amp;DN$5&amp;$FX$3,'Datos comparativos (2)'!$E:$BE,Evolutivos!$C14,FALSE),"n/a")</f>
        <v>n/a</v>
      </c>
      <c r="DO14" s="318" t="str">
        <f>+IFERROR(VLOOKUP($DF$4&amp;DO$5&amp;$FX$3,'Datos comparativos (2)'!$E:$BE,Evolutivos!$C14,FALSE),"n/a")</f>
        <v>n/a</v>
      </c>
      <c r="DP14" s="318" t="str">
        <f>+IFERROR(VLOOKUP($DF$4&amp;DP$5&amp;$FX$3,'Datos comparativos (2)'!$E:$BE,Evolutivos!$C14,FALSE),"n/a")</f>
        <v>n/a</v>
      </c>
      <c r="DQ14" s="318" t="str">
        <f>+IFERROR(VLOOKUP($DF$4&amp;DQ$5&amp;$FX$3,'Datos comparativos (2)'!$E:$BE,Evolutivos!$C14,FALSE),"n/a")</f>
        <v>n/a</v>
      </c>
      <c r="DS14" s="318"/>
      <c r="DT14" s="318" t="str">
        <f>+IFERROR(VLOOKUP($DS$4&amp;DT$5&amp;$FX$3,'Datos comparativos (2)'!$E:$BE,Evolutivos!$C14,FALSE),"n/a")</f>
        <v>n/a</v>
      </c>
      <c r="DU14" s="318"/>
      <c r="DV14" s="318"/>
      <c r="DW14" s="318"/>
      <c r="DX14" s="318"/>
      <c r="DY14" s="318"/>
      <c r="DZ14" s="318"/>
      <c r="EA14" s="318"/>
      <c r="EB14" s="318"/>
      <c r="EC14" s="318"/>
      <c r="ED14" s="318"/>
      <c r="EF14" s="320">
        <f>+VLOOKUP($FX$3,Listas!$B$3:$C$9,2,FALSE)</f>
        <v>0.8</v>
      </c>
      <c r="EG14" s="318">
        <f t="shared" si="0"/>
        <v>0.68333333333333324</v>
      </c>
      <c r="EH14" s="318">
        <f t="shared" si="1"/>
        <v>0.70277777777777783</v>
      </c>
      <c r="EI14" s="318">
        <f t="shared" si="2"/>
        <v>0.85555555555555562</v>
      </c>
      <c r="EJ14" s="318">
        <f t="shared" si="3"/>
        <v>0.85</v>
      </c>
      <c r="EK14" s="318">
        <f t="shared" si="4"/>
        <v>0.70138888888888884</v>
      </c>
      <c r="EL14" s="318">
        <f t="shared" si="5"/>
        <v>0.86545138888888884</v>
      </c>
      <c r="EM14" s="318">
        <f t="shared" si="6"/>
        <v>0.89222222222222225</v>
      </c>
      <c r="EN14" s="318">
        <f t="shared" si="7"/>
        <v>0.65833333333333333</v>
      </c>
      <c r="EO14" s="318">
        <f t="shared" si="8"/>
        <v>0.60750000000000004</v>
      </c>
      <c r="EP14" s="318">
        <f t="shared" si="9"/>
        <v>0.76465277777777763</v>
      </c>
      <c r="EQ14" s="318">
        <f t="shared" si="10"/>
        <v>0.98423611111111098</v>
      </c>
      <c r="ER14" s="318">
        <f t="shared" si="11"/>
        <v>0.83517973856209127</v>
      </c>
      <c r="ES14" s="318" t="str">
        <f t="shared" si="12"/>
        <v/>
      </c>
      <c r="ET14" s="318" t="str">
        <f t="shared" si="13"/>
        <v/>
      </c>
      <c r="EU14" s="318" t="str">
        <f t="shared" si="14"/>
        <v/>
      </c>
      <c r="EV14" s="318" t="str">
        <f t="shared" si="15"/>
        <v/>
      </c>
      <c r="EW14" s="318" t="str">
        <f t="shared" si="16"/>
        <v/>
      </c>
      <c r="EX14" s="318" t="str">
        <f t="shared" si="17"/>
        <v/>
      </c>
      <c r="EY14" s="318" t="str">
        <f t="shared" si="18"/>
        <v/>
      </c>
      <c r="EZ14" s="318" t="str">
        <f t="shared" si="19"/>
        <v/>
      </c>
      <c r="FA14" s="318" t="str">
        <f t="shared" si="20"/>
        <v/>
      </c>
      <c r="FB14" s="318" t="str">
        <f t="shared" si="21"/>
        <v/>
      </c>
      <c r="FC14" s="318" t="str">
        <f t="shared" si="22"/>
        <v/>
      </c>
      <c r="FD14" s="318" t="str">
        <f t="shared" si="23"/>
        <v/>
      </c>
      <c r="FE14" s="318" t="str">
        <f t="shared" si="24"/>
        <v/>
      </c>
      <c r="FF14" s="318" t="str">
        <f t="shared" si="25"/>
        <v/>
      </c>
      <c r="FG14" s="318" t="str">
        <f t="shared" si="26"/>
        <v/>
      </c>
      <c r="FH14" s="318" t="str">
        <f t="shared" si="27"/>
        <v/>
      </c>
      <c r="FI14" s="318" t="str">
        <f t="shared" si="28"/>
        <v/>
      </c>
      <c r="FJ14" s="318" t="str">
        <f t="shared" si="29"/>
        <v/>
      </c>
      <c r="FK14" s="318" t="str">
        <f t="shared" si="30"/>
        <v/>
      </c>
      <c r="FL14" s="318" t="str">
        <f t="shared" si="31"/>
        <v/>
      </c>
      <c r="FM14" s="318" t="str">
        <f t="shared" si="32"/>
        <v/>
      </c>
      <c r="FN14" s="318" t="str">
        <f t="shared" si="33"/>
        <v/>
      </c>
      <c r="FO14" s="318" t="str">
        <f t="shared" si="34"/>
        <v/>
      </c>
      <c r="FP14" s="318" t="str">
        <f t="shared" si="35"/>
        <v/>
      </c>
      <c r="FQ14" s="318" t="str">
        <f t="shared" si="36"/>
        <v/>
      </c>
      <c r="FR14" s="318"/>
      <c r="FS14" s="318"/>
      <c r="FT14" s="318"/>
      <c r="FU14" s="1007"/>
    </row>
    <row r="15" spans="2:186" x14ac:dyDescent="0.35">
      <c r="C15" s="304">
        <f>+VLOOKUP(E15,Listas!$K$2:$L$44,2,FALSE)</f>
        <v>15</v>
      </c>
      <c r="D15" s="304">
        <f t="shared" si="37"/>
        <v>11</v>
      </c>
      <c r="E15" s="317" t="str">
        <f>+IF(HLOOKUP($FX$2,Listas!$E$2:$H$25,Evolutivos!$D15,FALSE)=0,"",HLOOKUP($FX$2,Listas!$E$2:$H$25,Evolutivos!$D15,FALSE))</f>
        <v>Show Room (P.I.)</v>
      </c>
      <c r="F15" s="318">
        <f>+IFERROR(VLOOKUP($F$4&amp;F$5&amp;$FX$3,'Datos comparativos (2)'!$E:$BD,Evolutivos!$C15,FALSE),"n/a")</f>
        <v>0.72166666666666657</v>
      </c>
      <c r="G15" s="318">
        <f>+IFERROR(VLOOKUP($F$4&amp;G$5&amp;$FX$3,'Datos comparativos (2)'!$E:$BD,Evolutivos!$C15,FALSE),"n/a")</f>
        <v>0.64833333333333332</v>
      </c>
      <c r="H15" s="318">
        <f>+IFERROR(VLOOKUP($F$4&amp;H$5&amp;$FX$3,'Datos comparativos (2)'!$E:$BD,Evolutivos!$C15,FALSE),"n/a")</f>
        <v>0.49166666666666659</v>
      </c>
      <c r="I15" s="318" t="str">
        <f>+IFERROR(VLOOKUP($F$4&amp;I$5&amp;$FX$3,'Datos comparativos (2)'!$E:$BD,Evolutivos!$C15,FALSE),"n/a")</f>
        <v>n/a</v>
      </c>
      <c r="J15" s="318">
        <f>+IFERROR(VLOOKUP($F$4&amp;J$5&amp;$FX$3,'Datos comparativos (2)'!$E:$BD,Evolutivos!$C15,FALSE),"n/a")</f>
        <v>0.49444444444444446</v>
      </c>
      <c r="K15" s="318">
        <f>+IFERROR(VLOOKUP($F$4&amp;K$5&amp;$FX$3,'Datos comparativos (2)'!$E:$BD,Evolutivos!$C15,FALSE),"n/a")</f>
        <v>0.77222222222222225</v>
      </c>
      <c r="L15" s="318">
        <f>+IFERROR(VLOOKUP($F$4&amp;L$5&amp;$FX$3,'Datos comparativos (2)'!$E:$BD,Evolutivos!$C15,FALSE),"n/a")</f>
        <v>0.6333333333333333</v>
      </c>
      <c r="M15" s="318">
        <f>+IFERROR(VLOOKUP($F$4&amp;M$5&amp;$FX$3,'Datos comparativos (2)'!$E:$BD,Evolutivos!$C15,FALSE),"n/a")</f>
        <v>0.83750000000000002</v>
      </c>
      <c r="N15" s="318">
        <f>+IFERROR(VLOOKUP($F$4&amp;N$5&amp;$FX$3,'Datos comparativos (2)'!$E:$BD,Evolutivos!$C15,FALSE),"n/a")</f>
        <v>0.59166666666666679</v>
      </c>
      <c r="O15" s="318">
        <f>+IFERROR(VLOOKUP($F$4&amp;O$5&amp;$FX$3,'Datos comparativos (2)'!$E:$BD,Evolutivos!$C15,FALSE),"n/a")</f>
        <v>0.46666666666666667</v>
      </c>
      <c r="P15" s="318">
        <f>+IFERROR(VLOOKUP($F$4&amp;P$5&amp;$FX$3,'Datos comparativos (2)'!$E:$BD,Evolutivos!$C15,FALSE),"n/a")</f>
        <v>0.46666666666666667</v>
      </c>
      <c r="Q15" s="318">
        <f>+IFERROR(VLOOKUP($F$4&amp;Q$5&amp;$FX$3,'Datos comparativos (2)'!$E:$BD,Evolutivos!$C15,FALSE),"n/a")</f>
        <v>0.91666666666666663</v>
      </c>
      <c r="R15" s="319"/>
      <c r="S15" s="318">
        <f>+IFERROR(VLOOKUP($S$4&amp;S$5&amp;$FX$3,'Datos comparativos (2)'!$E:$BD,Evolutivos!$C15,FALSE),"n/a")</f>
        <v>0.73214285714285721</v>
      </c>
      <c r="T15" s="318">
        <f>+IFERROR(VLOOKUP($S$4&amp;T$5&amp;$FX$3,'Datos comparativos (2)'!$E:$BD,Evolutivos!$C15,FALSE),"n/a")</f>
        <v>0.83333333333333337</v>
      </c>
      <c r="U15" s="318">
        <f>+IFERROR(VLOOKUP($S$4&amp;U$5&amp;$FX$3,'Datos comparativos (2)'!$E:$BD,Evolutivos!$C15,FALSE),"n/a")</f>
        <v>0.56309523809523809</v>
      </c>
      <c r="V15" s="318">
        <f>+IFERROR(VLOOKUP($S$4&amp;V$5&amp;$FX$3,'Datos comparativos (2)'!$E:$BD,Evolutivos!$C15,FALSE),"n/a")</f>
        <v>0.8828125</v>
      </c>
      <c r="W15" s="318">
        <f>+IFERROR(VLOOKUP($S$4&amp;W$5&amp;$FX$3,'Datos comparativos (2)'!$E:$BD,Evolutivos!$C15,FALSE),"n/a")</f>
        <v>0.86458333333333348</v>
      </c>
      <c r="X15" s="318">
        <f>+IFERROR(VLOOKUP($S$4&amp;X$5&amp;$FX$3,'Datos comparativos (2)'!$E:$BD,Evolutivos!$C15,FALSE),"n/a")</f>
        <v>0.82380952380952388</v>
      </c>
      <c r="Y15" s="318">
        <f>+IFERROR(VLOOKUP($S$4&amp;Y$5&amp;$FX$3,'Datos comparativos (2)'!$E:$BD,Evolutivos!$C15,FALSE),"n/a")</f>
        <v>0.51</v>
      </c>
      <c r="Z15" s="318">
        <f>+IFERROR(VLOOKUP($S$4&amp;Z$5&amp;$FX$3,'Datos comparativos (2)'!$E:$BD,Evolutivos!$C15,FALSE),"n/a")</f>
        <v>0.76666666666666672</v>
      </c>
      <c r="AA15" s="318">
        <f>+IFERROR(VLOOKUP($S$4&amp;AA$5&amp;$FX$3,'Datos comparativos (2)'!$E:$BD,Evolutivos!$C15,FALSE),"n/a")</f>
        <v>0.6283333333333333</v>
      </c>
      <c r="AB15" s="318">
        <f>+IFERROR(VLOOKUP($S$4&amp;AB$5&amp;$FX$3,'Datos comparativos (2)'!$E:$BD,Evolutivos!$C15,FALSE),"n/a")</f>
        <v>0.52500000000000002</v>
      </c>
      <c r="AC15" s="318">
        <f>+IFERROR(VLOOKUP($S$4&amp;AC$5&amp;$FX$3,'Datos comparativos (2)'!$E:$BD,Evolutivos!$C15,FALSE),"n/a")</f>
        <v>0.7616666666666666</v>
      </c>
      <c r="AD15" s="318">
        <f>+IFERROR(VLOOKUP($S$4&amp;AD$5&amp;$FX$3,'Datos comparativos (2)'!$E:$BD,Evolutivos!$C15,FALSE),"n/a")</f>
        <v>0.73541666666666672</v>
      </c>
      <c r="AE15" s="319"/>
      <c r="AF15" s="318">
        <f>+IFERROR(VLOOKUP($AF$4&amp;AF$5&amp;$FX$3,'Datos comparativos (2)'!$E:$BD,Evolutivos!$C15,FALSE),"n/a")</f>
        <v>0.625</v>
      </c>
      <c r="AG15" s="318">
        <f>+IFERROR(VLOOKUP($AF$4&amp;AG$5&amp;$FX$3,'Datos comparativos (2)'!$E:$BD,Evolutivos!$C15,FALSE),"n/a")</f>
        <v>0.6333333333333333</v>
      </c>
      <c r="AH15" s="318">
        <f>+IFERROR(VLOOKUP($AF$4&amp;AH$5&amp;$FX$3,'Datos comparativos (2)'!$E:$BD,Evolutivos!$C15,FALSE),"n/a")</f>
        <v>0.53749999999999998</v>
      </c>
      <c r="AI15" s="318">
        <f>+IFERROR(VLOOKUP($AF$4&amp;AI$5&amp;$FX$3,'Datos comparativos (2)'!$E:$BD,Evolutivos!$C15,FALSE),"n/a")</f>
        <v>0.75645833333333323</v>
      </c>
      <c r="AJ15" s="318">
        <f>+IFERROR(VLOOKUP($AF$4&amp;AJ$5&amp;$FX$3,'Datos comparativos (2)'!$E:$BD,Evolutivos!$C15,FALSE),"n/a")</f>
        <v>0.70770833333333327</v>
      </c>
      <c r="AK15" s="318">
        <f>+IFERROR(VLOOKUP($AF$4&amp;AK$5&amp;$FX$3,'Datos comparativos (2)'!$E:$BD,Evolutivos!$C15,FALSE),"n/a")</f>
        <v>0.88333333333333319</v>
      </c>
      <c r="AL15" s="318">
        <f>+IFERROR(VLOOKUP($AF$4&amp;AL$5&amp;$FX$3,'Datos comparativos (2)'!$E:$BD,Evolutivos!$C15,FALSE),"n/a")</f>
        <v>0.86583333333333334</v>
      </c>
      <c r="AM15" s="318">
        <f>+IFERROR(VLOOKUP($AF$4&amp;AM$5&amp;$FX$3,'Datos comparativos (2)'!$E:$BD,Evolutivos!$C15,FALSE),"n/a")</f>
        <v>0.99999999999999978</v>
      </c>
      <c r="AN15" s="318">
        <f>+IFERROR(VLOOKUP($AF$4&amp;AN$5&amp;$FX$3,'Datos comparativos (2)'!$E:$BD,Evolutivos!$C15,FALSE),"n/a")</f>
        <v>0.94937499999999986</v>
      </c>
      <c r="AO15" s="318">
        <f>+IFERROR(VLOOKUP($AF$4&amp;AO$5&amp;$FX$3,'Datos comparativos (2)'!$E:$BD,Evolutivos!$C15,FALSE),"n/a")</f>
        <v>0.95708333333333329</v>
      </c>
      <c r="AP15" s="318">
        <f>+IFERROR(VLOOKUP($AF$4&amp;AP$5&amp;$FX$3,'Datos comparativos (2)'!$E:$BD,Evolutivos!$C15,FALSE),"n/a")</f>
        <v>0.96249999999999991</v>
      </c>
      <c r="AQ15" s="318">
        <f>+IFERROR(VLOOKUP($AF$4&amp;AQ$5&amp;$FX$3,'Datos comparativos (2)'!$E:$BD,Evolutivos!$C15,FALSE),"n/a")</f>
        <v>0.75729166666666659</v>
      </c>
      <c r="AR15" s="319"/>
      <c r="AS15" s="318">
        <f>+IFERROR(VLOOKUP($AS$4&amp;AS$5&amp;$FX$3,'Datos comparativos (2)'!$E:$BD,Evolutivos!$C15,FALSE),"n/a")</f>
        <v>0.99999999999999978</v>
      </c>
      <c r="AT15" s="318">
        <f>+IFERROR(VLOOKUP($AS$4&amp;AT$5&amp;$FX$3,'Datos comparativos (2)'!$E:$BE,Evolutivos!$C15,FALSE),"n/a")</f>
        <v>0.97374999999999989</v>
      </c>
      <c r="AU15" s="318">
        <f>+IFERROR(VLOOKUP($AS$4&amp;AU$5&amp;$FX$3,'Datos comparativos (2)'!$E:$BD,Evolutivos!$C15,FALSE),"n/a")</f>
        <v>0.71208333333333329</v>
      </c>
      <c r="AV15" s="318" t="str">
        <f>+IFERROR(VLOOKUP($AS$4&amp;AV$5&amp;$FX$3,'Datos comparativos (2)'!$E:$BD,Evolutivos!$C15,FALSE),"n/a")</f>
        <v>n/a</v>
      </c>
      <c r="AW15" s="318" t="str">
        <f>+IFERROR(VLOOKUP($AS$4&amp;AW$5&amp;$FX$3,'Datos comparativos (2)'!$E:$BD,Evolutivos!$C15,FALSE),"n/a")</f>
        <v>n/a</v>
      </c>
      <c r="AX15" s="318" t="str">
        <f>+IFERROR(VLOOKUP($AS$4&amp;AX$5&amp;$FX$3,'Datos comparativos (2)'!$E:$BD,Evolutivos!$C15,FALSE),"n/a")</f>
        <v>n/a</v>
      </c>
      <c r="AY15" s="318">
        <f>+IFERROR(VLOOKUP($AS$4&amp;AY$5&amp;$FX$3,'Datos comparativos (2)'!$E:$BD,Evolutivos!$C15,FALSE),"n/a")</f>
        <v>0.99999999999999978</v>
      </c>
      <c r="AZ15" s="318">
        <f>+IFERROR(VLOOKUP($AS$4&amp;AZ$5&amp;$FX$3,'Datos comparativos (2)'!$E:$BD,Evolutivos!$C15,FALSE),"n/a")</f>
        <v>0.82833333333333325</v>
      </c>
      <c r="BA15" s="318">
        <f>+IFERROR(VLOOKUP($AS$4&amp;BA$5&amp;$FX$3,'Datos comparativos (2)'!$E:$BD,Evolutivos!$C15,FALSE),"n/a")</f>
        <v>0.49875000000000003</v>
      </c>
      <c r="BB15" s="318">
        <f>+IFERROR(VLOOKUP($AS$4&amp;BB$5&amp;$FX$3,'Datos comparativos (2)'!$E:$BD,Evolutivos!$C15,FALSE),"n/a")</f>
        <v>0.83958333333333324</v>
      </c>
      <c r="BC15" s="318">
        <f>+IFERROR(VLOOKUP($AS$4&amp;BC$5&amp;$FX$3,'Datos comparativos (2)'!$E:$BD,Evolutivos!$C15,FALSE),"n/a")</f>
        <v>0.83833333333333326</v>
      </c>
      <c r="BD15" s="318">
        <f>+IFERROR(VLOOKUP($AS$4&amp;BD$5&amp;$FX$3,'Datos comparativos (2)'!$E:$BD,Evolutivos!$C15,FALSE),"n/a")</f>
        <v>0.65791666666666648</v>
      </c>
      <c r="BF15" s="318">
        <f>+IFERROR(VLOOKUP($BF$4&amp;BF$5&amp;$FX$3,'Datos comparativos (2)'!$E:$BD,Evolutivos!$C15,FALSE),"n/a")</f>
        <v>0.75624999999999987</v>
      </c>
      <c r="BG15" s="318">
        <f>+IFERROR(VLOOKUP($BF$4&amp;BG$5&amp;$FX$3,'Datos comparativos (2)'!$E:$BD,Evolutivos!$C15,FALSE),"n/a")</f>
        <v>0.83833333333333326</v>
      </c>
      <c r="BH15" s="318">
        <f>+IFERROR(VLOOKUP($BF$4&amp;BH$5&amp;$FX$3,'Datos comparativos (2)'!$E:$BD,Evolutivos!$C15,FALSE),"n/a")</f>
        <v>0.84708333333333319</v>
      </c>
      <c r="BI15" s="318">
        <f>+IFERROR(VLOOKUP($BF$4&amp;BI$5&amp;$FX$3,'Datos comparativos (2)'!$E:$BD,Evolutivos!$C15,FALSE),"n/a")</f>
        <v>0.85812500000000003</v>
      </c>
      <c r="BJ15" s="318">
        <f>+IFERROR(VLOOKUP($BF$4&amp;BJ$5&amp;$FX$3,'Datos comparativos (2)'!$E:$BD,Evolutivos!$C15,FALSE),"n/a")</f>
        <v>0.92999999999999994</v>
      </c>
      <c r="BK15" s="318">
        <f>+IFERROR(VLOOKUP($BF$4&amp;BK$5&amp;$FX$3,'Datos comparativos (2)'!$E:$BD,Evolutivos!$C15,FALSE),"n/a")</f>
        <v>0.77645833333333325</v>
      </c>
      <c r="BL15" s="318">
        <f>+IFERROR(VLOOKUP($BF$4&amp;BL$5&amp;$FX$3,'Datos comparativos (2)'!$E:$BD,Evolutivos!$C15,FALSE),"n/a")</f>
        <v>0.98333333333333328</v>
      </c>
      <c r="BM15" s="318">
        <f>+IFERROR(VLOOKUP($BF$4&amp;BM$5&amp;$FX$3,'Datos comparativos (2)'!$E:$BD,Evolutivos!$C15,FALSE),"n/a")</f>
        <v>0.76708333333333312</v>
      </c>
      <c r="BN15" s="318">
        <f>+IFERROR(VLOOKUP($BF$4&amp;BN$5&amp;$FX$3,'Datos comparativos (2)'!$E:$BD,Evolutivos!$C15,FALSE),"n/a")</f>
        <v>0.94881320949432413</v>
      </c>
      <c r="BO15" s="318">
        <f>+IFERROR(VLOOKUP($BF$4&amp;BO$5&amp;$FX$3,'Datos comparativos (2)'!$E:$BD,Evolutivos!$C15,FALSE),"n/a")</f>
        <v>0.8056759545923633</v>
      </c>
      <c r="BP15" s="318">
        <f>+IFERROR(VLOOKUP($BF$4&amp;BP$5&amp;$FX$3,'Datos comparativos (2)'!$E:$BE,Evolutivos!$C15,FALSE),"n/a")</f>
        <v>0.85156862745098039</v>
      </c>
      <c r="BQ15" s="318">
        <f>+IFERROR(VLOOKUP($BF$4&amp;BQ$5&amp;$FX$3,'Datos comparativos (2)'!$E:$BE,Evolutivos!$C15,FALSE),"n/a")</f>
        <v>0.73921568627450984</v>
      </c>
      <c r="BS15" s="318">
        <f>+IFERROR(VLOOKUP($BS$4&amp;BS$5&amp;$FX$3,'Datos comparativos (2)'!$E:$BE,Evolutivos!$C15,FALSE),"n/a")</f>
        <v>0.9241176470588236</v>
      </c>
      <c r="BT15" s="318">
        <f>+IFERROR(VLOOKUP($BS$4&amp;BT$5&amp;$FX$3,'Datos comparativos (2)'!$E:$BE,Evolutivos!$C15,FALSE),"n/a")</f>
        <v>0.82745614035087722</v>
      </c>
      <c r="BU15" s="318">
        <f>+IFERROR(VLOOKUP($BS$4&amp;BU$5&amp;$FX$3,'Datos comparativos (2)'!$E:$BE,Evolutivos!$C15,FALSE),"n/a")</f>
        <v>0.86522187822497432</v>
      </c>
      <c r="BV15" s="318">
        <f>+IFERROR(VLOOKUP($BS$4&amp;BV$5&amp;$FX$3,'Datos comparativos (2)'!$E:$BE,Evolutivos!$C15,FALSE),"n/a")</f>
        <v>0.9258823529411766</v>
      </c>
      <c r="BW15" s="318">
        <f>+IFERROR(VLOOKUP($BS$4&amp;BW$5&amp;$FX$3,'Datos comparativos (2)'!$E:$BE,Evolutivos!$C15,FALSE),"n/a")</f>
        <v>1</v>
      </c>
      <c r="BX15" s="318">
        <f>+IFERROR(VLOOKUP($BS$4&amp;BX$5&amp;$FX$3,'Datos comparativos (2)'!$E:$BE,Evolutivos!$C15,FALSE),"n/a")</f>
        <v>0.96367389060887532</v>
      </c>
      <c r="BY15" s="318">
        <f>+IFERROR(VLOOKUP($BS$4&amp;BY$5&amp;$FX$3,'Datos comparativos (2)'!$E:$BE,Evolutivos!$C15,FALSE),"n/a")</f>
        <v>0.81096491228070178</v>
      </c>
      <c r="BZ15" s="318">
        <f>+IFERROR(VLOOKUP($BS$4&amp;BZ$5&amp;$FX$3,'Datos comparativos (2)'!$E:$BE,Evolutivos!$C15,FALSE),"n/a")</f>
        <v>0.77745098039215699</v>
      </c>
      <c r="CA15" s="318">
        <f>+IFERROR(VLOOKUP($BS$4&amp;CA$5&amp;$FX$3,'Datos comparativos (2)'!$E:$BE,Evolutivos!$C15,FALSE),"n/a")</f>
        <v>0.98018575851393197</v>
      </c>
      <c r="CB15" s="318">
        <f>+IFERROR(VLOOKUP($BS$4&amp;CB$5&amp;$FX$3,'Datos comparativos (2)'!$E:$BE,Evolutivos!$C15,FALSE),"n/a")</f>
        <v>0.94745098039215703</v>
      </c>
      <c r="CC15" s="318" t="str">
        <f>+IFERROR(VLOOKUP($BS$4&amp;CC$5&amp;$FX$3,'Datos comparativos (2)'!$E:$BE,Evolutivos!$C15,FALSE),"n/a")</f>
        <v>n/a</v>
      </c>
      <c r="CD15" s="318">
        <f>+IFERROR(VLOOKUP($BS$4&amp;CD$5&amp;$FX$3,'Datos comparativos (2)'!$E:$BE,Evolutivos!$C15,FALSE),"n/a")</f>
        <v>0.87333333333333341</v>
      </c>
      <c r="CF15" s="318">
        <f>+IFERROR(VLOOKUP($CF$4&amp;CF$5&amp;$FX$3,'Datos comparativos (2)'!$E:$BE,Evolutivos!$C15,FALSE),"n/a")</f>
        <v>0.96859649122807012</v>
      </c>
      <c r="CG15" s="318">
        <f>+IFERROR(VLOOKUP($CF$4&amp;CG$5&amp;$FX$3,'Datos comparativos (2)'!$E:$BE,Evolutivos!$C15,FALSE),"n/a")</f>
        <v>0.982289690069576</v>
      </c>
      <c r="CH15" s="318">
        <f>+IFERROR(VLOOKUP($CF$4&amp;CH$5&amp;$FX$3,'Datos comparativos (2)'!$E:$BE,Evolutivos!$C15,FALSE),"n/a")</f>
        <v>0.85439360929556984</v>
      </c>
      <c r="CI15" s="318">
        <f>+IFERROR(VLOOKUP($CF$4&amp;CI$5&amp;$FX$3,'Datos comparativos (2)'!$E:$BE,Evolutivos!$C15,FALSE),"n/a")</f>
        <v>0.72638146167557927</v>
      </c>
      <c r="CJ15" s="318">
        <f>+IFERROR(VLOOKUP($CF$4&amp;CJ$5&amp;$FX$3,'Datos comparativos (2)'!$E:$BE,Evolutivos!$C15,FALSE),"n/a")</f>
        <v>0.96521189120809592</v>
      </c>
      <c r="CK15" s="318">
        <f>+IFERROR(VLOOKUP($CF$4&amp;CK$5&amp;$FX$3,'Datos comparativos (2)'!$E:$BE,Evolutivos!$C15,FALSE),"n/a")</f>
        <v>0.93058191018342795</v>
      </c>
      <c r="CL15" s="318">
        <f>+IFERROR(VLOOKUP($CF$4&amp;CL$5&amp;$FX$3,'Datos comparativos (2)'!$E:$BE,Evolutivos!$C15,FALSE),"n/a")</f>
        <v>0.78145161290322562</v>
      </c>
      <c r="CM15" s="318">
        <f>+IFERROR(VLOOKUP($CF$4&amp;CM$5&amp;$FX$3,'Datos comparativos (2)'!$E:$BE,Evolutivos!$C15,FALSE),"n/a")</f>
        <v>0.90022137887413012</v>
      </c>
      <c r="CN15" s="318">
        <f>+IFERROR(VLOOKUP($CF$4&amp;CN$5&amp;$FX$3,'Datos comparativos (2)'!$E:$BE,Evolutivos!$C15,FALSE),"n/a")</f>
        <v>0.85828877005347581</v>
      </c>
      <c r="CO15" s="318">
        <f>+IFERROR(VLOOKUP($CF$4&amp;CO$5&amp;$FX$3,'Datos comparativos (2)'!$E:$BE,Evolutivos!$C15,FALSE),"n/a")</f>
        <v>0.81151170145477525</v>
      </c>
      <c r="CP15" s="318">
        <f>+IFERROR(VLOOKUP($CF$4&amp;CP$5&amp;$FX$3,'Datos comparativos (2)'!$E:$BE,Evolutivos!$C15,FALSE),"n/a")</f>
        <v>0.77487291212781395</v>
      </c>
      <c r="CQ15" s="318">
        <f>+IFERROR(VLOOKUP($CF$4&amp;CQ$5&amp;$FX$3,'Datos comparativos (2)'!$E:$BE,Evolutivos!$C15,FALSE),"n/a")</f>
        <v>0.76344086021505353</v>
      </c>
      <c r="CS15" s="318">
        <f>+IFERROR(VLOOKUP($CS$4&amp;CS$5&amp;$FX$3,'Datos comparativos (2)'!$E:$BE,Evolutivos!$C15,FALSE),"n/a")</f>
        <v>0.97849462365591366</v>
      </c>
      <c r="CT15" s="318">
        <f>+IFERROR(VLOOKUP($CS$4&amp;CT$5&amp;$FX$3,'Datos comparativos (2)'!$E:$BE,Evolutivos!$C15,FALSE),"n/a")</f>
        <v>1.0000000000000002</v>
      </c>
      <c r="CU15" s="318">
        <f>+IFERROR(VLOOKUP($CS$4&amp;CU$5&amp;$FX$3,'Datos comparativos (2)'!$E:$BE,Evolutivos!$C15,FALSE),"n/a")</f>
        <v>0.87651515151515136</v>
      </c>
      <c r="CV15" s="318">
        <f>+IFERROR(VLOOKUP($CS$4&amp;CV$5&amp;$FX$3,'Datos comparativos (2)'!$E:$BE,Evolutivos!$C15,FALSE),"n/a")</f>
        <v>0.90196078431372528</v>
      </c>
      <c r="CW15" s="318">
        <f>+IFERROR(VLOOKUP($CS$4&amp;CW$5&amp;$FX$3,'Datos comparativos (2)'!$E:$BE,Evolutivos!$C15,FALSE),"n/a")</f>
        <v>0.99999999999999978</v>
      </c>
      <c r="CX15" s="318">
        <f>+IFERROR(VLOOKUP($CS$4&amp;CX$5&amp;$FX$3,'Datos comparativos (2)'!$E:$BE,Evolutivos!$C15,FALSE),"n/a")</f>
        <v>0.98266253869969034</v>
      </c>
      <c r="CY15" s="318">
        <f>+IFERROR(VLOOKUP($CS$4&amp;CY$5&amp;$FX$3,'Datos comparativos (2)'!$E:$BE,Evolutivos!$C15,FALSE),"n/a")</f>
        <v>0.99999999999999989</v>
      </c>
      <c r="CZ15" s="318">
        <f>+IFERROR(VLOOKUP($CS$4&amp;CZ$5&amp;$FX$3,'Datos comparativos (2)'!$E:$BE,Evolutivos!$C15,FALSE),"n/a")</f>
        <v>0.98039215686274506</v>
      </c>
      <c r="DA15" s="318">
        <f>+IFERROR(VLOOKUP($CS$4&amp;DA$5&amp;$FX$3,'Datos comparativos (2)'!$E:$BE,Evolutivos!$C15,FALSE),"n/a")</f>
        <v>1</v>
      </c>
      <c r="DB15" s="318">
        <f>+IFERROR(VLOOKUP($CS$4&amp;DB$5&amp;$FX$3,'Datos comparativos (2)'!$E:$BE,Evolutivos!$C15,FALSE),"n/a")</f>
        <v>0.98039215686274483</v>
      </c>
      <c r="DC15" s="318">
        <f>+IFERROR(VLOOKUP($CS$4&amp;DC$5&amp;$FX$3,'Datos comparativos (2)'!$E:$BE,Evolutivos!$C15,FALSE),"n/a")</f>
        <v>0.89304812834224578</v>
      </c>
      <c r="DD15" s="318">
        <f>+IFERROR(VLOOKUP($CS$4&amp;DD$5&amp;$FX$3,'Datos comparativos (2)'!$E:$BE,Evolutivos!$C15,FALSE),"n/a")</f>
        <v>1</v>
      </c>
      <c r="DF15" s="318">
        <f>+IFERROR(VLOOKUP($DF$4&amp;DF$5&amp;$FX$3,'Datos comparativos (2)'!$E:$BE,Evolutivos!$C15,FALSE),"n/a")</f>
        <v>0.95588235294117641</v>
      </c>
      <c r="DG15" s="318">
        <f>+IFERROR(VLOOKUP($DF$4&amp;DG$5&amp;$FX$3,'Datos comparativos (2)'!$E:$BE,Evolutivos!$C15,FALSE),"n/a")</f>
        <v>0.95596491228070168</v>
      </c>
      <c r="DH15" s="318">
        <f>+IFERROR(VLOOKUP($DF$4&amp;DH$5&amp;$FX$3,'Datos comparativos (2)'!$E:$BE,Evolutivos!$C15,FALSE),"n/a")</f>
        <v>0.96305469556243539</v>
      </c>
      <c r="DI15" s="318">
        <f>+IFERROR(VLOOKUP($DF$4&amp;DI$5&amp;$FX$3,'Datos comparativos (2)'!$E:$BE,Evolutivos!$C15,FALSE),"n/a")</f>
        <v>0.92120743034055719</v>
      </c>
      <c r="DJ15" s="318">
        <f>+IFERROR(VLOOKUP($DF$4&amp;DJ$5&amp;$FX$3,'Datos comparativos (2)'!$E:$BE,Evolutivos!$C15,FALSE),"n/a")</f>
        <v>1.0000000000000002</v>
      </c>
      <c r="DK15" s="318">
        <f>+IFERROR(VLOOKUP($DF$4&amp;DK$5&amp;$FX$3,'Datos comparativos (2)'!$E:$BE,Evolutivos!$C15,FALSE),"n/a")</f>
        <v>1</v>
      </c>
      <c r="DL15" s="318">
        <f>+IFERROR(VLOOKUP($DF$4&amp;DL$5&amp;$FX$3,'Datos comparativos (2)'!$E:$BE,Evolutivos!$C15,FALSE),"n/a")</f>
        <v>0.81818181818181812</v>
      </c>
      <c r="DM15" s="318">
        <f>+IFERROR(VLOOKUP($DF$4&amp;DM$5&amp;$FX$3,'Datos comparativos (2)'!$E:$BE,Evolutivos!$C15,FALSE),"n/a")</f>
        <v>0.99999999999999978</v>
      </c>
      <c r="DN15" s="318">
        <f>+IFERROR(VLOOKUP($DF$4&amp;DN$5&amp;$FX$3,'Datos comparativos (2)'!$E:$BE,Evolutivos!$C15,FALSE),"n/a")</f>
        <v>0.97469955724225155</v>
      </c>
      <c r="DO15" s="318">
        <f>+IFERROR(VLOOKUP($DF$4&amp;DO$5&amp;$FX$3,'Datos comparativos (2)'!$E:$BE,Evolutivos!$C15,FALSE),"n/a")</f>
        <v>0.86401012017710299</v>
      </c>
      <c r="DP15" s="318">
        <f>+IFERROR(VLOOKUP($DF$4&amp;DP$5&amp;$FX$3,'Datos comparativos (2)'!$E:$BE,Evolutivos!$C15,FALSE),"n/a")</f>
        <v>0.81483238456672968</v>
      </c>
      <c r="DQ15" s="318">
        <f>+IFERROR(VLOOKUP($DF$4&amp;DQ$5&amp;$FX$3,'Datos comparativos (2)'!$E:$BE,Evolutivos!$C15,FALSE),"n/a")</f>
        <v>0.942959001782531</v>
      </c>
      <c r="DS15" s="318"/>
      <c r="DT15" s="318">
        <f>+IFERROR(VLOOKUP($DS$4&amp;DT$5&amp;$FX$3,'Datos comparativos (2)'!$E:$BE,Evolutivos!$C15,FALSE),"n/a")</f>
        <v>0.98039215686274539</v>
      </c>
      <c r="DU15" s="318"/>
      <c r="DV15" s="318"/>
      <c r="DW15" s="318"/>
      <c r="DX15" s="318"/>
      <c r="DY15" s="318"/>
      <c r="DZ15" s="318"/>
      <c r="EA15" s="318"/>
      <c r="EB15" s="318"/>
      <c r="EC15" s="318"/>
      <c r="ED15" s="318"/>
      <c r="EF15" s="320">
        <f>+VLOOKUP($FX$3,Listas!$B$3:$C$9,2,FALSE)</f>
        <v>0.8</v>
      </c>
      <c r="EG15" s="318">
        <f t="shared" si="0"/>
        <v>0.62055555555555542</v>
      </c>
      <c r="EH15" s="318">
        <f t="shared" si="1"/>
        <v>0.6333333333333333</v>
      </c>
      <c r="EI15" s="318">
        <f t="shared" si="2"/>
        <v>0.74768518518518512</v>
      </c>
      <c r="EJ15" s="318">
        <f t="shared" si="3"/>
        <v>0.6166666666666667</v>
      </c>
      <c r="EK15" s="318">
        <f t="shared" si="4"/>
        <v>0.70952380952380967</v>
      </c>
      <c r="EL15" s="318">
        <f t="shared" si="5"/>
        <v>0.85706845238095253</v>
      </c>
      <c r="EM15" s="318">
        <f t="shared" si="6"/>
        <v>0.63500000000000012</v>
      </c>
      <c r="EN15" s="318">
        <f t="shared" si="7"/>
        <v>0.67402777777777778</v>
      </c>
      <c r="EO15" s="318">
        <f t="shared" si="8"/>
        <v>0.59861111111111109</v>
      </c>
      <c r="EP15" s="318">
        <f t="shared" si="9"/>
        <v>0.78249999999999986</v>
      </c>
      <c r="EQ15" s="318">
        <f t="shared" si="10"/>
        <v>0.9384027777777777</v>
      </c>
      <c r="ER15" s="318">
        <f t="shared" si="11"/>
        <v>0.89229166666666659</v>
      </c>
      <c r="ES15" s="318">
        <f t="shared" si="12"/>
        <v>0.89527777777777773</v>
      </c>
      <c r="ET15" s="318" t="str">
        <f t="shared" si="13"/>
        <v/>
      </c>
      <c r="EU15" s="318">
        <f t="shared" si="14"/>
        <v>0.77569444444444446</v>
      </c>
      <c r="EV15" s="318">
        <f t="shared" si="15"/>
        <v>0.77861111111111103</v>
      </c>
      <c r="EW15" s="318">
        <f t="shared" si="16"/>
        <v>0.81388888888888877</v>
      </c>
      <c r="EX15" s="318">
        <f t="shared" si="17"/>
        <v>0.85486111111111107</v>
      </c>
      <c r="EY15" s="318">
        <f t="shared" si="18"/>
        <v>0.89974329205366343</v>
      </c>
      <c r="EZ15" s="318">
        <f t="shared" si="19"/>
        <v>0.79882008943928451</v>
      </c>
      <c r="FA15" s="318">
        <f t="shared" si="20"/>
        <v>0.87226522187822508</v>
      </c>
      <c r="FB15" s="318">
        <f t="shared" si="21"/>
        <v>0.96318541451668394</v>
      </c>
      <c r="FC15" s="318">
        <f t="shared" si="22"/>
        <v>0.85620055039559695</v>
      </c>
      <c r="FD15" s="318">
        <f t="shared" si="23"/>
        <v>0.91039215686274522</v>
      </c>
      <c r="FE15" s="318">
        <f t="shared" si="24"/>
        <v>0.93509326353107192</v>
      </c>
      <c r="FF15" s="318">
        <f t="shared" si="25"/>
        <v>0.87405842102236775</v>
      </c>
      <c r="FG15" s="318">
        <f t="shared" si="26"/>
        <v>0.84665392061027711</v>
      </c>
      <c r="FH15" s="318">
        <f t="shared" si="27"/>
        <v>0.78327515793254765</v>
      </c>
      <c r="FI15" s="318">
        <f t="shared" si="28"/>
        <v>0.95166992505702186</v>
      </c>
      <c r="FJ15" s="318">
        <f t="shared" si="29"/>
        <v>0.96154110767113854</v>
      </c>
      <c r="FK15" s="318">
        <f t="shared" si="30"/>
        <v>0.99346405228758172</v>
      </c>
      <c r="FL15" s="318">
        <f t="shared" si="31"/>
        <v>0.95781342840166361</v>
      </c>
      <c r="FM15" s="318">
        <f t="shared" si="32"/>
        <v>0.95830065359477112</v>
      </c>
      <c r="FN15" s="318">
        <f t="shared" si="33"/>
        <v>0.97373581011351906</v>
      </c>
      <c r="FO15" s="318">
        <f t="shared" si="34"/>
        <v>0.93096045847468989</v>
      </c>
      <c r="FP15" s="318">
        <f t="shared" si="35"/>
        <v>0.87393383550878789</v>
      </c>
      <c r="FQ15" s="318">
        <f t="shared" si="36"/>
        <v>0.98039215686274539</v>
      </c>
      <c r="FR15" s="318"/>
      <c r="FS15" s="318"/>
      <c r="FT15" s="318"/>
      <c r="FU15" s="1007"/>
    </row>
    <row r="16" spans="2:186" x14ac:dyDescent="0.35">
      <c r="C16" s="304">
        <f>+VLOOKUP(E16,Listas!$K$2:$L$44,2,FALSE)</f>
        <v>16</v>
      </c>
      <c r="D16" s="304">
        <f t="shared" si="37"/>
        <v>12</v>
      </c>
      <c r="E16" s="317" t="str">
        <f>+IF(HLOOKUP($FX$2,Listas!$E$2:$H$25,Evolutivos!$D16,FALSE)=0,"",HLOOKUP($FX$2,Listas!$E$2:$H$25,Evolutivos!$D16,FALSE))</f>
        <v>Viedma</v>
      </c>
      <c r="F16" s="318">
        <f>+IFERROR(VLOOKUP($F$4&amp;F$5&amp;$FX$3,'Datos comparativos (2)'!$E:$BD,Evolutivos!$C16,FALSE),"n/a")</f>
        <v>0.41666666666666663</v>
      </c>
      <c r="G16" s="318">
        <f>+IFERROR(VLOOKUP($F$4&amp;G$5&amp;$FX$3,'Datos comparativos (2)'!$E:$BD,Evolutivos!$C16,FALSE),"n/a")</f>
        <v>0.59166666666666667</v>
      </c>
      <c r="H16" s="318">
        <f>+IFERROR(VLOOKUP($F$4&amp;H$5&amp;$FX$3,'Datos comparativos (2)'!$E:$BD,Evolutivos!$C16,FALSE),"n/a")</f>
        <v>0.23333333333333334</v>
      </c>
      <c r="I16" s="318" t="str">
        <f>+IFERROR(VLOOKUP($F$4&amp;I$5&amp;$FX$3,'Datos comparativos (2)'!$E:$BD,Evolutivos!$C16,FALSE),"n/a")</f>
        <v>n/a</v>
      </c>
      <c r="J16" s="318">
        <f>+IFERROR(VLOOKUP($F$4&amp;J$5&amp;$FX$3,'Datos comparativos (2)'!$E:$BD,Evolutivos!$C16,FALSE),"n/a")</f>
        <v>0.44722222222222224</v>
      </c>
      <c r="K16" s="318">
        <f>+IFERROR(VLOOKUP($F$4&amp;K$5&amp;$FX$3,'Datos comparativos (2)'!$E:$BD,Evolutivos!$C16,FALSE),"n/a")</f>
        <v>0.7055555555555556</v>
      </c>
      <c r="L16" s="318">
        <f>+IFERROR(VLOOKUP($F$4&amp;L$5&amp;$FX$3,'Datos comparativos (2)'!$E:$BD,Evolutivos!$C16,FALSE),"n/a")</f>
        <v>0.81666666666666665</v>
      </c>
      <c r="M16" s="318">
        <f>+IFERROR(VLOOKUP($F$4&amp;M$5&amp;$FX$3,'Datos comparativos (2)'!$E:$BD,Evolutivos!$C16,FALSE),"n/a")</f>
        <v>0.65833333333333344</v>
      </c>
      <c r="N16" s="318">
        <f>+IFERROR(VLOOKUP($F$4&amp;N$5&amp;$FX$3,'Datos comparativos (2)'!$E:$BD,Evolutivos!$C16,FALSE),"n/a")</f>
        <v>0.89999999999999991</v>
      </c>
      <c r="O16" s="318">
        <f>+IFERROR(VLOOKUP($F$4&amp;O$5&amp;$FX$3,'Datos comparativos (2)'!$E:$BD,Evolutivos!$C16,FALSE),"n/a")</f>
        <v>0.6333333333333333</v>
      </c>
      <c r="P16" s="318">
        <f>+IFERROR(VLOOKUP($F$4&amp;P$5&amp;$FX$3,'Datos comparativos (2)'!$E:$BD,Evolutivos!$C16,FALSE),"n/a")</f>
        <v>0.52500000000000002</v>
      </c>
      <c r="Q16" s="318">
        <f>+IFERROR(VLOOKUP($F$4&amp;Q$5&amp;$FX$3,'Datos comparativos (2)'!$E:$BD,Evolutivos!$C16,FALSE),"n/a")</f>
        <v>0.74166666666666659</v>
      </c>
      <c r="R16" s="319"/>
      <c r="S16" s="318">
        <f>+IFERROR(VLOOKUP($S$4&amp;S$5&amp;$FX$3,'Datos comparativos (2)'!$E:$BD,Evolutivos!$C16,FALSE),"n/a")</f>
        <v>0.54166666666666674</v>
      </c>
      <c r="T16" s="318">
        <f>+IFERROR(VLOOKUP($S$4&amp;T$5&amp;$FX$3,'Datos comparativos (2)'!$E:$BD,Evolutivos!$C16,FALSE),"n/a")</f>
        <v>0.29166666666666669</v>
      </c>
      <c r="U16" s="318">
        <f>+IFERROR(VLOOKUP($S$4&amp;U$5&amp;$FX$3,'Datos comparativos (2)'!$E:$BD,Evolutivos!$C16,FALSE),"n/a")</f>
        <v>0.50416666666666665</v>
      </c>
      <c r="V16" s="318">
        <f>+IFERROR(VLOOKUP($S$4&amp;V$5&amp;$FX$3,'Datos comparativos (2)'!$E:$BD,Evolutivos!$C16,FALSE),"n/a")</f>
        <v>0.71093750000000011</v>
      </c>
      <c r="W16" s="318">
        <f>+IFERROR(VLOOKUP($S$4&amp;W$5&amp;$FX$3,'Datos comparativos (2)'!$E:$BD,Evolutivos!$C16,FALSE),"n/a")</f>
        <v>0.55208333333333337</v>
      </c>
      <c r="X16" s="318">
        <f>+IFERROR(VLOOKUP($S$4&amp;X$5&amp;$FX$3,'Datos comparativos (2)'!$E:$BD,Evolutivos!$C16,FALSE),"n/a")</f>
        <v>0.70833333333333326</v>
      </c>
      <c r="Y16" s="318">
        <f>+IFERROR(VLOOKUP($S$4&amp;Y$5&amp;$FX$3,'Datos comparativos (2)'!$E:$BD,Evolutivos!$C16,FALSE),"n/a")</f>
        <v>0.82166666666666666</v>
      </c>
      <c r="Z16" s="318">
        <f>+IFERROR(VLOOKUP($S$4&amp;Z$5&amp;$FX$3,'Datos comparativos (2)'!$E:$BD,Evolutivos!$C16,FALSE),"n/a")</f>
        <v>0.77500000000000002</v>
      </c>
      <c r="AA16" s="318">
        <f>+IFERROR(VLOOKUP($S$4&amp;AA$5&amp;$FX$3,'Datos comparativos (2)'!$E:$BD,Evolutivos!$C16,FALSE),"n/a")</f>
        <v>0.72166666666666657</v>
      </c>
      <c r="AB16" s="318">
        <f>+IFERROR(VLOOKUP($S$4&amp;AB$5&amp;$FX$3,'Datos comparativos (2)'!$E:$BD,Evolutivos!$C16,FALSE),"n/a")</f>
        <v>0.76666666666666661</v>
      </c>
      <c r="AC16" s="318">
        <f>+IFERROR(VLOOKUP($S$4&amp;AC$5&amp;$FX$3,'Datos comparativos (2)'!$E:$BD,Evolutivos!$C16,FALSE),"n/a")</f>
        <v>0.83666666666666678</v>
      </c>
      <c r="AD16" s="318">
        <f>+IFERROR(VLOOKUP($S$4&amp;AD$5&amp;$FX$3,'Datos comparativos (2)'!$E:$BD,Evolutivos!$C16,FALSE),"n/a")</f>
        <v>0.83333333333333337</v>
      </c>
      <c r="AE16" s="319"/>
      <c r="AF16" s="318">
        <f>+IFERROR(VLOOKUP($AF$4&amp;AF$5&amp;$FX$3,'Datos comparativos (2)'!$E:$BD,Evolutivos!$C16,FALSE),"n/a")</f>
        <v>0.65833333333333344</v>
      </c>
      <c r="AG16" s="318">
        <f>+IFERROR(VLOOKUP($AF$4&amp;AG$5&amp;$FX$3,'Datos comparativos (2)'!$E:$BD,Evolutivos!$C16,FALSE),"n/a")</f>
        <v>0.83333333333333337</v>
      </c>
      <c r="AH16" s="318">
        <f>+IFERROR(VLOOKUP($AF$4&amp;AH$5&amp;$FX$3,'Datos comparativos (2)'!$E:$BD,Evolutivos!$C16,FALSE),"n/a")</f>
        <v>0.73020833333333335</v>
      </c>
      <c r="AI16" s="318">
        <f>+IFERROR(VLOOKUP($AF$4&amp;AI$5&amp;$FX$3,'Datos comparativos (2)'!$E:$BD,Evolutivos!$C16,FALSE),"n/a")</f>
        <v>0.72854166666666653</v>
      </c>
      <c r="AJ16" s="318">
        <f>+IFERROR(VLOOKUP($AF$4&amp;AJ$5&amp;$FX$3,'Datos comparativos (2)'!$E:$BD,Evolutivos!$C16,FALSE),"n/a")</f>
        <v>0.66770833333333335</v>
      </c>
      <c r="AK16" s="318">
        <f>+IFERROR(VLOOKUP($AF$4&amp;AK$5&amp;$FX$3,'Datos comparativos (2)'!$E:$BD,Evolutivos!$C16,FALSE),"n/a")</f>
        <v>0.61895833333333328</v>
      </c>
      <c r="AL16" s="318">
        <f>+IFERROR(VLOOKUP($AF$4&amp;AL$5&amp;$FX$3,'Datos comparativos (2)'!$E:$BD,Evolutivos!$C16,FALSE),"n/a")</f>
        <v>0.98249999999999993</v>
      </c>
      <c r="AM16" s="318">
        <f>+IFERROR(VLOOKUP($AF$4&amp;AM$5&amp;$FX$3,'Datos comparativos (2)'!$E:$BD,Evolutivos!$C16,FALSE),"n/a")</f>
        <v>0.89249999999999985</v>
      </c>
      <c r="AN16" s="318">
        <f>+IFERROR(VLOOKUP($AF$4&amp;AN$5&amp;$FX$3,'Datos comparativos (2)'!$E:$BD,Evolutivos!$C16,FALSE),"n/a")</f>
        <v>0.94749999999999979</v>
      </c>
      <c r="AO16" s="318">
        <f>+IFERROR(VLOOKUP($AF$4&amp;AO$5&amp;$FX$3,'Datos comparativos (2)'!$E:$BD,Evolutivos!$C16,FALSE),"n/a")</f>
        <v>0.63979166666666665</v>
      </c>
      <c r="AP16" s="318">
        <f>+IFERROR(VLOOKUP($AF$4&amp;AP$5&amp;$FX$3,'Datos comparativos (2)'!$E:$BD,Evolutivos!$C16,FALSE),"n/a")</f>
        <v>0.99999999999999978</v>
      </c>
      <c r="AQ16" s="318">
        <f>+IFERROR(VLOOKUP($AF$4&amp;AQ$5&amp;$FX$3,'Datos comparativos (2)'!$E:$BD,Evolutivos!$C16,FALSE),"n/a")</f>
        <v>0.7739583333333333</v>
      </c>
      <c r="AR16" s="319"/>
      <c r="AS16" s="318">
        <f>+IFERROR(VLOOKUP($AS$4&amp;AS$5&amp;$FX$3,'Datos comparativos (2)'!$E:$BD,Evolutivos!$C16,FALSE),"n/a")</f>
        <v>0.67083333333333328</v>
      </c>
      <c r="AT16" s="318">
        <f>+IFERROR(VLOOKUP($AS$4&amp;AT$5&amp;$FX$3,'Datos comparativos (2)'!$E:$BE,Evolutivos!$C16,FALSE),"n/a")</f>
        <v>0.97020833333333334</v>
      </c>
      <c r="AU16" s="318">
        <f>+IFERROR(VLOOKUP($AS$4&amp;AU$5&amp;$FX$3,'Datos comparativos (2)'!$E:$BD,Evolutivos!$C16,FALSE),"n/a")</f>
        <v>0.55180180180180183</v>
      </c>
      <c r="AV16" s="318" t="str">
        <f>+IFERROR(VLOOKUP($AS$4&amp;AV$5&amp;$FX$3,'Datos comparativos (2)'!$E:$BD,Evolutivos!$C16,FALSE),"n/a")</f>
        <v>n/a</v>
      </c>
      <c r="AW16" s="318" t="str">
        <f>+IFERROR(VLOOKUP($AS$4&amp;AW$5&amp;$FX$3,'Datos comparativos (2)'!$E:$BD,Evolutivos!$C16,FALSE),"n/a")</f>
        <v>n/a</v>
      </c>
      <c r="AX16" s="318" t="str">
        <f>+IFERROR(VLOOKUP($AS$4&amp;AX$5&amp;$FX$3,'Datos comparativos (2)'!$E:$BD,Evolutivos!$C16,FALSE),"n/a")</f>
        <v>n/a</v>
      </c>
      <c r="AY16" s="318">
        <f>+IFERROR(VLOOKUP($AS$4&amp;AY$5&amp;$FX$3,'Datos comparativos (2)'!$E:$BD,Evolutivos!$C16,FALSE),"n/a")</f>
        <v>0.86441441441441436</v>
      </c>
      <c r="AZ16" s="318">
        <f>+IFERROR(VLOOKUP($AS$4&amp;AZ$5&amp;$FX$3,'Datos comparativos (2)'!$E:$BD,Evolutivos!$C16,FALSE),"n/a")</f>
        <v>0.51880630630630642</v>
      </c>
      <c r="BA16" s="318">
        <f>+IFERROR(VLOOKUP($AS$4&amp;BA$5&amp;$FX$3,'Datos comparativos (2)'!$E:$BD,Evolutivos!$C16,FALSE),"n/a")</f>
        <v>0.82770833333333327</v>
      </c>
      <c r="BB16" s="318">
        <f>+IFERROR(VLOOKUP($AS$4&amp;BB$5&amp;$FX$3,'Datos comparativos (2)'!$E:$BD,Evolutivos!$C16,FALSE),"n/a")</f>
        <v>0.98333333333333317</v>
      </c>
      <c r="BC16" s="318">
        <f>+IFERROR(VLOOKUP($AS$4&amp;BC$5&amp;$FX$3,'Datos comparativos (2)'!$E:$BD,Evolutivos!$C16,FALSE),"n/a")</f>
        <v>0.83458333333333323</v>
      </c>
      <c r="BD16" s="318">
        <f>+IFERROR(VLOOKUP($AS$4&amp;BD$5&amp;$FX$3,'Datos comparativos (2)'!$E:$BD,Evolutivos!$C16,FALSE),"n/a")</f>
        <v>0.90833333333333321</v>
      </c>
      <c r="BF16" s="318">
        <f>+IFERROR(VLOOKUP($BF$4&amp;BF$5&amp;$FX$3,'Datos comparativos (2)'!$E:$BD,Evolutivos!$C16,FALSE),"n/a")</f>
        <v>0.74708333333333332</v>
      </c>
      <c r="BG16" s="318">
        <f>+IFERROR(VLOOKUP($BF$4&amp;BG$5&amp;$FX$3,'Datos comparativos (2)'!$E:$BD,Evolutivos!$C16,FALSE),"n/a")</f>
        <v>0.91416666666666657</v>
      </c>
      <c r="BH16" s="318">
        <f>+IFERROR(VLOOKUP($BF$4&amp;BH$5&amp;$FX$3,'Datos comparativos (2)'!$E:$BD,Evolutivos!$C16,FALSE),"n/a")</f>
        <v>0.99999999999999989</v>
      </c>
      <c r="BI16" s="318">
        <f>+IFERROR(VLOOKUP($BF$4&amp;BI$5&amp;$FX$3,'Datos comparativos (2)'!$E:$BD,Evolutivos!$C16,FALSE),"n/a")</f>
        <v>0.87770833333333331</v>
      </c>
      <c r="BJ16" s="318">
        <f>+IFERROR(VLOOKUP($BF$4&amp;BJ$5&amp;$FX$3,'Datos comparativos (2)'!$E:$BD,Evolutivos!$C16,FALSE),"n/a")</f>
        <v>0.87520833333333337</v>
      </c>
      <c r="BK16" s="318">
        <f>+IFERROR(VLOOKUP($BF$4&amp;BK$5&amp;$FX$3,'Datos comparativos (2)'!$E:$BD,Evolutivos!$C16,FALSE),"n/a")</f>
        <v>0.87187499999999984</v>
      </c>
      <c r="BL16" s="318">
        <f>+IFERROR(VLOOKUP($BF$4&amp;BL$5&amp;$FX$3,'Datos comparativos (2)'!$E:$BD,Evolutivos!$C16,FALSE),"n/a")</f>
        <v>0.90895833333333331</v>
      </c>
      <c r="BM16" s="318">
        <f>+IFERROR(VLOOKUP($BF$4&amp;BM$5&amp;$FX$3,'Datos comparativos (2)'!$E:$BD,Evolutivos!$C16,FALSE),"n/a")</f>
        <v>0.65458333333333329</v>
      </c>
      <c r="BN16" s="318">
        <f>+IFERROR(VLOOKUP($BF$4&amp;BN$5&amp;$FX$3,'Datos comparativos (2)'!$E:$BD,Evolutivos!$C16,FALSE),"n/a")</f>
        <v>0.82215686274509803</v>
      </c>
      <c r="BO16" s="318">
        <f>+IFERROR(VLOOKUP($BF$4&amp;BO$5&amp;$FX$3,'Datos comparativos (2)'!$E:$BD,Evolutivos!$C16,FALSE),"n/a")</f>
        <v>0.91686274509803922</v>
      </c>
      <c r="BP16" s="318">
        <f>+IFERROR(VLOOKUP($BF$4&amp;BP$5&amp;$FX$3,'Datos comparativos (2)'!$E:$BE,Evolutivos!$C16,FALSE),"n/a")</f>
        <v>0.93333333333333335</v>
      </c>
      <c r="BQ16" s="318">
        <f>+IFERROR(VLOOKUP($BF$4&amp;BQ$5&amp;$FX$3,'Datos comparativos (2)'!$E:$BE,Evolutivos!$C16,FALSE),"n/a")</f>
        <v>0.72203302373581013</v>
      </c>
      <c r="BS16" s="318">
        <f>+IFERROR(VLOOKUP($BS$4&amp;BS$5&amp;$FX$3,'Datos comparativos (2)'!$E:$BE,Evolutivos!$C16,FALSE),"n/a")</f>
        <v>1</v>
      </c>
      <c r="BT16" s="318">
        <f>+IFERROR(VLOOKUP($BS$4&amp;BT$5&amp;$FX$3,'Datos comparativos (2)'!$E:$BE,Evolutivos!$C16,FALSE),"n/a")</f>
        <v>0.9292156862745099</v>
      </c>
      <c r="BU16" s="318">
        <f>+IFERROR(VLOOKUP($BS$4&amp;BU$5&amp;$FX$3,'Datos comparativos (2)'!$E:$BE,Evolutivos!$C16,FALSE),"n/a")</f>
        <v>0.75706140350877194</v>
      </c>
      <c r="BV16" s="318">
        <f>+IFERROR(VLOOKUP($BS$4&amp;BV$5&amp;$FX$3,'Datos comparativos (2)'!$E:$BE,Evolutivos!$C16,FALSE),"n/a")</f>
        <v>0.96274509803921571</v>
      </c>
      <c r="BW16" s="318">
        <f>+IFERROR(VLOOKUP($BS$4&amp;BW$5&amp;$FX$3,'Datos comparativos (2)'!$E:$BE,Evolutivos!$C16,FALSE),"n/a")</f>
        <v>0.86940144478844184</v>
      </c>
      <c r="BX16" s="318">
        <f>+IFERROR(VLOOKUP($BS$4&amp;BX$5&amp;$FX$3,'Datos comparativos (2)'!$E:$BE,Evolutivos!$C16,FALSE),"n/a")</f>
        <v>0.89274509803921565</v>
      </c>
      <c r="BY16" s="318">
        <f>+IFERROR(VLOOKUP($BS$4&amp;BY$5&amp;$FX$3,'Datos comparativos (2)'!$E:$BE,Evolutivos!$C16,FALSE),"n/a")</f>
        <v>0.84112487100103217</v>
      </c>
      <c r="BZ16" s="318">
        <f>+IFERROR(VLOOKUP($BS$4&amp;BZ$5&amp;$FX$3,'Datos comparativos (2)'!$E:$BE,Evolutivos!$C16,FALSE),"n/a")</f>
        <v>0.77640733712839971</v>
      </c>
      <c r="CA16" s="318">
        <f>+IFERROR(VLOOKUP($BS$4&amp;CA$5&amp;$FX$3,'Datos comparativos (2)'!$E:$BE,Evolutivos!$C16,FALSE),"n/a")</f>
        <v>0.94000000000000006</v>
      </c>
      <c r="CB16" s="318">
        <f>+IFERROR(VLOOKUP($BS$4&amp;CB$5&amp;$FX$3,'Datos comparativos (2)'!$E:$BE,Evolutivos!$C16,FALSE),"n/a")</f>
        <v>0.97647058823529431</v>
      </c>
      <c r="CC16" s="318" t="str">
        <f>+IFERROR(VLOOKUP($BS$4&amp;CC$5&amp;$FX$3,'Datos comparativos (2)'!$E:$BE,Evolutivos!$C16,FALSE),"n/a")</f>
        <v>n/a</v>
      </c>
      <c r="CD16" s="318">
        <f>+IFERROR(VLOOKUP($BS$4&amp;CD$5&amp;$FX$3,'Datos comparativos (2)'!$E:$BE,Evolutivos!$C16,FALSE),"n/a")</f>
        <v>0.86568627450980407</v>
      </c>
      <c r="CF16" s="318">
        <f>+IFERROR(VLOOKUP($CF$4&amp;CF$5&amp;$FX$3,'Datos comparativos (2)'!$E:$BE,Evolutivos!$C16,FALSE),"n/a")</f>
        <v>0.78054695562435505</v>
      </c>
      <c r="CG16" s="318">
        <f>+IFERROR(VLOOKUP($CF$4&amp;CG$5&amp;$FX$3,'Datos comparativos (2)'!$E:$BE,Evolutivos!$C16,FALSE),"n/a")</f>
        <v>0.87450980392156874</v>
      </c>
      <c r="CH16" s="318">
        <f>+IFERROR(VLOOKUP($CF$4&amp;CH$5&amp;$FX$3,'Datos comparativos (2)'!$E:$BE,Evolutivos!$C16,FALSE),"n/a")</f>
        <v>0.53099304237824152</v>
      </c>
      <c r="CI16" s="318">
        <f>+IFERROR(VLOOKUP($CF$4&amp;CI$5&amp;$FX$3,'Datos comparativos (2)'!$E:$BE,Evolutivos!$C16,FALSE),"n/a")</f>
        <v>0.84393939393939377</v>
      </c>
      <c r="CJ16" s="318">
        <f>+IFERROR(VLOOKUP($CF$4&amp;CJ$5&amp;$FX$3,'Datos comparativos (2)'!$E:$BE,Evolutivos!$C16,FALSE),"n/a")</f>
        <v>0.95813460519342863</v>
      </c>
      <c r="CK16" s="318">
        <f>+IFERROR(VLOOKUP($CF$4&amp;CK$5&amp;$FX$3,'Datos comparativos (2)'!$E:$BE,Evolutivos!$C16,FALSE),"n/a")</f>
        <v>0.98039215686274483</v>
      </c>
      <c r="CL16" s="318">
        <f>+IFERROR(VLOOKUP($CF$4&amp;CL$5&amp;$FX$3,'Datos comparativos (2)'!$E:$BE,Evolutivos!$C16,FALSE),"n/a")</f>
        <v>0.68650250797993606</v>
      </c>
      <c r="CM16" s="318">
        <f>+IFERROR(VLOOKUP($CF$4&amp;CM$5&amp;$FX$3,'Datos comparativos (2)'!$E:$BE,Evolutivos!$C16,FALSE),"n/a")</f>
        <v>0.94563279857397486</v>
      </c>
      <c r="CN16" s="318">
        <f>+IFERROR(VLOOKUP($CF$4&amp;CN$5&amp;$FX$3,'Datos comparativos (2)'!$E:$BE,Evolutivos!$C16,FALSE),"n/a")</f>
        <v>0.78581154684095855</v>
      </c>
      <c r="CO16" s="318">
        <f>+IFERROR(VLOOKUP($CF$4&amp;CO$5&amp;$FX$3,'Datos comparativos (2)'!$E:$BE,Evolutivos!$C16,FALSE),"n/a")</f>
        <v>0.81197110423116603</v>
      </c>
      <c r="CP16" s="318">
        <f>+IFERROR(VLOOKUP($CF$4&amp;CP$5&amp;$FX$3,'Datos comparativos (2)'!$E:$BE,Evolutivos!$C16,FALSE),"n/a")</f>
        <v>0.98128342245989286</v>
      </c>
      <c r="CQ16" s="318">
        <f>+IFERROR(VLOOKUP($CF$4&amp;CQ$5&amp;$FX$3,'Datos comparativos (2)'!$E:$BE,Evolutivos!$C16,FALSE),"n/a")</f>
        <v>0.93636363636363618</v>
      </c>
      <c r="CS16" s="318" t="str">
        <f>+IFERROR(VLOOKUP($CS$4&amp;CS$5&amp;$FX$3,'Datos comparativos (2)'!$E:$BE,Evolutivos!$C16,FALSE),"n/a")</f>
        <v>n/a</v>
      </c>
      <c r="CT16" s="318" t="str">
        <f>+IFERROR(VLOOKUP($CS$4&amp;CT$5&amp;$FX$3,'Datos comparativos (2)'!$E:$BE,Evolutivos!$C16,FALSE),"n/a")</f>
        <v>n/a</v>
      </c>
      <c r="CU16" s="318" t="str">
        <f>+IFERROR(VLOOKUP($CS$4&amp;CU$5&amp;$FX$3,'Datos comparativos (2)'!$E:$BE,Evolutivos!$C16,FALSE),"n/a")</f>
        <v>n/a</v>
      </c>
      <c r="CV16" s="318" t="str">
        <f>+IFERROR(VLOOKUP($CS$4&amp;CV$5&amp;$FX$3,'Datos comparativos (2)'!$E:$BE,Evolutivos!$C16,FALSE),"n/a")</f>
        <v>n/a</v>
      </c>
      <c r="CW16" s="318" t="str">
        <f>+IFERROR(VLOOKUP($CS$4&amp;CW$5&amp;$FX$3,'Datos comparativos (2)'!$E:$BE,Evolutivos!$C16,FALSE),"n/a")</f>
        <v>n/a</v>
      </c>
      <c r="CX16" s="318" t="str">
        <f>+IFERROR(VLOOKUP($CS$4&amp;CX$5&amp;$FX$3,'Datos comparativos (2)'!$E:$BE,Evolutivos!$C16,FALSE),"n/a")</f>
        <v>n/a</v>
      </c>
      <c r="CY16" s="318" t="str">
        <f>+IFERROR(VLOOKUP($CS$4&amp;CY$5&amp;$FX$3,'Datos comparativos (2)'!$E:$BE,Evolutivos!$C16,FALSE),"n/a")</f>
        <v>n/a</v>
      </c>
      <c r="CZ16" s="318" t="str">
        <f>+IFERROR(VLOOKUP($CS$4&amp;CZ$5&amp;$FX$3,'Datos comparativos (2)'!$E:$BE,Evolutivos!$C16,FALSE),"n/a")</f>
        <v>n/a</v>
      </c>
      <c r="DA16" s="318" t="str">
        <f>+IFERROR(VLOOKUP($CS$4&amp;DA$5&amp;$FX$3,'Datos comparativos (2)'!$E:$BE,Evolutivos!$C16,FALSE),"n/a")</f>
        <v>n/a</v>
      </c>
      <c r="DB16" s="318" t="str">
        <f>+IFERROR(VLOOKUP($CS$4&amp;DB$5&amp;$FX$3,'Datos comparativos (2)'!$E:$BE,Evolutivos!$C16,FALSE),"n/a")</f>
        <v>n/a</v>
      </c>
      <c r="DC16" s="318" t="str">
        <f>+IFERROR(VLOOKUP($CS$4&amp;DC$5&amp;$FX$3,'Datos comparativos (2)'!$E:$BE,Evolutivos!$C16,FALSE),"n/a")</f>
        <v>n/a</v>
      </c>
      <c r="DD16" s="318" t="str">
        <f>+IFERROR(VLOOKUP($CS$4&amp;DD$5&amp;$FX$3,'Datos comparativos (2)'!$E:$BE,Evolutivos!$C16,FALSE),"n/a")</f>
        <v>n/a</v>
      </c>
      <c r="DF16" s="318" t="str">
        <f>+IFERROR(VLOOKUP($DF$4&amp;DF$5&amp;$FX$3,'Datos comparativos (2)'!$E:$BE,Evolutivos!$C16,FALSE),"n/a")</f>
        <v>n/a</v>
      </c>
      <c r="DG16" s="318" t="str">
        <f>+IFERROR(VLOOKUP($DF$4&amp;DG$5&amp;$FX$3,'Datos comparativos (2)'!$E:$BE,Evolutivos!$C16,FALSE),"n/a")</f>
        <v>n/a</v>
      </c>
      <c r="DH16" s="318" t="str">
        <f>+IFERROR(VLOOKUP($DF$4&amp;DH$5&amp;$FX$3,'Datos comparativos (2)'!$E:$BE,Evolutivos!$C16,FALSE),"n/a")</f>
        <v>n/a</v>
      </c>
      <c r="DI16" s="318" t="str">
        <f>+IFERROR(VLOOKUP($DF$4&amp;DI$5&amp;$FX$3,'Datos comparativos (2)'!$E:$BE,Evolutivos!$C16,FALSE),"n/a")</f>
        <v>n/a</v>
      </c>
      <c r="DJ16" s="318" t="str">
        <f>+IFERROR(VLOOKUP($DF$4&amp;DJ$5&amp;$FX$3,'Datos comparativos (2)'!$E:$BE,Evolutivos!$C16,FALSE),"n/a")</f>
        <v>n/a</v>
      </c>
      <c r="DK16" s="318" t="str">
        <f>+IFERROR(VLOOKUP($DF$4&amp;DK$5&amp;$FX$3,'Datos comparativos (2)'!$E:$BE,Evolutivos!$C16,FALSE),"n/a")</f>
        <v>n/a</v>
      </c>
      <c r="DL16" s="318" t="str">
        <f>+IFERROR(VLOOKUP($DF$4&amp;DL$5&amp;$FX$3,'Datos comparativos (2)'!$E:$BE,Evolutivos!$C16,FALSE),"n/a")</f>
        <v>n/a</v>
      </c>
      <c r="DM16" s="318" t="str">
        <f>+IFERROR(VLOOKUP($DF$4&amp;DM$5&amp;$FX$3,'Datos comparativos (2)'!$E:$BE,Evolutivos!$C16,FALSE),"n/a")</f>
        <v>n/a</v>
      </c>
      <c r="DN16" s="318" t="str">
        <f>+IFERROR(VLOOKUP($DF$4&amp;DN$5&amp;$FX$3,'Datos comparativos (2)'!$E:$BE,Evolutivos!$C16,FALSE),"n/a")</f>
        <v>n/a</v>
      </c>
      <c r="DO16" s="318" t="str">
        <f>+IFERROR(VLOOKUP($DF$4&amp;DO$5&amp;$FX$3,'Datos comparativos (2)'!$E:$BE,Evolutivos!$C16,FALSE),"n/a")</f>
        <v>n/a</v>
      </c>
      <c r="DP16" s="318" t="str">
        <f>+IFERROR(VLOOKUP($DF$4&amp;DP$5&amp;$FX$3,'Datos comparativos (2)'!$E:$BE,Evolutivos!$C16,FALSE),"n/a")</f>
        <v>n/a</v>
      </c>
      <c r="DQ16" s="318" t="str">
        <f>+IFERROR(VLOOKUP($DF$4&amp;DQ$5&amp;$FX$3,'Datos comparativos (2)'!$E:$BE,Evolutivos!$C16,FALSE),"n/a")</f>
        <v>n/a</v>
      </c>
      <c r="DS16" s="318"/>
      <c r="DT16" s="318" t="str">
        <f>+IFERROR(VLOOKUP($DS$4&amp;DT$5&amp;$FX$3,'Datos comparativos (2)'!$E:$BE,Evolutivos!$C16,FALSE),"n/a")</f>
        <v>n/a</v>
      </c>
      <c r="DU16" s="318"/>
      <c r="DV16" s="318"/>
      <c r="DW16" s="318"/>
      <c r="DX16" s="318"/>
      <c r="DY16" s="318"/>
      <c r="DZ16" s="318"/>
      <c r="EA16" s="318"/>
      <c r="EB16" s="318"/>
      <c r="EC16" s="318"/>
      <c r="ED16" s="318"/>
      <c r="EF16" s="320">
        <f>+VLOOKUP($FX$3,Listas!$B$3:$C$9,2,FALSE)</f>
        <v>0.8</v>
      </c>
      <c r="EG16" s="318">
        <f t="shared" si="0"/>
        <v>0.41388888888888892</v>
      </c>
      <c r="EH16" s="318">
        <f t="shared" si="1"/>
        <v>0.57638888888888895</v>
      </c>
      <c r="EI16" s="318">
        <f t="shared" si="2"/>
        <v>0.72685185185185175</v>
      </c>
      <c r="EJ16" s="318">
        <f t="shared" si="3"/>
        <v>0.6333333333333333</v>
      </c>
      <c r="EK16" s="318">
        <f t="shared" si="4"/>
        <v>0.44583333333333336</v>
      </c>
      <c r="EL16" s="318">
        <f t="shared" si="5"/>
        <v>0.65711805555555558</v>
      </c>
      <c r="EM16" s="318">
        <f t="shared" si="6"/>
        <v>0.77277777777777779</v>
      </c>
      <c r="EN16" s="318">
        <f t="shared" si="7"/>
        <v>0.81222222222222229</v>
      </c>
      <c r="EO16" s="318">
        <f t="shared" si="8"/>
        <v>0.74062499999999998</v>
      </c>
      <c r="EP16" s="318">
        <f t="shared" si="9"/>
        <v>0.67173611111111098</v>
      </c>
      <c r="EQ16" s="318">
        <f t="shared" si="10"/>
        <v>0.9408333333333333</v>
      </c>
      <c r="ER16" s="318">
        <f t="shared" si="11"/>
        <v>0.80458333333333332</v>
      </c>
      <c r="ES16" s="318">
        <f t="shared" si="12"/>
        <v>0.73094782282282278</v>
      </c>
      <c r="ET16" s="318" t="str">
        <f t="shared" si="13"/>
        <v/>
      </c>
      <c r="EU16" s="318">
        <f t="shared" si="14"/>
        <v>0.73697635135135131</v>
      </c>
      <c r="EV16" s="318">
        <f t="shared" si="15"/>
        <v>0.90874999999999984</v>
      </c>
      <c r="EW16" s="318">
        <f t="shared" si="16"/>
        <v>0.88708333333333333</v>
      </c>
      <c r="EX16" s="318">
        <f t="shared" si="17"/>
        <v>0.87493055555555543</v>
      </c>
      <c r="EY16" s="318">
        <f t="shared" si="18"/>
        <v>0.79523284313725495</v>
      </c>
      <c r="EZ16" s="318">
        <f t="shared" si="19"/>
        <v>0.85740970072239409</v>
      </c>
      <c r="FA16" s="318">
        <f t="shared" si="20"/>
        <v>0.89542569659442728</v>
      </c>
      <c r="FB16" s="318">
        <f t="shared" si="21"/>
        <v>0.9082972136222911</v>
      </c>
      <c r="FC16" s="318">
        <f t="shared" si="22"/>
        <v>0.85251073604314398</v>
      </c>
      <c r="FD16" s="318">
        <f t="shared" si="23"/>
        <v>0.92107843137254919</v>
      </c>
      <c r="FE16" s="318">
        <f t="shared" si="24"/>
        <v>0.7286832673080551</v>
      </c>
      <c r="FF16" s="318">
        <f t="shared" si="25"/>
        <v>0.927488718665189</v>
      </c>
      <c r="FG16" s="318">
        <f t="shared" si="26"/>
        <v>0.80598228446495657</v>
      </c>
      <c r="FH16" s="318">
        <f t="shared" si="27"/>
        <v>0.90987272101823169</v>
      </c>
      <c r="FI16" s="318" t="str">
        <f t="shared" si="28"/>
        <v/>
      </c>
      <c r="FJ16" s="318" t="str">
        <f t="shared" si="29"/>
        <v/>
      </c>
      <c r="FK16" s="318" t="str">
        <f t="shared" si="30"/>
        <v/>
      </c>
      <c r="FL16" s="318" t="str">
        <f t="shared" si="31"/>
        <v/>
      </c>
      <c r="FM16" s="318" t="str">
        <f t="shared" si="32"/>
        <v/>
      </c>
      <c r="FN16" s="318" t="str">
        <f t="shared" si="33"/>
        <v/>
      </c>
      <c r="FO16" s="318" t="str">
        <f t="shared" si="34"/>
        <v/>
      </c>
      <c r="FP16" s="318" t="str">
        <f t="shared" si="35"/>
        <v/>
      </c>
      <c r="FQ16" s="318" t="str">
        <f t="shared" si="36"/>
        <v/>
      </c>
      <c r="FR16" s="318"/>
      <c r="FS16" s="318"/>
      <c r="FT16" s="318"/>
      <c r="FU16" s="1007"/>
    </row>
    <row r="17" spans="3:177" x14ac:dyDescent="0.35">
      <c r="C17" s="304">
        <f>+VLOOKUP(E17,Listas!$K$2:$L$44,2,FALSE)</f>
        <v>17</v>
      </c>
      <c r="D17" s="304">
        <f t="shared" si="37"/>
        <v>13</v>
      </c>
      <c r="E17" s="317" t="str">
        <f>+IF(HLOOKUP($FX$2,Listas!$E$2:$H$25,Evolutivos!$D17,FALSE)=0,"",HLOOKUP($FX$2,Listas!$E$2:$H$25,Evolutivos!$D17,FALSE))</f>
        <v>Villa 1ro de Mayo</v>
      </c>
      <c r="F17" s="318">
        <f>+IFERROR(VLOOKUP($F$4&amp;F$5&amp;$FX$3,'Datos comparativos (2)'!$E:$BD,Evolutivos!$C17,FALSE),"n/a")</f>
        <v>0.87500000000000011</v>
      </c>
      <c r="G17" s="318">
        <f>+IFERROR(VLOOKUP($F$4&amp;G$5&amp;$FX$3,'Datos comparativos (2)'!$E:$BD,Evolutivos!$C17,FALSE),"n/a")</f>
        <v>0.69166666666666665</v>
      </c>
      <c r="H17" s="318">
        <f>+IFERROR(VLOOKUP($F$4&amp;H$5&amp;$FX$3,'Datos comparativos (2)'!$E:$BD,Evolutivos!$C17,FALSE),"n/a")</f>
        <v>0.54166666666666674</v>
      </c>
      <c r="I17" s="318" t="str">
        <f>+IFERROR(VLOOKUP($F$4&amp;I$5&amp;$FX$3,'Datos comparativos (2)'!$E:$BD,Evolutivos!$C17,FALSE),"n/a")</f>
        <v>n/a</v>
      </c>
      <c r="J17" s="318">
        <f>+IFERROR(VLOOKUP($F$4&amp;J$5&amp;$FX$3,'Datos comparativos (2)'!$E:$BD,Evolutivos!$C17,FALSE),"n/a")</f>
        <v>0.75555555555555554</v>
      </c>
      <c r="K17" s="318">
        <f>+IFERROR(VLOOKUP($F$4&amp;K$5&amp;$FX$3,'Datos comparativos (2)'!$E:$BD,Evolutivos!$C17,FALSE),"n/a")</f>
        <v>0.60555555555555562</v>
      </c>
      <c r="L17" s="318">
        <f>+IFERROR(VLOOKUP($F$4&amp;L$5&amp;$FX$3,'Datos comparativos (2)'!$E:$BD,Evolutivos!$C17,FALSE),"n/a")</f>
        <v>0.95000000000000007</v>
      </c>
      <c r="M17" s="318">
        <f>+IFERROR(VLOOKUP($F$4&amp;M$5&amp;$FX$3,'Datos comparativos (2)'!$E:$BD,Evolutivos!$C17,FALSE),"n/a")</f>
        <v>0.63124999999999998</v>
      </c>
      <c r="N17" s="318">
        <f>+IFERROR(VLOOKUP($F$4&amp;N$5&amp;$FX$3,'Datos comparativos (2)'!$E:$BD,Evolutivos!$C17,FALSE),"n/a")</f>
        <v>0.86666666666666659</v>
      </c>
      <c r="O17" s="318">
        <f>+IFERROR(VLOOKUP($F$4&amp;O$5&amp;$FX$3,'Datos comparativos (2)'!$E:$BD,Evolutivos!$C17,FALSE),"n/a")</f>
        <v>0.7416666666666667</v>
      </c>
      <c r="P17" s="318">
        <f>+IFERROR(VLOOKUP($F$4&amp;P$5&amp;$FX$3,'Datos comparativos (2)'!$E:$BD,Evolutivos!$C17,FALSE),"n/a")</f>
        <v>0.75000000000000011</v>
      </c>
      <c r="Q17" s="318">
        <f>+IFERROR(VLOOKUP($F$4&amp;Q$5&amp;$FX$3,'Datos comparativos (2)'!$E:$BD,Evolutivos!$C17,FALSE),"n/a")</f>
        <v>0.6333333333333333</v>
      </c>
      <c r="R17" s="319"/>
      <c r="S17" s="318">
        <f>+IFERROR(VLOOKUP($S$4&amp;S$5&amp;$FX$3,'Datos comparativos (2)'!$E:$BD,Evolutivos!$C17,FALSE),"n/a")</f>
        <v>0.32500000000000001</v>
      </c>
      <c r="T17" s="318">
        <f>+IFERROR(VLOOKUP($S$4&amp;T$5&amp;$FX$3,'Datos comparativos (2)'!$E:$BD,Evolutivos!$C17,FALSE),"n/a")</f>
        <v>0.4</v>
      </c>
      <c r="U17" s="318">
        <f>+IFERROR(VLOOKUP($S$4&amp;U$5&amp;$FX$3,'Datos comparativos (2)'!$E:$BD,Evolutivos!$C17,FALSE),"n/a")</f>
        <v>0.76874999999999993</v>
      </c>
      <c r="V17" s="318">
        <f>+IFERROR(VLOOKUP($S$4&amp;V$5&amp;$FX$3,'Datos comparativos (2)'!$E:$BD,Evolutivos!$C17,FALSE),"n/a")</f>
        <v>0.83333333333333337</v>
      </c>
      <c r="W17" s="318">
        <f>+IFERROR(VLOOKUP($S$4&amp;W$5&amp;$FX$3,'Datos comparativos (2)'!$E:$BD,Evolutivos!$C17,FALSE),"n/a")</f>
        <v>0.9375</v>
      </c>
      <c r="X17" s="318">
        <f>+IFERROR(VLOOKUP($S$4&amp;X$5&amp;$FX$3,'Datos comparativos (2)'!$E:$BD,Evolutivos!$C17,FALSE),"n/a")</f>
        <v>0.99999999999999989</v>
      </c>
      <c r="Y17" s="318">
        <f>+IFERROR(VLOOKUP($S$4&amp;Y$5&amp;$FX$3,'Datos comparativos (2)'!$E:$BD,Evolutivos!$C17,FALSE),"n/a")</f>
        <v>0.81166666666666665</v>
      </c>
      <c r="Z17" s="318">
        <f>+IFERROR(VLOOKUP($S$4&amp;Z$5&amp;$FX$3,'Datos comparativos (2)'!$E:$BD,Evolutivos!$C17,FALSE),"n/a")</f>
        <v>0.59583333333333344</v>
      </c>
      <c r="AA17" s="318">
        <f>+IFERROR(VLOOKUP($S$4&amp;AA$5&amp;$FX$3,'Datos comparativos (2)'!$E:$BD,Evolutivos!$C17,FALSE),"n/a")</f>
        <v>0.94000000000000006</v>
      </c>
      <c r="AB17" s="318">
        <f>+IFERROR(VLOOKUP($S$4&amp;AB$5&amp;$FX$3,'Datos comparativos (2)'!$E:$BD,Evolutivos!$C17,FALSE),"n/a")</f>
        <v>0.64666666666666661</v>
      </c>
      <c r="AC17" s="318">
        <f>+IFERROR(VLOOKUP($S$4&amp;AC$5&amp;$FX$3,'Datos comparativos (2)'!$E:$BD,Evolutivos!$C17,FALSE),"n/a")</f>
        <v>0.85166666666666668</v>
      </c>
      <c r="AD17" s="318">
        <f>+IFERROR(VLOOKUP($S$4&amp;AD$5&amp;$FX$3,'Datos comparativos (2)'!$E:$BD,Evolutivos!$C17,FALSE),"n/a")</f>
        <v>0.81666666666666676</v>
      </c>
      <c r="AE17" s="319"/>
      <c r="AF17" s="318">
        <f>+IFERROR(VLOOKUP($AF$4&amp;AF$5&amp;$FX$3,'Datos comparativos (2)'!$E:$BD,Evolutivos!$C17,FALSE),"n/a")</f>
        <v>0.7</v>
      </c>
      <c r="AG17" s="318">
        <f>+IFERROR(VLOOKUP($AF$4&amp;AG$5&amp;$FX$3,'Datos comparativos (2)'!$E:$BD,Evolutivos!$C17,FALSE),"n/a")</f>
        <v>0.83666666666666678</v>
      </c>
      <c r="AH17" s="318">
        <f>+IFERROR(VLOOKUP($AF$4&amp;AH$5&amp;$FX$3,'Datos comparativos (2)'!$E:$BD,Evolutivos!$C17,FALSE),"n/a")</f>
        <v>0.83166666666666655</v>
      </c>
      <c r="AI17" s="318">
        <f>+IFERROR(VLOOKUP($AF$4&amp;AI$5&amp;$FX$3,'Datos comparativos (2)'!$E:$BD,Evolutivos!$C17,FALSE),"n/a")</f>
        <v>0.78270833333333334</v>
      </c>
      <c r="AJ17" s="318">
        <f>+IFERROR(VLOOKUP($AF$4&amp;AJ$5&amp;$FX$3,'Datos comparativos (2)'!$E:$BD,Evolutivos!$C17,FALSE),"n/a")</f>
        <v>0.61463963963963963</v>
      </c>
      <c r="AK17" s="318">
        <f>+IFERROR(VLOOKUP($AF$4&amp;AK$5&amp;$FX$3,'Datos comparativos (2)'!$E:$BD,Evolutivos!$C17,FALSE),"n/a")</f>
        <v>0.56833333333333325</v>
      </c>
      <c r="AL17" s="318">
        <f>+IFERROR(VLOOKUP($AF$4&amp;AL$5&amp;$FX$3,'Datos comparativos (2)'!$E:$BD,Evolutivos!$C17,FALSE),"n/a")</f>
        <v>0.73291666666666655</v>
      </c>
      <c r="AM17" s="318">
        <f>+IFERROR(VLOOKUP($AF$4&amp;AM$5&amp;$FX$3,'Datos comparativos (2)'!$E:$BD,Evolutivos!$C17,FALSE),"n/a")</f>
        <v>0.70937499999999987</v>
      </c>
      <c r="AN17" s="318">
        <f>+IFERROR(VLOOKUP($AF$4&amp;AN$5&amp;$FX$3,'Datos comparativos (2)'!$E:$BD,Evolutivos!$C17,FALSE),"n/a")</f>
        <v>0.93958333333333321</v>
      </c>
      <c r="AO17" s="318">
        <f>+IFERROR(VLOOKUP($AF$4&amp;AO$5&amp;$FX$3,'Datos comparativos (2)'!$E:$BD,Evolutivos!$C17,FALSE),"n/a")</f>
        <v>0.99999999999999978</v>
      </c>
      <c r="AP17" s="318">
        <f>+IFERROR(VLOOKUP($AF$4&amp;AP$5&amp;$FX$3,'Datos comparativos (2)'!$E:$BD,Evolutivos!$C17,FALSE),"n/a")</f>
        <v>0.8002083333333333</v>
      </c>
      <c r="AQ17" s="318">
        <f>+IFERROR(VLOOKUP($AF$4&amp;AQ$5&amp;$FX$3,'Datos comparativos (2)'!$E:$BD,Evolutivos!$C17,FALSE),"n/a")</f>
        <v>0.94312499999999999</v>
      </c>
      <c r="AR17" s="319"/>
      <c r="AS17" s="318">
        <f>+IFERROR(VLOOKUP($AS$4&amp;AS$5&amp;$FX$3,'Datos comparativos (2)'!$E:$BD,Evolutivos!$C17,FALSE),"n/a")</f>
        <v>0.74604166666666649</v>
      </c>
      <c r="AT17" s="318">
        <f>+IFERROR(VLOOKUP($AS$4&amp;AT$5&amp;$FX$3,'Datos comparativos (2)'!$E:$BE,Evolutivos!$C17,FALSE),"n/a")</f>
        <v>0.92833333333333323</v>
      </c>
      <c r="AU17" s="318">
        <f>+IFERROR(VLOOKUP($AS$4&amp;AU$5&amp;$FX$3,'Datos comparativos (2)'!$E:$BD,Evolutivos!$C17,FALSE),"n/a")</f>
        <v>0.6992117117117117</v>
      </c>
      <c r="AV17" s="318" t="str">
        <f>+IFERROR(VLOOKUP($AS$4&amp;AV$5&amp;$FX$3,'Datos comparativos (2)'!$E:$BD,Evolutivos!$C17,FALSE),"n/a")</f>
        <v>n/a</v>
      </c>
      <c r="AW17" s="318" t="str">
        <f>+IFERROR(VLOOKUP($AS$4&amp;AW$5&amp;$FX$3,'Datos comparativos (2)'!$E:$BD,Evolutivos!$C17,FALSE),"n/a")</f>
        <v>n/a</v>
      </c>
      <c r="AX17" s="318" t="str">
        <f>+IFERROR(VLOOKUP($AS$4&amp;AX$5&amp;$FX$3,'Datos comparativos (2)'!$E:$BD,Evolutivos!$C17,FALSE),"n/a")</f>
        <v>n/a</v>
      </c>
      <c r="AY17" s="318">
        <f>+IFERROR(VLOOKUP($AS$4&amp;AY$5&amp;$FX$3,'Datos comparativos (2)'!$E:$BD,Evolutivos!$C17,FALSE),"n/a")</f>
        <v>0.86666666666666659</v>
      </c>
      <c r="AZ17" s="318">
        <f>+IFERROR(VLOOKUP($AS$4&amp;AZ$5&amp;$FX$3,'Datos comparativos (2)'!$E:$BD,Evolutivos!$C17,FALSE),"n/a")</f>
        <v>0.83851351351351344</v>
      </c>
      <c r="BA17" s="318">
        <f>+IFERROR(VLOOKUP($AS$4&amp;BA$5&amp;$FX$3,'Datos comparativos (2)'!$E:$BD,Evolutivos!$C17,FALSE),"n/a")</f>
        <v>0.71791666666666665</v>
      </c>
      <c r="BB17" s="318">
        <f>+IFERROR(VLOOKUP($AS$4&amp;BB$5&amp;$FX$3,'Datos comparativos (2)'!$E:$BD,Evolutivos!$C17,FALSE),"n/a")</f>
        <v>0.69958333333333322</v>
      </c>
      <c r="BC17" s="318">
        <f>+IFERROR(VLOOKUP($AS$4&amp;BC$5&amp;$FX$3,'Datos comparativos (2)'!$E:$BD,Evolutivos!$C17,FALSE),"n/a")</f>
        <v>0.90833333333333321</v>
      </c>
      <c r="BD17" s="318">
        <f>+IFERROR(VLOOKUP($AS$4&amp;BD$5&amp;$FX$3,'Datos comparativos (2)'!$E:$BD,Evolutivos!$C17,FALSE),"n/a")</f>
        <v>0.68374999999999997</v>
      </c>
      <c r="BF17" s="318">
        <f>+IFERROR(VLOOKUP($BF$4&amp;BF$5&amp;$FX$3,'Datos comparativos (2)'!$E:$BD,Evolutivos!$C17,FALSE),"n/a")</f>
        <v>0.92499999999999982</v>
      </c>
      <c r="BG17" s="318">
        <f>+IFERROR(VLOOKUP($BF$4&amp;BG$5&amp;$FX$3,'Datos comparativos (2)'!$E:$BD,Evolutivos!$C17,FALSE),"n/a")</f>
        <v>0.85145833333333321</v>
      </c>
      <c r="BH17" s="318">
        <f>+IFERROR(VLOOKUP($BF$4&amp;BH$5&amp;$FX$3,'Datos comparativos (2)'!$E:$BD,Evolutivos!$C17,FALSE),"n/a")</f>
        <v>0.98687499999999984</v>
      </c>
      <c r="BI17" s="318">
        <f>+IFERROR(VLOOKUP($BF$4&amp;BI$5&amp;$FX$3,'Datos comparativos (2)'!$E:$BD,Evolutivos!$C17,FALSE),"n/a")</f>
        <v>0.93083333333333329</v>
      </c>
      <c r="BJ17" s="318">
        <f>+IFERROR(VLOOKUP($BF$4&amp;BJ$5&amp;$FX$3,'Datos comparativos (2)'!$E:$BD,Evolutivos!$C17,FALSE),"n/a")</f>
        <v>0.99999999999999989</v>
      </c>
      <c r="BK17" s="318">
        <f>+IFERROR(VLOOKUP($BF$4&amp;BK$5&amp;$FX$3,'Datos comparativos (2)'!$E:$BD,Evolutivos!$C17,FALSE),"n/a")</f>
        <v>0.94437499999999996</v>
      </c>
      <c r="BL17" s="318">
        <f>+IFERROR(VLOOKUP($BF$4&amp;BL$5&amp;$FX$3,'Datos comparativos (2)'!$E:$BD,Evolutivos!$C17,FALSE),"n/a")</f>
        <v>0.98333333333333328</v>
      </c>
      <c r="BM17" s="318">
        <f>+IFERROR(VLOOKUP($BF$4&amp;BM$5&amp;$FX$3,'Datos comparativos (2)'!$E:$BD,Evolutivos!$C17,FALSE),"n/a")</f>
        <v>0.89083333333333325</v>
      </c>
      <c r="BN17" s="318">
        <f>+IFERROR(VLOOKUP($BF$4&amp;BN$5&amp;$FX$3,'Datos comparativos (2)'!$E:$BD,Evolutivos!$C17,FALSE),"n/a")</f>
        <v>0.92156862745098056</v>
      </c>
      <c r="BO17" s="318">
        <f>+IFERROR(VLOOKUP($BF$4&amp;BO$5&amp;$FX$3,'Datos comparativos (2)'!$E:$BD,Evolutivos!$C17,FALSE),"n/a")</f>
        <v>0.98039215686274528</v>
      </c>
      <c r="BP17" s="318">
        <f>+IFERROR(VLOOKUP($BF$4&amp;BP$5&amp;$FX$3,'Datos comparativos (2)'!$E:$BE,Evolutivos!$C17,FALSE),"n/a")</f>
        <v>0.98235294117647065</v>
      </c>
      <c r="BQ17" s="318">
        <f>+IFERROR(VLOOKUP($BF$4&amp;BQ$5&amp;$FX$3,'Datos comparativos (2)'!$E:$BE,Evolutivos!$C17,FALSE),"n/a")</f>
        <v>0.91912280701754401</v>
      </c>
      <c r="BS17" s="318">
        <f>+IFERROR(VLOOKUP($BS$4&amp;BS$5&amp;$FX$3,'Datos comparativos (2)'!$E:$BE,Evolutivos!$C17,FALSE),"n/a")</f>
        <v>1</v>
      </c>
      <c r="BT17" s="318">
        <f>+IFERROR(VLOOKUP($BS$4&amp;BT$5&amp;$FX$3,'Datos comparativos (2)'!$E:$BE,Evolutivos!$C17,FALSE),"n/a")</f>
        <v>0.85825593395252853</v>
      </c>
      <c r="BU17" s="318">
        <f>+IFERROR(VLOOKUP($BS$4&amp;BU$5&amp;$FX$3,'Datos comparativos (2)'!$E:$BE,Evolutivos!$C17,FALSE),"n/a")</f>
        <v>0.88998968008255941</v>
      </c>
      <c r="BV17" s="318">
        <f>+IFERROR(VLOOKUP($BS$4&amp;BV$5&amp;$FX$3,'Datos comparativos (2)'!$E:$BE,Evolutivos!$C17,FALSE),"n/a")</f>
        <v>0.96274509803921571</v>
      </c>
      <c r="BW17" s="318">
        <f>+IFERROR(VLOOKUP($BS$4&amp;BW$5&amp;$FX$3,'Datos comparativos (2)'!$E:$BE,Evolutivos!$C17,FALSE),"n/a")</f>
        <v>0.79228070175438614</v>
      </c>
      <c r="BX17" s="318">
        <f>+IFERROR(VLOOKUP($BS$4&amp;BX$5&amp;$FX$3,'Datos comparativos (2)'!$E:$BE,Evolutivos!$C17,FALSE),"n/a")</f>
        <v>0.98411764705882365</v>
      </c>
      <c r="BY17" s="318">
        <f>+IFERROR(VLOOKUP($BS$4&amp;BY$5&amp;$FX$3,'Datos comparativos (2)'!$E:$BE,Evolutivos!$C17,FALSE),"n/a")</f>
        <v>0.96367389060887532</v>
      </c>
      <c r="BZ17" s="318">
        <f>+IFERROR(VLOOKUP($BS$4&amp;BZ$5&amp;$FX$3,'Datos comparativos (2)'!$E:$BE,Evolutivos!$C17,FALSE),"n/a")</f>
        <v>0.90666666666666673</v>
      </c>
      <c r="CA17" s="318">
        <f>+IFERROR(VLOOKUP($BS$4&amp;CA$5&amp;$FX$3,'Datos comparativos (2)'!$E:$BE,Evolutivos!$C17,FALSE),"n/a")</f>
        <v>0.95588235294117652</v>
      </c>
      <c r="CB17" s="318">
        <f>+IFERROR(VLOOKUP($BS$4&amp;CB$5&amp;$FX$3,'Datos comparativos (2)'!$E:$BE,Evolutivos!$C17,FALSE),"n/a")</f>
        <v>1.0000000000000002</v>
      </c>
      <c r="CC17" s="318" t="str">
        <f>+IFERROR(VLOOKUP($BS$4&amp;CC$5&amp;$FX$3,'Datos comparativos (2)'!$E:$BE,Evolutivos!$C17,FALSE),"n/a")</f>
        <v>n/a</v>
      </c>
      <c r="CD17" s="318">
        <f>+IFERROR(VLOOKUP($BS$4&amp;CD$5&amp;$FX$3,'Datos comparativos (2)'!$E:$BE,Evolutivos!$C17,FALSE),"n/a")</f>
        <v>0.55670794633642939</v>
      </c>
      <c r="CF17" s="318">
        <f>+IFERROR(VLOOKUP($CF$4&amp;CF$5&amp;$FX$3,'Datos comparativos (2)'!$E:$BE,Evolutivos!$C17,FALSE),"n/a")</f>
        <v>0.98039215686274528</v>
      </c>
      <c r="CG17" s="318">
        <f>+IFERROR(VLOOKUP($CF$4&amp;CG$5&amp;$FX$3,'Datos comparativos (2)'!$E:$BE,Evolutivos!$C17,FALSE),"n/a")</f>
        <v>0.98409090909090879</v>
      </c>
      <c r="CH17" s="318">
        <f>+IFERROR(VLOOKUP($CF$4&amp;CH$5&amp;$FX$3,'Datos comparativos (2)'!$E:$BE,Evolutivos!$C17,FALSE),"n/a")</f>
        <v>0.93716577540106927</v>
      </c>
      <c r="CI17" s="318">
        <f>+IFERROR(VLOOKUP($CF$4&amp;CI$5&amp;$FX$3,'Datos comparativos (2)'!$E:$BE,Evolutivos!$C17,FALSE),"n/a")</f>
        <v>0.85895003162555328</v>
      </c>
      <c r="CJ17" s="318">
        <f>+IFERROR(VLOOKUP($CF$4&amp;CJ$5&amp;$FX$3,'Datos comparativos (2)'!$E:$BE,Evolutivos!$C17,FALSE),"n/a")</f>
        <v>0.92567259461924301</v>
      </c>
      <c r="CK17" s="318">
        <f>+IFERROR(VLOOKUP($CF$4&amp;CK$5&amp;$FX$3,'Datos comparativos (2)'!$E:$BE,Evolutivos!$C17,FALSE),"n/a")</f>
        <v>0.91686274509803944</v>
      </c>
      <c r="CL17" s="318">
        <f>+IFERROR(VLOOKUP($CF$4&amp;CL$5&amp;$FX$3,'Datos comparativos (2)'!$E:$BE,Evolutivos!$C17,FALSE),"n/a")</f>
        <v>0.89633260711692064</v>
      </c>
      <c r="CM17" s="318">
        <f>+IFERROR(VLOOKUP($CF$4&amp;CM$5&amp;$FX$3,'Datos comparativos (2)'!$E:$BE,Evolutivos!$C17,FALSE),"n/a")</f>
        <v>0.96989247311827931</v>
      </c>
      <c r="CN17" s="318">
        <f>+IFERROR(VLOOKUP($CF$4&amp;CN$5&amp;$FX$3,'Datos comparativos (2)'!$E:$BE,Evolutivos!$C17,FALSE),"n/a")</f>
        <v>0.86140819964349369</v>
      </c>
      <c r="CO17" s="318">
        <f>+IFERROR(VLOOKUP($CF$4&amp;CO$5&amp;$FX$3,'Datos comparativos (2)'!$E:$BE,Evolutivos!$C17,FALSE),"n/a")</f>
        <v>0.82298474945533762</v>
      </c>
      <c r="CP17" s="318">
        <f>+IFERROR(VLOOKUP($CF$4&amp;CP$5&amp;$FX$3,'Datos comparativos (2)'!$E:$BE,Evolutivos!$C17,FALSE),"n/a")</f>
        <v>0.68226381461675578</v>
      </c>
      <c r="CQ17" s="318">
        <f>+IFERROR(VLOOKUP($CF$4&amp;CQ$5&amp;$FX$3,'Datos comparativos (2)'!$E:$BE,Evolutivos!$C17,FALSE),"n/a")</f>
        <v>0.91427268581851329</v>
      </c>
      <c r="CS17" s="318">
        <f>+IFERROR(VLOOKUP($CS$4&amp;CS$5&amp;$FX$3,'Datos comparativos (2)'!$E:$BE,Evolutivos!$C17,FALSE),"n/a")</f>
        <v>1</v>
      </c>
      <c r="CT17" s="318">
        <f>+IFERROR(VLOOKUP($CS$4&amp;CT$5&amp;$FX$3,'Datos comparativos (2)'!$E:$BE,Evolutivos!$C17,FALSE),"n/a")</f>
        <v>0.99999999999999967</v>
      </c>
      <c r="CU17" s="318">
        <f>+IFERROR(VLOOKUP($CS$4&amp;CU$5&amp;$FX$3,'Datos comparativos (2)'!$E:$BE,Evolutivos!$C17,FALSE),"n/a")</f>
        <v>0.942959001782531</v>
      </c>
      <c r="CV17" s="318">
        <f>+IFERROR(VLOOKUP($CS$4&amp;CV$5&amp;$FX$3,'Datos comparativos (2)'!$E:$BE,Evolutivos!$C17,FALSE),"n/a")</f>
        <v>0.96268184693232106</v>
      </c>
      <c r="CW17" s="318">
        <f>+IFERROR(VLOOKUP($CS$4&amp;CW$5&amp;$FX$3,'Datos comparativos (2)'!$E:$BE,Evolutivos!$C17,FALSE),"n/a")</f>
        <v>0.99999999999999989</v>
      </c>
      <c r="CX17" s="318">
        <f>+IFERROR(VLOOKUP($CS$4&amp;CX$5&amp;$FX$3,'Datos comparativos (2)'!$E:$BE,Evolutivos!$C17,FALSE),"n/a")</f>
        <v>0.92392156862745123</v>
      </c>
      <c r="CY17" s="318">
        <f>+IFERROR(VLOOKUP($CS$4&amp;CY$5&amp;$FX$3,'Datos comparativos (2)'!$E:$BE,Evolutivos!$C17,FALSE),"n/a")</f>
        <v>0.85705249841872222</v>
      </c>
      <c r="CZ17" s="318">
        <f>+IFERROR(VLOOKUP($CS$4&amp;CZ$5&amp;$FX$3,'Datos comparativos (2)'!$E:$BE,Evolutivos!$C17,FALSE),"n/a")</f>
        <v>0.98266253869969034</v>
      </c>
      <c r="DA17" s="318">
        <f>+IFERROR(VLOOKUP($CS$4&amp;DA$5&amp;$FX$3,'Datos comparativos (2)'!$E:$BE,Evolutivos!$C17,FALSE),"n/a")</f>
        <v>0.97647058823529442</v>
      </c>
      <c r="DB17" s="318">
        <f>+IFERROR(VLOOKUP($CS$4&amp;DB$5&amp;$FX$3,'Datos comparativos (2)'!$E:$BE,Evolutivos!$C17,FALSE),"n/a")</f>
        <v>0.92438596491228064</v>
      </c>
      <c r="DC17" s="318">
        <f>+IFERROR(VLOOKUP($CS$4&amp;DC$5&amp;$FX$3,'Datos comparativos (2)'!$E:$BE,Evolutivos!$C17,FALSE),"n/a")</f>
        <v>0.982289690069576</v>
      </c>
      <c r="DD17" s="318">
        <f>+IFERROR(VLOOKUP($CS$4&amp;DD$5&amp;$FX$3,'Datos comparativos (2)'!$E:$BE,Evolutivos!$C17,FALSE),"n/a")</f>
        <v>0.96167557932263792</v>
      </c>
      <c r="DF17" s="318">
        <f>+IFERROR(VLOOKUP($DF$4&amp;DF$5&amp;$FX$3,'Datos comparativos (2)'!$E:$BE,Evolutivos!$C17,FALSE),"n/a")</f>
        <v>0.84912280701754383</v>
      </c>
      <c r="DG17" s="318">
        <f>+IFERROR(VLOOKUP($DF$4&amp;DG$5&amp;$FX$3,'Datos comparativos (2)'!$E:$BE,Evolutivos!$C17,FALSE),"n/a")</f>
        <v>0.91764705882352926</v>
      </c>
      <c r="DH17" s="318">
        <f>+IFERROR(VLOOKUP($DF$4&amp;DH$5&amp;$FX$3,'Datos comparativos (2)'!$E:$BE,Evolutivos!$C17,FALSE),"n/a")</f>
        <v>0.99999999999999978</v>
      </c>
      <c r="DI17" s="318">
        <f>+IFERROR(VLOOKUP($DF$4&amp;DI$5&amp;$FX$3,'Datos comparativos (2)'!$E:$BE,Evolutivos!$C17,FALSE),"n/a")</f>
        <v>0.94652406417112278</v>
      </c>
      <c r="DJ17" s="318">
        <f>+IFERROR(VLOOKUP($DF$4&amp;DJ$5&amp;$FX$3,'Datos comparativos (2)'!$E:$BE,Evolutivos!$C17,FALSE),"n/a")</f>
        <v>0.99999999999999978</v>
      </c>
      <c r="DK17" s="318">
        <f>+IFERROR(VLOOKUP($DF$4&amp;DK$5&amp;$FX$3,'Datos comparativos (2)'!$E:$BE,Evolutivos!$C17,FALSE),"n/a")</f>
        <v>0.76333333333333331</v>
      </c>
      <c r="DL17" s="318">
        <f>+IFERROR(VLOOKUP($DF$4&amp;DL$5&amp;$FX$3,'Datos comparativos (2)'!$E:$BE,Evolutivos!$C17,FALSE),"n/a")</f>
        <v>0.60472370766488415</v>
      </c>
      <c r="DM17" s="318">
        <f>+IFERROR(VLOOKUP($DF$4&amp;DM$5&amp;$FX$3,'Datos comparativos (2)'!$E:$BE,Evolutivos!$C17,FALSE),"n/a")</f>
        <v>0.91310160427807463</v>
      </c>
      <c r="DN17" s="318">
        <f>+IFERROR(VLOOKUP($DF$4&amp;DN$5&amp;$FX$3,'Datos comparativos (2)'!$E:$BE,Evolutivos!$C17,FALSE),"n/a")</f>
        <v>0.8529411764705882</v>
      </c>
      <c r="DO17" s="318">
        <f>+IFERROR(VLOOKUP($DF$4&amp;DO$5&amp;$FX$3,'Datos comparativos (2)'!$E:$BE,Evolutivos!$C17,FALSE),"n/a")</f>
        <v>0.91846491228070171</v>
      </c>
      <c r="DP17" s="318">
        <f>+IFERROR(VLOOKUP($DF$4&amp;DP$5&amp;$FX$3,'Datos comparativos (2)'!$E:$BE,Evolutivos!$C17,FALSE),"n/a")</f>
        <v>0.81087919038583156</v>
      </c>
      <c r="DQ17" s="318">
        <f>+IFERROR(VLOOKUP($DF$4&amp;DQ$5&amp;$FX$3,'Datos comparativos (2)'!$E:$BE,Evolutivos!$C17,FALSE),"n/a")</f>
        <v>0.88235294117647034</v>
      </c>
      <c r="DS17" s="318"/>
      <c r="DT17" s="318">
        <f>+IFERROR(VLOOKUP($DS$4&amp;DT$5&amp;$FX$3,'Datos comparativos (2)'!$E:$BE,Evolutivos!$C17,FALSE),"n/a")</f>
        <v>0.65313725490196073</v>
      </c>
      <c r="DU17" s="318"/>
      <c r="DV17" s="318"/>
      <c r="DW17" s="318"/>
      <c r="DX17" s="318"/>
      <c r="DY17" s="318"/>
      <c r="DZ17" s="318"/>
      <c r="EA17" s="318"/>
      <c r="EB17" s="318"/>
      <c r="EC17" s="318"/>
      <c r="ED17" s="318"/>
      <c r="EF17" s="320">
        <f>+VLOOKUP($FX$3,Listas!$B$3:$C$9,2,FALSE)</f>
        <v>0.8</v>
      </c>
      <c r="EG17" s="318">
        <f t="shared" si="0"/>
        <v>0.70277777777777783</v>
      </c>
      <c r="EH17" s="318">
        <f t="shared" si="1"/>
        <v>0.68055555555555558</v>
      </c>
      <c r="EI17" s="318">
        <f t="shared" si="2"/>
        <v>0.7289351851851853</v>
      </c>
      <c r="EJ17" s="318">
        <f t="shared" si="3"/>
        <v>0.70833333333333337</v>
      </c>
      <c r="EK17" s="318">
        <f t="shared" si="4"/>
        <v>0.49791666666666662</v>
      </c>
      <c r="EL17" s="318">
        <f t="shared" si="5"/>
        <v>0.92361111111111116</v>
      </c>
      <c r="EM17" s="318">
        <f t="shared" si="6"/>
        <v>0.78250000000000008</v>
      </c>
      <c r="EN17" s="318">
        <f t="shared" si="7"/>
        <v>0.77166666666666661</v>
      </c>
      <c r="EO17" s="318">
        <f t="shared" si="8"/>
        <v>0.78944444444444439</v>
      </c>
      <c r="EP17" s="318">
        <f t="shared" si="9"/>
        <v>0.655227102102102</v>
      </c>
      <c r="EQ17" s="318">
        <f t="shared" si="10"/>
        <v>0.79395833333333321</v>
      </c>
      <c r="ER17" s="318">
        <f t="shared" si="11"/>
        <v>0.91444444444444439</v>
      </c>
      <c r="ES17" s="318">
        <f t="shared" si="12"/>
        <v>0.79119557057057044</v>
      </c>
      <c r="ET17" s="318" t="str">
        <f t="shared" si="13"/>
        <v/>
      </c>
      <c r="EU17" s="318">
        <f t="shared" si="14"/>
        <v>0.80769894894894889</v>
      </c>
      <c r="EV17" s="318">
        <f t="shared" si="15"/>
        <v>0.76388888888888884</v>
      </c>
      <c r="EW17" s="318">
        <f t="shared" si="16"/>
        <v>0.92111111111111088</v>
      </c>
      <c r="EX17" s="318">
        <f t="shared" si="17"/>
        <v>0.95840277777777771</v>
      </c>
      <c r="EY17" s="318">
        <f t="shared" si="18"/>
        <v>0.93191176470588244</v>
      </c>
      <c r="EZ17" s="318">
        <f t="shared" si="19"/>
        <v>0.96062263501891998</v>
      </c>
      <c r="FA17" s="318">
        <f t="shared" si="20"/>
        <v>0.91608187134502927</v>
      </c>
      <c r="FB17" s="318">
        <f t="shared" si="21"/>
        <v>0.91304781561747517</v>
      </c>
      <c r="FC17" s="318">
        <f t="shared" si="22"/>
        <v>0.94207430340557285</v>
      </c>
      <c r="FD17" s="318">
        <f t="shared" si="23"/>
        <v>0.77835397316821475</v>
      </c>
      <c r="FE17" s="318">
        <f t="shared" si="24"/>
        <v>0.96721628045157448</v>
      </c>
      <c r="FF17" s="318">
        <f t="shared" si="25"/>
        <v>0.90049512378094521</v>
      </c>
      <c r="FG17" s="318">
        <f t="shared" si="26"/>
        <v>0.90921109329289784</v>
      </c>
      <c r="FH17" s="318">
        <f t="shared" si="27"/>
        <v>0.80650708329686882</v>
      </c>
      <c r="FI17" s="318">
        <f t="shared" si="28"/>
        <v>0.98098633392751022</v>
      </c>
      <c r="FJ17" s="318">
        <f t="shared" si="29"/>
        <v>0.96220113851992417</v>
      </c>
      <c r="FK17" s="318">
        <f t="shared" si="30"/>
        <v>0.93872854178456899</v>
      </c>
      <c r="FL17" s="318">
        <f t="shared" si="31"/>
        <v>0.95611707810149815</v>
      </c>
      <c r="FM17" s="318">
        <f t="shared" si="32"/>
        <v>0.92225662194702418</v>
      </c>
      <c r="FN17" s="318">
        <f t="shared" si="33"/>
        <v>0.90328579916815199</v>
      </c>
      <c r="FO17" s="318">
        <f t="shared" si="34"/>
        <v>0.79025549613784907</v>
      </c>
      <c r="FP17" s="318">
        <f t="shared" si="35"/>
        <v>0.87056568128100109</v>
      </c>
      <c r="FQ17" s="318">
        <f t="shared" si="36"/>
        <v>0.65313725490196073</v>
      </c>
      <c r="FR17" s="318"/>
      <c r="FS17" s="318"/>
      <c r="FT17" s="318"/>
      <c r="FU17" s="1007"/>
    </row>
    <row r="18" spans="3:177" x14ac:dyDescent="0.35">
      <c r="C18" s="304">
        <f>+VLOOKUP(E18,Listas!$K$2:$L$44,2,FALSE)</f>
        <v>18</v>
      </c>
      <c r="D18" s="304">
        <f t="shared" si="37"/>
        <v>14</v>
      </c>
      <c r="E18" s="317" t="str">
        <f>+IF(HLOOKUP($FX$2,Listas!$E$2:$H$25,Evolutivos!$D18,FALSE)=0,"",HLOOKUP($FX$2,Listas!$E$2:$H$25,Evolutivos!$D18,FALSE))</f>
        <v>4to Anillo e Isuto</v>
      </c>
      <c r="F18" s="318" t="str">
        <f>+IFERROR(VLOOKUP($F$4&amp;F$5&amp;$FX$3,'Datos comparativos (2)'!$E:$BD,Evolutivos!$C18,FALSE),"n/a")</f>
        <v>n/a</v>
      </c>
      <c r="G18" s="318" t="str">
        <f>+IFERROR(VLOOKUP($F$4&amp;G$5&amp;$FX$3,'Datos comparativos (2)'!$E:$BD,Evolutivos!$C18,FALSE),"n/a")</f>
        <v>n/a</v>
      </c>
      <c r="H18" s="318" t="str">
        <f>+IFERROR(VLOOKUP($F$4&amp;H$5&amp;$FX$3,'Datos comparativos (2)'!$E:$BD,Evolutivos!$C18,FALSE),"n/a")</f>
        <v>n/a</v>
      </c>
      <c r="I18" s="318" t="str">
        <f>+IFERROR(VLOOKUP($F$4&amp;I$5&amp;$FX$3,'Datos comparativos (2)'!$E:$BD,Evolutivos!$C18,FALSE),"n/a")</f>
        <v>n/a</v>
      </c>
      <c r="J18" s="318" t="str">
        <f>+IFERROR(VLOOKUP($F$4&amp;J$5&amp;$FX$3,'Datos comparativos (2)'!$E:$BD,Evolutivos!$C18,FALSE),"n/a")</f>
        <v>n/a</v>
      </c>
      <c r="K18" s="318" t="str">
        <f>+IFERROR(VLOOKUP($F$4&amp;K$5&amp;$FX$3,'Datos comparativos (2)'!$E:$BD,Evolutivos!$C18,FALSE),"n/a")</f>
        <v>n/a</v>
      </c>
      <c r="L18" s="318" t="str">
        <f>+IFERROR(VLOOKUP($F$4&amp;L$5&amp;$FX$3,'Datos comparativos (2)'!$E:$BD,Evolutivos!$C18,FALSE),"n/a")</f>
        <v>n/a</v>
      </c>
      <c r="M18" s="318" t="str">
        <f>+IFERROR(VLOOKUP($F$4&amp;M$5&amp;$FX$3,'Datos comparativos (2)'!$E:$BD,Evolutivos!$C18,FALSE),"n/a")</f>
        <v>n/a</v>
      </c>
      <c r="N18" s="318" t="str">
        <f>+IFERROR(VLOOKUP($F$4&amp;N$5&amp;$FX$3,'Datos comparativos (2)'!$E:$BD,Evolutivos!$C18,FALSE),"n/a")</f>
        <v>n/a</v>
      </c>
      <c r="O18" s="318" t="str">
        <f>+IFERROR(VLOOKUP($F$4&amp;O$5&amp;$FX$3,'Datos comparativos (2)'!$E:$BD,Evolutivos!$C18,FALSE),"n/a")</f>
        <v>n/a</v>
      </c>
      <c r="P18" s="318">
        <f>+IFERROR(VLOOKUP($F$4&amp;P$5&amp;$FX$3,'Datos comparativos (2)'!$E:$BD,Evolutivos!$C18,FALSE),"n/a")</f>
        <v>0.84166666666666667</v>
      </c>
      <c r="Q18" s="318">
        <f>+IFERROR(VLOOKUP($F$4&amp;Q$5&amp;$FX$3,'Datos comparativos (2)'!$E:$BD,Evolutivos!$C18,FALSE),"n/a")</f>
        <v>0.73333333333333328</v>
      </c>
      <c r="R18" s="319"/>
      <c r="S18" s="318">
        <f>+IFERROR(VLOOKUP($S$4&amp;S$5&amp;$FX$3,'Datos comparativos (2)'!$E:$BD,Evolutivos!$C18,FALSE),"n/a")</f>
        <v>0.99999999999999989</v>
      </c>
      <c r="T18" s="318">
        <f>+IFERROR(VLOOKUP($S$4&amp;T$5&amp;$FX$3,'Datos comparativos (2)'!$E:$BD,Evolutivos!$C18,FALSE),"n/a")</f>
        <v>0.7</v>
      </c>
      <c r="U18" s="318">
        <f>+IFERROR(VLOOKUP($S$4&amp;U$5&amp;$FX$3,'Datos comparativos (2)'!$E:$BD,Evolutivos!$C18,FALSE),"n/a")</f>
        <v>0.84523809523809523</v>
      </c>
      <c r="V18" s="318">
        <f>+IFERROR(VLOOKUP($S$4&amp;V$5&amp;$FX$3,'Datos comparativos (2)'!$E:$BD,Evolutivos!$C18,FALSE),"n/a")</f>
        <v>0.9296875</v>
      </c>
      <c r="W18" s="318">
        <f>+IFERROR(VLOOKUP($S$4&amp;W$5&amp;$FX$3,'Datos comparativos (2)'!$E:$BD,Evolutivos!$C18,FALSE),"n/a")</f>
        <v>0.84375</v>
      </c>
      <c r="X18" s="318">
        <f>+IFERROR(VLOOKUP($S$4&amp;X$5&amp;$FX$3,'Datos comparativos (2)'!$E:$BD,Evolutivos!$C18,FALSE),"n/a")</f>
        <v>0.95000000000000007</v>
      </c>
      <c r="Y18" s="318">
        <f>+IFERROR(VLOOKUP($S$4&amp;Y$5&amp;$FX$3,'Datos comparativos (2)'!$E:$BD,Evolutivos!$C18,FALSE),"n/a")</f>
        <v>0.79166666666666663</v>
      </c>
      <c r="Z18" s="318">
        <f>+IFERROR(VLOOKUP($S$4&amp;Z$5&amp;$FX$3,'Datos comparativos (2)'!$E:$BD,Evolutivos!$C18,FALSE),"n/a")</f>
        <v>0.66666666666666663</v>
      </c>
      <c r="AA18" s="318">
        <f>+IFERROR(VLOOKUP($S$4&amp;AA$5&amp;$FX$3,'Datos comparativos (2)'!$E:$BD,Evolutivos!$C18,FALSE),"n/a")</f>
        <v>0.98499999999999999</v>
      </c>
      <c r="AB18" s="318">
        <f>+IFERROR(VLOOKUP($S$4&amp;AB$5&amp;$FX$3,'Datos comparativos (2)'!$E:$BD,Evolutivos!$C18,FALSE),"n/a")</f>
        <v>0.7416666666666667</v>
      </c>
      <c r="AC18" s="318">
        <f>+IFERROR(VLOOKUP($S$4&amp;AC$5&amp;$FX$3,'Datos comparativos (2)'!$E:$BD,Evolutivos!$C18,FALSE),"n/a")</f>
        <v>0.97000000000000008</v>
      </c>
      <c r="AD18" s="318">
        <f>+IFERROR(VLOOKUP($S$4&amp;AD$5&amp;$FX$3,'Datos comparativos (2)'!$E:$BD,Evolutivos!$C18,FALSE),"n/a")</f>
        <v>0.99999999999999989</v>
      </c>
      <c r="AE18" s="319"/>
      <c r="AF18" s="318">
        <f>+IFERROR(VLOOKUP($AF$4&amp;AF$5&amp;$FX$3,'Datos comparativos (2)'!$E:$BD,Evolutivos!$C18,FALSE),"n/a")</f>
        <v>0.65</v>
      </c>
      <c r="AG18" s="318">
        <f>+IFERROR(VLOOKUP($AF$4&amp;AG$5&amp;$FX$3,'Datos comparativos (2)'!$E:$BD,Evolutivos!$C18,FALSE),"n/a")</f>
        <v>0.60833333333333328</v>
      </c>
      <c r="AH18" s="318">
        <f>+IFERROR(VLOOKUP($AF$4&amp;AH$5&amp;$FX$3,'Datos comparativos (2)'!$E:$BD,Evolutivos!$C18,FALSE),"n/a")</f>
        <v>0.76083333333333325</v>
      </c>
      <c r="AI18" s="318">
        <f>+IFERROR(VLOOKUP($AF$4&amp;AI$5&amp;$FX$3,'Datos comparativos (2)'!$E:$BD,Evolutivos!$C18,FALSE),"n/a")</f>
        <v>0.68916666666666659</v>
      </c>
      <c r="AJ18" s="318">
        <f>+IFERROR(VLOOKUP($AF$4&amp;AJ$5&amp;$FX$3,'Datos comparativos (2)'!$E:$BD,Evolutivos!$C18,FALSE),"n/a")</f>
        <v>0.65645833333333325</v>
      </c>
      <c r="AK18" s="318">
        <f>+IFERROR(VLOOKUP($AF$4&amp;AK$5&amp;$FX$3,'Datos comparativos (2)'!$E:$BD,Evolutivos!$C18,FALSE),"n/a")</f>
        <v>0.81458333333333333</v>
      </c>
      <c r="AL18" s="318">
        <f>+IFERROR(VLOOKUP($AF$4&amp;AL$5&amp;$FX$3,'Datos comparativos (2)'!$E:$BD,Evolutivos!$C18,FALSE),"n/a")</f>
        <v>0.99999999999999978</v>
      </c>
      <c r="AM18" s="318">
        <f>+IFERROR(VLOOKUP($AF$4&amp;AM$5&amp;$FX$3,'Datos comparativos (2)'!$E:$BD,Evolutivos!$C18,FALSE),"n/a")</f>
        <v>0.85624999999999984</v>
      </c>
      <c r="AN18" s="318">
        <f>+IFERROR(VLOOKUP($AF$4&amp;AN$5&amp;$FX$3,'Datos comparativos (2)'!$E:$BD,Evolutivos!$C18,FALSE),"n/a")</f>
        <v>0.9308333333333334</v>
      </c>
      <c r="AO18" s="318">
        <f>+IFERROR(VLOOKUP($AF$4&amp;AO$5&amp;$FX$3,'Datos comparativos (2)'!$E:$BD,Evolutivos!$C18,FALSE),"n/a")</f>
        <v>0.99999999999999978</v>
      </c>
      <c r="AP18" s="318">
        <f>+IFERROR(VLOOKUP($AF$4&amp;AP$5&amp;$FX$3,'Datos comparativos (2)'!$E:$BD,Evolutivos!$C18,FALSE),"n/a")</f>
        <v>0.88270833333333343</v>
      </c>
      <c r="AQ18" s="318">
        <f>+IFERROR(VLOOKUP($AF$4&amp;AQ$5&amp;$FX$3,'Datos comparativos (2)'!$E:$BD,Evolutivos!$C18,FALSE),"n/a")</f>
        <v>0.91083333333333316</v>
      </c>
      <c r="AR18" s="319"/>
      <c r="AS18" s="318">
        <f>+IFERROR(VLOOKUP($AS$4&amp;AS$5&amp;$FX$3,'Datos comparativos (2)'!$E:$BD,Evolutivos!$C18,FALSE),"n/a")</f>
        <v>0.83958333333333324</v>
      </c>
      <c r="AT18" s="318">
        <f>+IFERROR(VLOOKUP($AS$4&amp;AT$5&amp;$FX$3,'Datos comparativos (2)'!$E:$BE,Evolutivos!$C18,FALSE),"n/a")</f>
        <v>0.91187499999999977</v>
      </c>
      <c r="AU18" s="318">
        <f>+IFERROR(VLOOKUP($AS$4&amp;AU$5&amp;$FX$3,'Datos comparativos (2)'!$E:$BD,Evolutivos!$C18,FALSE),"n/a")</f>
        <v>0.81125000000000003</v>
      </c>
      <c r="AV18" s="318" t="str">
        <f>+IFERROR(VLOOKUP($AS$4&amp;AV$5&amp;$FX$3,'Datos comparativos (2)'!$E:$BD,Evolutivos!$C18,FALSE),"n/a")</f>
        <v>n/a</v>
      </c>
      <c r="AW18" s="318" t="str">
        <f>+IFERROR(VLOOKUP($AS$4&amp;AW$5&amp;$FX$3,'Datos comparativos (2)'!$E:$BD,Evolutivos!$C18,FALSE),"n/a")</f>
        <v>n/a</v>
      </c>
      <c r="AX18" s="318" t="str">
        <f>+IFERROR(VLOOKUP($AS$4&amp;AX$5&amp;$FX$3,'Datos comparativos (2)'!$E:$BD,Evolutivos!$C18,FALSE),"n/a")</f>
        <v>n/a</v>
      </c>
      <c r="AY18" s="318">
        <f>+IFERROR(VLOOKUP($AS$4&amp;AY$5&amp;$FX$3,'Datos comparativos (2)'!$E:$BD,Evolutivos!$C18,FALSE),"n/a")</f>
        <v>0.7666666666666665</v>
      </c>
      <c r="AZ18" s="318">
        <f>+IFERROR(VLOOKUP($AS$4&amp;AZ$5&amp;$FX$3,'Datos comparativos (2)'!$E:$BD,Evolutivos!$C18,FALSE),"n/a")</f>
        <v>0.8152083333333332</v>
      </c>
      <c r="BA18" s="318">
        <f>+IFERROR(VLOOKUP($AS$4&amp;BA$5&amp;$FX$3,'Datos comparativos (2)'!$E:$BD,Evolutivos!$C18,FALSE),"n/a")</f>
        <v>0.69666666666666666</v>
      </c>
      <c r="BB18" s="318">
        <f>+IFERROR(VLOOKUP($AS$4&amp;BB$5&amp;$FX$3,'Datos comparativos (2)'!$E:$BD,Evolutivos!$C18,FALSE),"n/a")</f>
        <v>0.72958333333333336</v>
      </c>
      <c r="BC18" s="318">
        <f>+IFERROR(VLOOKUP($AS$4&amp;BC$5&amp;$FX$3,'Datos comparativos (2)'!$E:$BD,Evolutivos!$C18,FALSE),"n/a")</f>
        <v>0.84083333333333321</v>
      </c>
      <c r="BD18" s="318">
        <f>+IFERROR(VLOOKUP($AS$4&amp;BD$5&amp;$FX$3,'Datos comparativos (2)'!$E:$BD,Evolutivos!$C18,FALSE),"n/a")</f>
        <v>0.76916666666666655</v>
      </c>
      <c r="BF18" s="318">
        <f>+IFERROR(VLOOKUP($BF$4&amp;BF$5&amp;$FX$3,'Datos comparativos (2)'!$E:$BD,Evolutivos!$C18,FALSE),"n/a")</f>
        <v>0.99999999999999989</v>
      </c>
      <c r="BG18" s="318">
        <f>+IFERROR(VLOOKUP($BF$4&amp;BG$5&amp;$FX$3,'Datos comparativos (2)'!$E:$BD,Evolutivos!$C18,FALSE),"n/a")</f>
        <v>0.77666666666666651</v>
      </c>
      <c r="BH18" s="318">
        <f>+IFERROR(VLOOKUP($BF$4&amp;BH$5&amp;$FX$3,'Datos comparativos (2)'!$E:$BD,Evolutivos!$C18,FALSE),"n/a")</f>
        <v>0.92499999999999982</v>
      </c>
      <c r="BI18" s="318">
        <f>+IFERROR(VLOOKUP($BF$4&amp;BI$5&amp;$FX$3,'Datos comparativos (2)'!$E:$BD,Evolutivos!$C18,FALSE),"n/a")</f>
        <v>0.88354166666666667</v>
      </c>
      <c r="BJ18" s="318">
        <f>+IFERROR(VLOOKUP($BF$4&amp;BJ$5&amp;$FX$3,'Datos comparativos (2)'!$E:$BD,Evolutivos!$C18,FALSE),"n/a")</f>
        <v>0.98333333333333328</v>
      </c>
      <c r="BK18" s="318">
        <f>+IFERROR(VLOOKUP($BF$4&amp;BK$5&amp;$FX$3,'Datos comparativos (2)'!$E:$BD,Evolutivos!$C18,FALSE),"n/a")</f>
        <v>0.69708333333333328</v>
      </c>
      <c r="BL18" s="318">
        <f>+IFERROR(VLOOKUP($BF$4&amp;BL$5&amp;$FX$3,'Datos comparativos (2)'!$E:$BD,Evolutivos!$C18,FALSE),"n/a")</f>
        <v>0.96583333333333332</v>
      </c>
      <c r="BM18" s="318">
        <f>+IFERROR(VLOOKUP($BF$4&amp;BM$5&amp;$FX$3,'Datos comparativos (2)'!$E:$BD,Evolutivos!$C18,FALSE),"n/a")</f>
        <v>0.84437499999999999</v>
      </c>
      <c r="BN18" s="318">
        <f>+IFERROR(VLOOKUP($BF$4&amp;BN$5&amp;$FX$3,'Datos comparativos (2)'!$E:$BD,Evolutivos!$C18,FALSE),"n/a")</f>
        <v>0.92156862745098056</v>
      </c>
      <c r="BO18" s="318">
        <f>+IFERROR(VLOOKUP($BF$4&amp;BO$5&amp;$FX$3,'Datos comparativos (2)'!$E:$BD,Evolutivos!$C18,FALSE),"n/a")</f>
        <v>0.89742002063983495</v>
      </c>
      <c r="BP18" s="318">
        <f>+IFERROR(VLOOKUP($BF$4&amp;BP$5&amp;$FX$3,'Datos comparativos (2)'!$E:$BE,Evolutivos!$C18,FALSE),"n/a")</f>
        <v>0.74715447154471537</v>
      </c>
      <c r="BQ18" s="318">
        <f>+IFERROR(VLOOKUP($BF$4&amp;BQ$5&amp;$FX$3,'Datos comparativos (2)'!$E:$BE,Evolutivos!$C18,FALSE),"n/a")</f>
        <v>1.0000000000000002</v>
      </c>
      <c r="BS18" s="318">
        <f>+IFERROR(VLOOKUP($BS$4&amp;BS$5&amp;$FX$3,'Datos comparativos (2)'!$E:$BE,Evolutivos!$C18,FALSE),"n/a")</f>
        <v>0.8580392156862745</v>
      </c>
      <c r="BT18" s="318">
        <f>+IFERROR(VLOOKUP($BS$4&amp;BT$5&amp;$FX$3,'Datos comparativos (2)'!$E:$BE,Evolutivos!$C18,FALSE),"n/a")</f>
        <v>0.97027863777089807</v>
      </c>
      <c r="BU18" s="318">
        <f>+IFERROR(VLOOKUP($BS$4&amp;BU$5&amp;$FX$3,'Datos comparativos (2)'!$E:$BE,Evolutivos!$C18,FALSE),"n/a")</f>
        <v>0.87058823529411777</v>
      </c>
      <c r="BV18" s="318">
        <f>+IFERROR(VLOOKUP($BS$4&amp;BV$5&amp;$FX$3,'Datos comparativos (2)'!$E:$BE,Evolutivos!$C18,FALSE),"n/a")</f>
        <v>0.98039215686274528</v>
      </c>
      <c r="BW18" s="318">
        <f>+IFERROR(VLOOKUP($BS$4&amp;BW$5&amp;$FX$3,'Datos comparativos (2)'!$E:$BE,Evolutivos!$C18,FALSE),"n/a")</f>
        <v>0.83271413828689378</v>
      </c>
      <c r="BX18" s="318">
        <f>+IFERROR(VLOOKUP($BS$4&amp;BX$5&amp;$FX$3,'Datos comparativos (2)'!$E:$BE,Evolutivos!$C18,FALSE),"n/a")</f>
        <v>0.98333333333333339</v>
      </c>
      <c r="BY18" s="318">
        <f>+IFERROR(VLOOKUP($BS$4&amp;BY$5&amp;$FX$3,'Datos comparativos (2)'!$E:$BE,Evolutivos!$C18,FALSE),"n/a")</f>
        <v>0.86212590299277625</v>
      </c>
      <c r="BZ18" s="318">
        <f>+IFERROR(VLOOKUP($BS$4&amp;BZ$5&amp;$FX$3,'Datos comparativos (2)'!$E:$BE,Evolutivos!$C18,FALSE),"n/a")</f>
        <v>0.89600000000000002</v>
      </c>
      <c r="CA18" s="318">
        <f>+IFERROR(VLOOKUP($BS$4&amp;CA$5&amp;$FX$3,'Datos comparativos (2)'!$E:$BE,Evolutivos!$C18,FALSE),"n/a")</f>
        <v>0.63101135190918478</v>
      </c>
      <c r="CB18" s="318">
        <f>+IFERROR(VLOOKUP($BS$4&amp;CB$5&amp;$FX$3,'Datos comparativos (2)'!$E:$BE,Evolutivos!$C18,FALSE),"n/a")</f>
        <v>0.98018575851393197</v>
      </c>
      <c r="CC18" s="318" t="str">
        <f>+IFERROR(VLOOKUP($BS$4&amp;CC$5&amp;$FX$3,'Datos comparativos (2)'!$E:$BE,Evolutivos!$C18,FALSE),"n/a")</f>
        <v>n/a</v>
      </c>
      <c r="CD18" s="318">
        <f>+IFERROR(VLOOKUP($BS$4&amp;CD$5&amp;$FX$3,'Datos comparativos (2)'!$E:$BE,Evolutivos!$C18,FALSE),"n/a")</f>
        <v>0.95333333333333348</v>
      </c>
      <c r="CF18" s="318">
        <f>+IFERROR(VLOOKUP($CF$4&amp;CF$5&amp;$FX$3,'Datos comparativos (2)'!$E:$BE,Evolutivos!$C18,FALSE),"n/a")</f>
        <v>0.85419516643866855</v>
      </c>
      <c r="CG18" s="318">
        <f>+IFERROR(VLOOKUP($CF$4&amp;CG$5&amp;$FX$3,'Datos comparativos (2)'!$E:$BE,Evolutivos!$C18,FALSE),"n/a")</f>
        <v>0.98128342245989286</v>
      </c>
      <c r="CH18" s="318">
        <f>+IFERROR(VLOOKUP($CF$4&amp;CH$5&amp;$FX$3,'Datos comparativos (2)'!$E:$BE,Evolutivos!$C18,FALSE),"n/a")</f>
        <v>0.98409090909090879</v>
      </c>
      <c r="CI18" s="318">
        <f>+IFERROR(VLOOKUP($CF$4&amp;CI$5&amp;$FX$3,'Datos comparativos (2)'!$E:$BE,Evolutivos!$C18,FALSE),"n/a")</f>
        <v>0.8573975044563279</v>
      </c>
      <c r="CJ18" s="318">
        <f>+IFERROR(VLOOKUP($CF$4&amp;CJ$5&amp;$FX$3,'Datos comparativos (2)'!$E:$BE,Evolutivos!$C18,FALSE),"n/a")</f>
        <v>0.90196078431372539</v>
      </c>
      <c r="CK18" s="318">
        <f>+IFERROR(VLOOKUP($CF$4&amp;CK$5&amp;$FX$3,'Datos comparativos (2)'!$E:$BE,Evolutivos!$C18,FALSE),"n/a")</f>
        <v>0.90882352941176459</v>
      </c>
      <c r="CL18" s="318">
        <f>+IFERROR(VLOOKUP($CF$4&amp;CL$5&amp;$FX$3,'Datos comparativos (2)'!$E:$BE,Evolutivos!$C18,FALSE),"n/a")</f>
        <v>0.93899782135076237</v>
      </c>
      <c r="CM18" s="318">
        <f>+IFERROR(VLOOKUP($CF$4&amp;CM$5&amp;$FX$3,'Datos comparativos (2)'!$E:$BE,Evolutivos!$C18,FALSE),"n/a")</f>
        <v>0.98266253869969034</v>
      </c>
      <c r="CN18" s="318">
        <f>+IFERROR(VLOOKUP($CF$4&amp;CN$5&amp;$FX$3,'Datos comparativos (2)'!$E:$BE,Evolutivos!$C18,FALSE),"n/a")</f>
        <v>1.0000000000000002</v>
      </c>
      <c r="CO18" s="318">
        <f>+IFERROR(VLOOKUP($CF$4&amp;CO$5&amp;$FX$3,'Datos comparativos (2)'!$E:$BE,Evolutivos!$C18,FALSE),"n/a")</f>
        <v>0.99999999999999978</v>
      </c>
      <c r="CP18" s="318">
        <f>+IFERROR(VLOOKUP($CF$4&amp;CP$5&amp;$FX$3,'Datos comparativos (2)'!$E:$BE,Evolutivos!$C18,FALSE),"n/a")</f>
        <v>0.85739750445632779</v>
      </c>
      <c r="CQ18" s="318">
        <f>+IFERROR(VLOOKUP($CF$4&amp;CQ$5&amp;$FX$3,'Datos comparativos (2)'!$E:$BE,Evolutivos!$C18,FALSE),"n/a")</f>
        <v>0.96167557932263792</v>
      </c>
      <c r="CS18" s="318">
        <f>+IFERROR(VLOOKUP($CS$4&amp;CS$5&amp;$FX$3,'Datos comparativos (2)'!$E:$BE,Evolutivos!$C18,FALSE),"n/a")</f>
        <v>0.98266253869969034</v>
      </c>
      <c r="CT18" s="318">
        <f>+IFERROR(VLOOKUP($CS$4&amp;CT$5&amp;$FX$3,'Datos comparativos (2)'!$E:$BE,Evolutivos!$C18,FALSE),"n/a")</f>
        <v>1</v>
      </c>
      <c r="CU18" s="318">
        <f>+IFERROR(VLOOKUP($CS$4&amp;CU$5&amp;$FX$3,'Datos comparativos (2)'!$E:$BE,Evolutivos!$C18,FALSE),"n/a")</f>
        <v>0.77365591397849454</v>
      </c>
      <c r="CV18" s="318">
        <f>+IFERROR(VLOOKUP($CS$4&amp;CV$5&amp;$FX$3,'Datos comparativos (2)'!$E:$BE,Evolutivos!$C18,FALSE),"n/a")</f>
        <v>0.99999999999999978</v>
      </c>
      <c r="CW18" s="318">
        <f>+IFERROR(VLOOKUP($CS$4&amp;CW$5&amp;$FX$3,'Datos comparativos (2)'!$E:$BE,Evolutivos!$C18,FALSE),"n/a")</f>
        <v>0.92424242424242409</v>
      </c>
      <c r="CX18" s="318">
        <f>+IFERROR(VLOOKUP($CS$4&amp;CX$5&amp;$FX$3,'Datos comparativos (2)'!$E:$BE,Evolutivos!$C18,FALSE),"n/a")</f>
        <v>0.93582887700534745</v>
      </c>
      <c r="CY18" s="318">
        <f>+IFERROR(VLOOKUP($CS$4&amp;CY$5&amp;$FX$3,'Datos comparativos (2)'!$E:$BE,Evolutivos!$C18,FALSE),"n/a")</f>
        <v>0.99999999999999967</v>
      </c>
      <c r="CZ18" s="318">
        <f>+IFERROR(VLOOKUP($CS$4&amp;CZ$5&amp;$FX$3,'Datos comparativos (2)'!$E:$BE,Evolutivos!$C18,FALSE),"n/a")</f>
        <v>0.9498039215686277</v>
      </c>
      <c r="DA18" s="318">
        <f>+IFERROR(VLOOKUP($CS$4&amp;DA$5&amp;$FX$3,'Datos comparativos (2)'!$E:$BE,Evolutivos!$C18,FALSE),"n/a")</f>
        <v>0.9309803921568629</v>
      </c>
      <c r="DB18" s="318">
        <f>+IFERROR(VLOOKUP($CS$4&amp;DB$5&amp;$FX$3,'Datos comparativos (2)'!$E:$BE,Evolutivos!$C18,FALSE),"n/a")</f>
        <v>0.79466230936819149</v>
      </c>
      <c r="DC18" s="318">
        <f>+IFERROR(VLOOKUP($CS$4&amp;DC$5&amp;$FX$3,'Datos comparativos (2)'!$E:$BE,Evolutivos!$C18,FALSE),"n/a")</f>
        <v>0.85104364326375692</v>
      </c>
      <c r="DD18" s="318">
        <f>+IFERROR(VLOOKUP($CS$4&amp;DD$5&amp;$FX$3,'Datos comparativos (2)'!$E:$BE,Evolutivos!$C18,FALSE),"n/a")</f>
        <v>0.9299242424242421</v>
      </c>
      <c r="DF18" s="318">
        <f>+IFERROR(VLOOKUP($DF$4&amp;DF$5&amp;$FX$3,'Datos comparativos (2)'!$E:$BE,Evolutivos!$C18,FALSE),"n/a")</f>
        <v>0.94385026737967903</v>
      </c>
      <c r="DG18" s="318">
        <f>+IFERROR(VLOOKUP($DF$4&amp;DG$5&amp;$FX$3,'Datos comparativos (2)'!$E:$BE,Evolutivos!$C18,FALSE),"n/a")</f>
        <v>0.96268184693232117</v>
      </c>
      <c r="DH18" s="318">
        <f>+IFERROR(VLOOKUP($DF$4&amp;DH$5&amp;$FX$3,'Datos comparativos (2)'!$E:$BE,Evolutivos!$C18,FALSE),"n/a")</f>
        <v>0.94526315789473669</v>
      </c>
      <c r="DI18" s="318">
        <f>+IFERROR(VLOOKUP($DF$4&amp;DI$5&amp;$FX$3,'Datos comparativos (2)'!$E:$BE,Evolutivos!$C18,FALSE),"n/a")</f>
        <v>0.96305469556243539</v>
      </c>
      <c r="DJ18" s="318">
        <f>+IFERROR(VLOOKUP($DF$4&amp;DJ$5&amp;$FX$3,'Datos comparativos (2)'!$E:$BE,Evolutivos!$C18,FALSE),"n/a")</f>
        <v>1</v>
      </c>
      <c r="DK18" s="318">
        <f>+IFERROR(VLOOKUP($DF$4&amp;DK$5&amp;$FX$3,'Datos comparativos (2)'!$E:$BE,Evolutivos!$C18,FALSE),"n/a")</f>
        <v>0.9242424242424242</v>
      </c>
      <c r="DL18" s="318">
        <f>+IFERROR(VLOOKUP($DF$4&amp;DL$5&amp;$FX$3,'Datos comparativos (2)'!$E:$BE,Evolutivos!$C18,FALSE),"n/a")</f>
        <v>0.8533333333333335</v>
      </c>
      <c r="DM18" s="318">
        <f>+IFERROR(VLOOKUP($DF$4&amp;DM$5&amp;$FX$3,'Datos comparativos (2)'!$E:$BE,Evolutivos!$C18,FALSE),"n/a")</f>
        <v>0.96124031007751931</v>
      </c>
      <c r="DN18" s="318">
        <f>+IFERROR(VLOOKUP($DF$4&amp;DN$5&amp;$FX$3,'Datos comparativos (2)'!$E:$BE,Evolutivos!$C18,FALSE),"n/a")</f>
        <v>0.95303237574099409</v>
      </c>
      <c r="DO18" s="318">
        <f>+IFERROR(VLOOKUP($DF$4&amp;DO$5&amp;$FX$3,'Datos comparativos (2)'!$E:$BE,Evolutivos!$C18,FALSE),"n/a")</f>
        <v>0.89483065953654173</v>
      </c>
      <c r="DP18" s="318">
        <f>+IFERROR(VLOOKUP($DF$4&amp;DP$5&amp;$FX$3,'Datos comparativos (2)'!$E:$BE,Evolutivos!$C18,FALSE),"n/a")</f>
        <v>0.92456140350877181</v>
      </c>
      <c r="DQ18" s="318">
        <f>+IFERROR(VLOOKUP($DF$4&amp;DQ$5&amp;$FX$3,'Datos comparativos (2)'!$E:$BE,Evolutivos!$C18,FALSE),"n/a")</f>
        <v>0.98266253869969034</v>
      </c>
      <c r="DS18" s="318"/>
      <c r="DT18" s="318">
        <f>+IFERROR(VLOOKUP($DS$4&amp;DT$5&amp;$FX$3,'Datos comparativos (2)'!$E:$BE,Evolutivos!$C18,FALSE),"n/a")</f>
        <v>0.92691622103386795</v>
      </c>
      <c r="DU18" s="318"/>
      <c r="DV18" s="318"/>
      <c r="DW18" s="318"/>
      <c r="DX18" s="318"/>
      <c r="DY18" s="318"/>
      <c r="DZ18" s="318"/>
      <c r="EA18" s="318"/>
      <c r="EB18" s="318"/>
      <c r="EC18" s="318"/>
      <c r="ED18" s="318"/>
      <c r="EF18" s="320">
        <f>+VLOOKUP($FX$3,Listas!$B$3:$C$9,2,FALSE)</f>
        <v>0.8</v>
      </c>
      <c r="EG18" s="318" t="str">
        <f t="shared" si="0"/>
        <v/>
      </c>
      <c r="EH18" s="318" t="str">
        <f t="shared" si="1"/>
        <v/>
      </c>
      <c r="EI18" s="318" t="str">
        <f t="shared" si="2"/>
        <v/>
      </c>
      <c r="EJ18" s="318">
        <f t="shared" si="3"/>
        <v>0.78749999999999998</v>
      </c>
      <c r="EK18" s="318">
        <f t="shared" si="4"/>
        <v>0.8484126984126984</v>
      </c>
      <c r="EL18" s="318">
        <f t="shared" si="5"/>
        <v>0.90781250000000002</v>
      </c>
      <c r="EM18" s="318">
        <f t="shared" si="6"/>
        <v>0.81444444444444442</v>
      </c>
      <c r="EN18" s="318">
        <f t="shared" si="7"/>
        <v>0.90388888888888896</v>
      </c>
      <c r="EO18" s="318">
        <f t="shared" si="8"/>
        <v>0.67305555555555552</v>
      </c>
      <c r="EP18" s="318">
        <f t="shared" si="9"/>
        <v>0.72006944444444443</v>
      </c>
      <c r="EQ18" s="318">
        <f t="shared" si="10"/>
        <v>0.92902777777777779</v>
      </c>
      <c r="ER18" s="318">
        <f t="shared" si="11"/>
        <v>0.93118055555555534</v>
      </c>
      <c r="ES18" s="318">
        <f t="shared" si="12"/>
        <v>0.85423611111111108</v>
      </c>
      <c r="ET18" s="318" t="str">
        <f t="shared" si="13"/>
        <v/>
      </c>
      <c r="EU18" s="318">
        <f t="shared" si="14"/>
        <v>0.75951388888888882</v>
      </c>
      <c r="EV18" s="318">
        <f t="shared" si="15"/>
        <v>0.77986111111111101</v>
      </c>
      <c r="EW18" s="318">
        <f t="shared" si="16"/>
        <v>0.90055555555555544</v>
      </c>
      <c r="EX18" s="318">
        <f t="shared" si="17"/>
        <v>0.85465277777777759</v>
      </c>
      <c r="EY18" s="318">
        <f t="shared" si="18"/>
        <v>0.91059232026143799</v>
      </c>
      <c r="EZ18" s="318">
        <f t="shared" si="19"/>
        <v>0.88152483072818344</v>
      </c>
      <c r="FA18" s="318">
        <f t="shared" si="20"/>
        <v>0.89963536291709678</v>
      </c>
      <c r="FB18" s="318">
        <f t="shared" si="21"/>
        <v>0.93214654282765752</v>
      </c>
      <c r="FC18" s="318">
        <f t="shared" si="22"/>
        <v>0.79637908496732035</v>
      </c>
      <c r="FD18" s="318">
        <f t="shared" si="23"/>
        <v>0.96675954592363267</v>
      </c>
      <c r="FE18" s="318">
        <f t="shared" si="24"/>
        <v>0.9398564993298234</v>
      </c>
      <c r="FF18" s="318">
        <f t="shared" si="25"/>
        <v>0.88939393939393929</v>
      </c>
      <c r="FG18" s="318">
        <f t="shared" si="26"/>
        <v>0.97388678668348427</v>
      </c>
      <c r="FH18" s="318">
        <f t="shared" si="27"/>
        <v>0.93969102792632186</v>
      </c>
      <c r="FI18" s="318">
        <f t="shared" si="28"/>
        <v>0.91877281755939499</v>
      </c>
      <c r="FJ18" s="318">
        <f t="shared" si="29"/>
        <v>0.9533571004159237</v>
      </c>
      <c r="FK18" s="318">
        <f t="shared" si="30"/>
        <v>0.96026143790849672</v>
      </c>
      <c r="FL18" s="318">
        <f t="shared" si="31"/>
        <v>0.8585433983520635</v>
      </c>
      <c r="FM18" s="318">
        <f t="shared" si="32"/>
        <v>0.95059842406891226</v>
      </c>
      <c r="FN18" s="318">
        <f t="shared" si="33"/>
        <v>0.96243237326828657</v>
      </c>
      <c r="FO18" s="318">
        <f t="shared" si="34"/>
        <v>0.9225353397172823</v>
      </c>
      <c r="FP18" s="318">
        <f t="shared" si="35"/>
        <v>0.93401820058166807</v>
      </c>
      <c r="FQ18" s="318">
        <f t="shared" si="36"/>
        <v>0.92691622103386795</v>
      </c>
      <c r="FR18" s="318"/>
      <c r="FS18" s="318"/>
      <c r="FT18" s="318"/>
      <c r="FU18" s="1007"/>
    </row>
    <row r="19" spans="3:177" x14ac:dyDescent="0.35">
      <c r="C19" s="304">
        <f>+VLOOKUP(E19,Listas!$K$2:$L$44,2,FALSE)</f>
        <v>20</v>
      </c>
      <c r="D19" s="304">
        <f>+D21+1</f>
        <v>16</v>
      </c>
      <c r="E19" s="317" t="str">
        <f>+IF(HLOOKUP($FX$2,Listas!$E$2:$H$25,Evolutivos!$D19,FALSE)=0,"",HLOOKUP($FX$2,Listas!$E$2:$H$25,Evolutivos!$D19,FALSE))</f>
        <v>Plan 3000</v>
      </c>
      <c r="F19" s="318" t="str">
        <f>+IFERROR(VLOOKUP($F$4&amp;F$5&amp;$FX$3,'Datos comparativos (2)'!$E:$BD,Evolutivos!$C19,FALSE),"n/a")</f>
        <v>n/a</v>
      </c>
      <c r="G19" s="318" t="str">
        <f>+IFERROR(VLOOKUP($F$4&amp;G$5&amp;$FX$3,'Datos comparativos (2)'!$E:$BD,Evolutivos!$C19,FALSE),"n/a")</f>
        <v>n/a</v>
      </c>
      <c r="H19" s="318" t="str">
        <f>+IFERROR(VLOOKUP($F$4&amp;H$5&amp;$FX$3,'Datos comparativos (2)'!$E:$BD,Evolutivos!$C19,FALSE),"n/a")</f>
        <v>n/a</v>
      </c>
      <c r="I19" s="318" t="str">
        <f>+IFERROR(VLOOKUP($F$4&amp;I$5&amp;$FX$3,'Datos comparativos (2)'!$E:$BD,Evolutivos!$C19,FALSE),"n/a")</f>
        <v>n/a</v>
      </c>
      <c r="J19" s="318" t="str">
        <f>+IFERROR(VLOOKUP($F$4&amp;J$5&amp;$FX$3,'Datos comparativos (2)'!$E:$BD,Evolutivos!$C19,FALSE),"n/a")</f>
        <v>n/a</v>
      </c>
      <c r="K19" s="318" t="str">
        <f>+IFERROR(VLOOKUP($F$4&amp;K$5&amp;$FX$3,'Datos comparativos (2)'!$E:$BD,Evolutivos!$C19,FALSE),"n/a")</f>
        <v>n/a</v>
      </c>
      <c r="L19" s="318" t="str">
        <f>+IFERROR(VLOOKUP($F$4&amp;L$5&amp;$FX$3,'Datos comparativos (2)'!$E:$BD,Evolutivos!$C19,FALSE),"n/a")</f>
        <v>n/a</v>
      </c>
      <c r="M19" s="318" t="str">
        <f>+IFERROR(VLOOKUP($F$4&amp;M$5&amp;$FX$3,'Datos comparativos (2)'!$E:$BD,Evolutivos!$C19,FALSE),"n/a")</f>
        <v>n/a</v>
      </c>
      <c r="N19" s="318" t="str">
        <f>+IFERROR(VLOOKUP($F$4&amp;N$5&amp;$FX$3,'Datos comparativos (2)'!$E:$BD,Evolutivos!$C19,FALSE),"n/a")</f>
        <v>n/a</v>
      </c>
      <c r="O19" s="318" t="str">
        <f>+IFERROR(VLOOKUP($F$4&amp;O$5&amp;$FX$3,'Datos comparativos (2)'!$E:$BD,Evolutivos!$C19,FALSE),"n/a")</f>
        <v>n/a</v>
      </c>
      <c r="P19" s="318" t="str">
        <f>+IFERROR(VLOOKUP($F$4&amp;P$5&amp;$FX$3,'Datos comparativos (2)'!$E:$BD,Evolutivos!$C19,FALSE),"n/a")</f>
        <v>n/a</v>
      </c>
      <c r="Q19" s="318" t="str">
        <f>+IFERROR(VLOOKUP($F$4&amp;Q$5&amp;$FX$3,'Datos comparativos (2)'!$E:$BD,Evolutivos!$C19,FALSE),"n/a")</f>
        <v>n/a</v>
      </c>
      <c r="R19" s="319"/>
      <c r="S19" s="318" t="str">
        <f>+IFERROR(VLOOKUP($S$4&amp;S$5&amp;$FX$3,'Datos comparativos (2)'!$E:$BD,Evolutivos!$C19,FALSE),"n/a")</f>
        <v>n/a</v>
      </c>
      <c r="T19" s="318" t="str">
        <f>+IFERROR(VLOOKUP($S$4&amp;T$5&amp;$FX$3,'Datos comparativos (2)'!$E:$BD,Evolutivos!$C19,FALSE),"n/a")</f>
        <v>n/a</v>
      </c>
      <c r="U19" s="318" t="str">
        <f>+IFERROR(VLOOKUP($S$4&amp;U$5&amp;$FX$3,'Datos comparativos (2)'!$E:$BD,Evolutivos!$C19,FALSE),"n/a")</f>
        <v>n/a</v>
      </c>
      <c r="V19" s="318" t="str">
        <f>+IFERROR(VLOOKUP($S$4&amp;V$5&amp;$FX$3,'Datos comparativos (2)'!$E:$BD,Evolutivos!$C19,FALSE),"n/a")</f>
        <v>n/a</v>
      </c>
      <c r="W19" s="318" t="str">
        <f>+IFERROR(VLOOKUP($S$4&amp;W$5&amp;$FX$3,'Datos comparativos (2)'!$E:$BD,Evolutivos!$C19,FALSE),"n/a")</f>
        <v>n/a</v>
      </c>
      <c r="X19" s="318">
        <f>+IFERROR(VLOOKUP($S$4&amp;X$5&amp;$FX$3,'Datos comparativos (2)'!$E:$BD,Evolutivos!$C19,FALSE),"n/a")</f>
        <v>0.80833333333333335</v>
      </c>
      <c r="Y19" s="318">
        <f>+IFERROR(VLOOKUP($S$4&amp;Y$5&amp;$FX$3,'Datos comparativos (2)'!$E:$BD,Evolutivos!$C19,FALSE),"n/a")</f>
        <v>0.93666666666666665</v>
      </c>
      <c r="Z19" s="318">
        <f>+IFERROR(VLOOKUP($S$4&amp;Z$5&amp;$FX$3,'Datos comparativos (2)'!$E:$BD,Evolutivos!$C19,FALSE),"n/a")</f>
        <v>0.82500000000000007</v>
      </c>
      <c r="AA19" s="318">
        <f>+IFERROR(VLOOKUP($S$4&amp;AA$5&amp;$FX$3,'Datos comparativos (2)'!$E:$BD,Evolutivos!$C19,FALSE),"n/a")</f>
        <v>0.67166666666666675</v>
      </c>
      <c r="AB19" s="318">
        <f>+IFERROR(VLOOKUP($S$4&amp;AB$5&amp;$FX$3,'Datos comparativos (2)'!$E:$BD,Evolutivos!$C19,FALSE),"n/a")</f>
        <v>0.79999999999999993</v>
      </c>
      <c r="AC19" s="318">
        <f>+IFERROR(VLOOKUP($S$4&amp;AC$5&amp;$FX$3,'Datos comparativos (2)'!$E:$BD,Evolutivos!$C19,FALSE),"n/a")</f>
        <v>0.7416666666666667</v>
      </c>
      <c r="AD19" s="318">
        <f>+IFERROR(VLOOKUP($S$4&amp;AD$5&amp;$FX$3,'Datos comparativos (2)'!$E:$BD,Evolutivos!$C19,FALSE),"n/a")</f>
        <v>0.85833333333333328</v>
      </c>
      <c r="AE19" s="319"/>
      <c r="AF19" s="318">
        <f>+IFERROR(VLOOKUP($AF$4&amp;AF$5&amp;$FX$3,'Datos comparativos (2)'!$E:$BD,Evolutivos!$C19,FALSE),"n/a")</f>
        <v>0.69166666666666665</v>
      </c>
      <c r="AG19" s="318">
        <f>+IFERROR(VLOOKUP($AF$4&amp;AG$5&amp;$FX$3,'Datos comparativos (2)'!$E:$BD,Evolutivos!$C19,FALSE),"n/a")</f>
        <v>0.82166666666666666</v>
      </c>
      <c r="AH19" s="318">
        <f>+IFERROR(VLOOKUP($AF$4&amp;AH$5&amp;$FX$3,'Datos comparativos (2)'!$E:$BD,Evolutivos!$C19,FALSE),"n/a")</f>
        <v>0.62541666666666662</v>
      </c>
      <c r="AI19" s="318">
        <f>+IFERROR(VLOOKUP($AF$4&amp;AI$5&amp;$FX$3,'Datos comparativos (2)'!$E:$BD,Evolutivos!$C19,FALSE),"n/a")</f>
        <v>0.86583333333333334</v>
      </c>
      <c r="AJ19" s="318">
        <f>+IFERROR(VLOOKUP($AF$4&amp;AJ$5&amp;$FX$3,'Datos comparativos (2)'!$E:$BD,Evolutivos!$C19,FALSE),"n/a")</f>
        <v>0.69791666666666652</v>
      </c>
      <c r="AK19" s="318">
        <f>+IFERROR(VLOOKUP($AF$4&amp;AK$5&amp;$FX$3,'Datos comparativos (2)'!$E:$BD,Evolutivos!$C19,FALSE),"n/a")</f>
        <v>0.8152083333333332</v>
      </c>
      <c r="AL19" s="318">
        <f>+IFERROR(VLOOKUP($AF$4&amp;AL$5&amp;$FX$3,'Datos comparativos (2)'!$E:$BD,Evolutivos!$C19,FALSE),"n/a")</f>
        <v>0.70770833333333327</v>
      </c>
      <c r="AM19" s="318">
        <f>+IFERROR(VLOOKUP($AF$4&amp;AM$5&amp;$FX$3,'Datos comparativos (2)'!$E:$BD,Evolutivos!$C19,FALSE),"n/a")</f>
        <v>0.79853603603603596</v>
      </c>
      <c r="AN19" s="318">
        <f>+IFERROR(VLOOKUP($AF$4&amp;AN$5&amp;$FX$3,'Datos comparativos (2)'!$E:$BD,Evolutivos!$C19,FALSE),"n/a")</f>
        <v>0.9458333333333333</v>
      </c>
      <c r="AO19" s="318">
        <f>+IFERROR(VLOOKUP($AF$4&amp;AO$5&amp;$FX$3,'Datos comparativos (2)'!$E:$BD,Evolutivos!$C19,FALSE),"n/a")</f>
        <v>0.97020833333333334</v>
      </c>
      <c r="AP19" s="318">
        <f>+IFERROR(VLOOKUP($AF$4&amp;AP$5&amp;$FX$3,'Datos comparativos (2)'!$E:$BD,Evolutivos!$C19,FALSE),"n/a")</f>
        <v>0.68708333333333327</v>
      </c>
      <c r="AQ19" s="318">
        <f>+IFERROR(VLOOKUP($AF$4&amp;AQ$5&amp;$FX$3,'Datos comparativos (2)'!$E:$BD,Evolutivos!$C19,FALSE),"n/a")</f>
        <v>0.98333333333333317</v>
      </c>
      <c r="AR19" s="319"/>
      <c r="AS19" s="318">
        <f>+IFERROR(VLOOKUP($AS$4&amp;AS$5&amp;$FX$3,'Datos comparativos (2)'!$E:$BD,Evolutivos!$C19,FALSE),"n/a")</f>
        <v>0.99999999999999978</v>
      </c>
      <c r="AT19" s="318">
        <f>+IFERROR(VLOOKUP($AS$4&amp;AT$5&amp;$FX$3,'Datos comparativos (2)'!$E:$BE,Evolutivos!$C19,FALSE),"n/a")</f>
        <v>0.81416666666666648</v>
      </c>
      <c r="AU19" s="318">
        <f>+IFERROR(VLOOKUP($AS$4&amp;AU$5&amp;$FX$3,'Datos comparativos (2)'!$E:$BD,Evolutivos!$C19,FALSE),"n/a")</f>
        <v>0.93749999999999978</v>
      </c>
      <c r="AV19" s="318" t="str">
        <f>+IFERROR(VLOOKUP($AS$4&amp;AV$5&amp;$FX$3,'Datos comparativos (2)'!$E:$BD,Evolutivos!$C19,FALSE),"n/a")</f>
        <v>n/a</v>
      </c>
      <c r="AW19" s="318" t="str">
        <f>+IFERROR(VLOOKUP($AS$4&amp;AW$5&amp;$FX$3,'Datos comparativos (2)'!$E:$BD,Evolutivos!$C19,FALSE),"n/a")</f>
        <v>n/a</v>
      </c>
      <c r="AX19" s="318" t="str">
        <f>+IFERROR(VLOOKUP($AS$4&amp;AX$5&amp;$FX$3,'Datos comparativos (2)'!$E:$BD,Evolutivos!$C19,FALSE),"n/a")</f>
        <v>n/a</v>
      </c>
      <c r="AY19" s="318">
        <f>+IFERROR(VLOOKUP($AS$4&amp;AY$5&amp;$FX$3,'Datos comparativos (2)'!$E:$BD,Evolutivos!$C19,FALSE),"n/a")</f>
        <v>0.67416666666666658</v>
      </c>
      <c r="AZ19" s="318">
        <f>+IFERROR(VLOOKUP($AS$4&amp;AZ$5&amp;$FX$3,'Datos comparativos (2)'!$E:$BD,Evolutivos!$C19,FALSE),"n/a")</f>
        <v>0.90833333333333321</v>
      </c>
      <c r="BA19" s="318">
        <f>+IFERROR(VLOOKUP($AS$4&amp;BA$5&amp;$FX$3,'Datos comparativos (2)'!$E:$BD,Evolutivos!$C19,FALSE),"n/a")</f>
        <v>0.99999999999999978</v>
      </c>
      <c r="BB19" s="318">
        <f>+IFERROR(VLOOKUP($AS$4&amp;BB$5&amp;$FX$3,'Datos comparativos (2)'!$E:$BD,Evolutivos!$C19,FALSE),"n/a")</f>
        <v>0.87230392156862746</v>
      </c>
      <c r="BC19" s="318">
        <f>+IFERROR(VLOOKUP($AS$4&amp;BC$5&amp;$FX$3,'Datos comparativos (2)'!$E:$BD,Evolutivos!$C19,FALSE),"n/a")</f>
        <v>0.98333333333333328</v>
      </c>
      <c r="BD19" s="318">
        <f>+IFERROR(VLOOKUP($AS$4&amp;BD$5&amp;$FX$3,'Datos comparativos (2)'!$E:$BD,Evolutivos!$C19,FALSE),"n/a")</f>
        <v>0.8158333333333333</v>
      </c>
      <c r="BF19" s="318">
        <f>+IFERROR(VLOOKUP($BF$4&amp;BF$5&amp;$FX$3,'Datos comparativos (2)'!$E:$BD,Evolutivos!$C19,FALSE),"n/a")</f>
        <v>0.92499999999999982</v>
      </c>
      <c r="BG19" s="318">
        <f>+IFERROR(VLOOKUP($BF$4&amp;BG$5&amp;$FX$3,'Datos comparativos (2)'!$E:$BD,Evolutivos!$C19,FALSE),"n/a")</f>
        <v>0.96583333333333332</v>
      </c>
      <c r="BH19" s="318">
        <f>+IFERROR(VLOOKUP($BF$4&amp;BH$5&amp;$FX$3,'Datos comparativos (2)'!$E:$BD,Evolutivos!$C19,FALSE),"n/a")</f>
        <v>0.98333333333333328</v>
      </c>
      <c r="BI19" s="318">
        <f>+IFERROR(VLOOKUP($BF$4&amp;BI$5&amp;$FX$3,'Datos comparativos (2)'!$E:$BD,Evolutivos!$C19,FALSE),"n/a")</f>
        <v>0.89874999999999994</v>
      </c>
      <c r="BJ19" s="318">
        <f>+IFERROR(VLOOKUP($BF$4&amp;BJ$5&amp;$FX$3,'Datos comparativos (2)'!$E:$BD,Evolutivos!$C19,FALSE),"n/a")</f>
        <v>0.99999999999999989</v>
      </c>
      <c r="BK19" s="318">
        <f>+IFERROR(VLOOKUP($BF$4&amp;BK$5&amp;$FX$3,'Datos comparativos (2)'!$E:$BD,Evolutivos!$C19,FALSE),"n/a")</f>
        <v>0.86133928571428564</v>
      </c>
      <c r="BL19" s="318">
        <f>+IFERROR(VLOOKUP($BF$4&amp;BL$5&amp;$FX$3,'Datos comparativos (2)'!$E:$BD,Evolutivos!$C19,FALSE),"n/a")</f>
        <v>0.52687499999999998</v>
      </c>
      <c r="BM19" s="318">
        <f>+IFERROR(VLOOKUP($BF$4&amp;BM$5&amp;$FX$3,'Datos comparativos (2)'!$E:$BD,Evolutivos!$C19,FALSE),"n/a")</f>
        <v>0.98333333333333328</v>
      </c>
      <c r="BN19" s="318">
        <f>+IFERROR(VLOOKUP($BF$4&amp;BN$5&amp;$FX$3,'Datos comparativos (2)'!$E:$BD,Evolutivos!$C19,FALSE),"n/a")</f>
        <v>0.8365841073271415</v>
      </c>
      <c r="BO19" s="318">
        <f>+IFERROR(VLOOKUP($BF$4&amp;BO$5&amp;$FX$3,'Datos comparativos (2)'!$E:$BD,Evolutivos!$C19,FALSE),"n/a")</f>
        <v>1.0000000000000002</v>
      </c>
      <c r="BP19" s="318">
        <f>+IFERROR(VLOOKUP($BF$4&amp;BP$5&amp;$FX$3,'Datos comparativos (2)'!$E:$BE,Evolutivos!$C19,FALSE),"n/a")</f>
        <v>0.99117647058823533</v>
      </c>
      <c r="BQ19" s="318">
        <f>+IFERROR(VLOOKUP($BF$4&amp;BQ$5&amp;$FX$3,'Datos comparativos (2)'!$E:$BE,Evolutivos!$C19,FALSE),"n/a")</f>
        <v>0.90894736842105273</v>
      </c>
      <c r="BS19" s="318">
        <f>+IFERROR(VLOOKUP($BS$4&amp;BS$5&amp;$FX$3,'Datos comparativos (2)'!$E:$BE,Evolutivos!$C19,FALSE),"n/a")</f>
        <v>1</v>
      </c>
      <c r="BT19" s="318">
        <f>+IFERROR(VLOOKUP($BS$4&amp;BT$5&amp;$FX$3,'Datos comparativos (2)'!$E:$BE,Evolutivos!$C19,FALSE),"n/a")</f>
        <v>0.93766769865841082</v>
      </c>
      <c r="BU19" s="318">
        <f>+IFERROR(VLOOKUP($BS$4&amp;BU$5&amp;$FX$3,'Datos comparativos (2)'!$E:$BE,Evolutivos!$C19,FALSE),"n/a")</f>
        <v>0.95624355005159967</v>
      </c>
      <c r="BV19" s="318">
        <f>+IFERROR(VLOOKUP($BS$4&amp;BV$5&amp;$FX$3,'Datos comparativos (2)'!$E:$BE,Evolutivos!$C19,FALSE),"n/a")</f>
        <v>1.0000000000000002</v>
      </c>
      <c r="BW19" s="318">
        <f>+IFERROR(VLOOKUP($BS$4&amp;BW$5&amp;$FX$3,'Datos comparativos (2)'!$E:$BE,Evolutivos!$C19,FALSE),"n/a")</f>
        <v>0.98333333333333339</v>
      </c>
      <c r="BX19" s="318">
        <f>+IFERROR(VLOOKUP($BS$4&amp;BX$5&amp;$FX$3,'Datos comparativos (2)'!$E:$BE,Evolutivos!$C19,FALSE),"n/a")</f>
        <v>1</v>
      </c>
      <c r="BY19" s="318">
        <f>+IFERROR(VLOOKUP($BS$4&amp;BY$5&amp;$FX$3,'Datos comparativos (2)'!$E:$BE,Evolutivos!$C19,FALSE),"n/a")</f>
        <v>0.98039215686274528</v>
      </c>
      <c r="BZ19" s="318">
        <f>+IFERROR(VLOOKUP($BS$4&amp;BZ$5&amp;$FX$3,'Datos comparativos (2)'!$E:$BE,Evolutivos!$C19,FALSE),"n/a")</f>
        <v>0.67960784313725497</v>
      </c>
      <c r="CA19" s="318">
        <f>+IFERROR(VLOOKUP($BS$4&amp;CA$5&amp;$FX$3,'Datos comparativos (2)'!$E:$BE,Evolutivos!$C19,FALSE),"n/a")</f>
        <v>0.96532507739938089</v>
      </c>
      <c r="CB19" s="318">
        <f>+IFERROR(VLOOKUP($BS$4&amp;CB$5&amp;$FX$3,'Datos comparativos (2)'!$E:$BE,Evolutivos!$C19,FALSE),"n/a")</f>
        <v>1.0000000000000002</v>
      </c>
      <c r="CC19" s="318" t="str">
        <f>+IFERROR(VLOOKUP($BS$4&amp;CC$5&amp;$FX$3,'Datos comparativos (2)'!$E:$BE,Evolutivos!$C19,FALSE),"n/a")</f>
        <v>n/a</v>
      </c>
      <c r="CD19" s="318">
        <f>+IFERROR(VLOOKUP($BS$4&amp;CD$5&amp;$FX$3,'Datos comparativos (2)'!$E:$BE,Evolutivos!$C19,FALSE),"n/a")</f>
        <v>0.89349376114082013</v>
      </c>
      <c r="CF19" s="318">
        <f>+IFERROR(VLOOKUP($CF$4&amp;CF$5&amp;$FX$3,'Datos comparativos (2)'!$E:$BE,Evolutivos!$C19,FALSE),"n/a")</f>
        <v>1</v>
      </c>
      <c r="CG19" s="318">
        <f>+IFERROR(VLOOKUP($CF$4&amp;CG$5&amp;$FX$3,'Datos comparativos (2)'!$E:$BE,Evolutivos!$C19,FALSE),"n/a")</f>
        <v>0.99999999999999989</v>
      </c>
      <c r="CH19" s="318">
        <f>+IFERROR(VLOOKUP($CF$4&amp;CH$5&amp;$FX$3,'Datos comparativos (2)'!$E:$BE,Evolutivos!$C19,FALSE),"n/a")</f>
        <v>0.85025300442757723</v>
      </c>
      <c r="CI19" s="318">
        <f>+IFERROR(VLOOKUP($CF$4&amp;CI$5&amp;$FX$3,'Datos comparativos (2)'!$E:$BE,Evolutivos!$C19,FALSE),"n/a")</f>
        <v>0.82352941176470573</v>
      </c>
      <c r="CJ19" s="318">
        <f>+IFERROR(VLOOKUP($CF$4&amp;CJ$5&amp;$FX$3,'Datos comparativos (2)'!$E:$BE,Evolutivos!$C19,FALSE),"n/a")</f>
        <v>1.0000000000000002</v>
      </c>
      <c r="CK19" s="318">
        <f>+IFERROR(VLOOKUP($CF$4&amp;CK$5&amp;$FX$3,'Datos comparativos (2)'!$E:$BE,Evolutivos!$C19,FALSE),"n/a")</f>
        <v>0.90925672594619245</v>
      </c>
      <c r="CL19" s="318">
        <f>+IFERROR(VLOOKUP($CF$4&amp;CL$5&amp;$FX$3,'Datos comparativos (2)'!$E:$BE,Evolutivos!$C19,FALSE),"n/a")</f>
        <v>0.99999999999999978</v>
      </c>
      <c r="CM19" s="318">
        <f>+IFERROR(VLOOKUP($CF$4&amp;CM$5&amp;$FX$3,'Datos comparativos (2)'!$E:$BE,Evolutivos!$C19,FALSE),"n/a")</f>
        <v>0.92196969696969688</v>
      </c>
      <c r="CN19" s="318">
        <f>+IFERROR(VLOOKUP($CF$4&amp;CN$5&amp;$FX$3,'Datos comparativos (2)'!$E:$BE,Evolutivos!$C19,FALSE),"n/a")</f>
        <v>0.77395635673624275</v>
      </c>
      <c r="CO19" s="318">
        <f>+IFERROR(VLOOKUP($CF$4&amp;CO$5&amp;$FX$3,'Datos comparativos (2)'!$E:$BE,Evolutivos!$C19,FALSE),"n/a")</f>
        <v>0.98266253869969034</v>
      </c>
      <c r="CP19" s="318">
        <f>+IFERROR(VLOOKUP($CF$4&amp;CP$5&amp;$FX$3,'Datos comparativos (2)'!$E:$BE,Evolutivos!$C19,FALSE),"n/a")</f>
        <v>0.92424242424242409</v>
      </c>
      <c r="CQ19" s="318">
        <f>+IFERROR(VLOOKUP($CF$4&amp;CQ$5&amp;$FX$3,'Datos comparativos (2)'!$E:$BE,Evolutivos!$C19,FALSE),"n/a")</f>
        <v>0.98128342245989286</v>
      </c>
      <c r="CS19" s="318">
        <f>+IFERROR(VLOOKUP($CS$4&amp;CS$5&amp;$FX$3,'Datos comparativos (2)'!$E:$BE,Evolutivos!$C19,FALSE),"n/a")</f>
        <v>1.0000000000000002</v>
      </c>
      <c r="CT19" s="318">
        <f>+IFERROR(VLOOKUP($CS$4&amp;CT$5&amp;$FX$3,'Datos comparativos (2)'!$E:$BE,Evolutivos!$C19,FALSE),"n/a")</f>
        <v>0.83118279569892461</v>
      </c>
      <c r="CU19" s="318">
        <f>+IFERROR(VLOOKUP($CS$4&amp;CU$5&amp;$FX$3,'Datos comparativos (2)'!$E:$BE,Evolutivos!$C19,FALSE),"n/a")</f>
        <v>0.80704099821746866</v>
      </c>
      <c r="CV19" s="318">
        <f>+IFERROR(VLOOKUP($CS$4&amp;CV$5&amp;$FX$3,'Datos comparativos (2)'!$E:$BE,Evolutivos!$C19,FALSE),"n/a")</f>
        <v>0.99999999999999978</v>
      </c>
      <c r="CW19" s="318">
        <f>+IFERROR(VLOOKUP($CS$4&amp;CW$5&amp;$FX$3,'Datos comparativos (2)'!$E:$BE,Evolutivos!$C19,FALSE),"n/a")</f>
        <v>0.9419026870007261</v>
      </c>
      <c r="CX19" s="318">
        <f>+IFERROR(VLOOKUP($CS$4&amp;CX$5&amp;$FX$3,'Datos comparativos (2)'!$E:$BE,Evolutivos!$C19,FALSE),"n/a")</f>
        <v>0.93787878787878776</v>
      </c>
      <c r="CY19" s="318">
        <f>+IFERROR(VLOOKUP($CS$4&amp;CY$5&amp;$FX$3,'Datos comparativos (2)'!$E:$BE,Evolutivos!$C19,FALSE),"n/a")</f>
        <v>0.9362745098039218</v>
      </c>
      <c r="CZ19" s="318">
        <f>+IFERROR(VLOOKUP($CS$4&amp;CZ$5&amp;$FX$3,'Datos comparativos (2)'!$E:$BE,Evolutivos!$C19,FALSE),"n/a")</f>
        <v>0.98000000000000009</v>
      </c>
      <c r="DA19" s="318">
        <f>+IFERROR(VLOOKUP($CS$4&amp;DA$5&amp;$FX$3,'Datos comparativos (2)'!$E:$BE,Evolutivos!$C19,FALSE),"n/a")</f>
        <v>0.81623347013223879</v>
      </c>
      <c r="DB19" s="318">
        <f>+IFERROR(VLOOKUP($CS$4&amp;DB$5&amp;$FX$3,'Datos comparativos (2)'!$E:$BE,Evolutivos!$C19,FALSE),"n/a")</f>
        <v>0.96532507739938078</v>
      </c>
      <c r="DC19" s="318">
        <f>+IFERROR(VLOOKUP($CS$4&amp;DC$5&amp;$FX$3,'Datos comparativos (2)'!$E:$BE,Evolutivos!$C19,FALSE),"n/a")</f>
        <v>0.98039215686274483</v>
      </c>
      <c r="DD19" s="318">
        <f>+IFERROR(VLOOKUP($CS$4&amp;DD$5&amp;$FX$3,'Datos comparativos (2)'!$E:$BE,Evolutivos!$C19,FALSE),"n/a")</f>
        <v>0.96705882352941197</v>
      </c>
      <c r="DF19" s="318">
        <f>+IFERROR(VLOOKUP($DF$4&amp;DF$5&amp;$FX$3,'Datos comparativos (2)'!$E:$BE,Evolutivos!$C19,FALSE),"n/a")</f>
        <v>0.98395721925133672</v>
      </c>
      <c r="DG19" s="318">
        <f>+IFERROR(VLOOKUP($DF$4&amp;DG$5&amp;$FX$3,'Datos comparativos (2)'!$E:$BE,Evolutivos!$C19,FALSE),"n/a")</f>
        <v>0.76401515151515131</v>
      </c>
      <c r="DH19" s="318">
        <f>+IFERROR(VLOOKUP($DF$4&amp;DH$5&amp;$FX$3,'Datos comparativos (2)'!$E:$BE,Evolutivos!$C19,FALSE),"n/a")</f>
        <v>0.99999999999999978</v>
      </c>
      <c r="DI19" s="318">
        <f>+IFERROR(VLOOKUP($DF$4&amp;DI$5&amp;$FX$3,'Datos comparativos (2)'!$E:$BE,Evolutivos!$C19,FALSE),"n/a")</f>
        <v>0.92610939112487101</v>
      </c>
      <c r="DJ19" s="318">
        <f>+IFERROR(VLOOKUP($DF$4&amp;DJ$5&amp;$FX$3,'Datos comparativos (2)'!$E:$BE,Evolutivos!$C19,FALSE),"n/a")</f>
        <v>0.94102167182662533</v>
      </c>
      <c r="DK19" s="318">
        <f>+IFERROR(VLOOKUP($DF$4&amp;DK$5&amp;$FX$3,'Datos comparativos (2)'!$E:$BE,Evolutivos!$C19,FALSE),"n/a")</f>
        <v>0.99999999999999978</v>
      </c>
      <c r="DL19" s="318">
        <f>+IFERROR(VLOOKUP($DF$4&amp;DL$5&amp;$FX$3,'Datos comparativos (2)'!$E:$BE,Evolutivos!$C19,FALSE),"n/a")</f>
        <v>0.98039215686274483</v>
      </c>
      <c r="DM19" s="318">
        <f>+IFERROR(VLOOKUP($DF$4&amp;DM$5&amp;$FX$3,'Datos comparativos (2)'!$E:$BE,Evolutivos!$C19,FALSE),"n/a")</f>
        <v>0.92647058823529393</v>
      </c>
      <c r="DN19" s="318">
        <f>+IFERROR(VLOOKUP($DF$4&amp;DN$5&amp;$FX$3,'Datos comparativos (2)'!$E:$BE,Evolutivos!$C19,FALSE),"n/a")</f>
        <v>0.90085388994307369</v>
      </c>
      <c r="DO19" s="318">
        <f>+IFERROR(VLOOKUP($DF$4&amp;DO$5&amp;$FX$3,'Datos comparativos (2)'!$E:$BE,Evolutivos!$C19,FALSE),"n/a")</f>
        <v>0.99999999999999978</v>
      </c>
      <c r="DP19" s="318">
        <f>+IFERROR(VLOOKUP($DF$4&amp;DP$5&amp;$FX$3,'Datos comparativos (2)'!$E:$BE,Evolutivos!$C19,FALSE),"n/a")</f>
        <v>0.96434937611408178</v>
      </c>
      <c r="DQ19" s="318">
        <f>+IFERROR(VLOOKUP($DF$4&amp;DQ$5&amp;$FX$3,'Datos comparativos (2)'!$E:$BE,Evolutivos!$C19,FALSE),"n/a")</f>
        <v>0.95588235294117618</v>
      </c>
      <c r="DS19" s="318"/>
      <c r="DT19" s="318">
        <f>+IFERROR(VLOOKUP($DS$4&amp;DT$5&amp;$FX$3,'Datos comparativos (2)'!$E:$BE,Evolutivos!$C19,FALSE),"n/a")</f>
        <v>0.96627450980392182</v>
      </c>
      <c r="DU19" s="318"/>
      <c r="DV19" s="318"/>
      <c r="DW19" s="318"/>
      <c r="DX19" s="318"/>
      <c r="DY19" s="318"/>
      <c r="DZ19" s="318"/>
      <c r="EA19" s="318"/>
      <c r="EB19" s="318"/>
      <c r="EC19" s="318"/>
      <c r="ED19" s="318"/>
      <c r="EF19" s="320">
        <f>+VLOOKUP($FX$3,Listas!$B$3:$C$9,2,FALSE)</f>
        <v>0.8</v>
      </c>
      <c r="EG19" s="318" t="str">
        <f t="shared" si="0"/>
        <v/>
      </c>
      <c r="EH19" s="318" t="str">
        <f t="shared" si="1"/>
        <v/>
      </c>
      <c r="EI19" s="318" t="str">
        <f t="shared" si="2"/>
        <v/>
      </c>
      <c r="EJ19" s="318" t="str">
        <f t="shared" si="3"/>
        <v/>
      </c>
      <c r="EK19" s="318" t="str">
        <f t="shared" si="4"/>
        <v/>
      </c>
      <c r="EL19" s="318">
        <f t="shared" si="5"/>
        <v>0.80833333333333335</v>
      </c>
      <c r="EM19" s="318">
        <f t="shared" si="6"/>
        <v>0.81111111111111123</v>
      </c>
      <c r="EN19" s="318">
        <f t="shared" si="7"/>
        <v>0.79999999999999993</v>
      </c>
      <c r="EO19" s="318">
        <f t="shared" si="8"/>
        <v>0.71291666666666664</v>
      </c>
      <c r="EP19" s="318">
        <f t="shared" si="9"/>
        <v>0.79298611111111095</v>
      </c>
      <c r="EQ19" s="318">
        <f t="shared" si="10"/>
        <v>0.81735923423423407</v>
      </c>
      <c r="ER19" s="318">
        <f t="shared" si="11"/>
        <v>0.88020833333333337</v>
      </c>
      <c r="ES19" s="318">
        <f t="shared" si="12"/>
        <v>0.91722222222222205</v>
      </c>
      <c r="ET19" s="318" t="str">
        <f t="shared" si="13"/>
        <v/>
      </c>
      <c r="EU19" s="318">
        <f t="shared" si="14"/>
        <v>0.86083333333333323</v>
      </c>
      <c r="EV19" s="318">
        <f t="shared" si="15"/>
        <v>0.89049019607843138</v>
      </c>
      <c r="EW19" s="318">
        <f t="shared" si="16"/>
        <v>0.95805555555555555</v>
      </c>
      <c r="EX19" s="318">
        <f t="shared" si="17"/>
        <v>0.92002976190476182</v>
      </c>
      <c r="EY19" s="318">
        <f t="shared" si="18"/>
        <v>0.782264146886825</v>
      </c>
      <c r="EZ19" s="318">
        <f t="shared" si="19"/>
        <v>0.96670794633642954</v>
      </c>
      <c r="FA19" s="318">
        <f t="shared" si="20"/>
        <v>0.96463708290333683</v>
      </c>
      <c r="FB19" s="318">
        <f t="shared" si="21"/>
        <v>0.99444444444444446</v>
      </c>
      <c r="FC19" s="318">
        <f t="shared" si="22"/>
        <v>0.87510835913312712</v>
      </c>
      <c r="FD19" s="318">
        <f t="shared" si="23"/>
        <v>0.94674688057041023</v>
      </c>
      <c r="FE19" s="318">
        <f t="shared" si="24"/>
        <v>0.95008433480919241</v>
      </c>
      <c r="FF19" s="318">
        <f t="shared" si="25"/>
        <v>0.9109287125702995</v>
      </c>
      <c r="FG19" s="318">
        <f t="shared" si="26"/>
        <v>0.89864201790197973</v>
      </c>
      <c r="FH19" s="318">
        <f t="shared" si="27"/>
        <v>0.9627294618006691</v>
      </c>
      <c r="FI19" s="318">
        <f t="shared" si="28"/>
        <v>0.87940793130546446</v>
      </c>
      <c r="FJ19" s="318">
        <f t="shared" si="29"/>
        <v>0.95992715829317132</v>
      </c>
      <c r="FK19" s="318">
        <f t="shared" si="30"/>
        <v>0.91083599331205356</v>
      </c>
      <c r="FL19" s="318">
        <f t="shared" si="31"/>
        <v>0.97092535259717927</v>
      </c>
      <c r="FM19" s="318">
        <f t="shared" si="32"/>
        <v>0.9159907902554959</v>
      </c>
      <c r="FN19" s="318">
        <f t="shared" si="33"/>
        <v>0.95571035431716533</v>
      </c>
      <c r="FO19" s="318">
        <f t="shared" si="34"/>
        <v>0.93590554501370404</v>
      </c>
      <c r="FP19" s="318">
        <f t="shared" si="35"/>
        <v>0.97341057635175254</v>
      </c>
      <c r="FQ19" s="318">
        <f t="shared" si="36"/>
        <v>0.96627450980392182</v>
      </c>
      <c r="FR19" s="318"/>
      <c r="FS19" s="318"/>
      <c r="FT19" s="318"/>
      <c r="FU19" s="1007"/>
    </row>
    <row r="20" spans="3:177" x14ac:dyDescent="0.35">
      <c r="C20" s="304">
        <f>+VLOOKUP(E20,Listas!$K$2:$L$44,2,FALSE)</f>
        <v>21</v>
      </c>
      <c r="D20" s="304">
        <f>+D19+1</f>
        <v>17</v>
      </c>
      <c r="E20" s="317" t="str">
        <f>+IF(HLOOKUP($FX$2,Listas!$E$2:$H$25,Evolutivos!$D20,FALSE)=0,"",HLOOKUP($FX$2,Listas!$E$2:$H$25,Evolutivos!$D20,FALSE))</f>
        <v>Omar Chávez</v>
      </c>
      <c r="F20" s="318" t="str">
        <f>+IFERROR(VLOOKUP($F$4&amp;F$5&amp;$FX$3,'Datos comparativos (2)'!$E:$BD,Evolutivos!$C20,FALSE),"n/a")</f>
        <v>n/a</v>
      </c>
      <c r="G20" s="318" t="str">
        <f>+IFERROR(VLOOKUP($F$4&amp;G$5&amp;$FX$3,'Datos comparativos (2)'!$E:$BD,Evolutivos!$C20,FALSE),"n/a")</f>
        <v>n/a</v>
      </c>
      <c r="H20" s="318" t="str">
        <f>+IFERROR(VLOOKUP($F$4&amp;H$5&amp;$FX$3,'Datos comparativos (2)'!$E:$BD,Evolutivos!$C20,FALSE),"n/a")</f>
        <v>n/a</v>
      </c>
      <c r="I20" s="318" t="str">
        <f>+IFERROR(VLOOKUP($F$4&amp;I$5&amp;$FX$3,'Datos comparativos (2)'!$E:$BD,Evolutivos!$C20,FALSE),"n/a")</f>
        <v>n/a</v>
      </c>
      <c r="J20" s="318" t="str">
        <f>+IFERROR(VLOOKUP($F$4&amp;J$5&amp;$FX$3,'Datos comparativos (2)'!$E:$BD,Evolutivos!$C20,FALSE),"n/a")</f>
        <v>n/a</v>
      </c>
      <c r="K20" s="318" t="str">
        <f>+IFERROR(VLOOKUP($F$4&amp;K$5&amp;$FX$3,'Datos comparativos (2)'!$E:$BD,Evolutivos!$C20,FALSE),"n/a")</f>
        <v>n/a</v>
      </c>
      <c r="L20" s="318" t="str">
        <f>+IFERROR(VLOOKUP($F$4&amp;L$5&amp;$FX$3,'Datos comparativos (2)'!$E:$BD,Evolutivos!$C20,FALSE),"n/a")</f>
        <v>n/a</v>
      </c>
      <c r="M20" s="318" t="str">
        <f>+IFERROR(VLOOKUP($F$4&amp;M$5&amp;$FX$3,'Datos comparativos (2)'!$E:$BD,Evolutivos!$C20,FALSE),"n/a")</f>
        <v>n/a</v>
      </c>
      <c r="N20" s="318" t="str">
        <f>+IFERROR(VLOOKUP($F$4&amp;N$5&amp;$FX$3,'Datos comparativos (2)'!$E:$BD,Evolutivos!$C20,FALSE),"n/a")</f>
        <v>n/a</v>
      </c>
      <c r="O20" s="318" t="str">
        <f>+IFERROR(VLOOKUP($F$4&amp;O$5&amp;$FX$3,'Datos comparativos (2)'!$E:$BD,Evolutivos!$C20,FALSE),"n/a")</f>
        <v>n/a</v>
      </c>
      <c r="P20" s="318" t="str">
        <f>+IFERROR(VLOOKUP($F$4&amp;P$5&amp;$FX$3,'Datos comparativos (2)'!$E:$BD,Evolutivos!$C20,FALSE),"n/a")</f>
        <v>n/a</v>
      </c>
      <c r="Q20" s="318" t="str">
        <f>+IFERROR(VLOOKUP($F$4&amp;Q$5&amp;$FX$3,'Datos comparativos (2)'!$E:$BD,Evolutivos!$C20,FALSE),"n/a")</f>
        <v>n/a</v>
      </c>
      <c r="R20" s="319"/>
      <c r="S20" s="318" t="str">
        <f>+IFERROR(VLOOKUP($S$4&amp;S$5&amp;$FX$3,'Datos comparativos (2)'!$E:$BD,Evolutivos!$C20,FALSE),"n/a")</f>
        <v>n/a</v>
      </c>
      <c r="T20" s="318" t="str">
        <f>+IFERROR(VLOOKUP($S$4&amp;T$5&amp;$FX$3,'Datos comparativos (2)'!$E:$BD,Evolutivos!$C20,FALSE),"n/a")</f>
        <v>n/a</v>
      </c>
      <c r="U20" s="318" t="str">
        <f>+IFERROR(VLOOKUP($S$4&amp;U$5&amp;$FX$3,'Datos comparativos (2)'!$E:$BD,Evolutivos!$C20,FALSE),"n/a")</f>
        <v>n/a</v>
      </c>
      <c r="V20" s="318" t="str">
        <f>+IFERROR(VLOOKUP($S$4&amp;V$5&amp;$FX$3,'Datos comparativos (2)'!$E:$BD,Evolutivos!$C20,FALSE),"n/a")</f>
        <v>n/a</v>
      </c>
      <c r="W20" s="318" t="str">
        <f>+IFERROR(VLOOKUP($S$4&amp;W$5&amp;$FX$3,'Datos comparativos (2)'!$E:$BD,Evolutivos!$C20,FALSE),"n/a")</f>
        <v>n/a</v>
      </c>
      <c r="X20" s="318" t="str">
        <f>+IFERROR(VLOOKUP($S$4&amp;X$5&amp;$FX$3,'Datos comparativos (2)'!$E:$BD,Evolutivos!$C20,FALSE),"n/a")</f>
        <v>n/a</v>
      </c>
      <c r="Y20" s="318" t="str">
        <f>+IFERROR(VLOOKUP($S$4&amp;Y$5&amp;$FX$3,'Datos comparativos (2)'!$E:$BD,Evolutivos!$C20,FALSE),"n/a")</f>
        <v>n/a</v>
      </c>
      <c r="Z20" s="318" t="str">
        <f>+IFERROR(VLOOKUP($S$4&amp;Z$5&amp;$FX$3,'Datos comparativos (2)'!$E:$BD,Evolutivos!$C20,FALSE),"n/a")</f>
        <v>n/a</v>
      </c>
      <c r="AA20" s="318" t="str">
        <f>+IFERROR(VLOOKUP($S$4&amp;AA$5&amp;$FX$3,'Datos comparativos (2)'!$E:$BD,Evolutivos!$C20,FALSE),"n/a")</f>
        <v>n/a</v>
      </c>
      <c r="AB20" s="318" t="str">
        <f>+IFERROR(VLOOKUP($S$4&amp;AB$5&amp;$FX$3,'Datos comparativos (2)'!$E:$BD,Evolutivos!$C20,FALSE),"n/a")</f>
        <v>n/a</v>
      </c>
      <c r="AC20" s="318" t="str">
        <f>+IFERROR(VLOOKUP($S$4&amp;AC$5&amp;$FX$3,'Datos comparativos (2)'!$E:$BD,Evolutivos!$C20,FALSE),"n/a")</f>
        <v>n/a</v>
      </c>
      <c r="AD20" s="318" t="str">
        <f>+IFERROR(VLOOKUP($S$4&amp;AD$5&amp;$FX$3,'Datos comparativos (2)'!$E:$BD,Evolutivos!$C20,FALSE),"n/a")</f>
        <v>n/a</v>
      </c>
      <c r="AE20" s="319"/>
      <c r="AF20" s="318">
        <f>+IFERROR(VLOOKUP($AF$4&amp;AF$5&amp;$FX$3,'Datos comparativos (2)'!$E:$BD,Evolutivos!$C20,FALSE),"n/a")</f>
        <v>0.53750000000000009</v>
      </c>
      <c r="AG20" s="318">
        <f>+IFERROR(VLOOKUP($AF$4&amp;AG$5&amp;$FX$3,'Datos comparativos (2)'!$E:$BD,Evolutivos!$C20,FALSE),"n/a")</f>
        <v>0.78166666666666673</v>
      </c>
      <c r="AH20" s="318">
        <f>+IFERROR(VLOOKUP($AF$4&amp;AH$5&amp;$FX$3,'Datos comparativos (2)'!$E:$BD,Evolutivos!$C20,FALSE),"n/a")</f>
        <v>0.69666666666666666</v>
      </c>
      <c r="AI20" s="318">
        <f>+IFERROR(VLOOKUP($AF$4&amp;AI$5&amp;$FX$3,'Datos comparativos (2)'!$E:$BD,Evolutivos!$C20,FALSE),"n/a")</f>
        <v>0.70333333333333325</v>
      </c>
      <c r="AJ20" s="318">
        <f>+IFERROR(VLOOKUP($AF$4&amp;AJ$5&amp;$FX$3,'Datos comparativos (2)'!$E:$BD,Evolutivos!$C20,FALSE),"n/a")</f>
        <v>0.57041666666666657</v>
      </c>
      <c r="AK20" s="318">
        <f>+IFERROR(VLOOKUP($AF$4&amp;AK$5&amp;$FX$3,'Datos comparativos (2)'!$E:$BD,Evolutivos!$C20,FALSE),"n/a")</f>
        <v>0.9458333333333333</v>
      </c>
      <c r="AL20" s="318">
        <f>+IFERROR(VLOOKUP($AF$4&amp;AL$5&amp;$FX$3,'Datos comparativos (2)'!$E:$BD,Evolutivos!$C20,FALSE),"n/a")</f>
        <v>0.99999999999999978</v>
      </c>
      <c r="AM20" s="318">
        <f>+IFERROR(VLOOKUP($AF$4&amp;AM$5&amp;$FX$3,'Datos comparativos (2)'!$E:$BD,Evolutivos!$C20,FALSE),"n/a")</f>
        <v>0.80833333333333324</v>
      </c>
      <c r="AN20" s="318">
        <f>+IFERROR(VLOOKUP($AF$4&amp;AN$5&amp;$FX$3,'Datos comparativos (2)'!$E:$BD,Evolutivos!$C20,FALSE),"n/a")</f>
        <v>0.79854166666666648</v>
      </c>
      <c r="AO20" s="318">
        <f>+IFERROR(VLOOKUP($AF$4&amp;AO$5&amp;$FX$3,'Datos comparativos (2)'!$E:$BD,Evolutivos!$C20,FALSE),"n/a")</f>
        <v>0.98333333333333317</v>
      </c>
      <c r="AP20" s="318">
        <f>+IFERROR(VLOOKUP($AF$4&amp;AP$5&amp;$FX$3,'Datos comparativos (2)'!$E:$BD,Evolutivos!$C20,FALSE),"n/a")</f>
        <v>0.96441441441441444</v>
      </c>
      <c r="AQ20" s="318">
        <f>+IFERROR(VLOOKUP($AF$4&amp;AQ$5&amp;$FX$3,'Datos comparativos (2)'!$E:$BD,Evolutivos!$C20,FALSE),"n/a")</f>
        <v>0.8431249999999999</v>
      </c>
      <c r="AR20" s="319"/>
      <c r="AS20" s="318">
        <f>+IFERROR(VLOOKUP($AS$4&amp;AS$5&amp;$FX$3,'Datos comparativos (2)'!$E:$BD,Evolutivos!$C20,FALSE),"n/a")</f>
        <v>0.75708333333333333</v>
      </c>
      <c r="AT20" s="318">
        <f>+IFERROR(VLOOKUP($AS$4&amp;AT$5&amp;$FX$3,'Datos comparativos (2)'!$E:$BE,Evolutivos!$C20,FALSE),"n/a")</f>
        <v>0.98333333333333317</v>
      </c>
      <c r="AU20" s="318">
        <f>+IFERROR(VLOOKUP($AS$4&amp;AU$5&amp;$FX$3,'Datos comparativos (2)'!$E:$BD,Evolutivos!$C20,FALSE),"n/a")</f>
        <v>0.96583333333333332</v>
      </c>
      <c r="AV20" s="318" t="str">
        <f>+IFERROR(VLOOKUP($AS$4&amp;AV$5&amp;$FX$3,'Datos comparativos (2)'!$E:$BD,Evolutivos!$C20,FALSE),"n/a")</f>
        <v>n/a</v>
      </c>
      <c r="AW20" s="318" t="str">
        <f>+IFERROR(VLOOKUP($AS$4&amp;AW$5&amp;$FX$3,'Datos comparativos (2)'!$E:$BD,Evolutivos!$C20,FALSE),"n/a")</f>
        <v>n/a</v>
      </c>
      <c r="AX20" s="318" t="str">
        <f>+IFERROR(VLOOKUP($AS$4&amp;AX$5&amp;$FX$3,'Datos comparativos (2)'!$E:$BD,Evolutivos!$C20,FALSE),"n/a")</f>
        <v>n/a</v>
      </c>
      <c r="AY20" s="318">
        <f>+IFERROR(VLOOKUP($AS$4&amp;AY$5&amp;$FX$3,'Datos comparativos (2)'!$E:$BD,Evolutivos!$C20,FALSE),"n/a")</f>
        <v>0.99999999999999978</v>
      </c>
      <c r="AZ20" s="318">
        <f>+IFERROR(VLOOKUP($AS$4&amp;AZ$5&amp;$FX$3,'Datos comparativos (2)'!$E:$BD,Evolutivos!$C20,FALSE),"n/a")</f>
        <v>0.46708333333333329</v>
      </c>
      <c r="BA20" s="318">
        <f>+IFERROR(VLOOKUP($AS$4&amp;BA$5&amp;$FX$3,'Datos comparativos (2)'!$E:$BD,Evolutivos!$C20,FALSE),"n/a")</f>
        <v>0.75145833333333334</v>
      </c>
      <c r="BB20" s="318">
        <f>+IFERROR(VLOOKUP($AS$4&amp;BB$5&amp;$FX$3,'Datos comparativos (2)'!$E:$BD,Evolutivos!$C20,FALSE),"n/a")</f>
        <v>0.99999999999999978</v>
      </c>
      <c r="BC20" s="318">
        <f>+IFERROR(VLOOKUP($AS$4&amp;BC$5&amp;$FX$3,'Datos comparativos (2)'!$E:$BD,Evolutivos!$C20,FALSE),"n/a")</f>
        <v>0.98333333333333328</v>
      </c>
      <c r="BD20" s="318">
        <f>+IFERROR(VLOOKUP($AS$4&amp;BD$5&amp;$FX$3,'Datos comparativos (2)'!$E:$BD,Evolutivos!$C20,FALSE),"n/a")</f>
        <v>0.96666666666666656</v>
      </c>
      <c r="BF20" s="318">
        <f>+IFERROR(VLOOKUP($BF$4&amp;BF$5&amp;$FX$3,'Datos comparativos (2)'!$E:$BD,Evolutivos!$C20,FALSE),"n/a")</f>
        <v>0.92499999999999982</v>
      </c>
      <c r="BG20" s="318">
        <f>+IFERROR(VLOOKUP($BF$4&amp;BG$5&amp;$FX$3,'Datos comparativos (2)'!$E:$BD,Evolutivos!$C20,FALSE),"n/a")</f>
        <v>0.98333333333333328</v>
      </c>
      <c r="BH20" s="318">
        <f>+IFERROR(VLOOKUP($BF$4&amp;BH$5&amp;$FX$3,'Datos comparativos (2)'!$E:$BD,Evolutivos!$C20,FALSE),"n/a")</f>
        <v>0.99999999999999989</v>
      </c>
      <c r="BI20" s="318">
        <f>+IFERROR(VLOOKUP($BF$4&amp;BI$5&amp;$FX$3,'Datos comparativos (2)'!$E:$BD,Evolutivos!$C20,FALSE),"n/a")</f>
        <v>0.90999999999999992</v>
      </c>
      <c r="BJ20" s="318">
        <f>+IFERROR(VLOOKUP($BF$4&amp;BJ$5&amp;$FX$3,'Datos comparativos (2)'!$E:$BD,Evolutivos!$C20,FALSE),"n/a")</f>
        <v>0.99999999999999989</v>
      </c>
      <c r="BK20" s="318">
        <f>+IFERROR(VLOOKUP($BF$4&amp;BK$5&amp;$FX$3,'Datos comparativos (2)'!$E:$BD,Evolutivos!$C20,FALSE),"n/a")</f>
        <v>0.92499999999999982</v>
      </c>
      <c r="BL20" s="318">
        <f>+IFERROR(VLOOKUP($BF$4&amp;BL$5&amp;$FX$3,'Datos comparativos (2)'!$E:$BD,Evolutivos!$C20,FALSE),"n/a")</f>
        <v>0.96583333333333332</v>
      </c>
      <c r="BM20" s="318">
        <f>+IFERROR(VLOOKUP($BF$4&amp;BM$5&amp;$FX$3,'Datos comparativos (2)'!$E:$BD,Evolutivos!$C20,FALSE),"n/a")</f>
        <v>0.92499999999999982</v>
      </c>
      <c r="BN20" s="318">
        <f>+IFERROR(VLOOKUP($BF$4&amp;BN$5&amp;$FX$3,'Datos comparativos (2)'!$E:$BD,Evolutivos!$C20,FALSE),"n/a")</f>
        <v>0.92445820433436554</v>
      </c>
      <c r="BO20" s="318">
        <f>+IFERROR(VLOOKUP($BF$4&amp;BO$5&amp;$FX$3,'Datos comparativos (2)'!$E:$BD,Evolutivos!$C20,FALSE),"n/a")</f>
        <v>0.98039215686274528</v>
      </c>
      <c r="BP20" s="318">
        <f>+IFERROR(VLOOKUP($BF$4&amp;BP$5&amp;$FX$3,'Datos comparativos (2)'!$E:$BE,Evolutivos!$C20,FALSE),"n/a")</f>
        <v>1.0000000000000002</v>
      </c>
      <c r="BQ20" s="318">
        <f>+IFERROR(VLOOKUP($BF$4&amp;BQ$5&amp;$FX$3,'Datos comparativos (2)'!$E:$BE,Evolutivos!$C20,FALSE),"n/a")</f>
        <v>0.6966976264189888</v>
      </c>
      <c r="BS20" s="318">
        <f>+IFERROR(VLOOKUP($BS$4&amp;BS$5&amp;$FX$3,'Datos comparativos (2)'!$E:$BE,Evolutivos!$C20,FALSE),"n/a")</f>
        <v>1</v>
      </c>
      <c r="BT20" s="318">
        <f>+IFERROR(VLOOKUP($BS$4&amp;BT$5&amp;$FX$3,'Datos comparativos (2)'!$E:$BE,Evolutivos!$C20,FALSE),"n/a")</f>
        <v>0.81568627450980391</v>
      </c>
      <c r="BU20" s="318">
        <f>+IFERROR(VLOOKUP($BS$4&amp;BU$5&amp;$FX$3,'Datos comparativos (2)'!$E:$BE,Evolutivos!$C20,FALSE),"n/a")</f>
        <v>0.80149122807017548</v>
      </c>
      <c r="BV20" s="318">
        <f>+IFERROR(VLOOKUP($BS$4&amp;BV$5&amp;$FX$3,'Datos comparativos (2)'!$E:$BE,Evolutivos!$C20,FALSE),"n/a")</f>
        <v>0.97058823529411775</v>
      </c>
      <c r="BW20" s="318">
        <f>+IFERROR(VLOOKUP($BS$4&amp;BW$5&amp;$FX$3,'Datos comparativos (2)'!$E:$BE,Evolutivos!$C20,FALSE),"n/a")</f>
        <v>0.71506707946336445</v>
      </c>
      <c r="BX20" s="318">
        <f>+IFERROR(VLOOKUP($BS$4&amp;BX$5&amp;$FX$3,'Datos comparativos (2)'!$E:$BE,Evolutivos!$C20,FALSE),"n/a")</f>
        <v>0.98039215686274506</v>
      </c>
      <c r="BY20" s="318">
        <f>+IFERROR(VLOOKUP($BS$4&amp;BY$5&amp;$FX$3,'Datos comparativos (2)'!$E:$BE,Evolutivos!$C20,FALSE),"n/a")</f>
        <v>0.88098039215686275</v>
      </c>
      <c r="BZ20" s="318">
        <f>+IFERROR(VLOOKUP($BS$4&amp;BZ$5&amp;$FX$3,'Datos comparativos (2)'!$E:$BE,Evolutivos!$C20,FALSE),"n/a")</f>
        <v>0.87137254901960781</v>
      </c>
      <c r="CA20" s="318">
        <f>+IFERROR(VLOOKUP($BS$4&amp;CA$5&amp;$FX$3,'Datos comparativos (2)'!$E:$BE,Evolutivos!$C20,FALSE),"n/a")</f>
        <v>0.8683333333333334</v>
      </c>
      <c r="CB20" s="318">
        <f>+IFERROR(VLOOKUP($BS$4&amp;CB$5&amp;$FX$3,'Datos comparativos (2)'!$E:$BE,Evolutivos!$C20,FALSE),"n/a")</f>
        <v>1</v>
      </c>
      <c r="CC20" s="318" t="str">
        <f>+IFERROR(VLOOKUP($BS$4&amp;CC$5&amp;$FX$3,'Datos comparativos (2)'!$E:$BE,Evolutivos!$C20,FALSE),"n/a")</f>
        <v>n/a</v>
      </c>
      <c r="CD20" s="318">
        <f>+IFERROR(VLOOKUP($BS$4&amp;CD$5&amp;$FX$3,'Datos comparativos (2)'!$E:$BE,Evolutivos!$C20,FALSE),"n/a")</f>
        <v>0.7822497420020641</v>
      </c>
      <c r="CF20" s="318">
        <f>+IFERROR(VLOOKUP($CF$4&amp;CF$5&amp;$FX$3,'Datos comparativos (2)'!$E:$BE,Evolutivos!$C20,FALSE),"n/a")</f>
        <v>1</v>
      </c>
      <c r="CG20" s="318">
        <f>+IFERROR(VLOOKUP($CF$4&amp;CG$5&amp;$FX$3,'Datos comparativos (2)'!$E:$BE,Evolutivos!$C20,FALSE),"n/a")</f>
        <v>0.99999999999999978</v>
      </c>
      <c r="CH20" s="318">
        <f>+IFERROR(VLOOKUP($CF$4&amp;CH$5&amp;$FX$3,'Datos comparativos (2)'!$E:$BE,Evolutivos!$C20,FALSE),"n/a")</f>
        <v>0.94745098039215703</v>
      </c>
      <c r="CI20" s="318">
        <f>+IFERROR(VLOOKUP($CF$4&amp;CI$5&amp;$FX$3,'Datos comparativos (2)'!$E:$BE,Evolutivos!$C20,FALSE),"n/a")</f>
        <v>0.85895003162555328</v>
      </c>
      <c r="CJ20" s="318">
        <f>+IFERROR(VLOOKUP($CF$4&amp;CJ$5&amp;$FX$3,'Datos comparativos (2)'!$E:$BE,Evolutivos!$C20,FALSE),"n/a")</f>
        <v>0.98333333333333328</v>
      </c>
      <c r="CK20" s="318">
        <f>+IFERROR(VLOOKUP($CF$4&amp;CK$5&amp;$FX$3,'Datos comparativos (2)'!$E:$BE,Evolutivos!$C20,FALSE),"n/a")</f>
        <v>1.0000000000000002</v>
      </c>
      <c r="CL20" s="318">
        <f>+IFERROR(VLOOKUP($CF$4&amp;CL$5&amp;$FX$3,'Datos comparativos (2)'!$E:$BE,Evolutivos!$C20,FALSE),"n/a")</f>
        <v>0.99999999999999978</v>
      </c>
      <c r="CM20" s="318">
        <f>+IFERROR(VLOOKUP($CF$4&amp;CM$5&amp;$FX$3,'Datos comparativos (2)'!$E:$BE,Evolutivos!$C20,FALSE),"n/a")</f>
        <v>1.0000000000000002</v>
      </c>
      <c r="CN20" s="318">
        <f>+IFERROR(VLOOKUP($CF$4&amp;CN$5&amp;$FX$3,'Datos comparativos (2)'!$E:$BE,Evolutivos!$C20,FALSE),"n/a")</f>
        <v>0.88101604278074852</v>
      </c>
      <c r="CO20" s="318">
        <f>+IFERROR(VLOOKUP($CF$4&amp;CO$5&amp;$FX$3,'Datos comparativos (2)'!$E:$BE,Evolutivos!$C20,FALSE),"n/a")</f>
        <v>0.75300442757748243</v>
      </c>
      <c r="CP20" s="318">
        <f>+IFERROR(VLOOKUP($CF$4&amp;CP$5&amp;$FX$3,'Datos comparativos (2)'!$E:$BE,Evolutivos!$C20,FALSE),"n/a")</f>
        <v>0.99999999999999967</v>
      </c>
      <c r="CQ20" s="318">
        <f>+IFERROR(VLOOKUP($CF$4&amp;CQ$5&amp;$FX$3,'Datos comparativos (2)'!$E:$BE,Evolutivos!$C20,FALSE),"n/a")</f>
        <v>0.85902992776057785</v>
      </c>
      <c r="CS20" s="318">
        <f>+IFERROR(VLOOKUP($CS$4&amp;CS$5&amp;$FX$3,'Datos comparativos (2)'!$E:$BE,Evolutivos!$C20,FALSE),"n/a")</f>
        <v>0.63524251805985554</v>
      </c>
      <c r="CT20" s="318">
        <f>+IFERROR(VLOOKUP($CS$4&amp;CT$5&amp;$FX$3,'Datos comparativos (2)'!$E:$BE,Evolutivos!$C20,FALSE),"n/a")</f>
        <v>0.97264021887824903</v>
      </c>
      <c r="CU20" s="318">
        <f>+IFERROR(VLOOKUP($CS$4&amp;CU$5&amp;$FX$3,'Datos comparativos (2)'!$E:$BE,Evolutivos!$C20,FALSE),"n/a")</f>
        <v>0.89784946236559116</v>
      </c>
      <c r="CV20" s="318">
        <f>+IFERROR(VLOOKUP($CS$4&amp;CV$5&amp;$FX$3,'Datos comparativos (2)'!$E:$BE,Evolutivos!$C20,FALSE),"n/a")</f>
        <v>1</v>
      </c>
      <c r="CW20" s="318">
        <f>+IFERROR(VLOOKUP($CS$4&amp;CW$5&amp;$FX$3,'Datos comparativos (2)'!$E:$BE,Evolutivos!$C20,FALSE),"n/a")</f>
        <v>0.88368983957219227</v>
      </c>
      <c r="CX20" s="318">
        <f>+IFERROR(VLOOKUP($CS$4&amp;CX$5&amp;$FX$3,'Datos comparativos (2)'!$E:$BE,Evolutivos!$C20,FALSE),"n/a")</f>
        <v>0.90386996904024763</v>
      </c>
      <c r="CY20" s="318">
        <f>+IFERROR(VLOOKUP($CS$4&amp;CY$5&amp;$FX$3,'Datos comparativos (2)'!$E:$BE,Evolutivos!$C20,FALSE),"n/a")</f>
        <v>0.8772961816305469</v>
      </c>
      <c r="CZ20" s="318">
        <f>+IFERROR(VLOOKUP($CS$4&amp;CZ$5&amp;$FX$3,'Datos comparativos (2)'!$E:$BE,Evolutivos!$C20,FALSE),"n/a")</f>
        <v>0.93085655314757476</v>
      </c>
      <c r="DA20" s="318">
        <f>+IFERROR(VLOOKUP($CS$4&amp;DA$5&amp;$FX$3,'Datos comparativos (2)'!$E:$BE,Evolutivos!$C20,FALSE),"n/a")</f>
        <v>0.86983333333333335</v>
      </c>
      <c r="DB20" s="318">
        <f>+IFERROR(VLOOKUP($CS$4&amp;DB$5&amp;$FX$3,'Datos comparativos (2)'!$E:$BE,Evolutivos!$C20,FALSE),"n/a")</f>
        <v>0.75254901960784326</v>
      </c>
      <c r="DC20" s="318">
        <f>+IFERROR(VLOOKUP($CS$4&amp;DC$5&amp;$FX$3,'Datos comparativos (2)'!$E:$BE,Evolutivos!$C20,FALSE),"n/a")</f>
        <v>0.96392156862745126</v>
      </c>
      <c r="DD20" s="318">
        <f>+IFERROR(VLOOKUP($CS$4&amp;DD$5&amp;$FX$3,'Datos comparativos (2)'!$E:$BE,Evolutivos!$C20,FALSE),"n/a")</f>
        <v>0.94039215686274524</v>
      </c>
      <c r="DF20" s="318">
        <f>+IFERROR(VLOOKUP($DF$4&amp;DF$5&amp;$FX$3,'Datos comparativos (2)'!$E:$BE,Evolutivos!$C20,FALSE),"n/a")</f>
        <v>0.80706140350877176</v>
      </c>
      <c r="DG20" s="318">
        <f>+IFERROR(VLOOKUP($DF$4&amp;DG$5&amp;$FX$3,'Datos comparativos (2)'!$E:$BE,Evolutivos!$C20,FALSE),"n/a")</f>
        <v>0.78419416547106646</v>
      </c>
      <c r="DH20" s="318">
        <f>+IFERROR(VLOOKUP($DF$4&amp;DH$5&amp;$FX$3,'Datos comparativos (2)'!$E:$BE,Evolutivos!$C20,FALSE),"n/a")</f>
        <v>0.85388994307400368</v>
      </c>
      <c r="DI20" s="318">
        <f>+IFERROR(VLOOKUP($DF$4&amp;DI$5&amp;$FX$3,'Datos comparativos (2)'!$E:$BE,Evolutivos!$C20,FALSE),"n/a")</f>
        <v>0.782795698924731</v>
      </c>
      <c r="DJ20" s="318">
        <f>+IFERROR(VLOOKUP($DF$4&amp;DJ$5&amp;$FX$3,'Datos comparativos (2)'!$E:$BE,Evolutivos!$C20,FALSE),"n/a")</f>
        <v>0.76059456040480689</v>
      </c>
      <c r="DK20" s="318">
        <f>+IFERROR(VLOOKUP($DF$4&amp;DK$5&amp;$FX$3,'Datos comparativos (2)'!$E:$BE,Evolutivos!$C20,FALSE),"n/a")</f>
        <v>0.75067204301075263</v>
      </c>
      <c r="DL20" s="318">
        <f>+IFERROR(VLOOKUP($DF$4&amp;DL$5&amp;$FX$3,'Datos comparativos (2)'!$E:$BE,Evolutivos!$C20,FALSE),"n/a")</f>
        <v>0.65686274509803921</v>
      </c>
      <c r="DM20" s="318">
        <f>+IFERROR(VLOOKUP($DF$4&amp;DM$5&amp;$FX$3,'Datos comparativos (2)'!$E:$BE,Evolutivos!$C20,FALSE),"n/a")</f>
        <v>0.94876543209876529</v>
      </c>
      <c r="DN20" s="318">
        <f>+IFERROR(VLOOKUP($DF$4&amp;DN$5&amp;$FX$3,'Datos comparativos (2)'!$E:$BE,Evolutivos!$C20,FALSE),"n/a")</f>
        <v>0.93587705352411221</v>
      </c>
      <c r="DO20" s="318">
        <f>+IFERROR(VLOOKUP($DF$4&amp;DO$5&amp;$FX$3,'Datos comparativos (2)'!$E:$BE,Evolutivos!$C20,FALSE),"n/a")</f>
        <v>0.80977229601518008</v>
      </c>
      <c r="DP20" s="318">
        <f>+IFERROR(VLOOKUP($DF$4&amp;DP$5&amp;$FX$3,'Datos comparativos (2)'!$E:$BE,Evolutivos!$C20,FALSE),"n/a")</f>
        <v>0.92299177735610349</v>
      </c>
      <c r="DQ20" s="318">
        <f>+IFERROR(VLOOKUP($DF$4&amp;DQ$5&amp;$FX$3,'Datos comparativos (2)'!$E:$BE,Evolutivos!$C20,FALSE),"n/a")</f>
        <v>0.90757575757575748</v>
      </c>
      <c r="DS20" s="318"/>
      <c r="DT20" s="318">
        <f>+IFERROR(VLOOKUP($DS$4&amp;DT$5&amp;$FX$3,'Datos comparativos (2)'!$E:$BE,Evolutivos!$C20,FALSE),"n/a")</f>
        <v>0.74254901960784325</v>
      </c>
      <c r="DU20" s="318"/>
      <c r="DV20" s="318"/>
      <c r="DW20" s="318"/>
      <c r="DX20" s="318"/>
      <c r="DY20" s="318"/>
      <c r="DZ20" s="318"/>
      <c r="EA20" s="318"/>
      <c r="EB20" s="318"/>
      <c r="EC20" s="318"/>
      <c r="ED20" s="318"/>
      <c r="EF20" s="320">
        <f>+VLOOKUP($FX$3,Listas!$B$3:$C$9,2,FALSE)</f>
        <v>0.8</v>
      </c>
      <c r="EG20" s="318" t="str">
        <f t="shared" si="0"/>
        <v/>
      </c>
      <c r="EH20" s="318" t="str">
        <f t="shared" si="1"/>
        <v/>
      </c>
      <c r="EI20" s="318" t="str">
        <f t="shared" si="2"/>
        <v/>
      </c>
      <c r="EJ20" s="318" t="str">
        <f t="shared" si="3"/>
        <v/>
      </c>
      <c r="EK20" s="318" t="str">
        <f t="shared" si="4"/>
        <v/>
      </c>
      <c r="EL20" s="318" t="str">
        <f t="shared" si="5"/>
        <v/>
      </c>
      <c r="EM20" s="318" t="str">
        <f t="shared" si="6"/>
        <v/>
      </c>
      <c r="EN20" s="318" t="str">
        <f t="shared" si="7"/>
        <v/>
      </c>
      <c r="EO20" s="318">
        <f t="shared" si="8"/>
        <v>0.67194444444444457</v>
      </c>
      <c r="EP20" s="318">
        <f t="shared" si="9"/>
        <v>0.73986111111111097</v>
      </c>
      <c r="EQ20" s="318">
        <f t="shared" si="10"/>
        <v>0.86895833333333317</v>
      </c>
      <c r="ER20" s="318">
        <f t="shared" si="11"/>
        <v>0.93029091591591584</v>
      </c>
      <c r="ES20" s="318">
        <f t="shared" si="12"/>
        <v>0.90208333333333324</v>
      </c>
      <c r="ET20" s="318" t="str">
        <f t="shared" si="13"/>
        <v/>
      </c>
      <c r="EU20" s="318">
        <f t="shared" si="14"/>
        <v>0.7395138888888888</v>
      </c>
      <c r="EV20" s="318">
        <f t="shared" si="15"/>
        <v>0.98333333333333306</v>
      </c>
      <c r="EW20" s="318">
        <f t="shared" si="16"/>
        <v>0.96944444444444444</v>
      </c>
      <c r="EX20" s="318">
        <f t="shared" si="17"/>
        <v>0.94499999999999984</v>
      </c>
      <c r="EY20" s="318">
        <f t="shared" si="18"/>
        <v>0.93843051255589949</v>
      </c>
      <c r="EZ20" s="318">
        <f t="shared" si="19"/>
        <v>0.8923632610939114</v>
      </c>
      <c r="FA20" s="318">
        <f t="shared" si="20"/>
        <v>0.87239250085999309</v>
      </c>
      <c r="FB20" s="318">
        <f t="shared" si="21"/>
        <v>0.88868249054007575</v>
      </c>
      <c r="FC20" s="318">
        <f t="shared" si="22"/>
        <v>0.87356209150326813</v>
      </c>
      <c r="FD20" s="318">
        <f t="shared" si="23"/>
        <v>0.89112487100103199</v>
      </c>
      <c r="FE20" s="318">
        <f t="shared" si="24"/>
        <v>0.98248366013071886</v>
      </c>
      <c r="FF20" s="318">
        <f t="shared" si="25"/>
        <v>0.94742778831962893</v>
      </c>
      <c r="FG20" s="318">
        <f t="shared" si="26"/>
        <v>0.96033868092691621</v>
      </c>
      <c r="FH20" s="318">
        <f t="shared" si="27"/>
        <v>0.87067811844601994</v>
      </c>
      <c r="FI20" s="318">
        <f t="shared" si="28"/>
        <v>0.83524406643456528</v>
      </c>
      <c r="FJ20" s="318">
        <f t="shared" si="29"/>
        <v>0.92918660287081334</v>
      </c>
      <c r="FK20" s="318">
        <f t="shared" si="30"/>
        <v>0.89266202270381834</v>
      </c>
      <c r="FL20" s="318">
        <f t="shared" si="31"/>
        <v>0.88562091503267981</v>
      </c>
      <c r="FM20" s="318">
        <f t="shared" si="32"/>
        <v>0.81504850401794737</v>
      </c>
      <c r="FN20" s="318">
        <f t="shared" si="33"/>
        <v>0.7646874341134301</v>
      </c>
      <c r="FO20" s="318">
        <f t="shared" si="34"/>
        <v>0.84716841024030565</v>
      </c>
      <c r="FP20" s="318">
        <f t="shared" si="35"/>
        <v>0.88011327698234698</v>
      </c>
      <c r="FQ20" s="318">
        <f t="shared" si="36"/>
        <v>0.74254901960784325</v>
      </c>
      <c r="FR20" s="318"/>
      <c r="FS20" s="318"/>
      <c r="FT20" s="318"/>
      <c r="FU20" s="1007"/>
    </row>
    <row r="21" spans="3:177" x14ac:dyDescent="0.35">
      <c r="C21" s="304">
        <f>+VLOOKUP(E21,Listas!$K$2:$L$44,2,FALSE)</f>
        <v>19</v>
      </c>
      <c r="D21" s="304">
        <f>+D18+1</f>
        <v>15</v>
      </c>
      <c r="E21" s="317" t="str">
        <f>+IF(HLOOKUP($FX$2,Listas!$E$2:$H$25,Evolutivos!$D21,FALSE)=0,"",HLOOKUP($FX$2,Listas!$E$2:$H$25,Evolutivos!$D21,FALSE))</f>
        <v>Isabel 8</v>
      </c>
      <c r="F21" s="318">
        <f>+IFERROR(VLOOKUP($F$4&amp;F$5&amp;$FX$3,'Datos comparativos (2)'!$E:$BD,Evolutivos!$C21,FALSE),"n/a")</f>
        <v>0.99999999999999989</v>
      </c>
      <c r="G21" s="318" t="str">
        <f>+IFERROR(VLOOKUP($F$4&amp;G$5&amp;$FX$3,'Datos comparativos (2)'!$E:$BD,Evolutivos!$C21,FALSE),"n/a")</f>
        <v>n/a</v>
      </c>
      <c r="H21" s="318" t="str">
        <f>+IFERROR(VLOOKUP($F$4&amp;H$5&amp;$FX$3,'Datos comparativos (2)'!$E:$BD,Evolutivos!$C21,FALSE),"n/a")</f>
        <v>n/a</v>
      </c>
      <c r="I21" s="318" t="str">
        <f>+IFERROR(VLOOKUP($F$4&amp;I$5&amp;$FX$3,'Datos comparativos (2)'!$E:$BD,Evolutivos!$C21,FALSE),"n/a")</f>
        <v>n/a</v>
      </c>
      <c r="J21" s="318" t="str">
        <f>+IFERROR(VLOOKUP($F$4&amp;J$5&amp;$FX$3,'Datos comparativos (2)'!$E:$BD,Evolutivos!$C21,FALSE),"n/a")</f>
        <v>n/a</v>
      </c>
      <c r="K21" s="318" t="str">
        <f>+IFERROR(VLOOKUP($F$4&amp;K$5&amp;$FX$3,'Datos comparativos (2)'!$E:$BD,Evolutivos!$C21,FALSE),"n/a")</f>
        <v>n/a</v>
      </c>
      <c r="L21" s="318" t="str">
        <f>+IFERROR(VLOOKUP($F$4&amp;L$5&amp;$FX$3,'Datos comparativos (2)'!$E:$BD,Evolutivos!$C21,FALSE),"n/a")</f>
        <v>n/a</v>
      </c>
      <c r="M21" s="318" t="str">
        <f>+IFERROR(VLOOKUP($F$4&amp;M$5&amp;$FX$3,'Datos comparativos (2)'!$E:$BD,Evolutivos!$C21,FALSE),"n/a")</f>
        <v>n/a</v>
      </c>
      <c r="N21" s="318" t="str">
        <f>+IFERROR(VLOOKUP($F$4&amp;N$5&amp;$FX$3,'Datos comparativos (2)'!$E:$BD,Evolutivos!$C21,FALSE),"n/a")</f>
        <v>n/a</v>
      </c>
      <c r="O21" s="318" t="str">
        <f>+IFERROR(VLOOKUP($F$4&amp;O$5&amp;$FX$3,'Datos comparativos (2)'!$E:$BD,Evolutivos!$C21,FALSE),"n/a")</f>
        <v>n/a</v>
      </c>
      <c r="P21" s="318" t="str">
        <f>+IFERROR(VLOOKUP($F$4&amp;P$5&amp;$FX$3,'Datos comparativos (2)'!$E:$BD,Evolutivos!$C21,FALSE),"n/a")</f>
        <v>n/a</v>
      </c>
      <c r="Q21" s="318" t="str">
        <f>+IFERROR(VLOOKUP($F$4&amp;Q$5&amp;$FX$3,'Datos comparativos (2)'!$E:$BD,Evolutivos!$C21,FALSE),"n/a")</f>
        <v>n/a</v>
      </c>
      <c r="R21" s="319"/>
      <c r="S21" s="318" t="str">
        <f>+IFERROR(VLOOKUP($S$4&amp;S$5&amp;$FX$3,'Datos comparativos (2)'!$E:$BD,Evolutivos!$C21,FALSE),"n/a")</f>
        <v>n/a</v>
      </c>
      <c r="T21" s="318" t="str">
        <f>+IFERROR(VLOOKUP($S$4&amp;T$5&amp;$FX$3,'Datos comparativos (2)'!$E:$BD,Evolutivos!$C21,FALSE),"n/a")</f>
        <v>n/a</v>
      </c>
      <c r="U21" s="318" t="str">
        <f>+IFERROR(VLOOKUP($S$4&amp;U$5&amp;$FX$3,'Datos comparativos (2)'!$E:$BD,Evolutivos!$C21,FALSE),"n/a")</f>
        <v>n/a</v>
      </c>
      <c r="V21" s="318" t="str">
        <f>+IFERROR(VLOOKUP($S$4&amp;V$5&amp;$FX$3,'Datos comparativos (2)'!$E:$BD,Evolutivos!$C21,FALSE),"n/a")</f>
        <v>n/a</v>
      </c>
      <c r="W21" s="318" t="str">
        <f>+IFERROR(VLOOKUP($S$4&amp;W$5&amp;$FX$3,'Datos comparativos (2)'!$E:$BD,Evolutivos!$C21,FALSE),"n/a")</f>
        <v>n/a</v>
      </c>
      <c r="X21" s="318" t="str">
        <f>+IFERROR(VLOOKUP($S$4&amp;X$5&amp;$FX$3,'Datos comparativos (2)'!$E:$BD,Evolutivos!$C21,FALSE),"n/a")</f>
        <v>n/a</v>
      </c>
      <c r="Y21" s="318" t="str">
        <f>+IFERROR(VLOOKUP($S$4&amp;Y$5&amp;$FX$3,'Datos comparativos (2)'!$E:$BD,Evolutivos!$C21,FALSE),"n/a")</f>
        <v>n/a</v>
      </c>
      <c r="Z21" s="318" t="str">
        <f>+IFERROR(VLOOKUP($S$4&amp;Z$5&amp;$FX$3,'Datos comparativos (2)'!$E:$BD,Evolutivos!$C21,FALSE),"n/a")</f>
        <v>n/a</v>
      </c>
      <c r="AA21" s="318" t="str">
        <f>+IFERROR(VLOOKUP($S$4&amp;AA$5&amp;$FX$3,'Datos comparativos (2)'!$E:$BD,Evolutivos!$C21,FALSE),"n/a")</f>
        <v>n/a</v>
      </c>
      <c r="AB21" s="318" t="str">
        <f>+IFERROR(VLOOKUP($S$4&amp;AB$5&amp;$FX$3,'Datos comparativos (2)'!$E:$BD,Evolutivos!$C21,FALSE),"n/a")</f>
        <v>n/a</v>
      </c>
      <c r="AC21" s="318" t="str">
        <f>+IFERROR(VLOOKUP($S$4&amp;AC$5&amp;$FX$3,'Datos comparativos (2)'!$E:$BD,Evolutivos!$C21,FALSE),"n/a")</f>
        <v>n/a</v>
      </c>
      <c r="AD21" s="318" t="str">
        <f>+IFERROR(VLOOKUP($S$4&amp;AD$5&amp;$FX$3,'Datos comparativos (2)'!$E:$BD,Evolutivos!$C21,FALSE),"n/a")</f>
        <v>n/a</v>
      </c>
      <c r="AE21" s="319"/>
      <c r="AF21" s="318" t="str">
        <f>+IFERROR(VLOOKUP($AF$4&amp;AF$5&amp;$FX$3,'Datos comparativos (2)'!$E:$BD,Evolutivos!$C21,FALSE),"n/a")</f>
        <v>n/a</v>
      </c>
      <c r="AG21" s="318" t="str">
        <f>+IFERROR(VLOOKUP($AF$4&amp;AG$5&amp;$FX$3,'Datos comparativos (2)'!$E:$BD,Evolutivos!$C21,FALSE),"n/a")</f>
        <v>n/a</v>
      </c>
      <c r="AH21" s="318" t="str">
        <f>+IFERROR(VLOOKUP($AF$4&amp;AH$5&amp;$FX$3,'Datos comparativos (2)'!$E:$BD,Evolutivos!$C21,FALSE),"n/a")</f>
        <v>n/a</v>
      </c>
      <c r="AI21" s="318" t="str">
        <f>+IFERROR(VLOOKUP($AF$4&amp;AI$5&amp;$FX$3,'Datos comparativos (2)'!$E:$BD,Evolutivos!$C21,FALSE),"n/a")</f>
        <v>n/a</v>
      </c>
      <c r="AJ21" s="318" t="str">
        <f>+IFERROR(VLOOKUP($AF$4&amp;AJ$5&amp;$FX$3,'Datos comparativos (2)'!$E:$BD,Evolutivos!$C21,FALSE),"n/a")</f>
        <v>n/a</v>
      </c>
      <c r="AK21" s="318" t="str">
        <f>+IFERROR(VLOOKUP($AF$4&amp;AK$5&amp;$FX$3,'Datos comparativos (2)'!$E:$BD,Evolutivos!$C21,FALSE),"n/a")</f>
        <v>n/a</v>
      </c>
      <c r="AL21" s="318" t="str">
        <f>+IFERROR(VLOOKUP($AF$4&amp;AL$5&amp;$FX$3,'Datos comparativos (2)'!$E:$BD,Evolutivos!$C21,FALSE),"n/a")</f>
        <v>n/a</v>
      </c>
      <c r="AM21" s="318" t="str">
        <f>+IFERROR(VLOOKUP($AF$4&amp;AM$5&amp;$FX$3,'Datos comparativos (2)'!$E:$BD,Evolutivos!$C21,FALSE),"n/a")</f>
        <v>n/a</v>
      </c>
      <c r="AN21" s="318" t="str">
        <f>+IFERROR(VLOOKUP($AF$4&amp;AN$5&amp;$FX$3,'Datos comparativos (2)'!$E:$BD,Evolutivos!$C21,FALSE),"n/a")</f>
        <v>n/a</v>
      </c>
      <c r="AO21" s="318" t="str">
        <f>+IFERROR(VLOOKUP($AF$4&amp;AO$5&amp;$FX$3,'Datos comparativos (2)'!$E:$BD,Evolutivos!$C21,FALSE),"n/a")</f>
        <v>n/a</v>
      </c>
      <c r="AP21" s="318" t="str">
        <f>+IFERROR(VLOOKUP($AF$4&amp;AP$5&amp;$FX$3,'Datos comparativos (2)'!$E:$BD,Evolutivos!$C21,FALSE),"n/a")</f>
        <v>n/a</v>
      </c>
      <c r="AQ21" s="318" t="str">
        <f>+IFERROR(VLOOKUP($AF$4&amp;AQ$5&amp;$FX$3,'Datos comparativos (2)'!$E:$BD,Evolutivos!$C21,FALSE),"n/a")</f>
        <v>n/a</v>
      </c>
      <c r="AR21" s="319"/>
      <c r="AS21" s="318" t="str">
        <f>+IFERROR(VLOOKUP($AS$4&amp;AS$5&amp;$FX$3,'Datos comparativos (2)'!$E:$BD,Evolutivos!$C21,FALSE),"n/a")</f>
        <v>n/a</v>
      </c>
      <c r="AT21" s="318" t="str">
        <f>+IFERROR(VLOOKUP($AS$4&amp;AT$5&amp;$FX$3,'Datos comparativos (2)'!$E:$BE,Evolutivos!$C21,FALSE),"n/a")</f>
        <v>n/a</v>
      </c>
      <c r="AU21" s="318" t="str">
        <f>+IFERROR(VLOOKUP($AS$4&amp;AU$5&amp;$FX$3,'Datos comparativos (2)'!$E:$BD,Evolutivos!$C21,FALSE),"n/a")</f>
        <v>n/a</v>
      </c>
      <c r="AV21" s="318" t="str">
        <f>+IFERROR(VLOOKUP($AS$4&amp;AV$5&amp;$FX$3,'Datos comparativos (2)'!$E:$BD,Evolutivos!$C21,FALSE),"n/a")</f>
        <v>n/a</v>
      </c>
      <c r="AW21" s="318" t="str">
        <f>+IFERROR(VLOOKUP($AS$4&amp;AW$5&amp;$FX$3,'Datos comparativos (2)'!$E:$BD,Evolutivos!$C21,FALSE),"n/a")</f>
        <v>n/a</v>
      </c>
      <c r="AX21" s="318" t="str">
        <f>+IFERROR(VLOOKUP($AS$4&amp;AX$5&amp;$FX$3,'Datos comparativos (2)'!$E:$BD,Evolutivos!$C21,FALSE),"n/a")</f>
        <v>n/a</v>
      </c>
      <c r="AY21" s="318" t="str">
        <f>+IFERROR(VLOOKUP($AS$4&amp;AY$5&amp;$FX$3,'Datos comparativos (2)'!$E:$BD,Evolutivos!$C21,FALSE),"n/a")</f>
        <v>n/a</v>
      </c>
      <c r="AZ21" s="318" t="str">
        <f>+IFERROR(VLOOKUP($AS$4&amp;AZ$5&amp;$FX$3,'Datos comparativos (2)'!$E:$BD,Evolutivos!$C21,FALSE),"n/a")</f>
        <v>n/a</v>
      </c>
      <c r="BA21" s="318" t="str">
        <f>+IFERROR(VLOOKUP($AS$4&amp;BA$5&amp;$FX$3,'Datos comparativos (2)'!$E:$BD,Evolutivos!$C21,FALSE),"n/a")</f>
        <v>n/a</v>
      </c>
      <c r="BB21" s="318" t="str">
        <f>+IFERROR(VLOOKUP($AS$4&amp;BB$5&amp;$FX$3,'Datos comparativos (2)'!$E:$BD,Evolutivos!$C21,FALSE),"n/a")</f>
        <v>n/a</v>
      </c>
      <c r="BC21" s="318" t="str">
        <f>+IFERROR(VLOOKUP($AS$4&amp;BC$5&amp;$FX$3,'Datos comparativos (2)'!$E:$BD,Evolutivos!$C21,FALSE),"n/a")</f>
        <v>n/a</v>
      </c>
      <c r="BD21" s="318" t="str">
        <f>+IFERROR(VLOOKUP($AS$4&amp;BD$5&amp;$FX$3,'Datos comparativos (2)'!$E:$BD,Evolutivos!$C21,FALSE),"n/a")</f>
        <v>n/a</v>
      </c>
      <c r="BF21" s="318" t="str">
        <f>+IFERROR(VLOOKUP($BF$4&amp;BF$5&amp;$FX$3,'Datos comparativos (2)'!$E:$BD,Evolutivos!$C21,FALSE),"n/a")</f>
        <v>n/a</v>
      </c>
      <c r="BG21" s="318" t="str">
        <f>+IFERROR(VLOOKUP($BF$4&amp;BG$5&amp;$FX$3,'Datos comparativos (2)'!$E:$BD,Evolutivos!$C21,FALSE),"n/a")</f>
        <v>n/a</v>
      </c>
      <c r="BH21" s="318" t="str">
        <f>+IFERROR(VLOOKUP($BF$4&amp;BH$5&amp;$FX$3,'Datos comparativos (2)'!$E:$BD,Evolutivos!$C21,FALSE),"n/a")</f>
        <v>n/a</v>
      </c>
      <c r="BI21" s="318" t="str">
        <f>+IFERROR(VLOOKUP($BF$4&amp;BI$5&amp;$FX$3,'Datos comparativos (2)'!$E:$BD,Evolutivos!$C21,FALSE),"n/a")</f>
        <v>n/a</v>
      </c>
      <c r="BJ21" s="318" t="str">
        <f>+IFERROR(VLOOKUP($BF$4&amp;BJ$5&amp;$FX$3,'Datos comparativos (2)'!$E:$BD,Evolutivos!$C21,FALSE),"n/a")</f>
        <v>n/a</v>
      </c>
      <c r="BK21" s="318" t="str">
        <f>+IFERROR(VLOOKUP($BF$4&amp;BK$5&amp;$FX$3,'Datos comparativos (2)'!$E:$BD,Evolutivos!$C21,FALSE),"n/a")</f>
        <v>n/a</v>
      </c>
      <c r="BL21" s="318" t="str">
        <f>+IFERROR(VLOOKUP($BF$4&amp;BL$5&amp;$FX$3,'Datos comparativos (2)'!$E:$BD,Evolutivos!$C21,FALSE),"n/a")</f>
        <v>n/a</v>
      </c>
      <c r="BM21" s="318" t="str">
        <f>+IFERROR(VLOOKUP($BF$4&amp;BM$5&amp;$FX$3,'Datos comparativos (2)'!$E:$BD,Evolutivos!$C21,FALSE),"n/a")</f>
        <v>n/a</v>
      </c>
      <c r="BN21" s="318" t="str">
        <f>+IFERROR(VLOOKUP($BF$4&amp;BN$5&amp;$FX$3,'Datos comparativos (2)'!$E:$BD,Evolutivos!$C21,FALSE),"n/a")</f>
        <v>n/a</v>
      </c>
      <c r="BO21" s="318" t="str">
        <f>+IFERROR(VLOOKUP($BF$4&amp;BO$5&amp;$FX$3,'Datos comparativos (2)'!$E:$BD,Evolutivos!$C21,FALSE),"n/a")</f>
        <v>n/a</v>
      </c>
      <c r="BP21" s="318" t="str">
        <f>+IFERROR(VLOOKUP($BF$4&amp;BP$5&amp;$FX$3,'Datos comparativos (2)'!$E:$BE,Evolutivos!$C21,FALSE),"n/a")</f>
        <v>n/a</v>
      </c>
      <c r="BQ21" s="318" t="str">
        <f>+IFERROR(VLOOKUP($BF$4&amp;BQ$5&amp;$FX$3,'Datos comparativos (2)'!$E:$BE,Evolutivos!$C21,FALSE),"n/a")</f>
        <v>n/a</v>
      </c>
      <c r="BS21" s="318" t="str">
        <f>+IFERROR(VLOOKUP($BS$4&amp;BS$5&amp;$FX$3,'Datos comparativos (2)'!$E:$BE,Evolutivos!$C21,FALSE),"n/a")</f>
        <v>n/a</v>
      </c>
      <c r="BT21" s="318" t="str">
        <f>+IFERROR(VLOOKUP($BS$4&amp;BT$5&amp;$FX$3,'Datos comparativos (2)'!$E:$BE,Evolutivos!$C21,FALSE),"n/a")</f>
        <v>n/a</v>
      </c>
      <c r="BU21" s="318" t="str">
        <f>+IFERROR(VLOOKUP($BS$4&amp;BU$5&amp;$FX$3,'Datos comparativos (2)'!$E:$BE,Evolutivos!$C21,FALSE),"n/a")</f>
        <v>n/a</v>
      </c>
      <c r="BV21" s="318" t="str">
        <f>+IFERROR(VLOOKUP($BS$4&amp;BV$5&amp;$FX$3,'Datos comparativos (2)'!$E:$BE,Evolutivos!$C21,FALSE),"n/a")</f>
        <v>n/a</v>
      </c>
      <c r="BW21" s="318" t="str">
        <f>+IFERROR(VLOOKUP($BS$4&amp;BW$5&amp;$FX$3,'Datos comparativos (2)'!$E:$BE,Evolutivos!$C21,FALSE),"n/a")</f>
        <v>n/a</v>
      </c>
      <c r="BX21" s="318" t="str">
        <f>+IFERROR(VLOOKUP($BS$4&amp;BX$5&amp;$FX$3,'Datos comparativos (2)'!$E:$BE,Evolutivos!$C21,FALSE),"n/a")</f>
        <v>n/a</v>
      </c>
      <c r="BY21" s="318" t="str">
        <f>+IFERROR(VLOOKUP($BS$4&amp;BY$5&amp;$FX$3,'Datos comparativos (2)'!$E:$BE,Evolutivos!$C21,FALSE),"n/a")</f>
        <v>n/a</v>
      </c>
      <c r="BZ21" s="318" t="str">
        <f>+IFERROR(VLOOKUP($BS$4&amp;BZ$5&amp;$FX$3,'Datos comparativos (2)'!$E:$BE,Evolutivos!$C21,FALSE),"n/a")</f>
        <v>n/a</v>
      </c>
      <c r="CA21" s="318" t="str">
        <f>+IFERROR(VLOOKUP($BS$4&amp;CA$5&amp;$FX$3,'Datos comparativos (2)'!$E:$BE,Evolutivos!$C21,FALSE),"n/a")</f>
        <v>n/a</v>
      </c>
      <c r="CB21" s="318" t="str">
        <f>+IFERROR(VLOOKUP($BS$4&amp;CB$5&amp;$FX$3,'Datos comparativos (2)'!$E:$BE,Evolutivos!$C21,FALSE),"n/a")</f>
        <v>n/a</v>
      </c>
      <c r="CC21" s="318" t="str">
        <f>+IFERROR(VLOOKUP($BS$4&amp;CC$5&amp;$FX$3,'Datos comparativos (2)'!$E:$BE,Evolutivos!$C21,FALSE),"n/a")</f>
        <v>n/a</v>
      </c>
      <c r="CD21" s="318" t="str">
        <f>+IFERROR(VLOOKUP($BS$4&amp;CD$5&amp;$FX$3,'Datos comparativos (2)'!$E:$BE,Evolutivos!$C21,FALSE),"n/a")</f>
        <v>n/a</v>
      </c>
      <c r="CF21" s="318" t="str">
        <f>+IFERROR(VLOOKUP($CF$4&amp;CF$5&amp;$FX$3,'Datos comparativos (2)'!$E:$BE,Evolutivos!$C21,FALSE),"n/a")</f>
        <v>n/a</v>
      </c>
      <c r="CG21" s="318" t="str">
        <f>+IFERROR(VLOOKUP($CF$4&amp;CG$5&amp;$FX$3,'Datos comparativos (2)'!$E:$BE,Evolutivos!$C21,FALSE),"n/a")</f>
        <v>n/a</v>
      </c>
      <c r="CH21" s="318" t="str">
        <f>+IFERROR(VLOOKUP($CF$4&amp;CH$5&amp;$FX$3,'Datos comparativos (2)'!$E:$BE,Evolutivos!$C21,FALSE),"n/a")</f>
        <v>n/a</v>
      </c>
      <c r="CI21" s="318" t="str">
        <f>+IFERROR(VLOOKUP($CF$4&amp;CI$5&amp;$FX$3,'Datos comparativos (2)'!$E:$BE,Evolutivos!$C21,FALSE),"n/a")</f>
        <v>n/a</v>
      </c>
      <c r="CJ21" s="318" t="str">
        <f>+IFERROR(VLOOKUP($CF$4&amp;CJ$5&amp;$FX$3,'Datos comparativos (2)'!$E:$BE,Evolutivos!$C21,FALSE),"n/a")</f>
        <v>n/a</v>
      </c>
      <c r="CK21" s="318" t="str">
        <f>+IFERROR(VLOOKUP($CF$4&amp;CK$5&amp;$FX$3,'Datos comparativos (2)'!$E:$BE,Evolutivos!$C21,FALSE),"n/a")</f>
        <v>n/a</v>
      </c>
      <c r="CL21" s="318" t="str">
        <f>+IFERROR(VLOOKUP($CF$4&amp;CL$5&amp;$FX$3,'Datos comparativos (2)'!$E:$BE,Evolutivos!$C21,FALSE),"n/a")</f>
        <v>n/a</v>
      </c>
      <c r="CM21" s="318" t="str">
        <f>+IFERROR(VLOOKUP($CF$4&amp;CM$5&amp;$FX$3,'Datos comparativos (2)'!$E:$BE,Evolutivos!$C21,FALSE),"n/a")</f>
        <v>n/a</v>
      </c>
      <c r="CN21" s="318" t="str">
        <f>+IFERROR(VLOOKUP($CF$4&amp;CN$5&amp;$FX$3,'Datos comparativos (2)'!$E:$BE,Evolutivos!$C21,FALSE),"n/a")</f>
        <v>n/a</v>
      </c>
      <c r="CO21" s="318" t="str">
        <f>+IFERROR(VLOOKUP($CF$4&amp;CO$5&amp;$FX$3,'Datos comparativos (2)'!$E:$BE,Evolutivos!$C21,FALSE),"n/a")</f>
        <v>n/a</v>
      </c>
      <c r="CP21" s="318" t="str">
        <f>+IFERROR(VLOOKUP($CF$4&amp;CP$5&amp;$FX$3,'Datos comparativos (2)'!$E:$BE,Evolutivos!$C21,FALSE),"n/a")</f>
        <v>n/a</v>
      </c>
      <c r="CQ21" s="318" t="str">
        <f>+IFERROR(VLOOKUP($CF$4&amp;CQ$5&amp;$FX$3,'Datos comparativos (2)'!$E:$BE,Evolutivos!$C21,FALSE),"n/a")</f>
        <v>n/a</v>
      </c>
      <c r="CS21" s="318" t="str">
        <f>+IFERROR(VLOOKUP($CS$4&amp;CS$5&amp;$FX$3,'Datos comparativos (2)'!$E:$BE,Evolutivos!$C21,FALSE),"n/a")</f>
        <v>n/a</v>
      </c>
      <c r="CT21" s="318" t="str">
        <f>+IFERROR(VLOOKUP($CS$4&amp;CT$5&amp;$FX$3,'Datos comparativos (2)'!$E:$BE,Evolutivos!$C21,FALSE),"n/a")</f>
        <v>n/a</v>
      </c>
      <c r="CU21" s="318" t="str">
        <f>+IFERROR(VLOOKUP($CS$4&amp;CU$5&amp;$FX$3,'Datos comparativos (2)'!$E:$BE,Evolutivos!$C21,FALSE),"n/a")</f>
        <v>n/a</v>
      </c>
      <c r="CV21" s="318" t="str">
        <f>+IFERROR(VLOOKUP($CS$4&amp;CV$5&amp;$FX$3,'Datos comparativos (2)'!$E:$BE,Evolutivos!$C21,FALSE),"n/a")</f>
        <v>n/a</v>
      </c>
      <c r="CW21" s="318" t="str">
        <f>+IFERROR(VLOOKUP($CS$4&amp;CW$5&amp;$FX$3,'Datos comparativos (2)'!$E:$BE,Evolutivos!$C21,FALSE),"n/a")</f>
        <v>n/a</v>
      </c>
      <c r="CX21" s="318" t="str">
        <f>+IFERROR(VLOOKUP($CS$4&amp;CX$5&amp;$FX$3,'Datos comparativos (2)'!$E:$BE,Evolutivos!$C21,FALSE),"n/a")</f>
        <v>n/a</v>
      </c>
      <c r="CY21" s="318" t="str">
        <f>+IFERROR(VLOOKUP($CS$4&amp;CY$5&amp;$FX$3,'Datos comparativos (2)'!$E:$BE,Evolutivos!$C21,FALSE),"n/a")</f>
        <v>n/a</v>
      </c>
      <c r="CZ21" s="318" t="str">
        <f>+IFERROR(VLOOKUP($CS$4&amp;CZ$5&amp;$FX$3,'Datos comparativos (2)'!$E:$BE,Evolutivos!$C21,FALSE),"n/a")</f>
        <v>n/a</v>
      </c>
      <c r="DA21" s="318" t="str">
        <f>+IFERROR(VLOOKUP($CS$4&amp;DA$5&amp;$FX$3,'Datos comparativos (2)'!$E:$BE,Evolutivos!$C21,FALSE),"n/a")</f>
        <v>n/a</v>
      </c>
      <c r="DB21" s="318" t="str">
        <f>+IFERROR(VLOOKUP($CS$4&amp;DB$5&amp;$FX$3,'Datos comparativos (2)'!$E:$BE,Evolutivos!$C21,FALSE),"n/a")</f>
        <v>n/a</v>
      </c>
      <c r="DC21" s="318" t="str">
        <f>+IFERROR(VLOOKUP($CS$4&amp;DC$5&amp;$FX$3,'Datos comparativos (2)'!$E:$BE,Evolutivos!$C21,FALSE),"n/a")</f>
        <v>n/a</v>
      </c>
      <c r="DD21" s="318" t="str">
        <f>+IFERROR(VLOOKUP($CS$4&amp;DD$5&amp;$FX$3,'Datos comparativos (2)'!$E:$BE,Evolutivos!$C21,FALSE),"n/a")</f>
        <v>n/a</v>
      </c>
      <c r="DF21" s="318" t="str">
        <f>+IFERROR(VLOOKUP($DF$4&amp;DF$5&amp;$FX$3,'Datos comparativos (2)'!$E:$BE,Evolutivos!$C21,FALSE),"n/a")</f>
        <v>n/a</v>
      </c>
      <c r="DG21" s="318" t="str">
        <f>+IFERROR(VLOOKUP($DF$4&amp;DG$5&amp;$FX$3,'Datos comparativos (2)'!$E:$BE,Evolutivos!$C21,FALSE),"n/a")</f>
        <v>n/a</v>
      </c>
      <c r="DH21" s="318" t="str">
        <f>+IFERROR(VLOOKUP($DF$4&amp;DH$5&amp;$FX$3,'Datos comparativos (2)'!$E:$BE,Evolutivos!$C21,FALSE),"n/a")</f>
        <v>n/a</v>
      </c>
      <c r="DI21" s="318" t="str">
        <f>+IFERROR(VLOOKUP($DF$4&amp;DI$5&amp;$FX$3,'Datos comparativos (2)'!$E:$BE,Evolutivos!$C21,FALSE),"n/a")</f>
        <v>n/a</v>
      </c>
      <c r="DJ21" s="318" t="str">
        <f>+IFERROR(VLOOKUP($DF$4&amp;DJ$5&amp;$FX$3,'Datos comparativos (2)'!$E:$BE,Evolutivos!$C21,FALSE),"n/a")</f>
        <v>n/a</v>
      </c>
      <c r="DK21" s="318" t="str">
        <f>+IFERROR(VLOOKUP($DF$4&amp;DK$5&amp;$FX$3,'Datos comparativos (2)'!$E:$BE,Evolutivos!$C21,FALSE),"n/a")</f>
        <v>n/a</v>
      </c>
      <c r="DL21" s="318" t="str">
        <f>+IFERROR(VLOOKUP($DF$4&amp;DL$5&amp;$FX$3,'Datos comparativos (2)'!$E:$BE,Evolutivos!$C21,FALSE),"n/a")</f>
        <v>n/a</v>
      </c>
      <c r="DM21" s="318" t="str">
        <f>+IFERROR(VLOOKUP($DF$4&amp;DM$5&amp;$FX$3,'Datos comparativos (2)'!$E:$BE,Evolutivos!$C21,FALSE),"n/a")</f>
        <v>n/a</v>
      </c>
      <c r="DN21" s="318" t="str">
        <f>+IFERROR(VLOOKUP($DF$4&amp;DN$5&amp;$FX$3,'Datos comparativos (2)'!$E:$BE,Evolutivos!$C21,FALSE),"n/a")</f>
        <v>n/a</v>
      </c>
      <c r="DO21" s="318" t="str">
        <f>+IFERROR(VLOOKUP($DF$4&amp;DO$5&amp;$FX$3,'Datos comparativos (2)'!$E:$BE,Evolutivos!$C21,FALSE),"n/a")</f>
        <v>n/a</v>
      </c>
      <c r="DP21" s="318" t="str">
        <f>+IFERROR(VLOOKUP($DF$4&amp;DP$5&amp;$FX$3,'Datos comparativos (2)'!$E:$BE,Evolutivos!$C21,FALSE),"n/a")</f>
        <v>n/a</v>
      </c>
      <c r="DQ21" s="318" t="str">
        <f>+IFERROR(VLOOKUP($DF$4&amp;DQ$5&amp;$FX$3,'Datos comparativos (2)'!$E:$BE,Evolutivos!$C21,FALSE),"n/a")</f>
        <v>n/a</v>
      </c>
      <c r="DS21" s="318"/>
      <c r="DT21" s="318" t="str">
        <f>+IFERROR(VLOOKUP($DS$4&amp;DT$5&amp;$FX$3,'Datos comparativos (2)'!$E:$BE,Evolutivos!$C21,FALSE),"n/a")</f>
        <v>n/a</v>
      </c>
      <c r="DU21" s="318"/>
      <c r="DV21" s="318"/>
      <c r="DW21" s="318"/>
      <c r="DX21" s="318"/>
      <c r="DY21" s="318"/>
      <c r="DZ21" s="318"/>
      <c r="EA21" s="318"/>
      <c r="EB21" s="318"/>
      <c r="EC21" s="318"/>
      <c r="ED21" s="318"/>
      <c r="EF21" s="320">
        <f>+VLOOKUP($FX$3,Listas!$B$3:$C$9,2,FALSE)</f>
        <v>0.8</v>
      </c>
      <c r="EG21" s="318">
        <f t="shared" si="0"/>
        <v>0.99999999999999989</v>
      </c>
      <c r="EH21" s="318" t="str">
        <f t="shared" si="1"/>
        <v/>
      </c>
      <c r="EI21" s="318" t="str">
        <f t="shared" si="2"/>
        <v/>
      </c>
      <c r="EJ21" s="318" t="str">
        <f t="shared" si="3"/>
        <v/>
      </c>
      <c r="EK21" s="318" t="str">
        <f t="shared" si="4"/>
        <v/>
      </c>
      <c r="EL21" s="318" t="str">
        <f t="shared" si="5"/>
        <v/>
      </c>
      <c r="EM21" s="318" t="str">
        <f t="shared" si="6"/>
        <v/>
      </c>
      <c r="EN21" s="318" t="str">
        <f t="shared" si="7"/>
        <v/>
      </c>
      <c r="EO21" s="318" t="str">
        <f t="shared" si="8"/>
        <v/>
      </c>
      <c r="EP21" s="318" t="str">
        <f t="shared" si="9"/>
        <v/>
      </c>
      <c r="EQ21" s="318" t="str">
        <f t="shared" si="10"/>
        <v/>
      </c>
      <c r="ER21" s="318" t="str">
        <f t="shared" si="11"/>
        <v/>
      </c>
      <c r="ES21" s="318" t="str">
        <f t="shared" si="12"/>
        <v/>
      </c>
      <c r="ET21" s="318" t="str">
        <f t="shared" si="13"/>
        <v/>
      </c>
      <c r="EU21" s="318" t="str">
        <f t="shared" si="14"/>
        <v/>
      </c>
      <c r="EV21" s="318" t="str">
        <f t="shared" si="15"/>
        <v/>
      </c>
      <c r="EW21" s="318" t="str">
        <f>+IF(IFERROR(AVERAGE(AW21:AY21),"n/a")="n/a","",IFERROR(AVERAGE(AW21:AY21),"n/a"))</f>
        <v/>
      </c>
      <c r="EX21" s="318" t="str">
        <f t="shared" si="17"/>
        <v/>
      </c>
      <c r="EY21" s="318" t="str">
        <f t="shared" si="18"/>
        <v/>
      </c>
      <c r="EZ21" s="318" t="str">
        <f t="shared" si="19"/>
        <v/>
      </c>
      <c r="FA21" s="318" t="str">
        <f t="shared" si="20"/>
        <v/>
      </c>
      <c r="FB21" s="318" t="str">
        <f t="shared" si="21"/>
        <v/>
      </c>
      <c r="FC21" s="318" t="str">
        <f t="shared" si="22"/>
        <v/>
      </c>
      <c r="FD21" s="318" t="str">
        <f t="shared" si="23"/>
        <v/>
      </c>
      <c r="FE21" s="318" t="str">
        <f t="shared" si="24"/>
        <v/>
      </c>
      <c r="FF21" s="318" t="str">
        <f t="shared" si="25"/>
        <v/>
      </c>
      <c r="FG21" s="318" t="str">
        <f t="shared" si="26"/>
        <v/>
      </c>
      <c r="FH21" s="318" t="str">
        <f t="shared" si="27"/>
        <v/>
      </c>
      <c r="FI21" s="318" t="str">
        <f t="shared" si="28"/>
        <v/>
      </c>
      <c r="FJ21" s="318" t="str">
        <f t="shared" si="29"/>
        <v/>
      </c>
      <c r="FK21" s="318" t="str">
        <f t="shared" si="30"/>
        <v/>
      </c>
      <c r="FL21" s="318" t="str">
        <f t="shared" si="31"/>
        <v/>
      </c>
      <c r="FM21" s="318" t="str">
        <f t="shared" si="32"/>
        <v/>
      </c>
      <c r="FN21" s="318" t="str">
        <f t="shared" si="33"/>
        <v/>
      </c>
      <c r="FO21" s="318" t="str">
        <f t="shared" si="34"/>
        <v/>
      </c>
      <c r="FP21" s="318" t="str">
        <f t="shared" si="35"/>
        <v/>
      </c>
      <c r="FQ21" s="318" t="str">
        <f t="shared" si="36"/>
        <v/>
      </c>
      <c r="FR21" s="318"/>
      <c r="FS21" s="318"/>
      <c r="FT21" s="318"/>
      <c r="FU21" s="1007"/>
    </row>
    <row r="22" spans="3:177" x14ac:dyDescent="0.35">
      <c r="C22" s="304">
        <f>+VLOOKUP(E22,Listas!$K$2:$L$44,2,FALSE)</f>
        <v>22</v>
      </c>
      <c r="D22" s="304">
        <f>+D20+1</f>
        <v>18</v>
      </c>
      <c r="E22" s="317" t="str">
        <f>+IF(HLOOKUP($FX$2,Listas!$E$2:$H$25,Evolutivos!$D22,FALSE)=0,"",HLOOKUP($FX$2,Listas!$E$2:$H$25,Evolutivos!$D22,FALSE))</f>
        <v>Av. Cristo Redentor</v>
      </c>
      <c r="F22" s="318" t="str">
        <f>+IFERROR(VLOOKUP($F$4&amp;F$5&amp;$FX$3,'Datos comparativos (2)'!$E:$BD,Evolutivos!$C22,FALSE),"n/a")</f>
        <v>n/a</v>
      </c>
      <c r="G22" s="318" t="str">
        <f>+IFERROR(VLOOKUP($F$4&amp;G$5&amp;$FX$3,'Datos comparativos (2)'!$E:$BD,Evolutivos!$C22,FALSE),"n/a")</f>
        <v>n/a</v>
      </c>
      <c r="H22" s="318" t="str">
        <f>+IFERROR(VLOOKUP($F$4&amp;H$5&amp;$FX$3,'Datos comparativos (2)'!$E:$BD,Evolutivos!$C22,FALSE),"n/a")</f>
        <v>n/a</v>
      </c>
      <c r="I22" s="318" t="str">
        <f>+IFERROR(VLOOKUP($F$4&amp;I$5&amp;$FX$3,'Datos comparativos (2)'!$E:$BD,Evolutivos!$C22,FALSE),"n/a")</f>
        <v>n/a</v>
      </c>
      <c r="J22" s="318" t="str">
        <f>+IFERROR(VLOOKUP($F$4&amp;J$5&amp;$FX$3,'Datos comparativos (2)'!$E:$BD,Evolutivos!$C22,FALSE),"n/a")</f>
        <v>n/a</v>
      </c>
      <c r="K22" s="318" t="str">
        <f>+IFERROR(VLOOKUP($F$4&amp;K$5&amp;$FX$3,'Datos comparativos (2)'!$E:$BD,Evolutivos!$C22,FALSE),"n/a")</f>
        <v>n/a</v>
      </c>
      <c r="L22" s="318" t="str">
        <f>+IFERROR(VLOOKUP($F$4&amp;L$5&amp;$FX$3,'Datos comparativos (2)'!$E:$BD,Evolutivos!$C22,FALSE),"n/a")</f>
        <v>n/a</v>
      </c>
      <c r="M22" s="318" t="str">
        <f>+IFERROR(VLOOKUP($F$4&amp;M$5&amp;$FX$3,'Datos comparativos (2)'!$E:$BD,Evolutivos!$C22,FALSE),"n/a")</f>
        <v>n/a</v>
      </c>
      <c r="N22" s="318" t="str">
        <f>+IFERROR(VLOOKUP($F$4&amp;N$5&amp;$FX$3,'Datos comparativos (2)'!$E:$BD,Evolutivos!$C22,FALSE),"n/a")</f>
        <v>n/a</v>
      </c>
      <c r="O22" s="318" t="str">
        <f>+IFERROR(VLOOKUP($F$4&amp;O$5&amp;$FX$3,'Datos comparativos (2)'!$E:$BD,Evolutivos!$C22,FALSE),"n/a")</f>
        <v>n/a</v>
      </c>
      <c r="P22" s="318" t="str">
        <f>+IFERROR(VLOOKUP($F$4&amp;P$5&amp;$FX$3,'Datos comparativos (2)'!$E:$BD,Evolutivos!$C22,FALSE),"n/a")</f>
        <v>n/a</v>
      </c>
      <c r="Q22" s="318" t="str">
        <f>+IFERROR(VLOOKUP($F$4&amp;Q$5&amp;$FX$3,'Datos comparativos (2)'!$E:$BD,Evolutivos!$C22,FALSE),"n/a")</f>
        <v>n/a</v>
      </c>
      <c r="R22" s="319"/>
      <c r="S22" s="318" t="str">
        <f>+IFERROR(VLOOKUP($F$4&amp;S$5&amp;$FX$3,'Datos comparativos (2)'!$E:$BD,Evolutivos!$C22,FALSE),"n/a")</f>
        <v>n/a</v>
      </c>
      <c r="T22" s="318" t="str">
        <f>+IFERROR(VLOOKUP($F$4&amp;T$5&amp;$FX$3,'Datos comparativos (2)'!$E:$BD,Evolutivos!$C22,FALSE),"n/a")</f>
        <v>n/a</v>
      </c>
      <c r="U22" s="318" t="str">
        <f>+IFERROR(VLOOKUP($F$4&amp;U$5&amp;$FX$3,'Datos comparativos (2)'!$E:$BD,Evolutivos!$C22,FALSE),"n/a")</f>
        <v>n/a</v>
      </c>
      <c r="V22" s="318" t="str">
        <f>+IFERROR(VLOOKUP($F$4&amp;V$5&amp;$FX$3,'Datos comparativos (2)'!$E:$BD,Evolutivos!$C22,FALSE),"n/a")</f>
        <v>n/a</v>
      </c>
      <c r="W22" s="318" t="str">
        <f>+IFERROR(VLOOKUP($F$4&amp;W$5&amp;$FX$3,'Datos comparativos (2)'!$E:$BD,Evolutivos!$C22,FALSE),"n/a")</f>
        <v>n/a</v>
      </c>
      <c r="X22" s="318" t="str">
        <f>+IFERROR(VLOOKUP($F$4&amp;X$5&amp;$FX$3,'Datos comparativos (2)'!$E:$BD,Evolutivos!$C22,FALSE),"n/a")</f>
        <v>n/a</v>
      </c>
      <c r="Y22" s="318" t="str">
        <f>+IFERROR(VLOOKUP($F$4&amp;Y$5&amp;$FX$3,'Datos comparativos (2)'!$E:$BD,Evolutivos!$C22,FALSE),"n/a")</f>
        <v>n/a</v>
      </c>
      <c r="Z22" s="318" t="str">
        <f>+IFERROR(VLOOKUP($F$4&amp;Z$5&amp;$FX$3,'Datos comparativos (2)'!$E:$BD,Evolutivos!$C22,FALSE),"n/a")</f>
        <v>n/a</v>
      </c>
      <c r="AA22" s="318" t="str">
        <f>+IFERROR(VLOOKUP($F$4&amp;AA$5&amp;$FX$3,'Datos comparativos (2)'!$E:$BD,Evolutivos!$C22,FALSE),"n/a")</f>
        <v>n/a</v>
      </c>
      <c r="AB22" s="318" t="str">
        <f>+IFERROR(VLOOKUP($F$4&amp;AB$5&amp;$FX$3,'Datos comparativos (2)'!$E:$BD,Evolutivos!$C22,FALSE),"n/a")</f>
        <v>n/a</v>
      </c>
      <c r="AC22" s="318" t="str">
        <f>+IFERROR(VLOOKUP($F$4&amp;AC$5&amp;$FX$3,'Datos comparativos (2)'!$E:$BD,Evolutivos!$C22,FALSE),"n/a")</f>
        <v>n/a</v>
      </c>
      <c r="AD22" s="318" t="str">
        <f>+IFERROR(VLOOKUP($F$4&amp;AD$5&amp;$FX$3,'Datos comparativos (2)'!$E:$BD,Evolutivos!$C22,FALSE),"n/a")</f>
        <v>n/a</v>
      </c>
      <c r="AE22" s="318"/>
      <c r="AF22" s="318" t="str">
        <f>+IFERROR(VLOOKUP($F$4&amp;AF$5&amp;$FX$3,'Datos comparativos (2)'!$E:$BD,Evolutivos!$C22,FALSE),"n/a")</f>
        <v>n/a</v>
      </c>
      <c r="AG22" s="318" t="str">
        <f>+IFERROR(VLOOKUP($F$4&amp;AG$5&amp;$FX$3,'Datos comparativos (2)'!$E:$BD,Evolutivos!$C22,FALSE),"n/a")</f>
        <v>n/a</v>
      </c>
      <c r="AH22" s="318" t="str">
        <f>+IFERROR(VLOOKUP($F$4&amp;AH$5&amp;$FX$3,'Datos comparativos (2)'!$E:$BD,Evolutivos!$C22,FALSE),"n/a")</f>
        <v>n/a</v>
      </c>
      <c r="AI22" s="318" t="str">
        <f>+IFERROR(VLOOKUP($F$4&amp;AI$5&amp;$FX$3,'Datos comparativos (2)'!$E:$BD,Evolutivos!$C22,FALSE),"n/a")</f>
        <v>n/a</v>
      </c>
      <c r="AJ22" s="318" t="str">
        <f>+IFERROR(VLOOKUP($F$4&amp;AJ$5&amp;$FX$3,'Datos comparativos (2)'!$E:$BD,Evolutivos!$C22,FALSE),"n/a")</f>
        <v>n/a</v>
      </c>
      <c r="AK22" s="318" t="str">
        <f>+IFERROR(VLOOKUP($F$4&amp;AK$5&amp;$FX$3,'Datos comparativos (2)'!$E:$BD,Evolutivos!$C22,FALSE),"n/a")</f>
        <v>n/a</v>
      </c>
      <c r="AL22" s="318" t="str">
        <f>+IFERROR(VLOOKUP($F$4&amp;AL$5&amp;$FX$3,'Datos comparativos (2)'!$E:$BD,Evolutivos!$C22,FALSE),"n/a")</f>
        <v>n/a</v>
      </c>
      <c r="AM22" s="318" t="str">
        <f>+IFERROR(VLOOKUP($F$4&amp;AM$5&amp;$FX$3,'Datos comparativos (2)'!$E:$BD,Evolutivos!$C22,FALSE),"n/a")</f>
        <v>n/a</v>
      </c>
      <c r="AN22" s="318" t="str">
        <f>+IFERROR(VLOOKUP($F$4&amp;AN$5&amp;$FX$3,'Datos comparativos (2)'!$E:$BD,Evolutivos!$C22,FALSE),"n/a")</f>
        <v>n/a</v>
      </c>
      <c r="AO22" s="318" t="str">
        <f>+IFERROR(VLOOKUP($F$4&amp;AO$5&amp;$FX$3,'Datos comparativos (2)'!$E:$BD,Evolutivos!$C22,FALSE),"n/a")</f>
        <v>n/a</v>
      </c>
      <c r="AP22" s="318" t="str">
        <f>+IFERROR(VLOOKUP($F$4&amp;AP$5&amp;$FX$3,'Datos comparativos (2)'!$E:$BD,Evolutivos!$C22,FALSE),"n/a")</f>
        <v>n/a</v>
      </c>
      <c r="AQ22" s="318" t="str">
        <f>+IFERROR(VLOOKUP($F$4&amp;AQ$5&amp;$FX$3,'Datos comparativos (2)'!$E:$BD,Evolutivos!$C22,FALSE),"n/a")</f>
        <v>n/a</v>
      </c>
      <c r="AR22" s="318"/>
      <c r="AS22" s="318" t="str">
        <f>+IFERROR(VLOOKUP($F$4&amp;AS$5&amp;$FX$3,'Datos comparativos (2)'!$E:$BD,Evolutivos!$C22,FALSE),"n/a")</f>
        <v>n/a</v>
      </c>
      <c r="AT22" s="318" t="str">
        <f>+IFERROR(VLOOKUP($F$4&amp;AT$5&amp;$FX$3,'Datos comparativos (2)'!$E:$BD,Evolutivos!$C22,FALSE),"n/a")</f>
        <v>n/a</v>
      </c>
      <c r="AU22" s="318" t="str">
        <f>+IFERROR(VLOOKUP($F$4&amp;AU$5&amp;$FX$3,'Datos comparativos (2)'!$E:$BD,Evolutivos!$C22,FALSE),"n/a")</f>
        <v>n/a</v>
      </c>
      <c r="AV22" s="318" t="str">
        <f>+IFERROR(VLOOKUP($F$4&amp;AV$5&amp;$FX$3,'Datos comparativos (2)'!$E:$BD,Evolutivos!$C22,FALSE),"n/a")</f>
        <v>n/a</v>
      </c>
      <c r="AW22" s="318" t="str">
        <f>+IFERROR(VLOOKUP($F$4&amp;AW$5&amp;$FX$3,'Datos comparativos (2)'!$E:$BD,Evolutivos!$C22,FALSE),"n/a")</f>
        <v>n/a</v>
      </c>
      <c r="AX22" s="318" t="str">
        <f>+IFERROR(VLOOKUP($F$4&amp;AX$5&amp;$FX$3,'Datos comparativos (2)'!$E:$BD,Evolutivos!$C22,FALSE),"n/a")</f>
        <v>n/a</v>
      </c>
      <c r="AY22" s="318" t="str">
        <f>+IFERROR(VLOOKUP($F$4&amp;AY$5&amp;$FX$3,'Datos comparativos (2)'!$E:$BD,Evolutivos!$C22,FALSE),"n/a")</f>
        <v>n/a</v>
      </c>
      <c r="AZ22" s="318" t="str">
        <f>+IFERROR(VLOOKUP($F$4&amp;AZ$5&amp;$FX$3,'Datos comparativos (2)'!$E:$BD,Evolutivos!$C22,FALSE),"n/a")</f>
        <v>n/a</v>
      </c>
      <c r="BA22" s="318" t="str">
        <f>+IFERROR(VLOOKUP($F$4&amp;BA$5&amp;$FX$3,'Datos comparativos (2)'!$E:$BD,Evolutivos!$C22,FALSE),"n/a")</f>
        <v>n/a</v>
      </c>
      <c r="BB22" s="318" t="str">
        <f>+IFERROR(VLOOKUP($F$4&amp;BB$5&amp;$FX$3,'Datos comparativos (2)'!$E:$BD,Evolutivos!$C22,FALSE),"n/a")</f>
        <v>n/a</v>
      </c>
      <c r="BC22" s="318" t="str">
        <f>+IFERROR(VLOOKUP($F$4&amp;BC$5&amp;$FX$3,'Datos comparativos (2)'!$E:$BD,Evolutivos!$C22,FALSE),"n/a")</f>
        <v>n/a</v>
      </c>
      <c r="BD22" s="318" t="str">
        <f>+IFERROR(VLOOKUP($F$4&amp;BD$5&amp;$FX$3,'Datos comparativos (2)'!$E:$BD,Evolutivos!$C22,FALSE),"n/a")</f>
        <v>n/a</v>
      </c>
      <c r="BF22" s="318" t="str">
        <f>+IFERROR(VLOOKUP($F$4&amp;BF$5&amp;$FX$3,'Datos comparativos (2)'!$E:$BD,Evolutivos!$C22,FALSE),"n/a")</f>
        <v>n/a</v>
      </c>
      <c r="BG22" s="318" t="str">
        <f>+IFERROR(VLOOKUP($F$4&amp;BG$5&amp;$FX$3,'Datos comparativos (2)'!$E:$BD,Evolutivos!$C22,FALSE),"n/a")</f>
        <v>n/a</v>
      </c>
      <c r="BH22" s="318" t="str">
        <f>+IFERROR(VLOOKUP($F$4&amp;BH$5&amp;$FX$3,'Datos comparativos (2)'!$E:$BD,Evolutivos!$C22,FALSE),"n/a")</f>
        <v>n/a</v>
      </c>
      <c r="BI22" s="318" t="str">
        <f>+IFERROR(VLOOKUP($F$4&amp;BI$5&amp;$FX$3,'Datos comparativos (2)'!$E:$BD,Evolutivos!$C22,FALSE),"n/a")</f>
        <v>n/a</v>
      </c>
      <c r="BJ22" s="318" t="str">
        <f>+IFERROR(VLOOKUP($F$4&amp;BJ$5&amp;$FX$3,'Datos comparativos (2)'!$E:$BD,Evolutivos!$C22,FALSE),"n/a")</f>
        <v>n/a</v>
      </c>
      <c r="BK22" s="318" t="str">
        <f>+IFERROR(VLOOKUP($F$4&amp;BK$5&amp;$FX$3,'Datos comparativos (2)'!$E:$BD,Evolutivos!$C22,FALSE),"n/a")</f>
        <v>n/a</v>
      </c>
      <c r="BL22" s="318" t="str">
        <f>+IFERROR(VLOOKUP($F$4&amp;BL$5&amp;$FX$3,'Datos comparativos (2)'!$E:$BD,Evolutivos!$C22,FALSE),"n/a")</f>
        <v>n/a</v>
      </c>
      <c r="BM22" s="318" t="str">
        <f>+IFERROR(VLOOKUP($F$4&amp;BM$5&amp;$FX$3,'Datos comparativos (2)'!$E:$BD,Evolutivos!$C22,FALSE),"n/a")</f>
        <v>n/a</v>
      </c>
      <c r="BN22" s="318" t="str">
        <f>+IFERROR(VLOOKUP($F$4&amp;BN$5&amp;$FX$3,'Datos comparativos (2)'!$E:$BD,Evolutivos!$C22,FALSE),"n/a")</f>
        <v>n/a</v>
      </c>
      <c r="BO22" s="318" t="str">
        <f>+IFERROR(VLOOKUP($F$4&amp;BO$5&amp;$FX$3,'Datos comparativos (2)'!$E:$BD,Evolutivos!$C22,FALSE),"n/a")</f>
        <v>n/a</v>
      </c>
      <c r="BP22" s="318">
        <f>+IFERROR(VLOOKUP($BF$4&amp;BP$5&amp;$FX$3,'Datos comparativos (2)'!$E:$BE,Evolutivos!$C22,FALSE),"n/a")</f>
        <v>0.98039215686274528</v>
      </c>
      <c r="BQ22" s="318">
        <f>+IFERROR(VLOOKUP($BF$4&amp;BQ$5&amp;$FX$3,'Datos comparativos (2)'!$E:$BE,Evolutivos!$C22,FALSE),"n/a")</f>
        <v>1.0000000000000002</v>
      </c>
      <c r="BS22" s="318">
        <f>+IFERROR(VLOOKUP($BS$4&amp;BS$5&amp;$FX$3,'Datos comparativos (2)'!$E:$BE,Evolutivos!$C22,FALSE),"n/a")</f>
        <v>0.92499999999999993</v>
      </c>
      <c r="BT22" s="318">
        <f>+IFERROR(VLOOKUP($BS$4&amp;BT$5&amp;$FX$3,'Datos comparativos (2)'!$E:$BE,Evolutivos!$C22,FALSE),"n/a")</f>
        <v>0.98039215686274506</v>
      </c>
      <c r="BU22" s="318">
        <f>+IFERROR(VLOOKUP($BS$4&amp;BU$5&amp;$FX$3,'Datos comparativos (2)'!$E:$BE,Evolutivos!$C22,FALSE),"n/a")</f>
        <v>1.0000000000000002</v>
      </c>
      <c r="BV22" s="318">
        <f>+IFERROR(VLOOKUP($BS$4&amp;BV$5&amp;$FX$3,'Datos comparativos (2)'!$E:$BE,Evolutivos!$C22,FALSE),"n/a")</f>
        <v>0.98039215686274506</v>
      </c>
      <c r="BW22" s="318">
        <f>+IFERROR(VLOOKUP($BS$4&amp;BW$5&amp;$FX$3,'Datos comparativos (2)'!$E:$BE,Evolutivos!$C22,FALSE),"n/a")</f>
        <v>0.93209494324045428</v>
      </c>
      <c r="BX22" s="318">
        <f>+IFERROR(VLOOKUP($BS$4&amp;BX$5&amp;$FX$3,'Datos comparativos (2)'!$E:$BE,Evolutivos!$C22,FALSE),"n/a")</f>
        <v>0.72019607843137257</v>
      </c>
      <c r="BY22" s="318">
        <f>+IFERROR(VLOOKUP($BS$4&amp;BY$5&amp;$FX$3,'Datos comparativos (2)'!$E:$BE,Evolutivos!$C22,FALSE),"n/a")</f>
        <v>0.86584107327141402</v>
      </c>
      <c r="BZ22" s="318">
        <f>+IFERROR(VLOOKUP($BS$4&amp;BZ$5&amp;$FX$3,'Datos comparativos (2)'!$E:$BE,Evolutivos!$C22,FALSE),"n/a")</f>
        <v>0.94583333333333341</v>
      </c>
      <c r="CA22" s="318">
        <f>+IFERROR(VLOOKUP($BS$4&amp;CA$5&amp;$FX$3,'Datos comparativos (2)'!$E:$BE,Evolutivos!$C22,FALSE),"n/a")</f>
        <v>0.73098039215686283</v>
      </c>
      <c r="CB22" s="318">
        <f>+IFERROR(VLOOKUP($BS$4&amp;CB$5&amp;$FX$3,'Datos comparativos (2)'!$E:$BE,Evolutivos!$C22,FALSE),"n/a")</f>
        <v>0.93705882352941194</v>
      </c>
      <c r="CC22" s="318" t="str">
        <f>+IFERROR(VLOOKUP($BS$4&amp;CC$5&amp;$FX$3,'Datos comparativos (2)'!$E:$BE,Evolutivos!$C22,FALSE),"n/a")</f>
        <v>n/a</v>
      </c>
      <c r="CD22" s="318">
        <f>+IFERROR(VLOOKUP($BS$4&amp;CD$5&amp;$FX$3,'Datos comparativos (2)'!$E:$BE,Evolutivos!$C22,FALSE),"n/a")</f>
        <v>0.81060606060606066</v>
      </c>
      <c r="CF22" s="318">
        <f>+IFERROR(VLOOKUP($CF$4&amp;CF$5&amp;$FX$3,'Datos comparativos (2)'!$E:$BE,Evolutivos!$C22,FALSE),"n/a")</f>
        <v>0.98018575851393197</v>
      </c>
      <c r="CG22" s="318">
        <f>+IFERROR(VLOOKUP($CF$4&amp;CG$5&amp;$FX$3,'Datos comparativos (2)'!$E:$BE,Evolutivos!$C22,FALSE),"n/a")</f>
        <v>0.99999999999999978</v>
      </c>
      <c r="CH22" s="318">
        <f>+IFERROR(VLOOKUP($CF$4&amp;CH$5&amp;$FX$3,'Datos comparativos (2)'!$E:$BE,Evolutivos!$C22,FALSE),"n/a")</f>
        <v>0.89696969696969686</v>
      </c>
      <c r="CI22" s="318">
        <f>+IFERROR(VLOOKUP($CF$4&amp;CI$5&amp;$FX$3,'Datos comparativos (2)'!$E:$BE,Evolutivos!$C22,FALSE),"n/a")</f>
        <v>0.68214654282765741</v>
      </c>
      <c r="CJ22" s="318">
        <f>+IFERROR(VLOOKUP($CF$4&amp;CJ$5&amp;$FX$3,'Datos comparativos (2)'!$E:$BE,Evolutivos!$C22,FALSE),"n/a")</f>
        <v>0.9419026870007261</v>
      </c>
      <c r="CK22" s="318">
        <f>+IFERROR(VLOOKUP($CF$4&amp;CK$5&amp;$FX$3,'Datos comparativos (2)'!$E:$BE,Evolutivos!$C22,FALSE),"n/a")</f>
        <v>1.0000000000000002</v>
      </c>
      <c r="CL22" s="318">
        <f>+IFERROR(VLOOKUP($CF$4&amp;CL$5&amp;$FX$3,'Datos comparativos (2)'!$E:$BE,Evolutivos!$C22,FALSE),"n/a")</f>
        <v>0.73356935366739284</v>
      </c>
      <c r="CM22" s="318">
        <f>+IFERROR(VLOOKUP($CF$4&amp;CM$5&amp;$FX$3,'Datos comparativos (2)'!$E:$BE,Evolutivos!$C22,FALSE),"n/a")</f>
        <v>0.85641998734977842</v>
      </c>
      <c r="CN22" s="318">
        <f>+IFERROR(VLOOKUP($CF$4&amp;CN$5&amp;$FX$3,'Datos comparativos (2)'!$E:$BE,Evolutivos!$C22,FALSE),"n/a")</f>
        <v>0.89886363636363609</v>
      </c>
      <c r="CO22" s="318">
        <f>+IFERROR(VLOOKUP($CF$4&amp;CO$5&amp;$FX$3,'Datos comparativos (2)'!$E:$BE,Evolutivos!$C22,FALSE),"n/a")</f>
        <v>0.83712839974699538</v>
      </c>
      <c r="CP22" s="318">
        <f>+IFERROR(VLOOKUP($CF$4&amp;CP$5&amp;$FX$3,'Datos comparativos (2)'!$E:$BE,Evolutivos!$C22,FALSE),"n/a")</f>
        <v>0.85472370766488404</v>
      </c>
      <c r="CQ22" s="318">
        <f>+IFERROR(VLOOKUP($CF$4&amp;CQ$5&amp;$FX$3,'Datos comparativos (2)'!$E:$BE,Evolutivos!$C22,FALSE),"n/a")</f>
        <v>0.90449082858950003</v>
      </c>
      <c r="CS22" s="318">
        <f>+IFERROR(VLOOKUP($CS$4&amp;CS$5&amp;$FX$3,'Datos comparativos (2)'!$E:$BE,Evolutivos!$C22,FALSE),"n/a")</f>
        <v>0.98513931888544892</v>
      </c>
      <c r="CT22" s="318">
        <f>+IFERROR(VLOOKUP($CS$4&amp;CT$5&amp;$FX$3,'Datos comparativos (2)'!$E:$BE,Evolutivos!$C22,FALSE),"n/a")</f>
        <v>1.0000000000000002</v>
      </c>
      <c r="CU22" s="318">
        <f>+IFERROR(VLOOKUP($CS$4&amp;CU$5&amp;$FX$3,'Datos comparativos (2)'!$E:$BE,Evolutivos!$C22,FALSE),"n/a")</f>
        <v>0.93972403776325331</v>
      </c>
      <c r="CV22" s="318">
        <f>+IFERROR(VLOOKUP($CS$4&amp;CV$5&amp;$FX$3,'Datos comparativos (2)'!$E:$BE,Evolutivos!$C22,FALSE),"n/a")</f>
        <v>0.99999999999999967</v>
      </c>
      <c r="CW22" s="318">
        <f>+IFERROR(VLOOKUP($CS$4&amp;CW$5&amp;$FX$3,'Datos comparativos (2)'!$E:$BE,Evolutivos!$C22,FALSE),"n/a")</f>
        <v>0.72682709447415306</v>
      </c>
      <c r="CX22" s="318">
        <f>+IFERROR(VLOOKUP($CS$4&amp;CX$5&amp;$FX$3,'Datos comparativos (2)'!$E:$BE,Evolutivos!$C22,FALSE),"n/a")</f>
        <v>0.89304812834224578</v>
      </c>
      <c r="CY22" s="318">
        <f>+IFERROR(VLOOKUP($CS$4&amp;CY$5&amp;$FX$3,'Datos comparativos (2)'!$E:$BE,Evolutivos!$C22,FALSE),"n/a")</f>
        <v>0.90876027830487016</v>
      </c>
      <c r="CZ22" s="318">
        <f>+IFERROR(VLOOKUP($CS$4&amp;CZ$5&amp;$FX$3,'Datos comparativos (2)'!$E:$BE,Evolutivos!$C22,FALSE),"n/a")</f>
        <v>0.98039215686274506</v>
      </c>
      <c r="DA22" s="318">
        <f>+IFERROR(VLOOKUP($CS$4&amp;DA$5&amp;$FX$3,'Datos comparativos (2)'!$E:$BE,Evolutivos!$C22,FALSE),"n/a")</f>
        <v>0.9509803921568627</v>
      </c>
      <c r="DB22" s="318">
        <f>+IFERROR(VLOOKUP($CS$4&amp;DB$5&amp;$FX$3,'Datos comparativos (2)'!$E:$BE,Evolutivos!$C22,FALSE),"n/a")</f>
        <v>0.95588235294117641</v>
      </c>
      <c r="DC22" s="318">
        <f>+IFERROR(VLOOKUP($CS$4&amp;DC$5&amp;$FX$3,'Datos comparativos (2)'!$E:$BE,Evolutivos!$C22,FALSE),"n/a")</f>
        <v>0.98333333333333306</v>
      </c>
      <c r="DD22" s="318">
        <f>+IFERROR(VLOOKUP($CS$4&amp;DD$5&amp;$FX$3,'Datos comparativos (2)'!$E:$BE,Evolutivos!$C22,FALSE),"n/a")</f>
        <v>0.98734977862112572</v>
      </c>
      <c r="DF22" s="318">
        <f>+IFERROR(VLOOKUP($DF$4&amp;DF$5&amp;$FX$3,'Datos comparativos (2)'!$E:$BE,Evolutivos!$C22,FALSE),"n/a")</f>
        <v>0.99999999999999978</v>
      </c>
      <c r="DG22" s="318">
        <f>+IFERROR(VLOOKUP($DF$4&amp;DG$5&amp;$FX$3,'Datos comparativos (2)'!$E:$BE,Evolutivos!$C22,FALSE),"n/a")</f>
        <v>0.95509171410499671</v>
      </c>
      <c r="DH22" s="318">
        <f>+IFERROR(VLOOKUP($DF$4&amp;DH$5&amp;$FX$3,'Datos comparativos (2)'!$E:$BE,Evolutivos!$C22,FALSE),"n/a")</f>
        <v>0.96169630642954851</v>
      </c>
      <c r="DI22" s="318">
        <f>+IFERROR(VLOOKUP($DF$4&amp;DI$5&amp;$FX$3,'Datos comparativos (2)'!$E:$BE,Evolutivos!$C22,FALSE),"n/a")</f>
        <v>0.93983957219251313</v>
      </c>
      <c r="DJ22" s="318">
        <f>+IFERROR(VLOOKUP($DF$4&amp;DJ$5&amp;$FX$3,'Datos comparativos (2)'!$E:$BE,Evolutivos!$C22,FALSE),"n/a")</f>
        <v>0.9624999999999998</v>
      </c>
      <c r="DK22" s="318">
        <f>+IFERROR(VLOOKUP($DF$4&amp;DK$5&amp;$FX$3,'Datos comparativos (2)'!$E:$BE,Evolutivos!$C22,FALSE),"n/a")</f>
        <v>0.78119429590017819</v>
      </c>
      <c r="DL22" s="318">
        <f>+IFERROR(VLOOKUP($DF$4&amp;DL$5&amp;$FX$3,'Datos comparativos (2)'!$E:$BE,Evolutivos!$C22,FALSE),"n/a")</f>
        <v>0.77292852624920927</v>
      </c>
      <c r="DM22" s="318">
        <f>+IFERROR(VLOOKUP($DF$4&amp;DM$5&amp;$FX$3,'Datos comparativos (2)'!$E:$BE,Evolutivos!$C22,FALSE),"n/a")</f>
        <v>0.9362745098039218</v>
      </c>
      <c r="DN22" s="318">
        <f>+IFERROR(VLOOKUP($DF$4&amp;DN$5&amp;$FX$3,'Datos comparativos (2)'!$E:$BE,Evolutivos!$C22,FALSE),"n/a")</f>
        <v>0.8570000000000001</v>
      </c>
      <c r="DO22" s="318">
        <f>+IFERROR(VLOOKUP($DF$4&amp;DO$5&amp;$FX$3,'Datos comparativos (2)'!$E:$BE,Evolutivos!$C22,FALSE),"n/a")</f>
        <v>0.94262890341321692</v>
      </c>
      <c r="DP22" s="318">
        <f>+IFERROR(VLOOKUP($DF$4&amp;DP$5&amp;$FX$3,'Datos comparativos (2)'!$E:$BE,Evolutivos!$C22,FALSE),"n/a")</f>
        <v>1.0000000000000004</v>
      </c>
      <c r="DQ22" s="318">
        <f>+IFERROR(VLOOKUP($DF$4&amp;DQ$5&amp;$FX$3,'Datos comparativos (2)'!$E:$BE,Evolutivos!$C22,FALSE),"n/a")</f>
        <v>0.83244206773618523</v>
      </c>
      <c r="DS22" s="318"/>
      <c r="DT22" s="318">
        <f>+IFERROR(VLOOKUP($DS$4&amp;DT$5&amp;$FX$3,'Datos comparativos (2)'!$E:$BE,Evolutivos!$C22,FALSE),"n/a")</f>
        <v>0.98333333333333306</v>
      </c>
      <c r="DU22" s="318"/>
      <c r="DV22" s="318"/>
      <c r="DW22" s="318"/>
      <c r="DX22" s="318"/>
      <c r="DY22" s="318"/>
      <c r="DZ22" s="318"/>
      <c r="EA22" s="318"/>
      <c r="EB22" s="318"/>
      <c r="EC22" s="318"/>
      <c r="ED22" s="318"/>
      <c r="EF22" s="320">
        <f>+VLOOKUP($FX$3,Listas!$B$3:$C$9,2,FALSE)</f>
        <v>0.8</v>
      </c>
      <c r="EG22" s="318" t="str">
        <f t="shared" si="0"/>
        <v/>
      </c>
      <c r="EH22" s="318" t="str">
        <f t="shared" ref="EH22:EW24" si="38">+IF(IFERROR(AVERAGE(G22:I22),"n/a")="n/a","",IFERROR(AVERAGE(G22:I22),"n/a"))</f>
        <v/>
      </c>
      <c r="EI22" s="318" t="str">
        <f t="shared" si="38"/>
        <v/>
      </c>
      <c r="EJ22" s="318" t="str">
        <f t="shared" si="38"/>
        <v/>
      </c>
      <c r="EK22" s="318" t="str">
        <f t="shared" si="38"/>
        <v/>
      </c>
      <c r="EL22" s="318" t="str">
        <f t="shared" si="38"/>
        <v/>
      </c>
      <c r="EM22" s="318" t="str">
        <f t="shared" si="38"/>
        <v/>
      </c>
      <c r="EN22" s="318" t="str">
        <f t="shared" si="38"/>
        <v/>
      </c>
      <c r="EO22" s="318" t="str">
        <f t="shared" si="38"/>
        <v/>
      </c>
      <c r="EP22" s="318" t="str">
        <f t="shared" si="38"/>
        <v/>
      </c>
      <c r="EQ22" s="318" t="str">
        <f t="shared" si="38"/>
        <v/>
      </c>
      <c r="ER22" s="318" t="str">
        <f t="shared" si="38"/>
        <v/>
      </c>
      <c r="ES22" s="318" t="str">
        <f t="shared" si="38"/>
        <v/>
      </c>
      <c r="ET22" s="318" t="str">
        <f t="shared" si="38"/>
        <v/>
      </c>
      <c r="EU22" s="318" t="str">
        <f t="shared" si="38"/>
        <v/>
      </c>
      <c r="EV22" s="318" t="str">
        <f t="shared" si="38"/>
        <v/>
      </c>
      <c r="EW22" s="318" t="str">
        <f t="shared" si="38"/>
        <v/>
      </c>
      <c r="EX22" s="318" t="str">
        <f t="shared" si="17"/>
        <v/>
      </c>
      <c r="EY22" s="318" t="str">
        <f t="shared" si="18"/>
        <v/>
      </c>
      <c r="EZ22" s="318">
        <f t="shared" si="19"/>
        <v>0.99019607843137281</v>
      </c>
      <c r="FA22" s="318">
        <f t="shared" si="20"/>
        <v>0.9684640522875817</v>
      </c>
      <c r="FB22" s="318">
        <f t="shared" si="21"/>
        <v>0.87756105951152408</v>
      </c>
      <c r="FC22" s="318">
        <f t="shared" si="22"/>
        <v>0.8475515995872035</v>
      </c>
      <c r="FD22" s="318">
        <f t="shared" si="23"/>
        <v>0.87383244206773636</v>
      </c>
      <c r="FE22" s="318">
        <f t="shared" si="24"/>
        <v>0.95905181849454291</v>
      </c>
      <c r="FF22" s="318">
        <f t="shared" si="25"/>
        <v>0.87468307660946121</v>
      </c>
      <c r="FG22" s="318">
        <f t="shared" si="26"/>
        <v>0.82961765912693586</v>
      </c>
      <c r="FH22" s="318">
        <f t="shared" si="27"/>
        <v>0.86544764533379315</v>
      </c>
      <c r="FI22" s="318">
        <f t="shared" si="28"/>
        <v>0.97495445221623411</v>
      </c>
      <c r="FJ22" s="318">
        <f t="shared" si="29"/>
        <v>0.87329174093879958</v>
      </c>
      <c r="FK22" s="318">
        <f t="shared" si="30"/>
        <v>0.94671094244149268</v>
      </c>
      <c r="FL22" s="318">
        <f t="shared" si="31"/>
        <v>0.97552182163187851</v>
      </c>
      <c r="FM22" s="318">
        <f t="shared" si="32"/>
        <v>0.97226267351151507</v>
      </c>
      <c r="FN22" s="318">
        <f t="shared" si="33"/>
        <v>0.89451128936423041</v>
      </c>
      <c r="FO22" s="318">
        <f t="shared" si="34"/>
        <v>0.85540101201771046</v>
      </c>
      <c r="FP22" s="318">
        <f t="shared" si="35"/>
        <v>0.92502365704980083</v>
      </c>
      <c r="FQ22" s="318">
        <f t="shared" si="36"/>
        <v>0.98333333333333306</v>
      </c>
      <c r="FR22" s="318"/>
      <c r="FS22" s="318"/>
      <c r="FT22" s="318"/>
      <c r="FU22" s="1007"/>
    </row>
    <row r="23" spans="3:177" x14ac:dyDescent="0.35">
      <c r="C23" s="304">
        <f>+VLOOKUP(E23,Listas!$K$2:$L$44,2,FALSE)</f>
        <v>23</v>
      </c>
      <c r="D23" s="304">
        <f>+D22+1</f>
        <v>19</v>
      </c>
      <c r="E23" s="317" t="str">
        <f>+IF(HLOOKUP($FX$2,Listas!$E$2:$H$25,Evolutivos!$D23,FALSE)=0,"",HLOOKUP($FX$2,Listas!$E$2:$H$25,Evolutivos!$D23,FALSE))</f>
        <v>Av. Santos Dumont</v>
      </c>
      <c r="F23" s="318" t="str">
        <f>+IFERROR(VLOOKUP($F$4&amp;F$5&amp;$FX$3,'Datos comparativos (2)'!$E:$BD,Evolutivos!$C23,FALSE),"n/a")</f>
        <v>n/a</v>
      </c>
      <c r="G23" s="318" t="str">
        <f>+IFERROR(VLOOKUP($F$4&amp;G$5&amp;$FX$3,'Datos comparativos (2)'!$E:$BD,Evolutivos!$C23,FALSE),"n/a")</f>
        <v>n/a</v>
      </c>
      <c r="H23" s="318" t="str">
        <f>+IFERROR(VLOOKUP($F$4&amp;H$5&amp;$FX$3,'Datos comparativos (2)'!$E:$BD,Evolutivos!$C23,FALSE),"n/a")</f>
        <v>n/a</v>
      </c>
      <c r="I23" s="318" t="str">
        <f>+IFERROR(VLOOKUP($F$4&amp;I$5&amp;$FX$3,'Datos comparativos (2)'!$E:$BD,Evolutivos!$C23,FALSE),"n/a")</f>
        <v>n/a</v>
      </c>
      <c r="J23" s="318" t="str">
        <f>+IFERROR(VLOOKUP($F$4&amp;J$5&amp;$FX$3,'Datos comparativos (2)'!$E:$BD,Evolutivos!$C23,FALSE),"n/a")</f>
        <v>n/a</v>
      </c>
      <c r="K23" s="318" t="str">
        <f>+IFERROR(VLOOKUP($F$4&amp;K$5&amp;$FX$3,'Datos comparativos (2)'!$E:$BD,Evolutivos!$C23,FALSE),"n/a")</f>
        <v>n/a</v>
      </c>
      <c r="L23" s="318" t="str">
        <f>+IFERROR(VLOOKUP($F$4&amp;L$5&amp;$FX$3,'Datos comparativos (2)'!$E:$BD,Evolutivos!$C23,FALSE),"n/a")</f>
        <v>n/a</v>
      </c>
      <c r="M23" s="318" t="str">
        <f>+IFERROR(VLOOKUP($F$4&amp;M$5&amp;$FX$3,'Datos comparativos (2)'!$E:$BD,Evolutivos!$C23,FALSE),"n/a")</f>
        <v>n/a</v>
      </c>
      <c r="N23" s="318" t="str">
        <f>+IFERROR(VLOOKUP($F$4&amp;N$5&amp;$FX$3,'Datos comparativos (2)'!$E:$BD,Evolutivos!$C23,FALSE),"n/a")</f>
        <v>n/a</v>
      </c>
      <c r="O23" s="318" t="str">
        <f>+IFERROR(VLOOKUP($F$4&amp;O$5&amp;$FX$3,'Datos comparativos (2)'!$E:$BD,Evolutivos!$C23,FALSE),"n/a")</f>
        <v>n/a</v>
      </c>
      <c r="P23" s="318" t="str">
        <f>+IFERROR(VLOOKUP($F$4&amp;P$5&amp;$FX$3,'Datos comparativos (2)'!$E:$BD,Evolutivos!$C23,FALSE),"n/a")</f>
        <v>n/a</v>
      </c>
      <c r="Q23" s="318" t="str">
        <f>+IFERROR(VLOOKUP($F$4&amp;Q$5&amp;$FX$3,'Datos comparativos (2)'!$E:$BD,Evolutivos!$C23,FALSE),"n/a")</f>
        <v>n/a</v>
      </c>
      <c r="R23" s="319"/>
      <c r="S23" s="318" t="str">
        <f>+IFERROR(VLOOKUP($F$4&amp;S$5&amp;$FX$3,'Datos comparativos (2)'!$E:$BD,Evolutivos!$C23,FALSE),"n/a")</f>
        <v>n/a</v>
      </c>
      <c r="T23" s="318" t="str">
        <f>+IFERROR(VLOOKUP($F$4&amp;T$5&amp;$FX$3,'Datos comparativos (2)'!$E:$BD,Evolutivos!$C23,FALSE),"n/a")</f>
        <v>n/a</v>
      </c>
      <c r="U23" s="318" t="str">
        <f>+IFERROR(VLOOKUP($F$4&amp;U$5&amp;$FX$3,'Datos comparativos (2)'!$E:$BD,Evolutivos!$C23,FALSE),"n/a")</f>
        <v>n/a</v>
      </c>
      <c r="V23" s="318" t="str">
        <f>+IFERROR(VLOOKUP($F$4&amp;V$5&amp;$FX$3,'Datos comparativos (2)'!$E:$BD,Evolutivos!$C23,FALSE),"n/a")</f>
        <v>n/a</v>
      </c>
      <c r="W23" s="318" t="str">
        <f>+IFERROR(VLOOKUP($F$4&amp;W$5&amp;$FX$3,'Datos comparativos (2)'!$E:$BD,Evolutivos!$C23,FALSE),"n/a")</f>
        <v>n/a</v>
      </c>
      <c r="X23" s="318" t="str">
        <f>+IFERROR(VLOOKUP($F$4&amp;X$5&amp;$FX$3,'Datos comparativos (2)'!$E:$BD,Evolutivos!$C23,FALSE),"n/a")</f>
        <v>n/a</v>
      </c>
      <c r="Y23" s="318" t="str">
        <f>+IFERROR(VLOOKUP($F$4&amp;Y$5&amp;$FX$3,'Datos comparativos (2)'!$E:$BD,Evolutivos!$C23,FALSE),"n/a")</f>
        <v>n/a</v>
      </c>
      <c r="Z23" s="318" t="str">
        <f>+IFERROR(VLOOKUP($F$4&amp;Z$5&amp;$FX$3,'Datos comparativos (2)'!$E:$BD,Evolutivos!$C23,FALSE),"n/a")</f>
        <v>n/a</v>
      </c>
      <c r="AA23" s="318" t="str">
        <f>+IFERROR(VLOOKUP($F$4&amp;AA$5&amp;$FX$3,'Datos comparativos (2)'!$E:$BD,Evolutivos!$C23,FALSE),"n/a")</f>
        <v>n/a</v>
      </c>
      <c r="AB23" s="318" t="str">
        <f>+IFERROR(VLOOKUP($F$4&amp;AB$5&amp;$FX$3,'Datos comparativos (2)'!$E:$BD,Evolutivos!$C23,FALSE),"n/a")</f>
        <v>n/a</v>
      </c>
      <c r="AC23" s="318" t="str">
        <f>+IFERROR(VLOOKUP($F$4&amp;AC$5&amp;$FX$3,'Datos comparativos (2)'!$E:$BD,Evolutivos!$C23,FALSE),"n/a")</f>
        <v>n/a</v>
      </c>
      <c r="AD23" s="318" t="str">
        <f>+IFERROR(VLOOKUP($F$4&amp;AD$5&amp;$FX$3,'Datos comparativos (2)'!$E:$BD,Evolutivos!$C23,FALSE),"n/a")</f>
        <v>n/a</v>
      </c>
      <c r="AE23" s="318"/>
      <c r="AF23" s="318" t="str">
        <f>+IFERROR(VLOOKUP($F$4&amp;AF$5&amp;$FX$3,'Datos comparativos (2)'!$E:$BD,Evolutivos!$C23,FALSE),"n/a")</f>
        <v>n/a</v>
      </c>
      <c r="AG23" s="318" t="str">
        <f>+IFERROR(VLOOKUP($F$4&amp;AG$5&amp;$FX$3,'Datos comparativos (2)'!$E:$BD,Evolutivos!$C23,FALSE),"n/a")</f>
        <v>n/a</v>
      </c>
      <c r="AH23" s="318" t="str">
        <f>+IFERROR(VLOOKUP($F$4&amp;AH$5&amp;$FX$3,'Datos comparativos (2)'!$E:$BD,Evolutivos!$C23,FALSE),"n/a")</f>
        <v>n/a</v>
      </c>
      <c r="AI23" s="318" t="str">
        <f>+IFERROR(VLOOKUP($F$4&amp;AI$5&amp;$FX$3,'Datos comparativos (2)'!$E:$BD,Evolutivos!$C23,FALSE),"n/a")</f>
        <v>n/a</v>
      </c>
      <c r="AJ23" s="318" t="str">
        <f>+IFERROR(VLOOKUP($F$4&amp;AJ$5&amp;$FX$3,'Datos comparativos (2)'!$E:$BD,Evolutivos!$C23,FALSE),"n/a")</f>
        <v>n/a</v>
      </c>
      <c r="AK23" s="318" t="str">
        <f>+IFERROR(VLOOKUP($F$4&amp;AK$5&amp;$FX$3,'Datos comparativos (2)'!$E:$BD,Evolutivos!$C23,FALSE),"n/a")</f>
        <v>n/a</v>
      </c>
      <c r="AL23" s="318" t="str">
        <f>+IFERROR(VLOOKUP($F$4&amp;AL$5&amp;$FX$3,'Datos comparativos (2)'!$E:$BD,Evolutivos!$C23,FALSE),"n/a")</f>
        <v>n/a</v>
      </c>
      <c r="AM23" s="318" t="str">
        <f>+IFERROR(VLOOKUP($F$4&amp;AM$5&amp;$FX$3,'Datos comparativos (2)'!$E:$BD,Evolutivos!$C23,FALSE),"n/a")</f>
        <v>n/a</v>
      </c>
      <c r="AN23" s="318" t="str">
        <f>+IFERROR(VLOOKUP($F$4&amp;AN$5&amp;$FX$3,'Datos comparativos (2)'!$E:$BD,Evolutivos!$C23,FALSE),"n/a")</f>
        <v>n/a</v>
      </c>
      <c r="AO23" s="318" t="str">
        <f>+IFERROR(VLOOKUP($F$4&amp;AO$5&amp;$FX$3,'Datos comparativos (2)'!$E:$BD,Evolutivos!$C23,FALSE),"n/a")</f>
        <v>n/a</v>
      </c>
      <c r="AP23" s="318" t="str">
        <f>+IFERROR(VLOOKUP($F$4&amp;AP$5&amp;$FX$3,'Datos comparativos (2)'!$E:$BD,Evolutivos!$C23,FALSE),"n/a")</f>
        <v>n/a</v>
      </c>
      <c r="AQ23" s="318" t="str">
        <f>+IFERROR(VLOOKUP($F$4&amp;AQ$5&amp;$FX$3,'Datos comparativos (2)'!$E:$BD,Evolutivos!$C23,FALSE),"n/a")</f>
        <v>n/a</v>
      </c>
      <c r="AR23" s="318"/>
      <c r="AS23" s="318" t="str">
        <f>+IFERROR(VLOOKUP($F$4&amp;AS$5&amp;$FX$3,'Datos comparativos (2)'!$E:$BD,Evolutivos!$C23,FALSE),"n/a")</f>
        <v>n/a</v>
      </c>
      <c r="AT23" s="318" t="str">
        <f>+IFERROR(VLOOKUP($F$4&amp;AT$5&amp;$FX$3,'Datos comparativos (2)'!$E:$BD,Evolutivos!$C23,FALSE),"n/a")</f>
        <v>n/a</v>
      </c>
      <c r="AU23" s="318" t="str">
        <f>+IFERROR(VLOOKUP($F$4&amp;AU$5&amp;$FX$3,'Datos comparativos (2)'!$E:$BD,Evolutivos!$C23,FALSE),"n/a")</f>
        <v>n/a</v>
      </c>
      <c r="AV23" s="318" t="str">
        <f>+IFERROR(VLOOKUP($F$4&amp;AV$5&amp;$FX$3,'Datos comparativos (2)'!$E:$BD,Evolutivos!$C23,FALSE),"n/a")</f>
        <v>n/a</v>
      </c>
      <c r="AW23" s="318" t="str">
        <f>+IFERROR(VLOOKUP($F$4&amp;AW$5&amp;$FX$3,'Datos comparativos (2)'!$E:$BD,Evolutivos!$C23,FALSE),"n/a")</f>
        <v>n/a</v>
      </c>
      <c r="AX23" s="318" t="str">
        <f>+IFERROR(VLOOKUP($F$4&amp;AX$5&amp;$FX$3,'Datos comparativos (2)'!$E:$BD,Evolutivos!$C23,FALSE),"n/a")</f>
        <v>n/a</v>
      </c>
      <c r="AY23" s="318" t="str">
        <f>+IFERROR(VLOOKUP($F$4&amp;AY$5&amp;$FX$3,'Datos comparativos (2)'!$E:$BD,Evolutivos!$C23,FALSE),"n/a")</f>
        <v>n/a</v>
      </c>
      <c r="AZ23" s="318" t="str">
        <f>+IFERROR(VLOOKUP($F$4&amp;AZ$5&amp;$FX$3,'Datos comparativos (2)'!$E:$BD,Evolutivos!$C23,FALSE),"n/a")</f>
        <v>n/a</v>
      </c>
      <c r="BA23" s="318" t="str">
        <f>+IFERROR(VLOOKUP($F$4&amp;BA$5&amp;$FX$3,'Datos comparativos (2)'!$E:$BD,Evolutivos!$C23,FALSE),"n/a")</f>
        <v>n/a</v>
      </c>
      <c r="BB23" s="318" t="str">
        <f>+IFERROR(VLOOKUP($F$4&amp;BB$5&amp;$FX$3,'Datos comparativos (2)'!$E:$BD,Evolutivos!$C23,FALSE),"n/a")</f>
        <v>n/a</v>
      </c>
      <c r="BC23" s="318" t="str">
        <f>+IFERROR(VLOOKUP($F$4&amp;BC$5&amp;$FX$3,'Datos comparativos (2)'!$E:$BD,Evolutivos!$C23,FALSE),"n/a")</f>
        <v>n/a</v>
      </c>
      <c r="BD23" s="318" t="str">
        <f>+IFERROR(VLOOKUP($F$4&amp;BD$5&amp;$FX$3,'Datos comparativos (2)'!$E:$BD,Evolutivos!$C23,FALSE),"n/a")</f>
        <v>n/a</v>
      </c>
      <c r="BF23" s="318" t="str">
        <f>+IFERROR(VLOOKUP($F$4&amp;BF$5&amp;$FX$3,'Datos comparativos (2)'!$E:$BD,Evolutivos!$C23,FALSE),"n/a")</f>
        <v>n/a</v>
      </c>
      <c r="BG23" s="318" t="str">
        <f>+IFERROR(VLOOKUP($F$4&amp;BG$5&amp;$FX$3,'Datos comparativos (2)'!$E:$BD,Evolutivos!$C23,FALSE),"n/a")</f>
        <v>n/a</v>
      </c>
      <c r="BH23" s="318" t="str">
        <f>+IFERROR(VLOOKUP($F$4&amp;BH$5&amp;$FX$3,'Datos comparativos (2)'!$E:$BD,Evolutivos!$C23,FALSE),"n/a")</f>
        <v>n/a</v>
      </c>
      <c r="BI23" s="318" t="str">
        <f>+IFERROR(VLOOKUP($F$4&amp;BI$5&amp;$FX$3,'Datos comparativos (2)'!$E:$BD,Evolutivos!$C23,FALSE),"n/a")</f>
        <v>n/a</v>
      </c>
      <c r="BJ23" s="318" t="str">
        <f>+IFERROR(VLOOKUP($F$4&amp;BJ$5&amp;$FX$3,'Datos comparativos (2)'!$E:$BD,Evolutivos!$C23,FALSE),"n/a")</f>
        <v>n/a</v>
      </c>
      <c r="BK23" s="318" t="str">
        <f>+IFERROR(VLOOKUP($F$4&amp;BK$5&amp;$FX$3,'Datos comparativos (2)'!$E:$BD,Evolutivos!$C23,FALSE),"n/a")</f>
        <v>n/a</v>
      </c>
      <c r="BL23" s="318" t="str">
        <f>+IFERROR(VLOOKUP($F$4&amp;BL$5&amp;$FX$3,'Datos comparativos (2)'!$E:$BD,Evolutivos!$C23,FALSE),"n/a")</f>
        <v>n/a</v>
      </c>
      <c r="BM23" s="318" t="str">
        <f>+IFERROR(VLOOKUP($F$4&amp;BM$5&amp;$FX$3,'Datos comparativos (2)'!$E:$BD,Evolutivos!$C23,FALSE),"n/a")</f>
        <v>n/a</v>
      </c>
      <c r="BN23" s="318" t="str">
        <f>+IFERROR(VLOOKUP($F$4&amp;BN$5&amp;$FX$3,'Datos comparativos (2)'!$E:$BD,Evolutivos!$C23,FALSE),"n/a")</f>
        <v>n/a</v>
      </c>
      <c r="BO23" s="318" t="str">
        <f>+IFERROR(VLOOKUP($F$4&amp;BO$5&amp;$FX$3,'Datos comparativos (2)'!$E:$BD,Evolutivos!$C23,FALSE),"n/a")</f>
        <v>n/a</v>
      </c>
      <c r="BP23" s="318" t="str">
        <f>+IFERROR(VLOOKUP($F$4&amp;BP$5&amp;$FX$3,'Datos comparativos (2)'!$E:$BD,Evolutivos!$C23,FALSE),"n/a")</f>
        <v>n/a</v>
      </c>
      <c r="BQ23" s="318" t="str">
        <f>+IFERROR(VLOOKUP($F$4&amp;BQ$5&amp;$FX$3,'Datos comparativos (2)'!$E:$BD,Evolutivos!$C23,FALSE),"n/a")</f>
        <v>n/a</v>
      </c>
      <c r="BS23" s="318" t="str">
        <f>+IFERROR(VLOOKUP($F$4&amp;BS$5&amp;$FX$3,'Datos comparativos (2)'!$E:$BD,Evolutivos!$C23,FALSE),"n/a")</f>
        <v>n/a</v>
      </c>
      <c r="BT23" s="318" t="str">
        <f>+IFERROR(VLOOKUP($F$4&amp;BT$5&amp;$FX$3,'Datos comparativos (2)'!$E:$BD,Evolutivos!$C23,FALSE),"n/a")</f>
        <v>n/a</v>
      </c>
      <c r="BU23" s="318" t="str">
        <f>+IFERROR(VLOOKUP($F$4&amp;BU$5&amp;$FX$3,'Datos comparativos (2)'!$E:$BD,Evolutivos!$C23,FALSE),"n/a")</f>
        <v>n/a</v>
      </c>
      <c r="BV23" s="318" t="str">
        <f>+IFERROR(VLOOKUP($F$4&amp;BV$5&amp;$FX$3,'Datos comparativos (2)'!$E:$BD,Evolutivos!$C23,FALSE),"n/a")</f>
        <v>n/a</v>
      </c>
      <c r="BW23" s="318" t="str">
        <f>+IFERROR(VLOOKUP($F$4&amp;BW$5&amp;$FX$3,'Datos comparativos (2)'!$E:$BD,Evolutivos!$C23,FALSE),"n/a")</f>
        <v>n/a</v>
      </c>
      <c r="BX23" s="318" t="str">
        <f>+IFERROR(VLOOKUP($F$4&amp;BX$5&amp;$FX$3,'Datos comparativos (2)'!$E:$BD,Evolutivos!$C23,FALSE),"n/a")</f>
        <v>n/a</v>
      </c>
      <c r="BY23" s="318" t="str">
        <f>+IFERROR(VLOOKUP($F$4&amp;BY$5&amp;$FX$3,'Datos comparativos (2)'!$E:$BD,Evolutivos!$C23,FALSE),"n/a")</f>
        <v>n/a</v>
      </c>
      <c r="BZ23" s="318" t="str">
        <f>+IFERROR(VLOOKUP($F$4&amp;BZ$5&amp;$FX$3,'Datos comparativos (2)'!$E:$BD,Evolutivos!$C23,FALSE),"n/a")</f>
        <v>n/a</v>
      </c>
      <c r="CA23" s="318" t="str">
        <f>+IFERROR(VLOOKUP($F$4&amp;CA$5&amp;$FX$3,'Datos comparativos (2)'!$E:$BD,Evolutivos!$C23,FALSE),"n/a")</f>
        <v>n/a</v>
      </c>
      <c r="CB23" s="318" t="str">
        <f>+IFERROR(VLOOKUP($F$4&amp;CB$5&amp;$FX$3,'Datos comparativos (2)'!$E:$BD,Evolutivos!$C23,FALSE),"n/a")</f>
        <v>n/a</v>
      </c>
      <c r="CC23" s="318" t="str">
        <f>+IFERROR(VLOOKUP($F$4&amp;CC$5&amp;$FX$3,'Datos comparativos (2)'!$E:$BD,Evolutivos!$C23,FALSE),"n/a")</f>
        <v>n/a</v>
      </c>
      <c r="CD23" s="318" t="str">
        <f>+IFERROR(VLOOKUP($F$4&amp;CD$5&amp;$FX$3,'Datos comparativos (2)'!$E:$BD,Evolutivos!$C23,FALSE),"n/a")</f>
        <v>n/a</v>
      </c>
      <c r="CF23" s="318" t="str">
        <f>+IFERROR(VLOOKUP($F$4&amp;CF$5&amp;$FX$3,'Datos comparativos (2)'!$E:$BD,Evolutivos!$C23,FALSE),"n/a")</f>
        <v>n/a</v>
      </c>
      <c r="CG23" s="318" t="str">
        <f>+IFERROR(VLOOKUP($F$4&amp;CG$5&amp;$FX$3,'Datos comparativos (2)'!$E:$BD,Evolutivos!$C23,FALSE),"n/a")</f>
        <v>n/a</v>
      </c>
      <c r="CH23" s="318" t="str">
        <f>+IFERROR(VLOOKUP($F$4&amp;CH$5&amp;$FX$3,'Datos comparativos (2)'!$E:$BD,Evolutivos!$C23,FALSE),"n/a")</f>
        <v>n/a</v>
      </c>
      <c r="CI23" s="318">
        <f>+IFERROR(VLOOKUP($CF$4&amp;CI$5&amp;$FX$3,'Datos comparativos (2)'!$E:$BD,Evolutivos!$C23,FALSE),"n/a")</f>
        <v>0.96521189120809592</v>
      </c>
      <c r="CJ23" s="318">
        <f>+IFERROR(VLOOKUP($CF$4&amp;CJ$5&amp;$FX$3,'Datos comparativos (2)'!$E:$BD,Evolutivos!$C23,FALSE),"n/a")</f>
        <v>0.88333333333333319</v>
      </c>
      <c r="CK23" s="318">
        <f>+IFERROR(VLOOKUP($CF$4&amp;CK$5&amp;$FX$3,'Datos comparativos (2)'!$E:$BD,Evolutivos!$C23,FALSE),"n/a")</f>
        <v>0.87368901048791592</v>
      </c>
      <c r="CL23" s="318">
        <f>+IFERROR(VLOOKUP($CF$4&amp;CL$5&amp;$FX$3,'Datos comparativos (2)'!$E:$BD,Evolutivos!$C23,FALSE),"n/a")</f>
        <v>0.75311942959001776</v>
      </c>
      <c r="CM23" s="318">
        <f>+IFERROR(VLOOKUP($CF$4&amp;CM$5&amp;$FX$3,'Datos comparativos (2)'!$E:$BD,Evolutivos!$C23,FALSE),"n/a")</f>
        <v>0.81907308377896615</v>
      </c>
      <c r="CN23" s="318">
        <f>+IFERROR(VLOOKUP($CF$4&amp;CN$5&amp;$FX$3,'Datos comparativos (2)'!$E:$BD,Evolutivos!$C23,FALSE),"n/a")</f>
        <v>1</v>
      </c>
      <c r="CO23" s="318">
        <f>+IFERROR(VLOOKUP($CF$4&amp;CO$5&amp;$FX$3,'Datos comparativos (2)'!$E:$BD,Evolutivos!$C23,FALSE),"n/a")</f>
        <v>1.0000000000000002</v>
      </c>
      <c r="CP23" s="318">
        <f>+IFERROR(VLOOKUP($CF$4&amp;CP$5&amp;$FX$3,'Datos comparativos (2)'!$E:$BD,Evolutivos!$C23,FALSE),"n/a")</f>
        <v>0.77777777777777768</v>
      </c>
      <c r="CQ23" s="318">
        <f>+IFERROR(VLOOKUP($CF$4&amp;CQ$5&amp;$FX$3,'Datos comparativos (2)'!$E:$BD,Evolutivos!$C23,FALSE),"n/a")</f>
        <v>0.9849462365591396</v>
      </c>
      <c r="CS23" s="318">
        <f>+IFERROR(VLOOKUP($CS$4&amp;CS$5&amp;$FX$3,'Datos comparativos (2)'!$E:$BE,Evolutivos!$C23,FALSE),"n/a")</f>
        <v>0.89690069576217568</v>
      </c>
      <c r="CT23" s="318">
        <f>+IFERROR(VLOOKUP($CS$4&amp;CT$5&amp;$FX$3,'Datos comparativos (2)'!$E:$BE,Evolutivos!$C23,FALSE),"n/a")</f>
        <v>0.99999999999999978</v>
      </c>
      <c r="CU23" s="318">
        <f>+IFERROR(VLOOKUP($CS$4&amp;CU$5&amp;$FX$3,'Datos comparativos (2)'!$E:$BE,Evolutivos!$C23,FALSE),"n/a")</f>
        <v>0.98039215686274506</v>
      </c>
      <c r="CV23" s="318">
        <f>+IFERROR(VLOOKUP($CS$4&amp;CV$5&amp;$FX$3,'Datos comparativos (2)'!$E:$BE,Evolutivos!$C23,FALSE),"n/a")</f>
        <v>0.95271779597915118</v>
      </c>
      <c r="CW23" s="318">
        <f>+IFERROR(VLOOKUP($CS$4&amp;CW$5&amp;$FX$3,'Datos comparativos (2)'!$E:$BE,Evolutivos!$C23,FALSE),"n/a")</f>
        <v>0.94563279857397486</v>
      </c>
      <c r="CX23" s="318">
        <f>+IFERROR(VLOOKUP($CS$4&amp;CX$5&amp;$FX$3,'Datos comparativos (2)'!$E:$BE,Evolutivos!$C23,FALSE),"n/a")</f>
        <v>0.98588235294117676</v>
      </c>
      <c r="CY23" s="318">
        <f>+IFERROR(VLOOKUP($CS$4&amp;CY$5&amp;$FX$3,'Datos comparativos (2)'!$E:$BE,Evolutivos!$C23,FALSE),"n/a")</f>
        <v>0.96627450980392182</v>
      </c>
      <c r="CZ23" s="318">
        <f>+IFERROR(VLOOKUP($CS$4&amp;CZ$5&amp;$FX$3,'Datos comparativos (2)'!$E:$BE,Evolutivos!$C23,FALSE),"n/a")</f>
        <v>0.98266253869969034</v>
      </c>
      <c r="DA23" s="318">
        <f>+IFERROR(VLOOKUP($CS$4&amp;DA$5&amp;$FX$3,'Datos comparativos (2)'!$E:$BE,Evolutivos!$C23,FALSE),"n/a")</f>
        <v>0.96392156862745126</v>
      </c>
      <c r="DB23" s="318">
        <f>+IFERROR(VLOOKUP($CS$4&amp;DB$5&amp;$FX$3,'Datos comparativos (2)'!$E:$BE,Evolutivos!$C23,FALSE),"n/a")</f>
        <v>0.98513931888544892</v>
      </c>
      <c r="DC23" s="318">
        <f>+IFERROR(VLOOKUP($CS$4&amp;DC$5&amp;$FX$3,'Datos comparativos (2)'!$E:$BE,Evolutivos!$C23,FALSE),"n/a")</f>
        <v>0.99999999999999978</v>
      </c>
      <c r="DD23" s="318">
        <f>+IFERROR(VLOOKUP($CS$4&amp;DD$5&amp;$FX$3,'Datos comparativos (2)'!$E:$BE,Evolutivos!$C23,FALSE),"n/a")</f>
        <v>0.96859649122807012</v>
      </c>
      <c r="DF23" s="318">
        <f>+IFERROR(VLOOKUP($DF$4&amp;DF$5&amp;$FX$3,'Datos comparativos (2)'!$E:$BE,Evolutivos!$C23,FALSE),"n/a")</f>
        <v>0.98039215686274483</v>
      </c>
      <c r="DG23" s="318">
        <f>+IFERROR(VLOOKUP($DF$4&amp;DG$5&amp;$FX$3,'Datos comparativos (2)'!$E:$BE,Evolutivos!$C23,FALSE),"n/a")</f>
        <v>0.86745098039215696</v>
      </c>
      <c r="DH23" s="318">
        <f>+IFERROR(VLOOKUP($DF$4&amp;DH$5&amp;$FX$3,'Datos comparativos (2)'!$E:$BE,Evolutivos!$C23,FALSE),"n/a")</f>
        <v>0.87177419354838692</v>
      </c>
      <c r="DI23" s="318">
        <f>+IFERROR(VLOOKUP($DF$4&amp;DI$5&amp;$FX$3,'Datos comparativos (2)'!$E:$BE,Evolutivos!$C23,FALSE),"n/a")</f>
        <v>0.94039215686274524</v>
      </c>
      <c r="DJ23" s="318">
        <f>+IFERROR(VLOOKUP($DF$4&amp;DJ$5&amp;$FX$3,'Datos comparativos (2)'!$E:$BE,Evolutivos!$C23,FALSE),"n/a")</f>
        <v>0.99999999999999978</v>
      </c>
      <c r="DK23" s="318">
        <f>+IFERROR(VLOOKUP($DF$4&amp;DK$5&amp;$FX$3,'Datos comparativos (2)'!$E:$BE,Evolutivos!$C23,FALSE),"n/a")</f>
        <v>0.98128342245989286</v>
      </c>
      <c r="DL23" s="318">
        <f>+IFERROR(VLOOKUP($DF$4&amp;DL$5&amp;$FX$3,'Datos comparativos (2)'!$E:$BE,Evolutivos!$C23,FALSE),"n/a")</f>
        <v>0.91450980392156878</v>
      </c>
      <c r="DM23" s="318">
        <f>+IFERROR(VLOOKUP($DF$4&amp;DM$5&amp;$FX$3,'Datos comparativos (2)'!$E:$BE,Evolutivos!$C23,FALSE),"n/a")</f>
        <v>0.97058823529411742</v>
      </c>
      <c r="DN23" s="318">
        <f>+IFERROR(VLOOKUP($DF$4&amp;DN$5&amp;$FX$3,'Datos comparativos (2)'!$E:$BE,Evolutivos!$C23,FALSE),"n/a")</f>
        <v>0.94497153700189729</v>
      </c>
      <c r="DO23" s="318">
        <f>+IFERROR(VLOOKUP($DF$4&amp;DO$5&amp;$FX$3,'Datos comparativos (2)'!$E:$BE,Evolutivos!$C23,FALSE),"n/a")</f>
        <v>0.89690069576217568</v>
      </c>
      <c r="DP23" s="318">
        <f>+IFERROR(VLOOKUP($DF$4&amp;DP$5&amp;$FX$3,'Datos comparativos (2)'!$E:$BE,Evolutivos!$C23,FALSE),"n/a")</f>
        <v>0.96305469556243539</v>
      </c>
      <c r="DQ23" s="318">
        <f>+IFERROR(VLOOKUP($DF$4&amp;DQ$5&amp;$FX$3,'Datos comparativos (2)'!$E:$BE,Evolutivos!$C23,FALSE),"n/a")</f>
        <v>0.91878224974200207</v>
      </c>
      <c r="DS23" s="318"/>
      <c r="DT23" s="318">
        <f>+IFERROR(VLOOKUP($DS$4&amp;DT$5&amp;$FX$3,'Datos comparativos (2)'!$E:$BE,Evolutivos!$C23,FALSE),"n/a")</f>
        <v>0.95764705882352963</v>
      </c>
      <c r="DU23" s="318"/>
      <c r="DV23" s="318"/>
      <c r="DW23" s="318"/>
      <c r="DX23" s="318"/>
      <c r="DY23" s="318"/>
      <c r="DZ23" s="318"/>
      <c r="EA23" s="318"/>
      <c r="EB23" s="318"/>
      <c r="EC23" s="318"/>
      <c r="ED23" s="318"/>
      <c r="EF23" s="320">
        <f>+VLOOKUP($FX$3,Listas!$B$3:$C$9,2,FALSE)</f>
        <v>0.8</v>
      </c>
      <c r="EG23" s="318" t="str">
        <f t="shared" si="0"/>
        <v/>
      </c>
      <c r="EH23" s="318" t="str">
        <f t="shared" si="38"/>
        <v/>
      </c>
      <c r="EI23" s="318" t="str">
        <f t="shared" si="38"/>
        <v/>
      </c>
      <c r="EJ23" s="318" t="str">
        <f t="shared" si="38"/>
        <v/>
      </c>
      <c r="EK23" s="318" t="str">
        <f t="shared" si="38"/>
        <v/>
      </c>
      <c r="EL23" s="318" t="str">
        <f t="shared" si="38"/>
        <v/>
      </c>
      <c r="EM23" s="318" t="str">
        <f t="shared" si="38"/>
        <v/>
      </c>
      <c r="EN23" s="318" t="str">
        <f t="shared" si="38"/>
        <v/>
      </c>
      <c r="EO23" s="318" t="str">
        <f t="shared" si="38"/>
        <v/>
      </c>
      <c r="EP23" s="318" t="str">
        <f t="shared" si="38"/>
        <v/>
      </c>
      <c r="EQ23" s="318" t="str">
        <f t="shared" si="38"/>
        <v/>
      </c>
      <c r="ER23" s="318" t="str">
        <f t="shared" si="38"/>
        <v/>
      </c>
      <c r="ES23" s="318" t="str">
        <f t="shared" si="38"/>
        <v/>
      </c>
      <c r="ET23" s="318" t="str">
        <f t="shared" si="38"/>
        <v/>
      </c>
      <c r="EU23" s="318" t="str">
        <f t="shared" si="38"/>
        <v/>
      </c>
      <c r="EV23" s="318" t="str">
        <f t="shared" si="38"/>
        <v/>
      </c>
      <c r="EW23" s="318" t="str">
        <f t="shared" si="38"/>
        <v/>
      </c>
      <c r="EX23" s="318" t="str">
        <f t="shared" ref="EX23:FD24" si="39">+IF(IFERROR(AVERAGE(W23:Y23),"n/a")="n/a","",IFERROR(AVERAGE(W23:Y23),"n/a"))</f>
        <v/>
      </c>
      <c r="EY23" s="318" t="str">
        <f t="shared" si="39"/>
        <v/>
      </c>
      <c r="EZ23" s="318" t="str">
        <f t="shared" si="39"/>
        <v/>
      </c>
      <c r="FA23" s="318" t="str">
        <f t="shared" si="39"/>
        <v/>
      </c>
      <c r="FB23" s="318" t="str">
        <f t="shared" si="39"/>
        <v/>
      </c>
      <c r="FC23" s="318" t="str">
        <f t="shared" si="39"/>
        <v/>
      </c>
      <c r="FD23" s="318" t="str">
        <f t="shared" si="39"/>
        <v/>
      </c>
      <c r="FE23" s="318" t="str">
        <f t="shared" si="24"/>
        <v/>
      </c>
      <c r="FF23" s="318">
        <f t="shared" si="25"/>
        <v>0.90741141167644834</v>
      </c>
      <c r="FG23" s="318">
        <f t="shared" si="26"/>
        <v>0.85739750445632801</v>
      </c>
      <c r="FH23" s="318">
        <f t="shared" si="27"/>
        <v>0.9209080047789725</v>
      </c>
      <c r="FI23" s="318">
        <f t="shared" si="28"/>
        <v>0.95909761754164025</v>
      </c>
      <c r="FJ23" s="318">
        <f t="shared" si="29"/>
        <v>0.96141098249810097</v>
      </c>
      <c r="FK23" s="318">
        <f t="shared" si="30"/>
        <v>0.97095287237702121</v>
      </c>
      <c r="FL23" s="318">
        <f t="shared" si="31"/>
        <v>0.98457860337117298</v>
      </c>
      <c r="FM23" s="318">
        <f t="shared" si="32"/>
        <v>0.9065391102677629</v>
      </c>
      <c r="FN23" s="318">
        <f t="shared" si="33"/>
        <v>0.97389185977421266</v>
      </c>
      <c r="FO23" s="318">
        <f t="shared" si="34"/>
        <v>0.94335652540586112</v>
      </c>
      <c r="FP23" s="318">
        <f t="shared" si="35"/>
        <v>0.92624588035553768</v>
      </c>
      <c r="FQ23" s="318">
        <f t="shared" si="36"/>
        <v>0.95764705882352963</v>
      </c>
      <c r="FR23" s="318"/>
      <c r="FS23" s="318"/>
      <c r="FT23" s="318"/>
      <c r="FU23" s="1007"/>
    </row>
    <row r="24" spans="3:177" x14ac:dyDescent="0.35">
      <c r="C24" s="304">
        <f>+VLOOKUP(E24,Listas!$K$2:$L$44,2,FALSE)</f>
        <v>24</v>
      </c>
      <c r="D24" s="304">
        <f>+D23+1</f>
        <v>20</v>
      </c>
      <c r="E24" s="317" t="str">
        <f>+IF(HLOOKUP($FX$2,Listas!$E$2:$H$25,Evolutivos!$D24,FALSE)=0,"",HLOOKUP($FX$2,Listas!$E$2:$H$25,Evolutivos!$D24,FALSE))</f>
        <v>Doble Vía km13</v>
      </c>
      <c r="F24" s="318" t="str">
        <f>+IFERROR(VLOOKUP($F$4&amp;F$5&amp;$FX$3,'Datos comparativos (2)'!$E:$BD,Evolutivos!$C24,FALSE),"n/a")</f>
        <v>n/a</v>
      </c>
      <c r="G24" s="318" t="str">
        <f>+IFERROR(VLOOKUP($F$4&amp;G$5&amp;$FX$3,'Datos comparativos (2)'!$E:$BD,Evolutivos!$C24,FALSE),"n/a")</f>
        <v>n/a</v>
      </c>
      <c r="H24" s="318" t="str">
        <f>+IFERROR(VLOOKUP($F$4&amp;H$5&amp;$FX$3,'Datos comparativos (2)'!$E:$BD,Evolutivos!$C24,FALSE),"n/a")</f>
        <v>n/a</v>
      </c>
      <c r="I24" s="318" t="str">
        <f>+IFERROR(VLOOKUP($F$4&amp;I$5&amp;$FX$3,'Datos comparativos (2)'!$E:$BD,Evolutivos!$C24,FALSE),"n/a")</f>
        <v>n/a</v>
      </c>
      <c r="J24" s="318" t="str">
        <f>+IFERROR(VLOOKUP($F$4&amp;J$5&amp;$FX$3,'Datos comparativos (2)'!$E:$BD,Evolutivos!$C24,FALSE),"n/a")</f>
        <v>n/a</v>
      </c>
      <c r="K24" s="318" t="str">
        <f>+IFERROR(VLOOKUP($F$4&amp;K$5&amp;$FX$3,'Datos comparativos (2)'!$E:$BD,Evolutivos!$C24,FALSE),"n/a")</f>
        <v>n/a</v>
      </c>
      <c r="L24" s="318" t="str">
        <f>+IFERROR(VLOOKUP($F$4&amp;L$5&amp;$FX$3,'Datos comparativos (2)'!$E:$BD,Evolutivos!$C24,FALSE),"n/a")</f>
        <v>n/a</v>
      </c>
      <c r="M24" s="318" t="str">
        <f>+IFERROR(VLOOKUP($F$4&amp;M$5&amp;$FX$3,'Datos comparativos (2)'!$E:$BD,Evolutivos!$C24,FALSE),"n/a")</f>
        <v>n/a</v>
      </c>
      <c r="N24" s="318" t="str">
        <f>+IFERROR(VLOOKUP($F$4&amp;N$5&amp;$FX$3,'Datos comparativos (2)'!$E:$BD,Evolutivos!$C24,FALSE),"n/a")</f>
        <v>n/a</v>
      </c>
      <c r="O24" s="318" t="str">
        <f>+IFERROR(VLOOKUP($F$4&amp;O$5&amp;$FX$3,'Datos comparativos (2)'!$E:$BD,Evolutivos!$C24,FALSE),"n/a")</f>
        <v>n/a</v>
      </c>
      <c r="P24" s="318" t="str">
        <f>+IFERROR(VLOOKUP($F$4&amp;P$5&amp;$FX$3,'Datos comparativos (2)'!$E:$BD,Evolutivos!$C24,FALSE),"n/a")</f>
        <v>n/a</v>
      </c>
      <c r="Q24" s="318" t="str">
        <f>+IFERROR(VLOOKUP($F$4&amp;Q$5&amp;$FX$3,'Datos comparativos (2)'!$E:$BD,Evolutivos!$C24,FALSE),"n/a")</f>
        <v>n/a</v>
      </c>
      <c r="R24" s="1007"/>
      <c r="S24" s="318" t="str">
        <f>+IFERROR(VLOOKUP($F$4&amp;S$5&amp;$FX$3,'Datos comparativos (2)'!$E:$BD,Evolutivos!$C24,FALSE),"n/a")</f>
        <v>n/a</v>
      </c>
      <c r="T24" s="318" t="str">
        <f>+IFERROR(VLOOKUP($F$4&amp;T$5&amp;$FX$3,'Datos comparativos (2)'!$E:$BD,Evolutivos!$C24,FALSE),"n/a")</f>
        <v>n/a</v>
      </c>
      <c r="U24" s="318" t="str">
        <f>+IFERROR(VLOOKUP($F$4&amp;U$5&amp;$FX$3,'Datos comparativos (2)'!$E:$BD,Evolutivos!$C24,FALSE),"n/a")</f>
        <v>n/a</v>
      </c>
      <c r="V24" s="318" t="str">
        <f>+IFERROR(VLOOKUP($F$4&amp;V$5&amp;$FX$3,'Datos comparativos (2)'!$E:$BD,Evolutivos!$C24,FALSE),"n/a")</f>
        <v>n/a</v>
      </c>
      <c r="W24" s="318" t="str">
        <f>+IFERROR(VLOOKUP($F$4&amp;W$5&amp;$FX$3,'Datos comparativos (2)'!$E:$BD,Evolutivos!$C24,FALSE),"n/a")</f>
        <v>n/a</v>
      </c>
      <c r="X24" s="318" t="str">
        <f>+IFERROR(VLOOKUP($F$4&amp;X$5&amp;$FX$3,'Datos comparativos (2)'!$E:$BD,Evolutivos!$C24,FALSE),"n/a")</f>
        <v>n/a</v>
      </c>
      <c r="Y24" s="318" t="str">
        <f>+IFERROR(VLOOKUP($F$4&amp;Y$5&amp;$FX$3,'Datos comparativos (2)'!$E:$BD,Evolutivos!$C24,FALSE),"n/a")</f>
        <v>n/a</v>
      </c>
      <c r="Z24" s="318" t="str">
        <f>+IFERROR(VLOOKUP($F$4&amp;Z$5&amp;$FX$3,'Datos comparativos (2)'!$E:$BD,Evolutivos!$C24,FALSE),"n/a")</f>
        <v>n/a</v>
      </c>
      <c r="AA24" s="318" t="str">
        <f>+IFERROR(VLOOKUP($F$4&amp;AA$5&amp;$FX$3,'Datos comparativos (2)'!$E:$BD,Evolutivos!$C24,FALSE),"n/a")</f>
        <v>n/a</v>
      </c>
      <c r="AB24" s="318" t="str">
        <f>+IFERROR(VLOOKUP($F$4&amp;AB$5&amp;$FX$3,'Datos comparativos (2)'!$E:$BD,Evolutivos!$C24,FALSE),"n/a")</f>
        <v>n/a</v>
      </c>
      <c r="AC24" s="318" t="str">
        <f>+IFERROR(VLOOKUP($F$4&amp;AC$5&amp;$FX$3,'Datos comparativos (2)'!$E:$BD,Evolutivos!$C24,FALSE),"n/a")</f>
        <v>n/a</v>
      </c>
      <c r="AD24" s="318" t="str">
        <f>+IFERROR(VLOOKUP($F$4&amp;AD$5&amp;$FX$3,'Datos comparativos (2)'!$E:$BD,Evolutivos!$C24,FALSE),"n/a")</f>
        <v>n/a</v>
      </c>
      <c r="AE24" s="1007"/>
      <c r="AF24" s="318" t="str">
        <f>+IFERROR(VLOOKUP($F$4&amp;AF$5&amp;$FX$3,'Datos comparativos (2)'!$E:$BD,Evolutivos!$C24,FALSE),"n/a")</f>
        <v>n/a</v>
      </c>
      <c r="AG24" s="318" t="str">
        <f>+IFERROR(VLOOKUP($F$4&amp;AG$5&amp;$FX$3,'Datos comparativos (2)'!$E:$BD,Evolutivos!$C24,FALSE),"n/a")</f>
        <v>n/a</v>
      </c>
      <c r="AH24" s="318" t="str">
        <f>+IFERROR(VLOOKUP($F$4&amp;AH$5&amp;$FX$3,'Datos comparativos (2)'!$E:$BD,Evolutivos!$C24,FALSE),"n/a")</f>
        <v>n/a</v>
      </c>
      <c r="AI24" s="318" t="str">
        <f>+IFERROR(VLOOKUP($F$4&amp;AI$5&amp;$FX$3,'Datos comparativos (2)'!$E:$BD,Evolutivos!$C24,FALSE),"n/a")</f>
        <v>n/a</v>
      </c>
      <c r="AJ24" s="318" t="str">
        <f>+IFERROR(VLOOKUP($F$4&amp;AJ$5&amp;$FX$3,'Datos comparativos (2)'!$E:$BD,Evolutivos!$C24,FALSE),"n/a")</f>
        <v>n/a</v>
      </c>
      <c r="AK24" s="318" t="str">
        <f>+IFERROR(VLOOKUP($F$4&amp;AK$5&amp;$FX$3,'Datos comparativos (2)'!$E:$BD,Evolutivos!$C24,FALSE),"n/a")</f>
        <v>n/a</v>
      </c>
      <c r="AL24" s="318" t="str">
        <f>+IFERROR(VLOOKUP($F$4&amp;AL$5&amp;$FX$3,'Datos comparativos (2)'!$E:$BD,Evolutivos!$C24,FALSE),"n/a")</f>
        <v>n/a</v>
      </c>
      <c r="AM24" s="318" t="str">
        <f>+IFERROR(VLOOKUP($F$4&amp;AM$5&amp;$FX$3,'Datos comparativos (2)'!$E:$BD,Evolutivos!$C24,FALSE),"n/a")</f>
        <v>n/a</v>
      </c>
      <c r="AN24" s="318" t="str">
        <f>+IFERROR(VLOOKUP($F$4&amp;AN$5&amp;$FX$3,'Datos comparativos (2)'!$E:$BD,Evolutivos!$C24,FALSE),"n/a")</f>
        <v>n/a</v>
      </c>
      <c r="AO24" s="318" t="str">
        <f>+IFERROR(VLOOKUP($F$4&amp;AO$5&amp;$FX$3,'Datos comparativos (2)'!$E:$BD,Evolutivos!$C24,FALSE),"n/a")</f>
        <v>n/a</v>
      </c>
      <c r="AP24" s="318" t="str">
        <f>+IFERROR(VLOOKUP($F$4&amp;AP$5&amp;$FX$3,'Datos comparativos (2)'!$E:$BD,Evolutivos!$C24,FALSE),"n/a")</f>
        <v>n/a</v>
      </c>
      <c r="AQ24" s="318" t="str">
        <f>+IFERROR(VLOOKUP($F$4&amp;AQ$5&amp;$FX$3,'Datos comparativos (2)'!$E:$BD,Evolutivos!$C24,FALSE),"n/a")</f>
        <v>n/a</v>
      </c>
      <c r="AR24" s="1007"/>
      <c r="AS24" s="318" t="str">
        <f>+IFERROR(VLOOKUP($F$4&amp;AS$5&amp;$FX$3,'Datos comparativos (2)'!$E:$BD,Evolutivos!$C24,FALSE),"n/a")</f>
        <v>n/a</v>
      </c>
      <c r="AT24" s="318" t="str">
        <f>+IFERROR(VLOOKUP($F$4&amp;AT$5&amp;$FX$3,'Datos comparativos (2)'!$E:$BD,Evolutivos!$C24,FALSE),"n/a")</f>
        <v>n/a</v>
      </c>
      <c r="AU24" s="318" t="str">
        <f>+IFERROR(VLOOKUP($F$4&amp;AU$5&amp;$FX$3,'Datos comparativos (2)'!$E:$BD,Evolutivos!$C24,FALSE),"n/a")</f>
        <v>n/a</v>
      </c>
      <c r="AV24" s="318" t="str">
        <f>+IFERROR(VLOOKUP($F$4&amp;AV$5&amp;$FX$3,'Datos comparativos (2)'!$E:$BD,Evolutivos!$C24,FALSE),"n/a")</f>
        <v>n/a</v>
      </c>
      <c r="AW24" s="318" t="str">
        <f>+IFERROR(VLOOKUP($F$4&amp;AW$5&amp;$FX$3,'Datos comparativos (2)'!$E:$BD,Evolutivos!$C24,FALSE),"n/a")</f>
        <v>n/a</v>
      </c>
      <c r="AX24" s="318" t="str">
        <f>+IFERROR(VLOOKUP($F$4&amp;AX$5&amp;$FX$3,'Datos comparativos (2)'!$E:$BD,Evolutivos!$C24,FALSE),"n/a")</f>
        <v>n/a</v>
      </c>
      <c r="AY24" s="318" t="str">
        <f>+IFERROR(VLOOKUP($F$4&amp;AY$5&amp;$FX$3,'Datos comparativos (2)'!$E:$BD,Evolutivos!$C24,FALSE),"n/a")</f>
        <v>n/a</v>
      </c>
      <c r="AZ24" s="318" t="str">
        <f>+IFERROR(VLOOKUP($F$4&amp;AZ$5&amp;$FX$3,'Datos comparativos (2)'!$E:$BD,Evolutivos!$C24,FALSE),"n/a")</f>
        <v>n/a</v>
      </c>
      <c r="BA24" s="318" t="str">
        <f>+IFERROR(VLOOKUP($F$4&amp;BA$5&amp;$FX$3,'Datos comparativos (2)'!$E:$BD,Evolutivos!$C24,FALSE),"n/a")</f>
        <v>n/a</v>
      </c>
      <c r="BB24" s="318" t="str">
        <f>+IFERROR(VLOOKUP($F$4&amp;BB$5&amp;$FX$3,'Datos comparativos (2)'!$E:$BD,Evolutivos!$C24,FALSE),"n/a")</f>
        <v>n/a</v>
      </c>
      <c r="BC24" s="318" t="str">
        <f>+IFERROR(VLOOKUP($F$4&amp;BC$5&amp;$FX$3,'Datos comparativos (2)'!$E:$BD,Evolutivos!$C24,FALSE),"n/a")</f>
        <v>n/a</v>
      </c>
      <c r="BD24" s="318" t="str">
        <f>+IFERROR(VLOOKUP($F$4&amp;BD$5&amp;$FX$3,'Datos comparativos (2)'!$E:$BD,Evolutivos!$C24,FALSE),"n/a")</f>
        <v>n/a</v>
      </c>
      <c r="BF24" s="318" t="str">
        <f>+IFERROR(VLOOKUP($F$4&amp;BF$5&amp;$FX$3,'Datos comparativos (2)'!$E:$BD,Evolutivos!$C24,FALSE),"n/a")</f>
        <v>n/a</v>
      </c>
      <c r="BG24" s="318" t="str">
        <f>+IFERROR(VLOOKUP($F$4&amp;BG$5&amp;$FX$3,'Datos comparativos (2)'!$E:$BD,Evolutivos!$C24,FALSE),"n/a")</f>
        <v>n/a</v>
      </c>
      <c r="BH24" s="318" t="str">
        <f>+IFERROR(VLOOKUP($F$4&amp;BH$5&amp;$FX$3,'Datos comparativos (2)'!$E:$BD,Evolutivos!$C24,FALSE),"n/a")</f>
        <v>n/a</v>
      </c>
      <c r="BI24" s="318" t="str">
        <f>+IFERROR(VLOOKUP($F$4&amp;BI$5&amp;$FX$3,'Datos comparativos (2)'!$E:$BD,Evolutivos!$C24,FALSE),"n/a")</f>
        <v>n/a</v>
      </c>
      <c r="BJ24" s="318" t="str">
        <f>+IFERROR(VLOOKUP($F$4&amp;BJ$5&amp;$FX$3,'Datos comparativos (2)'!$E:$BD,Evolutivos!$C24,FALSE),"n/a")</f>
        <v>n/a</v>
      </c>
      <c r="BK24" s="318" t="str">
        <f>+IFERROR(VLOOKUP($F$4&amp;BK$5&amp;$FX$3,'Datos comparativos (2)'!$E:$BD,Evolutivos!$C24,FALSE),"n/a")</f>
        <v>n/a</v>
      </c>
      <c r="BL24" s="318" t="str">
        <f>+IFERROR(VLOOKUP($F$4&amp;BL$5&amp;$FX$3,'Datos comparativos (2)'!$E:$BD,Evolutivos!$C24,FALSE),"n/a")</f>
        <v>n/a</v>
      </c>
      <c r="BM24" s="318" t="str">
        <f>+IFERROR(VLOOKUP($F$4&amp;BM$5&amp;$FX$3,'Datos comparativos (2)'!$E:$BD,Evolutivos!$C24,FALSE),"n/a")</f>
        <v>n/a</v>
      </c>
      <c r="BN24" s="318" t="str">
        <f>+IFERROR(VLOOKUP($F$4&amp;BN$5&amp;$FX$3,'Datos comparativos (2)'!$E:$BD,Evolutivos!$C24,FALSE),"n/a")</f>
        <v>n/a</v>
      </c>
      <c r="BO24" s="318" t="str">
        <f>+IFERROR(VLOOKUP($F$4&amp;BO$5&amp;$FX$3,'Datos comparativos (2)'!$E:$BD,Evolutivos!$C24,FALSE),"n/a")</f>
        <v>n/a</v>
      </c>
      <c r="BP24" s="318" t="str">
        <f>+IFERROR(VLOOKUP($F$4&amp;BP$5&amp;$FX$3,'Datos comparativos (2)'!$E:$BD,Evolutivos!$C24,FALSE),"n/a")</f>
        <v>n/a</v>
      </c>
      <c r="BQ24" s="318" t="str">
        <f>+IFERROR(VLOOKUP($F$4&amp;BQ$5&amp;$FX$3,'Datos comparativos (2)'!$E:$BD,Evolutivos!$C24,FALSE),"n/a")</f>
        <v>n/a</v>
      </c>
      <c r="BS24" s="318" t="str">
        <f>+IFERROR(VLOOKUP($F$4&amp;BS$5&amp;$FX$3,'Datos comparativos (2)'!$E:$BD,Evolutivos!$C24,FALSE),"n/a")</f>
        <v>n/a</v>
      </c>
      <c r="BT24" s="318" t="str">
        <f>+IFERROR(VLOOKUP($F$4&amp;BT$5&amp;$FX$3,'Datos comparativos (2)'!$E:$BD,Evolutivos!$C24,FALSE),"n/a")</f>
        <v>n/a</v>
      </c>
      <c r="BU24" s="318" t="str">
        <f>+IFERROR(VLOOKUP($F$4&amp;BU$5&amp;$FX$3,'Datos comparativos (2)'!$E:$BD,Evolutivos!$C24,FALSE),"n/a")</f>
        <v>n/a</v>
      </c>
      <c r="BV24" s="318" t="str">
        <f>+IFERROR(VLOOKUP($F$4&amp;BV$5&amp;$FX$3,'Datos comparativos (2)'!$E:$BD,Evolutivos!$C24,FALSE),"n/a")</f>
        <v>n/a</v>
      </c>
      <c r="BW24" s="318" t="str">
        <f>+IFERROR(VLOOKUP($F$4&amp;BW$5&amp;$FX$3,'Datos comparativos (2)'!$E:$BD,Evolutivos!$C24,FALSE),"n/a")</f>
        <v>n/a</v>
      </c>
      <c r="BX24" s="318" t="str">
        <f>+IFERROR(VLOOKUP($F$4&amp;BX$5&amp;$FX$3,'Datos comparativos (2)'!$E:$BD,Evolutivos!$C24,FALSE),"n/a")</f>
        <v>n/a</v>
      </c>
      <c r="BY24" s="318" t="str">
        <f>+IFERROR(VLOOKUP($F$4&amp;BY$5&amp;$FX$3,'Datos comparativos (2)'!$E:$BD,Evolutivos!$C24,FALSE),"n/a")</f>
        <v>n/a</v>
      </c>
      <c r="BZ24" s="318" t="str">
        <f>+IFERROR(VLOOKUP($F$4&amp;BZ$5&amp;$FX$3,'Datos comparativos (2)'!$E:$BD,Evolutivos!$C24,FALSE),"n/a")</f>
        <v>n/a</v>
      </c>
      <c r="CA24" s="318" t="str">
        <f>+IFERROR(VLOOKUP($F$4&amp;CA$5&amp;$FX$3,'Datos comparativos (2)'!$E:$BD,Evolutivos!$C24,FALSE),"n/a")</f>
        <v>n/a</v>
      </c>
      <c r="CB24" s="318" t="str">
        <f>+IFERROR(VLOOKUP($F$4&amp;CB$5&amp;$FX$3,'Datos comparativos (2)'!$E:$BD,Evolutivos!$C24,FALSE),"n/a")</f>
        <v>n/a</v>
      </c>
      <c r="CC24" s="318" t="str">
        <f>+IFERROR(VLOOKUP($F$4&amp;CC$5&amp;$FX$3,'Datos comparativos (2)'!$E:$BD,Evolutivos!$C24,FALSE),"n/a")</f>
        <v>n/a</v>
      </c>
      <c r="CD24" s="318" t="str">
        <f>+IFERROR(VLOOKUP($F$4&amp;CD$5&amp;$FX$3,'Datos comparativos (2)'!$E:$BD,Evolutivos!$C24,FALSE),"n/a")</f>
        <v>n/a</v>
      </c>
      <c r="CF24" s="318" t="str">
        <f>+IFERROR(VLOOKUP($F$4&amp;CF$5&amp;$FX$3,'Datos comparativos (2)'!$E:$BD,Evolutivos!$C24,FALSE),"n/a")</f>
        <v>n/a</v>
      </c>
      <c r="CG24" s="318" t="str">
        <f>+IFERROR(VLOOKUP($F$4&amp;CG$5&amp;$FX$3,'Datos comparativos (2)'!$E:$BD,Evolutivos!$C24,FALSE),"n/a")</f>
        <v>n/a</v>
      </c>
      <c r="CH24" s="318" t="str">
        <f>+IFERROR(VLOOKUP($F$4&amp;CH$5&amp;$FX$3,'Datos comparativos (2)'!$E:$BD,Evolutivos!$C24,FALSE),"n/a")</f>
        <v>n/a</v>
      </c>
      <c r="CI24" s="318" t="str">
        <f>+IFERROR(VLOOKUP($F$4&amp;CI$5&amp;$FX$3,'Datos comparativos (2)'!$E:$BD,Evolutivos!$C24,FALSE),"n/a")</f>
        <v>n/a</v>
      </c>
      <c r="CJ24" s="318">
        <f>+IFERROR(VLOOKUP($CF$4&amp;CJ$5&amp;$FX$3,'Datos comparativos (2)'!$E:$BD,Evolutivos!$C24,FALSE),"n/a")</f>
        <v>0.92156862745098023</v>
      </c>
      <c r="CK24" s="318">
        <f>+IFERROR(VLOOKUP($CF$4&amp;CK$5&amp;$FX$3,'Datos comparativos (2)'!$E:$BD,Evolutivos!$C24,FALSE),"n/a")</f>
        <v>1.0000000000000002</v>
      </c>
      <c r="CL24" s="318">
        <f>+IFERROR(VLOOKUP($CF$4&amp;CL$5&amp;$FX$3,'Datos comparativos (2)'!$E:$BD,Evolutivos!$C24,FALSE),"n/a")</f>
        <v>0.92858617131062937</v>
      </c>
      <c r="CM24" s="318">
        <f>+IFERROR(VLOOKUP($CF$4&amp;CM$5&amp;$FX$3,'Datos comparativos (2)'!$E:$BD,Evolutivos!$C24,FALSE),"n/a")</f>
        <v>0.98039215686274483</v>
      </c>
      <c r="CN24" s="318">
        <f>+IFERROR(VLOOKUP($CF$4&amp;CN$5&amp;$FX$3,'Datos comparativos (2)'!$E:$BD,Evolutivos!$C24,FALSE),"n/a")</f>
        <v>0.98039215686274506</v>
      </c>
      <c r="CO24" s="318">
        <f>+IFERROR(VLOOKUP($CF$4&amp;CO$5&amp;$FX$3,'Datos comparativos (2)'!$E:$BD,Evolutivos!$C24,FALSE),"n/a")</f>
        <v>0.97204301075268795</v>
      </c>
      <c r="CP24" s="318">
        <f>+IFERROR(VLOOKUP($CF$4&amp;CP$5&amp;$FX$3,'Datos comparativos (2)'!$E:$BD,Evolutivos!$C24,FALSE),"n/a")</f>
        <v>0.9518716577540105</v>
      </c>
      <c r="CQ24" s="318">
        <f>+IFERROR(VLOOKUP($CF$4&amp;CQ$5&amp;$FX$3,'Datos comparativos (2)'!$E:$BD,Evolutivos!$C24,FALSE),"n/a")</f>
        <v>0.96532507739938078</v>
      </c>
      <c r="CS24" s="318" t="str">
        <f>+IFERROR(VLOOKUP($CS$4&amp;CS$5&amp;$FX$3,'Datos comparativos (2)'!$E:$BE,Evolutivos!$C24,FALSE),"n/a")</f>
        <v>n/a</v>
      </c>
      <c r="CT24" s="318" t="str">
        <f>+IFERROR(VLOOKUP($CS$4&amp;CT$5&amp;$FX$3,'Datos comparativos (2)'!$E:$BE,Evolutivos!$C24,FALSE),"n/a")</f>
        <v>n/a</v>
      </c>
      <c r="CU24" s="318" t="str">
        <f>+IFERROR(VLOOKUP($CS$4&amp;CU$5&amp;$FX$3,'Datos comparativos (2)'!$E:$BE,Evolutivos!$C24,FALSE),"n/a")</f>
        <v>n/a</v>
      </c>
      <c r="CV24" s="318" t="str">
        <f>+IFERROR(VLOOKUP($CS$4&amp;CV$5&amp;$FX$3,'Datos comparativos (2)'!$E:$BE,Evolutivos!$C24,FALSE),"n/a")</f>
        <v>n/a</v>
      </c>
      <c r="CW24" s="318" t="str">
        <f>+IFERROR(VLOOKUP($CS$4&amp;CW$5&amp;$FX$3,'Datos comparativos (2)'!$E:$BE,Evolutivos!$C24,FALSE),"n/a")</f>
        <v>n/a</v>
      </c>
      <c r="CX24" s="318" t="str">
        <f>+IFERROR(VLOOKUP($CS$4&amp;CX$5&amp;$FX$3,'Datos comparativos (2)'!$E:$BE,Evolutivos!$C24,FALSE),"n/a")</f>
        <v>n/a</v>
      </c>
      <c r="CY24" s="318" t="str">
        <f>+IFERROR(VLOOKUP($CS$4&amp;CY$5&amp;$FX$3,'Datos comparativos (2)'!$E:$BE,Evolutivos!$C24,FALSE),"n/a")</f>
        <v>n/a</v>
      </c>
      <c r="CZ24" s="318" t="str">
        <f>+IFERROR(VLOOKUP($CS$4&amp;CZ$5&amp;$FX$3,'Datos comparativos (2)'!$E:$BE,Evolutivos!$C24,FALSE),"n/a")</f>
        <v>n/a</v>
      </c>
      <c r="DA24" s="318" t="str">
        <f>+IFERROR(VLOOKUP($CS$4&amp;DA$5&amp;$FX$3,'Datos comparativos (2)'!$E:$BE,Evolutivos!$C24,FALSE),"n/a")</f>
        <v>n/a</v>
      </c>
      <c r="DB24" s="318" t="str">
        <f>+IFERROR(VLOOKUP($CS$4&amp;DB$5&amp;$FX$3,'Datos comparativos (2)'!$E:$BE,Evolutivos!$C24,FALSE),"n/a")</f>
        <v>n/a</v>
      </c>
      <c r="DC24" s="318" t="str">
        <f>+IFERROR(VLOOKUP($CS$4&amp;DC$5&amp;$FX$3,'Datos comparativos (2)'!$E:$BE,Evolutivos!$C24,FALSE),"n/a")</f>
        <v>n/a</v>
      </c>
      <c r="DD24" s="318" t="str">
        <f>+IFERROR(VLOOKUP($CS$4&amp;DD$5&amp;$FX$3,'Datos comparativos (2)'!$E:$BE,Evolutivos!$C24,FALSE),"n/a")</f>
        <v>n/a</v>
      </c>
      <c r="DF24" s="318" t="str">
        <f>+IFERROR(VLOOKUP($DF$4&amp;DF$5&amp;$FX$3,'Datos comparativos (2)'!$E:$BE,Evolutivos!$C24,FALSE),"n/a")</f>
        <v>n/a</v>
      </c>
      <c r="DG24" s="318" t="str">
        <f>+IFERROR(VLOOKUP($DF$4&amp;DG$5&amp;$FX$3,'Datos comparativos (2)'!$E:$BE,Evolutivos!$C24,FALSE),"n/a")</f>
        <v>n/a</v>
      </c>
      <c r="DH24" s="318" t="str">
        <f>+IFERROR(VLOOKUP($DF$4&amp;DH$5&amp;$FX$3,'Datos comparativos (2)'!$E:$BE,Evolutivos!$C24,FALSE),"n/a")</f>
        <v>n/a</v>
      </c>
      <c r="DI24" s="318" t="str">
        <f>+IFERROR(VLOOKUP($DF$4&amp;DI$5&amp;$FX$3,'Datos comparativos (2)'!$E:$BE,Evolutivos!$C24,FALSE),"n/a")</f>
        <v>n/a</v>
      </c>
      <c r="DJ24" s="318" t="str">
        <f>+IFERROR(VLOOKUP($DF$4&amp;DJ$5&amp;$FX$3,'Datos comparativos (2)'!$E:$BE,Evolutivos!$C24,FALSE),"n/a")</f>
        <v>n/a</v>
      </c>
      <c r="DK24" s="318" t="str">
        <f>+IFERROR(VLOOKUP($DF$4&amp;DK$5&amp;$FX$3,'Datos comparativos (2)'!$E:$BE,Evolutivos!$C24,FALSE),"n/a")</f>
        <v>n/a</v>
      </c>
      <c r="DL24" s="318" t="str">
        <f>+IFERROR(VLOOKUP($DF$4&amp;DL$5&amp;$FX$3,'Datos comparativos (2)'!$E:$BE,Evolutivos!$C24,FALSE),"n/a")</f>
        <v>n/a</v>
      </c>
      <c r="DM24" s="318" t="str">
        <f>+IFERROR(VLOOKUP($DF$4&amp;DM$5&amp;$FX$3,'Datos comparativos (2)'!$E:$BE,Evolutivos!$C24,FALSE),"n/a")</f>
        <v>n/a</v>
      </c>
      <c r="DN24" s="318" t="str">
        <f>+IFERROR(VLOOKUP($DF$4&amp;DN$5&amp;$FX$3,'Datos comparativos (2)'!$E:$BE,Evolutivos!$C24,FALSE),"n/a")</f>
        <v>n/a</v>
      </c>
      <c r="DO24" s="318" t="str">
        <f>+IFERROR(VLOOKUP($DF$4&amp;DO$5&amp;$FX$3,'Datos comparativos (2)'!$E:$BE,Evolutivos!$C24,FALSE),"n/a")</f>
        <v>n/a</v>
      </c>
      <c r="DP24" s="318" t="str">
        <f>+IFERROR(VLOOKUP($DF$4&amp;DP$5&amp;$FX$3,'Datos comparativos (2)'!$E:$BE,Evolutivos!$C24,FALSE),"n/a")</f>
        <v>n/a</v>
      </c>
      <c r="DQ24" s="318" t="str">
        <f>+IFERROR(VLOOKUP($DF$4&amp;DQ$5&amp;$FX$3,'Datos comparativos (2)'!$E:$BE,Evolutivos!$C24,FALSE),"n/a")</f>
        <v>n/a</v>
      </c>
      <c r="DS24" s="318"/>
      <c r="DT24" s="318" t="str">
        <f>+IFERROR(VLOOKUP($DS$4&amp;DT$5&amp;$FX$3,'Datos comparativos (2)'!$E:$BE,Evolutivos!$C24,FALSE),"n/a")</f>
        <v>n/a</v>
      </c>
      <c r="DU24" s="318"/>
      <c r="DV24" s="318"/>
      <c r="DW24" s="318"/>
      <c r="DX24" s="318"/>
      <c r="DY24" s="318"/>
      <c r="DZ24" s="318"/>
      <c r="EA24" s="318"/>
      <c r="EB24" s="318"/>
      <c r="EC24" s="318"/>
      <c r="ED24" s="318"/>
      <c r="EF24" s="320">
        <f>+VLOOKUP($FX$3,Listas!$B$3:$C$9,2,FALSE)</f>
        <v>0.8</v>
      </c>
      <c r="EG24" s="318" t="str">
        <f t="shared" si="0"/>
        <v/>
      </c>
      <c r="EH24" s="318" t="str">
        <f t="shared" si="38"/>
        <v/>
      </c>
      <c r="EI24" s="318" t="str">
        <f t="shared" si="38"/>
        <v/>
      </c>
      <c r="EJ24" s="318" t="str">
        <f t="shared" si="38"/>
        <v/>
      </c>
      <c r="EK24" s="318" t="str">
        <f t="shared" si="38"/>
        <v/>
      </c>
      <c r="EL24" s="318" t="str">
        <f t="shared" si="38"/>
        <v/>
      </c>
      <c r="EM24" s="318" t="str">
        <f t="shared" si="38"/>
        <v/>
      </c>
      <c r="EN24" s="318" t="str">
        <f t="shared" si="38"/>
        <v/>
      </c>
      <c r="EO24" s="318" t="str">
        <f t="shared" si="38"/>
        <v/>
      </c>
      <c r="EP24" s="318" t="str">
        <f t="shared" si="38"/>
        <v/>
      </c>
      <c r="EQ24" s="318" t="str">
        <f t="shared" si="38"/>
        <v/>
      </c>
      <c r="ER24" s="318" t="str">
        <f t="shared" si="38"/>
        <v/>
      </c>
      <c r="ES24" s="318" t="str">
        <f t="shared" si="38"/>
        <v/>
      </c>
      <c r="ET24" s="318" t="str">
        <f t="shared" si="38"/>
        <v/>
      </c>
      <c r="EU24" s="318" t="str">
        <f t="shared" si="38"/>
        <v/>
      </c>
      <c r="EV24" s="318" t="str">
        <f t="shared" si="38"/>
        <v/>
      </c>
      <c r="EW24" s="318" t="str">
        <f t="shared" si="38"/>
        <v/>
      </c>
      <c r="EX24" s="318" t="str">
        <f t="shared" si="39"/>
        <v/>
      </c>
      <c r="EY24" s="318" t="str">
        <f t="shared" si="39"/>
        <v/>
      </c>
      <c r="EZ24" s="318" t="str">
        <f t="shared" si="39"/>
        <v/>
      </c>
      <c r="FA24" s="318" t="str">
        <f t="shared" si="39"/>
        <v/>
      </c>
      <c r="FB24" s="318" t="str">
        <f t="shared" si="39"/>
        <v/>
      </c>
      <c r="FC24" s="318" t="str">
        <f t="shared" si="39"/>
        <v/>
      </c>
      <c r="FD24" s="318" t="str">
        <f t="shared" si="39"/>
        <v/>
      </c>
      <c r="FE24" s="318" t="str">
        <f t="shared" si="24"/>
        <v/>
      </c>
      <c r="FF24" s="318">
        <f t="shared" si="25"/>
        <v>0.96078431372549022</v>
      </c>
      <c r="FG24" s="318">
        <f t="shared" si="26"/>
        <v>0.96312349501203975</v>
      </c>
      <c r="FH24" s="318">
        <f t="shared" si="27"/>
        <v>0.9630799153020263</v>
      </c>
      <c r="FI24" s="318" t="str">
        <f t="shared" si="28"/>
        <v/>
      </c>
      <c r="FJ24" s="318" t="str">
        <f t="shared" si="29"/>
        <v/>
      </c>
      <c r="FK24" s="318" t="str">
        <f t="shared" si="30"/>
        <v/>
      </c>
      <c r="FL24" s="318" t="str">
        <f t="shared" si="31"/>
        <v/>
      </c>
      <c r="FM24" s="318" t="str">
        <f t="shared" si="32"/>
        <v/>
      </c>
      <c r="FN24" s="318" t="str">
        <f t="shared" si="33"/>
        <v/>
      </c>
      <c r="FO24" s="318" t="str">
        <f t="shared" si="34"/>
        <v/>
      </c>
      <c r="FP24" s="318" t="str">
        <f t="shared" si="35"/>
        <v/>
      </c>
      <c r="FQ24" s="318" t="str">
        <f t="shared" si="36"/>
        <v/>
      </c>
      <c r="FR24" s="318"/>
      <c r="FS24" s="318"/>
      <c r="FT24" s="318"/>
      <c r="FU24" s="1007"/>
    </row>
    <row r="25" spans="3:177" x14ac:dyDescent="0.35">
      <c r="C25" s="304">
        <f>+VLOOKUP(E25,Listas!$K$2:$L$44,2,FALSE)</f>
        <v>25</v>
      </c>
      <c r="D25" s="304">
        <f>+D24+1</f>
        <v>21</v>
      </c>
      <c r="E25" s="317" t="str">
        <f>+IF(HLOOKUP($FX$2,Listas!$E$2:$H$25,Evolutivos!$D25,FALSE)=0,"",HLOOKUP($FX$2,Listas!$E$2:$H$25,Evolutivos!$D25,FALSE))</f>
        <v>Isabel 2</v>
      </c>
      <c r="F25" s="318">
        <f>+IFERROR(VLOOKUP($F$4&amp;F$5&amp;$FX$3,'Datos comparativos (2)'!$E:$BD,Evolutivos!$C25,FALSE),"n/a")</f>
        <v>0</v>
      </c>
      <c r="G25" s="318">
        <f>+IFERROR(VLOOKUP($F$4&amp;G$5&amp;$FX$3,'Datos comparativos (2)'!$E:$BD,Evolutivos!$C25,FALSE),"n/a")</f>
        <v>0</v>
      </c>
      <c r="H25" s="318">
        <f>+IFERROR(VLOOKUP($F$4&amp;H$5&amp;$FX$3,'Datos comparativos (2)'!$E:$BD,Evolutivos!$C25,FALSE),"n/a")</f>
        <v>0</v>
      </c>
      <c r="I25" s="318" t="str">
        <f>+IFERROR(VLOOKUP($F$4&amp;I$5&amp;$FX$3,'Datos comparativos (2)'!$E:$BD,Evolutivos!$C25,FALSE),"n/a")</f>
        <v>n/a</v>
      </c>
      <c r="J25" s="318">
        <f>+IFERROR(VLOOKUP($F$4&amp;J$5&amp;$FX$3,'Datos comparativos (2)'!$E:$BD,Evolutivos!$C25,FALSE),"n/a")</f>
        <v>0</v>
      </c>
      <c r="K25" s="318">
        <f>+IFERROR(VLOOKUP($F$4&amp;K$5&amp;$FX$3,'Datos comparativos (2)'!$E:$BD,Evolutivos!$C25,FALSE),"n/a")</f>
        <v>0</v>
      </c>
      <c r="L25" s="318">
        <f>+IFERROR(VLOOKUP($F$4&amp;L$5&amp;$FX$3,'Datos comparativos (2)'!$E:$BD,Evolutivos!$C25,FALSE),"n/a")</f>
        <v>0</v>
      </c>
      <c r="M25" s="318">
        <f>+IFERROR(VLOOKUP($F$4&amp;M$5&amp;$FX$3,'Datos comparativos (2)'!$E:$BD,Evolutivos!$C25,FALSE),"n/a")</f>
        <v>0</v>
      </c>
      <c r="N25" s="318">
        <f>+IFERROR(VLOOKUP($F$4&amp;N$5&amp;$FX$3,'Datos comparativos (2)'!$E:$BD,Evolutivos!$C25,FALSE),"n/a")</f>
        <v>0</v>
      </c>
      <c r="O25" s="318">
        <f>+IFERROR(VLOOKUP($F$4&amp;O$5&amp;$FX$3,'Datos comparativos (2)'!$E:$BD,Evolutivos!$C25,FALSE),"n/a")</f>
        <v>0</v>
      </c>
      <c r="P25" s="318">
        <f>+IFERROR(VLOOKUP($F$4&amp;P$5&amp;$FX$3,'Datos comparativos (2)'!$E:$BD,Evolutivos!$C25,FALSE),"n/a")</f>
        <v>0</v>
      </c>
      <c r="Q25" s="318">
        <f>+IFERROR(VLOOKUP($F$4&amp;Q$5&amp;$FX$3,'Datos comparativos (2)'!$E:$BD,Evolutivos!$C25,FALSE),"n/a")</f>
        <v>0</v>
      </c>
      <c r="S25" s="318">
        <f>+IFERROR(VLOOKUP($F$4&amp;S$5&amp;$FX$3,'Datos comparativos (2)'!$E:$BD,Evolutivos!$C25,FALSE),"n/a")</f>
        <v>0</v>
      </c>
      <c r="DF25" s="318">
        <f>+IFERROR(VLOOKUP($DF$4&amp;DF$5&amp;$FX$3,'Datos comparativos (2)'!$E:$BE,Evolutivos!$C25,FALSE),"n/a")</f>
        <v>0</v>
      </c>
      <c r="DG25" s="318">
        <f>+IFERROR(VLOOKUP($DF$4&amp;DG$5&amp;$FX$3,'Datos comparativos (2)'!$E:$BE,Evolutivos!$C25,FALSE),"n/a")</f>
        <v>0</v>
      </c>
      <c r="DH25" s="318">
        <f>+IFERROR(VLOOKUP($DF$4&amp;DH$5&amp;$FX$3,'Datos comparativos (2)'!$E:$BE,Evolutivos!$C25,FALSE),"n/a")</f>
        <v>0</v>
      </c>
      <c r="DI25" s="318">
        <f>+IFERROR(VLOOKUP($DF$4&amp;DI$5&amp;$FX$3,'Datos comparativos (2)'!$E:$BE,Evolutivos!$C25,FALSE),"n/a")</f>
        <v>0</v>
      </c>
      <c r="DJ25" s="318">
        <f>+IFERROR(VLOOKUP($DF$4&amp;DJ$5&amp;$FX$3,'Datos comparativos (2)'!$E:$BE,Evolutivos!$C25,FALSE),"n/a")</f>
        <v>0</v>
      </c>
      <c r="DK25" s="318">
        <f>+IFERROR(VLOOKUP($DF$4&amp;DK$5&amp;$FX$3,'Datos comparativos (2)'!$E:$BE,Evolutivos!$C25,FALSE),"n/a")</f>
        <v>0</v>
      </c>
      <c r="DL25" s="318">
        <f>+IFERROR(VLOOKUP($DF$4&amp;DL$5&amp;$FX$3,'Datos comparativos (2)'!$E:$BE,Evolutivos!$C25,FALSE),"n/a")</f>
        <v>0</v>
      </c>
      <c r="DM25" s="318">
        <f>+IFERROR(VLOOKUP($DF$4&amp;DM$5&amp;$FX$3,'Datos comparativos (2)'!$E:$BE,Evolutivos!$C25,FALSE),"n/a")</f>
        <v>0</v>
      </c>
      <c r="DN25" s="318">
        <f>+IFERROR(VLOOKUP($DF$4&amp;DN$5&amp;$FX$3,'Datos comparativos (2)'!$E:$BE,Evolutivos!$C25,FALSE),"n/a")</f>
        <v>0</v>
      </c>
      <c r="DO25" s="318">
        <f>+IFERROR(VLOOKUP($DF$4&amp;DO$5&amp;$FX$3,'Datos comparativos (2)'!$E:$BE,Evolutivos!$C25,FALSE),"n/a")</f>
        <v>0</v>
      </c>
      <c r="DP25" s="318">
        <f>+IFERROR(VLOOKUP($DF$4&amp;DP$5&amp;$FX$3,'Datos comparativos (2)'!$E:$BE,Evolutivos!$C25,FALSE),"n/a")</f>
        <v>0</v>
      </c>
      <c r="DQ25" s="318">
        <f>+IFERROR(VLOOKUP($DF$4&amp;DQ$5&amp;$FX$3,'Datos comparativos (2)'!$E:$BE,Evolutivos!$C25,FALSE),"n/a")</f>
        <v>0</v>
      </c>
      <c r="DS25" s="318"/>
      <c r="DT25" s="318">
        <f>+IFERROR(VLOOKUP($DS$4&amp;DT$5&amp;$FX$3,'Datos comparativos (2)'!$E:$BE,Evolutivos!$C25,FALSE),"n/a")</f>
        <v>0.98358413132694933</v>
      </c>
      <c r="DU25" s="318"/>
      <c r="DV25" s="318"/>
      <c r="DW25" s="318"/>
      <c r="DX25" s="318"/>
      <c r="DY25" s="318"/>
      <c r="DZ25" s="318"/>
      <c r="EA25" s="318"/>
      <c r="EB25" s="318"/>
      <c r="EC25" s="318"/>
      <c r="ED25" s="318"/>
      <c r="EF25" s="320">
        <f>+VLOOKUP($FX$3,Listas!$B$3:$C$9,2,FALSE)</f>
        <v>0.8</v>
      </c>
      <c r="EG25" s="318"/>
      <c r="EH25" s="318"/>
      <c r="EI25" s="318"/>
      <c r="EJ25" s="318"/>
      <c r="EK25" s="318"/>
      <c r="EL25" s="318"/>
      <c r="EM25" s="318"/>
      <c r="EN25" s="318"/>
      <c r="EO25" s="318"/>
      <c r="EP25" s="318"/>
      <c r="EQ25" s="318"/>
      <c r="ER25" s="318"/>
      <c r="ES25" s="318"/>
      <c r="ET25" s="318"/>
      <c r="EU25" s="318"/>
      <c r="EV25" s="318"/>
      <c r="EW25" s="318"/>
      <c r="EX25" s="318"/>
      <c r="EY25" s="318"/>
      <c r="EZ25" s="318"/>
      <c r="FA25" s="318"/>
      <c r="FB25" s="318"/>
      <c r="FC25" s="318"/>
      <c r="FD25" s="318"/>
      <c r="FE25" s="318"/>
      <c r="FF25" s="318"/>
      <c r="FG25" s="318"/>
      <c r="FH25" s="318"/>
      <c r="FI25" s="318"/>
      <c r="FJ25" s="318"/>
      <c r="FK25" s="318"/>
      <c r="FL25" s="318"/>
      <c r="FM25" s="318">
        <f t="shared" si="32"/>
        <v>0</v>
      </c>
      <c r="FN25" s="318">
        <f t="shared" si="33"/>
        <v>0</v>
      </c>
      <c r="FO25" s="318">
        <f t="shared" si="34"/>
        <v>0</v>
      </c>
      <c r="FP25" s="318">
        <f t="shared" si="35"/>
        <v>0</v>
      </c>
      <c r="FQ25" s="318">
        <f t="shared" si="36"/>
        <v>0.98358413132694933</v>
      </c>
      <c r="FR25" s="318"/>
      <c r="FS25" s="318"/>
      <c r="FT25" s="318"/>
      <c r="FU25" s="321"/>
    </row>
    <row r="26" spans="3:177" x14ac:dyDescent="0.35">
      <c r="F26" s="304">
        <v>0.95</v>
      </c>
      <c r="G26" s="304">
        <v>0.95</v>
      </c>
      <c r="H26" s="304">
        <v>0.95</v>
      </c>
      <c r="I26" s="304">
        <v>0.95</v>
      </c>
      <c r="J26" s="304">
        <v>0.95</v>
      </c>
      <c r="K26" s="304">
        <v>0.95</v>
      </c>
      <c r="L26" s="304">
        <v>0.95</v>
      </c>
      <c r="M26" s="304">
        <v>0.95</v>
      </c>
      <c r="N26" s="304">
        <v>0.95</v>
      </c>
      <c r="O26" s="304">
        <v>0.95</v>
      </c>
      <c r="P26" s="304">
        <v>0.95</v>
      </c>
      <c r="Q26" s="304">
        <v>0.95</v>
      </c>
      <c r="R26" s="304">
        <v>0.95</v>
      </c>
      <c r="S26" s="304">
        <v>0.95</v>
      </c>
      <c r="T26" s="304">
        <v>0.95</v>
      </c>
      <c r="U26" s="304">
        <v>0.95</v>
      </c>
      <c r="V26" s="304">
        <v>0.95</v>
      </c>
      <c r="W26" s="304">
        <v>0.95</v>
      </c>
      <c r="X26" s="304">
        <v>0.95</v>
      </c>
      <c r="Y26" s="304">
        <v>0.95</v>
      </c>
      <c r="Z26" s="304">
        <v>0.95</v>
      </c>
      <c r="AA26" s="304">
        <v>0.95</v>
      </c>
      <c r="AB26" s="304">
        <v>0.95</v>
      </c>
      <c r="AC26" s="304">
        <v>0.95</v>
      </c>
      <c r="AD26" s="304">
        <v>0.95</v>
      </c>
      <c r="AE26" s="304">
        <v>0.95</v>
      </c>
      <c r="AF26" s="304">
        <v>0.95</v>
      </c>
      <c r="AG26" s="304">
        <v>0.95</v>
      </c>
      <c r="AH26" s="304">
        <v>0.95</v>
      </c>
      <c r="AI26" s="304">
        <v>0.95</v>
      </c>
      <c r="AJ26" s="304">
        <v>0.95</v>
      </c>
      <c r="AK26" s="304">
        <v>0.95</v>
      </c>
      <c r="AL26" s="304">
        <v>0.95</v>
      </c>
      <c r="AM26" s="304">
        <v>0.95</v>
      </c>
      <c r="AN26" s="304">
        <v>0.95</v>
      </c>
      <c r="AO26" s="304">
        <v>0.95</v>
      </c>
      <c r="AP26" s="304">
        <v>0.95</v>
      </c>
      <c r="AQ26" s="304">
        <v>0.95</v>
      </c>
      <c r="AS26" s="304">
        <v>0.95</v>
      </c>
      <c r="AT26" s="318" t="str">
        <f>+IFERROR(VLOOKUP($AS$4&amp;AT$5&amp;$FX$3,'Datos comparativos (2)'!$E:$BE,Evolutivos!$C23,FALSE),"n/a")</f>
        <v>n/a</v>
      </c>
      <c r="AU26" s="304">
        <v>0.95</v>
      </c>
      <c r="AV26" s="304">
        <v>0.95</v>
      </c>
      <c r="AW26" s="304">
        <v>0.95</v>
      </c>
      <c r="AX26" s="304">
        <v>0.95</v>
      </c>
      <c r="AY26" s="304">
        <v>0.95</v>
      </c>
      <c r="AZ26" s="304">
        <v>0.95</v>
      </c>
      <c r="BA26" s="304">
        <v>0.95</v>
      </c>
      <c r="BB26" s="304">
        <v>0.95</v>
      </c>
      <c r="BC26" s="304">
        <v>0.95</v>
      </c>
      <c r="BD26" s="304">
        <v>0.95</v>
      </c>
      <c r="BF26" s="722">
        <v>0.95</v>
      </c>
      <c r="BG26" s="722">
        <v>0.95</v>
      </c>
      <c r="BH26" s="722">
        <v>0.95</v>
      </c>
      <c r="BI26" s="722">
        <v>0.95</v>
      </c>
      <c r="BJ26" s="722">
        <v>0.95</v>
      </c>
      <c r="BK26" s="722">
        <v>0.95</v>
      </c>
      <c r="BL26" s="722">
        <v>0.95</v>
      </c>
      <c r="BM26" s="722">
        <v>0.95</v>
      </c>
      <c r="BN26" s="722">
        <v>0.95</v>
      </c>
      <c r="BO26" s="722">
        <v>0.95</v>
      </c>
      <c r="BP26" s="722">
        <v>0.95</v>
      </c>
      <c r="BQ26" s="722">
        <v>0.95</v>
      </c>
      <c r="BS26" s="722">
        <v>0.95</v>
      </c>
      <c r="BT26" s="722">
        <v>0.95</v>
      </c>
      <c r="BU26" s="722">
        <v>0.95</v>
      </c>
      <c r="BV26" s="722">
        <v>0.95</v>
      </c>
      <c r="BW26" s="722">
        <v>0.95</v>
      </c>
      <c r="BX26" s="722">
        <v>0.95</v>
      </c>
      <c r="BY26" s="722">
        <v>0.95</v>
      </c>
      <c r="BZ26" s="722">
        <v>0.95</v>
      </c>
      <c r="CA26" s="722">
        <v>0.95</v>
      </c>
      <c r="CB26" s="722">
        <v>0.95</v>
      </c>
      <c r="CC26" s="722">
        <v>0.95</v>
      </c>
      <c r="CD26" s="722">
        <v>0.95</v>
      </c>
      <c r="CF26" s="722">
        <v>0.95</v>
      </c>
      <c r="CG26" s="722">
        <v>0.95</v>
      </c>
      <c r="CH26" s="722">
        <v>0.95</v>
      </c>
      <c r="CI26" s="722">
        <v>0.95</v>
      </c>
      <c r="CJ26" s="722">
        <v>0.95</v>
      </c>
      <c r="CK26" s="722">
        <v>0.95</v>
      </c>
      <c r="CL26" s="722">
        <v>0.95</v>
      </c>
      <c r="CM26" s="722">
        <v>0.95</v>
      </c>
      <c r="CN26" s="722">
        <v>0.95</v>
      </c>
      <c r="CO26" s="722">
        <v>0.95</v>
      </c>
      <c r="CP26" s="722">
        <v>0.95</v>
      </c>
      <c r="CQ26" s="722">
        <v>0.95</v>
      </c>
      <c r="CS26" s="722">
        <v>0.95</v>
      </c>
      <c r="CT26" s="722">
        <v>0.95</v>
      </c>
      <c r="CU26" s="722">
        <v>0.95</v>
      </c>
      <c r="CV26" s="722">
        <v>0.95</v>
      </c>
      <c r="CW26" s="722">
        <v>0.95</v>
      </c>
      <c r="CX26" s="722">
        <v>0.95</v>
      </c>
      <c r="CY26" s="722">
        <v>0.95</v>
      </c>
      <c r="CZ26" s="722">
        <v>0.95</v>
      </c>
      <c r="DA26" s="722">
        <v>0.95</v>
      </c>
      <c r="DB26" s="722">
        <v>0.95</v>
      </c>
      <c r="DC26" s="722">
        <v>0.95</v>
      </c>
      <c r="DD26" s="722">
        <v>0.95</v>
      </c>
      <c r="DF26" s="722">
        <v>0.95</v>
      </c>
      <c r="DG26" s="722">
        <v>0.95</v>
      </c>
      <c r="DH26" s="722">
        <v>0.95</v>
      </c>
      <c r="DI26" s="722">
        <v>0.95</v>
      </c>
      <c r="DJ26" s="722">
        <v>0.95</v>
      </c>
      <c r="DK26" s="722">
        <v>0.95</v>
      </c>
      <c r="DL26" s="722">
        <v>0.95</v>
      </c>
      <c r="DM26" s="722">
        <v>0.95</v>
      </c>
      <c r="DN26" s="722">
        <v>0.95</v>
      </c>
      <c r="DO26" s="722">
        <v>0.95</v>
      </c>
      <c r="DP26" s="722">
        <v>0.95</v>
      </c>
      <c r="DQ26" s="722">
        <v>0.95</v>
      </c>
      <c r="DS26" s="722">
        <v>0.95</v>
      </c>
      <c r="DT26" s="722">
        <v>0.95</v>
      </c>
      <c r="DU26" s="722">
        <v>0.95</v>
      </c>
      <c r="DV26" s="722">
        <v>0.95</v>
      </c>
      <c r="DW26" s="722">
        <v>0.95</v>
      </c>
      <c r="DX26" s="722">
        <v>0.95</v>
      </c>
      <c r="DY26" s="722">
        <v>0.95</v>
      </c>
      <c r="DZ26" s="722">
        <v>0.95</v>
      </c>
      <c r="EA26" s="722">
        <v>0.95</v>
      </c>
      <c r="EB26" s="722">
        <v>0.95</v>
      </c>
      <c r="EC26" s="722">
        <v>0.95</v>
      </c>
      <c r="ED26" s="722">
        <v>0.95</v>
      </c>
      <c r="EF26" s="321">
        <f>+EF19</f>
        <v>0.8</v>
      </c>
      <c r="EG26" s="321">
        <f>+EF19</f>
        <v>0.8</v>
      </c>
      <c r="EH26" s="321">
        <f t="shared" ref="EH26:EN26" si="40">+EG26</f>
        <v>0.8</v>
      </c>
      <c r="EI26" s="321">
        <f t="shared" si="40"/>
        <v>0.8</v>
      </c>
      <c r="EJ26" s="321">
        <f>+EI26</f>
        <v>0.8</v>
      </c>
      <c r="EK26" s="321">
        <f t="shared" si="40"/>
        <v>0.8</v>
      </c>
      <c r="EL26" s="321">
        <f t="shared" si="40"/>
        <v>0.8</v>
      </c>
      <c r="EM26" s="321">
        <f t="shared" si="40"/>
        <v>0.8</v>
      </c>
      <c r="EN26" s="321">
        <f t="shared" si="40"/>
        <v>0.8</v>
      </c>
      <c r="EO26" s="321">
        <f t="shared" ref="EO26:EV26" si="41">+EN26</f>
        <v>0.8</v>
      </c>
      <c r="EP26" s="321">
        <f t="shared" si="41"/>
        <v>0.8</v>
      </c>
      <c r="EQ26" s="321">
        <f t="shared" si="41"/>
        <v>0.8</v>
      </c>
      <c r="ER26" s="321">
        <f t="shared" si="41"/>
        <v>0.8</v>
      </c>
      <c r="ES26" s="321">
        <f t="shared" si="41"/>
        <v>0.8</v>
      </c>
      <c r="ET26" s="321">
        <f>+ES26</f>
        <v>0.8</v>
      </c>
      <c r="EU26" s="321">
        <f t="shared" si="41"/>
        <v>0.8</v>
      </c>
      <c r="EV26" s="321">
        <f t="shared" si="41"/>
        <v>0.8</v>
      </c>
      <c r="EW26" s="321">
        <f t="shared" ref="EW26" si="42">+EV26</f>
        <v>0.8</v>
      </c>
      <c r="EX26" s="321">
        <f>+EW26</f>
        <v>0.8</v>
      </c>
      <c r="EY26" s="321">
        <f t="shared" ref="EY26" si="43">+EX26</f>
        <v>0.8</v>
      </c>
      <c r="EZ26" s="321">
        <f t="shared" ref="EZ26" si="44">+EY26</f>
        <v>0.8</v>
      </c>
      <c r="FA26" s="321">
        <f t="shared" ref="FA26" si="45">+EZ26</f>
        <v>0.8</v>
      </c>
      <c r="FB26" s="321">
        <f t="shared" ref="FB26" si="46">+FA26</f>
        <v>0.8</v>
      </c>
      <c r="FC26" s="321">
        <f t="shared" ref="FC26" si="47">+FB26</f>
        <v>0.8</v>
      </c>
      <c r="FD26" s="321">
        <f t="shared" ref="FD26" si="48">+FC26</f>
        <v>0.8</v>
      </c>
      <c r="FE26" s="321">
        <f t="shared" ref="FE26" si="49">+FD26</f>
        <v>0.8</v>
      </c>
      <c r="FF26" s="321">
        <f t="shared" ref="FF26" si="50">+FE26</f>
        <v>0.8</v>
      </c>
      <c r="FG26" s="321">
        <f t="shared" ref="FG26" si="51">+FF26</f>
        <v>0.8</v>
      </c>
      <c r="FH26" s="321">
        <f t="shared" ref="FH26:FI26" si="52">+FG26</f>
        <v>0.8</v>
      </c>
      <c r="FI26" s="321">
        <f t="shared" si="52"/>
        <v>0.8</v>
      </c>
      <c r="FJ26" s="321">
        <f t="shared" ref="FJ26" si="53">+FI26</f>
        <v>0.8</v>
      </c>
      <c r="FK26" s="321">
        <f t="shared" ref="FK26" si="54">+FJ26</f>
        <v>0.8</v>
      </c>
      <c r="FL26" s="321">
        <f t="shared" ref="FL26" si="55">+FK26</f>
        <v>0.8</v>
      </c>
      <c r="FM26" s="321">
        <f t="shared" ref="FM26" si="56">+FL26</f>
        <v>0.8</v>
      </c>
      <c r="FN26" s="321">
        <f t="shared" ref="FN26" si="57">+FM26</f>
        <v>0.8</v>
      </c>
      <c r="FO26" s="321">
        <f t="shared" ref="FO26" si="58">+FN26</f>
        <v>0.8</v>
      </c>
      <c r="FP26" s="321">
        <f t="shared" ref="FP26" si="59">+FO26</f>
        <v>0.8</v>
      </c>
      <c r="FQ26" s="321"/>
      <c r="FR26" s="321"/>
      <c r="FS26" s="321"/>
      <c r="FT26" s="321"/>
    </row>
    <row r="28" spans="3:177" x14ac:dyDescent="0.35">
      <c r="E28" s="304" t="s">
        <v>344</v>
      </c>
      <c r="F28" s="554" t="s">
        <v>345</v>
      </c>
      <c r="G28" s="556" t="s">
        <v>346</v>
      </c>
      <c r="H28" s="556" t="s">
        <v>347</v>
      </c>
      <c r="I28" s="556" t="s">
        <v>348</v>
      </c>
    </row>
  </sheetData>
  <protectedRanges>
    <protectedRange sqref="FX2:FY3" name="Rango1"/>
  </protectedRanges>
  <mergeCells count="22">
    <mergeCell ref="FE4:FH4"/>
    <mergeCell ref="FI4:FL4"/>
    <mergeCell ref="CS4:DD4"/>
    <mergeCell ref="FX2:FY2"/>
    <mergeCell ref="FX3:FY3"/>
    <mergeCell ref="EO4:ER4"/>
    <mergeCell ref="ES4:EV4"/>
    <mergeCell ref="EW4:EZ4"/>
    <mergeCell ref="FA4:FD4"/>
    <mergeCell ref="FM4:FP4"/>
    <mergeCell ref="DF4:DQ4"/>
    <mergeCell ref="FQ4:FT4"/>
    <mergeCell ref="F4:Q4"/>
    <mergeCell ref="S4:AD4"/>
    <mergeCell ref="EG4:EJ4"/>
    <mergeCell ref="EK4:EN4"/>
    <mergeCell ref="AF4:AQ4"/>
    <mergeCell ref="AS4:BD4"/>
    <mergeCell ref="BF4:BQ4"/>
    <mergeCell ref="BS4:CD4"/>
    <mergeCell ref="CF4:CQ4"/>
    <mergeCell ref="DS4:ED4"/>
  </mergeCells>
  <dataValidations count="1">
    <dataValidation type="list" allowBlank="1" showInputMessage="1" showErrorMessage="1" sqref="FX2:FY2">
      <formula1>"Santa Cruz, La Paz, Cochabamba, Competencia"</formula1>
    </dataValidation>
  </dataValidations>
  <pageMargins left="0.7" right="0.7" top="0.75" bottom="0.75" header="0.3" footer="0.3"/>
  <pageSetup paperSize="9" orientation="portrait" horizontalDpi="1200" verticalDpi="1200" r:id="rId1"/>
  <ignoredErrors>
    <ignoredError sqref="ET6" formula="1"/>
  </ignoredErrors>
  <drawing r:id="rId2"/>
  <extLst>
    <ext xmlns:x14="http://schemas.microsoft.com/office/spreadsheetml/2009/9/main" uri="{CCE6A557-97BC-4b89-ADB6-D9C93CAAB3DF}">
      <x14:dataValidations xmlns:xm="http://schemas.microsoft.com/office/excel/2006/main" count="1">
        <x14:dataValidation type="list" allowBlank="1" showInputMessage="1" showErrorMessage="1">
          <x14:formula1>
            <xm:f>Listas!$B$3:$B$10</xm:f>
          </x14:formula1>
          <xm:sqref>FX3:FY3</xm:sqref>
        </x14:dataValidation>
      </x14:dataValidations>
    </ext>
  </extLst>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rgb="FFFF0000"/>
  </sheetPr>
  <dimension ref="A1:DZ132"/>
  <sheetViews>
    <sheetView topLeftCell="B1" zoomScale="70" zoomScaleNormal="70" workbookViewId="0">
      <pane xSplit="2" ySplit="3" topLeftCell="D112" activePane="bottomRight" state="frozen"/>
      <selection activeCell="N26" sqref="N26"/>
      <selection pane="topRight" activeCell="N26" sqref="N26"/>
      <selection pane="bottomLeft" activeCell="N26" sqref="N26"/>
      <selection pane="bottomRight" activeCell="W121" sqref="W121"/>
    </sheetView>
  </sheetViews>
  <sheetFormatPr baseColWidth="10" defaultColWidth="11.453125" defaultRowHeight="14.5" x14ac:dyDescent="0.35"/>
  <cols>
    <col min="1" max="1" width="29.81640625" style="241" customWidth="1"/>
    <col min="2" max="2" width="26" style="241" customWidth="1"/>
    <col min="3" max="3" width="11.453125" style="241"/>
    <col min="4" max="7" width="5.81640625" style="241" customWidth="1"/>
    <col min="8" max="8" width="5.81640625" style="445" customWidth="1"/>
    <col min="9" max="22" width="5.81640625" style="241" customWidth="1"/>
    <col min="23" max="23" width="7" style="241" customWidth="1"/>
    <col min="24" max="24" width="7.1796875" style="241" customWidth="1"/>
    <col min="25" max="25" width="7.81640625" style="241" customWidth="1"/>
    <col min="26" max="26" width="7.1796875" style="445" customWidth="1"/>
    <col min="27" max="27" width="7" style="445" customWidth="1"/>
    <col min="28" max="28" width="6.81640625" style="445" customWidth="1"/>
    <col min="29" max="45" width="6.81640625" style="241" customWidth="1"/>
    <col min="46" max="46" width="11.453125" style="241" customWidth="1"/>
    <col min="47" max="48" width="11.453125" style="241"/>
    <col min="49" max="85" width="7.453125" style="241" customWidth="1"/>
    <col min="86" max="90" width="6.81640625" style="241" customWidth="1"/>
    <col min="91" max="91" width="11.453125" style="241" customWidth="1"/>
    <col min="92" max="16384" width="11.453125" style="241"/>
  </cols>
  <sheetData>
    <row r="1" spans="1:130" ht="15.75" customHeight="1" thickTop="1" x14ac:dyDescent="0.35">
      <c r="B1" s="1639" t="s">
        <v>814</v>
      </c>
      <c r="C1" s="1640"/>
      <c r="D1" s="1645" t="s">
        <v>103</v>
      </c>
      <c r="E1" s="1645"/>
      <c r="F1" s="1645"/>
      <c r="G1" s="1645"/>
      <c r="H1" s="1645"/>
      <c r="I1" s="1645"/>
      <c r="J1" s="1645"/>
      <c r="K1" s="1645"/>
      <c r="L1" s="1645"/>
      <c r="M1" s="1645"/>
      <c r="N1" s="1645"/>
      <c r="O1" s="1645"/>
      <c r="P1" s="1645"/>
      <c r="Q1" s="1645"/>
      <c r="R1" s="1645"/>
      <c r="S1" s="804"/>
      <c r="T1" s="804"/>
      <c r="U1" s="804"/>
      <c r="V1" s="1298"/>
      <c r="W1" s="1636" t="s">
        <v>104</v>
      </c>
      <c r="X1" s="1637"/>
      <c r="Y1" s="1637"/>
      <c r="Z1" s="1637"/>
      <c r="AA1" s="1637"/>
      <c r="AB1" s="1637"/>
      <c r="AC1" s="1637"/>
      <c r="AD1" s="1637"/>
      <c r="AE1" s="1637"/>
      <c r="AF1" s="1637"/>
      <c r="AG1" s="1638"/>
      <c r="AH1" s="1643" t="s">
        <v>105</v>
      </c>
      <c r="AI1" s="1644"/>
      <c r="AJ1" s="1644"/>
      <c r="AK1" s="1643"/>
      <c r="AL1" s="1644"/>
      <c r="AM1" s="925" t="s">
        <v>779</v>
      </c>
      <c r="AN1" s="925" t="s">
        <v>780</v>
      </c>
      <c r="AO1" s="1635" t="s">
        <v>336</v>
      </c>
      <c r="AP1" s="1635"/>
      <c r="AQ1" s="1635"/>
      <c r="AR1" s="1635"/>
      <c r="AS1" s="1635"/>
      <c r="AT1" s="288"/>
      <c r="AU1" s="1608"/>
      <c r="AV1" s="1609"/>
      <c r="AW1" s="1629" t="s">
        <v>103</v>
      </c>
      <c r="AX1" s="1630"/>
      <c r="AY1" s="1630"/>
      <c r="AZ1" s="1630"/>
      <c r="BA1" s="1630"/>
      <c r="BB1" s="1630"/>
      <c r="BC1" s="1630"/>
      <c r="BD1" s="1630"/>
      <c r="BE1" s="1630"/>
      <c r="BF1" s="1630"/>
      <c r="BG1" s="1630"/>
      <c r="BH1" s="1630"/>
      <c r="BI1" s="1630"/>
      <c r="BJ1" s="1630"/>
      <c r="BK1" s="1630"/>
      <c r="BL1" s="1630"/>
      <c r="BM1" s="1630"/>
      <c r="BN1" s="1631"/>
      <c r="BO1" s="1299"/>
      <c r="BP1" s="1625" t="s">
        <v>104</v>
      </c>
      <c r="BQ1" s="1626"/>
      <c r="BR1" s="1626"/>
      <c r="BS1" s="1626"/>
      <c r="BT1" s="1626"/>
      <c r="BU1" s="1626"/>
      <c r="BV1" s="1626"/>
      <c r="BW1" s="1626"/>
      <c r="BX1" s="1626"/>
      <c r="BY1" s="1626"/>
      <c r="BZ1" s="1627"/>
      <c r="CA1" s="1633" t="s">
        <v>105</v>
      </c>
      <c r="CB1" s="1633"/>
      <c r="CC1" s="1634"/>
      <c r="CD1" s="474"/>
      <c r="CE1" s="474"/>
      <c r="CF1" s="474" t="s">
        <v>779</v>
      </c>
      <c r="CG1" s="474" t="s">
        <v>780</v>
      </c>
      <c r="CH1" s="1628" t="s">
        <v>336</v>
      </c>
      <c r="CI1" s="1628"/>
      <c r="CJ1" s="1628"/>
      <c r="CK1" s="1628"/>
      <c r="CL1" s="1628"/>
      <c r="CM1" s="261"/>
      <c r="CN1" s="1608"/>
      <c r="CO1" s="1609"/>
      <c r="CP1" s="1614" t="s">
        <v>103</v>
      </c>
      <c r="CQ1" s="1615"/>
      <c r="CR1" s="1615"/>
      <c r="CS1" s="1615"/>
      <c r="CT1" s="1615"/>
      <c r="CU1" s="1615"/>
      <c r="CV1" s="1615"/>
      <c r="CW1" s="1615"/>
      <c r="CX1" s="1615"/>
      <c r="CY1" s="1615"/>
      <c r="CZ1" s="1615"/>
      <c r="DA1" s="1615"/>
      <c r="DB1" s="1615"/>
      <c r="DC1" s="1615"/>
      <c r="DD1" s="1615"/>
      <c r="DE1" s="1615"/>
      <c r="DF1" s="1615"/>
      <c r="DG1" s="1615"/>
      <c r="DH1" s="1615"/>
      <c r="DI1" s="1615" t="s">
        <v>104</v>
      </c>
      <c r="DJ1" s="1615"/>
      <c r="DK1" s="1615"/>
      <c r="DL1" s="1615"/>
      <c r="DM1" s="1615"/>
      <c r="DN1" s="1615"/>
      <c r="DO1" s="1615"/>
      <c r="DP1" s="1615"/>
      <c r="DQ1" s="1615"/>
      <c r="DR1" s="1615"/>
      <c r="DS1" s="1615"/>
      <c r="DT1" s="1386"/>
      <c r="DU1" s="1386"/>
      <c r="DV1" s="1615" t="s">
        <v>105</v>
      </c>
      <c r="DW1" s="1615"/>
      <c r="DX1" s="1615"/>
      <c r="DY1" s="1386" t="s">
        <v>832</v>
      </c>
      <c r="DZ1" s="1387" t="s">
        <v>833</v>
      </c>
    </row>
    <row r="2" spans="1:130" ht="70" x14ac:dyDescent="0.35">
      <c r="B2" s="1641"/>
      <c r="C2" s="1642"/>
      <c r="D2" s="429" t="s">
        <v>123</v>
      </c>
      <c r="E2" s="416" t="s">
        <v>817</v>
      </c>
      <c r="F2" s="446"/>
      <c r="G2" s="416" t="s">
        <v>3</v>
      </c>
      <c r="H2" s="441"/>
      <c r="I2" s="446" t="s">
        <v>125</v>
      </c>
      <c r="J2" s="416" t="s">
        <v>89</v>
      </c>
      <c r="K2" s="416" t="s">
        <v>101</v>
      </c>
      <c r="L2" s="416"/>
      <c r="M2" s="416" t="s">
        <v>90</v>
      </c>
      <c r="N2" s="446" t="s">
        <v>6</v>
      </c>
      <c r="O2" s="416" t="s">
        <v>91</v>
      </c>
      <c r="P2" s="416" t="s">
        <v>258</v>
      </c>
      <c r="Q2" s="416" t="s">
        <v>304</v>
      </c>
      <c r="R2" s="790" t="s">
        <v>319</v>
      </c>
      <c r="S2" s="998" t="s">
        <v>717</v>
      </c>
      <c r="T2" s="1006" t="s">
        <v>789</v>
      </c>
      <c r="U2" s="1037" t="s">
        <v>792</v>
      </c>
      <c r="V2" s="1006" t="s">
        <v>847</v>
      </c>
      <c r="W2" s="793" t="s">
        <v>0</v>
      </c>
      <c r="X2" s="1078" t="s">
        <v>127</v>
      </c>
      <c r="Y2" s="794" t="s">
        <v>1</v>
      </c>
      <c r="Z2" s="795"/>
      <c r="AA2" s="795"/>
      <c r="AB2" s="795"/>
      <c r="AC2" s="796" t="s">
        <v>791</v>
      </c>
      <c r="AD2" s="1037" t="s">
        <v>330</v>
      </c>
      <c r="AE2" s="796" t="s">
        <v>676</v>
      </c>
      <c r="AF2" s="866" t="s">
        <v>720</v>
      </c>
      <c r="AG2" s="862" t="s">
        <v>762</v>
      </c>
      <c r="AH2" s="791" t="s">
        <v>130</v>
      </c>
      <c r="AI2" s="446" t="s">
        <v>131</v>
      </c>
      <c r="AJ2" s="848" t="s">
        <v>317</v>
      </c>
      <c r="AK2" s="850" t="s">
        <v>761</v>
      </c>
      <c r="AL2" s="476" t="s">
        <v>329</v>
      </c>
      <c r="AM2" s="921" t="s">
        <v>779</v>
      </c>
      <c r="AN2" s="921" t="s">
        <v>780</v>
      </c>
      <c r="AO2" s="518" t="s">
        <v>344</v>
      </c>
      <c r="AP2" s="518" t="s">
        <v>345</v>
      </c>
      <c r="AQ2" s="518" t="s">
        <v>346</v>
      </c>
      <c r="AR2" s="518" t="s">
        <v>347</v>
      </c>
      <c r="AS2" s="518" t="s">
        <v>348</v>
      </c>
      <c r="AT2" s="288"/>
      <c r="AU2" s="1610"/>
      <c r="AV2" s="1611"/>
      <c r="AW2" s="486" t="s">
        <v>123</v>
      </c>
      <c r="AX2" s="487" t="s">
        <v>817</v>
      </c>
      <c r="AY2" s="487"/>
      <c r="AZ2" s="487" t="s">
        <v>3</v>
      </c>
      <c r="BA2" s="336"/>
      <c r="BB2" s="552" t="s">
        <v>125</v>
      </c>
      <c r="BC2" s="552" t="s">
        <v>89</v>
      </c>
      <c r="BD2" s="487" t="s">
        <v>101</v>
      </c>
      <c r="BE2" s="487"/>
      <c r="BF2" s="487" t="s">
        <v>90</v>
      </c>
      <c r="BG2" s="487" t="s">
        <v>6</v>
      </c>
      <c r="BH2" s="487" t="s">
        <v>91</v>
      </c>
      <c r="BI2" s="487" t="s">
        <v>258</v>
      </c>
      <c r="BJ2" s="487" t="s">
        <v>304</v>
      </c>
      <c r="BK2" s="487" t="s">
        <v>319</v>
      </c>
      <c r="BL2" s="826" t="s">
        <v>717</v>
      </c>
      <c r="BM2" s="992" t="s">
        <v>789</v>
      </c>
      <c r="BN2" s="1404" t="s">
        <v>792</v>
      </c>
      <c r="BO2" s="992" t="s">
        <v>847</v>
      </c>
      <c r="BP2" s="487" t="s">
        <v>0</v>
      </c>
      <c r="BQ2" s="1079" t="s">
        <v>127</v>
      </c>
      <c r="BR2" s="487" t="s">
        <v>1</v>
      </c>
      <c r="BS2" s="336"/>
      <c r="BT2" s="336"/>
      <c r="BU2" s="336"/>
      <c r="BV2" s="997" t="s">
        <v>791</v>
      </c>
      <c r="BW2" s="1080" t="s">
        <v>330</v>
      </c>
      <c r="BX2" s="713" t="s">
        <v>676</v>
      </c>
      <c r="BY2" s="796" t="s">
        <v>720</v>
      </c>
      <c r="BZ2" s="860" t="s">
        <v>762</v>
      </c>
      <c r="CA2" s="487" t="s">
        <v>130</v>
      </c>
      <c r="CB2" s="552" t="s">
        <v>131</v>
      </c>
      <c r="CC2" s="487" t="s">
        <v>317</v>
      </c>
      <c r="CD2" s="847" t="s">
        <v>761</v>
      </c>
      <c r="CE2" s="488" t="s">
        <v>329</v>
      </c>
      <c r="CF2" s="926" t="s">
        <v>779</v>
      </c>
      <c r="CG2" s="926" t="s">
        <v>780</v>
      </c>
      <c r="CH2" s="518" t="s">
        <v>344</v>
      </c>
      <c r="CI2" s="518" t="s">
        <v>345</v>
      </c>
      <c r="CJ2" s="518" t="s">
        <v>346</v>
      </c>
      <c r="CK2" s="518" t="s">
        <v>347</v>
      </c>
      <c r="CL2" s="518" t="s">
        <v>348</v>
      </c>
      <c r="CM2" s="952"/>
      <c r="CN2" s="1610"/>
      <c r="CO2" s="1611"/>
      <c r="CP2" s="1388" t="s">
        <v>123</v>
      </c>
      <c r="CQ2" s="1389" t="s">
        <v>817</v>
      </c>
      <c r="CR2" s="1389"/>
      <c r="CS2" s="1389" t="s">
        <v>3</v>
      </c>
      <c r="CT2" s="1389"/>
      <c r="CU2" s="1389"/>
      <c r="CV2" s="1389" t="s">
        <v>778</v>
      </c>
      <c r="CW2" s="1389" t="s">
        <v>101</v>
      </c>
      <c r="CX2" s="1389"/>
      <c r="CY2" s="1389" t="s">
        <v>90</v>
      </c>
      <c r="CZ2" s="1389"/>
      <c r="DA2" s="1389" t="s">
        <v>91</v>
      </c>
      <c r="DB2" s="1389" t="s">
        <v>258</v>
      </c>
      <c r="DC2" s="1389" t="s">
        <v>304</v>
      </c>
      <c r="DD2" s="1389" t="s">
        <v>319</v>
      </c>
      <c r="DE2" s="1389" t="s">
        <v>717</v>
      </c>
      <c r="DF2" s="1389" t="s">
        <v>789</v>
      </c>
      <c r="DG2" s="1389"/>
      <c r="DH2" s="1390" t="s">
        <v>847</v>
      </c>
      <c r="DI2" s="1389" t="s">
        <v>0</v>
      </c>
      <c r="DJ2" s="1389" t="s">
        <v>127</v>
      </c>
      <c r="DK2" s="1389" t="s">
        <v>1</v>
      </c>
      <c r="DL2" s="1389"/>
      <c r="DM2" s="1389"/>
      <c r="DN2" s="1389"/>
      <c r="DO2" s="1389" t="s">
        <v>791</v>
      </c>
      <c r="DP2" s="1389"/>
      <c r="DQ2" s="1389" t="s">
        <v>676</v>
      </c>
      <c r="DR2" s="1389" t="s">
        <v>720</v>
      </c>
      <c r="DS2" s="1389" t="s">
        <v>762</v>
      </c>
      <c r="DT2" s="1389"/>
      <c r="DU2" s="1389"/>
      <c r="DV2" s="1389" t="s">
        <v>316</v>
      </c>
      <c r="DW2" s="1389" t="s">
        <v>761</v>
      </c>
      <c r="DX2" s="1389" t="s">
        <v>329</v>
      </c>
      <c r="DY2" s="1389" t="s">
        <v>779</v>
      </c>
      <c r="DZ2" s="1391" t="s">
        <v>780</v>
      </c>
    </row>
    <row r="3" spans="1:130" ht="35.25" customHeight="1" thickBot="1" x14ac:dyDescent="0.4">
      <c r="A3" s="242" t="s">
        <v>15</v>
      </c>
      <c r="B3" s="1641"/>
      <c r="C3" s="1642"/>
      <c r="D3" s="1322" t="s">
        <v>259</v>
      </c>
      <c r="E3" s="1323" t="s">
        <v>259</v>
      </c>
      <c r="F3" s="1324"/>
      <c r="G3" s="1323" t="s">
        <v>259</v>
      </c>
      <c r="H3" s="1324"/>
      <c r="I3" s="1324" t="s">
        <v>259</v>
      </c>
      <c r="J3" s="1323" t="s">
        <v>259</v>
      </c>
      <c r="K3" s="1323" t="s">
        <v>259</v>
      </c>
      <c r="L3" s="1323"/>
      <c r="M3" s="1323" t="s">
        <v>259</v>
      </c>
      <c r="N3" s="1324" t="s">
        <v>259</v>
      </c>
      <c r="O3" s="1323" t="s">
        <v>259</v>
      </c>
      <c r="P3" s="1323" t="s">
        <v>259</v>
      </c>
      <c r="Q3" s="1323" t="s">
        <v>259</v>
      </c>
      <c r="R3" s="1325"/>
      <c r="S3" s="1326" t="s">
        <v>677</v>
      </c>
      <c r="T3" s="1327"/>
      <c r="U3" s="1328"/>
      <c r="V3" s="1327"/>
      <c r="W3" s="797" t="s">
        <v>259</v>
      </c>
      <c r="X3" s="798" t="s">
        <v>259</v>
      </c>
      <c r="Y3" s="798" t="s">
        <v>259</v>
      </c>
      <c r="Z3" s="799"/>
      <c r="AA3" s="799"/>
      <c r="AB3" s="799"/>
      <c r="AC3" s="798" t="s">
        <v>259</v>
      </c>
      <c r="AD3" s="1038"/>
      <c r="AE3" s="798"/>
      <c r="AF3" s="867"/>
      <c r="AG3" s="863"/>
      <c r="AH3" s="792" t="s">
        <v>259</v>
      </c>
      <c r="AI3" s="442" t="s">
        <v>259</v>
      </c>
      <c r="AJ3" s="849" t="s">
        <v>259</v>
      </c>
      <c r="AK3" s="851"/>
      <c r="AL3" s="477" t="s">
        <v>259</v>
      </c>
      <c r="AM3" s="922"/>
      <c r="AN3" s="922"/>
      <c r="AO3" s="417" t="s">
        <v>259</v>
      </c>
      <c r="AP3" s="417" t="s">
        <v>259</v>
      </c>
      <c r="AQ3" s="417" t="s">
        <v>259</v>
      </c>
      <c r="AR3" s="417" t="s">
        <v>259</v>
      </c>
      <c r="AS3" s="417" t="s">
        <v>259</v>
      </c>
      <c r="AT3" s="288"/>
      <c r="AU3" s="1612"/>
      <c r="AV3" s="1613"/>
      <c r="AW3" s="489" t="s">
        <v>259</v>
      </c>
      <c r="AX3" s="490" t="s">
        <v>259</v>
      </c>
      <c r="AY3" s="490"/>
      <c r="AZ3" s="490" t="s">
        <v>259</v>
      </c>
      <c r="BA3" s="337"/>
      <c r="BB3" s="490" t="s">
        <v>259</v>
      </c>
      <c r="BC3" s="490" t="s">
        <v>259</v>
      </c>
      <c r="BD3" s="490" t="s">
        <v>259</v>
      </c>
      <c r="BE3" s="490"/>
      <c r="BF3" s="490" t="s">
        <v>259</v>
      </c>
      <c r="BG3" s="490" t="s">
        <v>259</v>
      </c>
      <c r="BH3" s="490" t="s">
        <v>259</v>
      </c>
      <c r="BI3" s="490" t="s">
        <v>259</v>
      </c>
      <c r="BJ3" s="490" t="s">
        <v>259</v>
      </c>
      <c r="BK3" s="490" t="s">
        <v>259</v>
      </c>
      <c r="BL3" s="807"/>
      <c r="BM3" s="993"/>
      <c r="BN3" s="993"/>
      <c r="BO3" s="993"/>
      <c r="BP3" s="490" t="s">
        <v>259</v>
      </c>
      <c r="BQ3" s="490" t="s">
        <v>259</v>
      </c>
      <c r="BR3" s="490" t="s">
        <v>259</v>
      </c>
      <c r="BS3" s="337"/>
      <c r="BT3" s="337"/>
      <c r="BU3" s="337"/>
      <c r="BV3" s="490" t="s">
        <v>259</v>
      </c>
      <c r="BW3" s="490" t="s">
        <v>259</v>
      </c>
      <c r="BX3" s="714"/>
      <c r="BY3" s="714"/>
      <c r="BZ3" s="861"/>
      <c r="CA3" s="490" t="s">
        <v>259</v>
      </c>
      <c r="CB3" s="490" t="s">
        <v>259</v>
      </c>
      <c r="CC3" s="490" t="s">
        <v>259</v>
      </c>
      <c r="CD3" s="844"/>
      <c r="CE3" s="491" t="s">
        <v>259</v>
      </c>
      <c r="CF3" s="927"/>
      <c r="CG3" s="927"/>
      <c r="CH3" s="417" t="s">
        <v>259</v>
      </c>
      <c r="CI3" s="417" t="s">
        <v>259</v>
      </c>
      <c r="CJ3" s="417" t="s">
        <v>259</v>
      </c>
      <c r="CK3" s="417" t="s">
        <v>259</v>
      </c>
      <c r="CL3" s="417" t="s">
        <v>259</v>
      </c>
      <c r="CM3" s="261"/>
      <c r="CN3" s="1612"/>
      <c r="CO3" s="1613"/>
      <c r="CP3" s="1392" t="s">
        <v>259</v>
      </c>
      <c r="CQ3" s="1393" t="s">
        <v>259</v>
      </c>
      <c r="CR3" s="1393"/>
      <c r="CS3" s="1393" t="s">
        <v>259</v>
      </c>
      <c r="CT3" s="1393"/>
      <c r="CU3" s="1393"/>
      <c r="CV3" s="1393" t="s">
        <v>259</v>
      </c>
      <c r="CW3" s="1393" t="s">
        <v>259</v>
      </c>
      <c r="CX3" s="1393"/>
      <c r="CY3" s="1393" t="s">
        <v>259</v>
      </c>
      <c r="CZ3" s="1393"/>
      <c r="DA3" s="1393" t="s">
        <v>259</v>
      </c>
      <c r="DB3" s="1393" t="s">
        <v>259</v>
      </c>
      <c r="DC3" s="1393" t="s">
        <v>259</v>
      </c>
      <c r="DD3" s="1393" t="s">
        <v>259</v>
      </c>
      <c r="DE3" s="1393" t="s">
        <v>259</v>
      </c>
      <c r="DF3" s="1393" t="s">
        <v>259</v>
      </c>
      <c r="DG3" s="1393"/>
      <c r="DH3" s="1393" t="s">
        <v>259</v>
      </c>
      <c r="DI3" s="1393" t="s">
        <v>259</v>
      </c>
      <c r="DJ3" s="1393" t="s">
        <v>259</v>
      </c>
      <c r="DK3" s="1393" t="s">
        <v>259</v>
      </c>
      <c r="DL3" s="1393"/>
      <c r="DM3" s="1393"/>
      <c r="DN3" s="1393"/>
      <c r="DO3" s="1393" t="s">
        <v>259</v>
      </c>
      <c r="DP3" s="1393"/>
      <c r="DQ3" s="1393" t="s">
        <v>259</v>
      </c>
      <c r="DR3" s="1393" t="s">
        <v>259</v>
      </c>
      <c r="DS3" s="1393" t="s">
        <v>259</v>
      </c>
      <c r="DT3" s="1393"/>
      <c r="DU3" s="1393"/>
      <c r="DV3" s="1393" t="s">
        <v>259</v>
      </c>
      <c r="DW3" s="1393" t="s">
        <v>259</v>
      </c>
      <c r="DX3" s="1393" t="s">
        <v>259</v>
      </c>
      <c r="DY3" s="1393" t="s">
        <v>259</v>
      </c>
      <c r="DZ3" s="1394" t="s">
        <v>259</v>
      </c>
    </row>
    <row r="4" spans="1:130" ht="15" customHeight="1" thickTop="1" x14ac:dyDescent="0.35">
      <c r="A4" s="419" t="s">
        <v>16</v>
      </c>
      <c r="B4" s="1619" t="s">
        <v>16</v>
      </c>
      <c r="C4" s="1338" t="s">
        <v>106</v>
      </c>
      <c r="D4" s="1339">
        <v>1</v>
      </c>
      <c r="E4" s="1340">
        <v>1</v>
      </c>
      <c r="F4" s="1341" t="s">
        <v>84</v>
      </c>
      <c r="G4" s="1342">
        <v>1</v>
      </c>
      <c r="H4" s="1341" t="s">
        <v>84</v>
      </c>
      <c r="I4" s="1341" t="s">
        <v>84</v>
      </c>
      <c r="J4" s="1342">
        <v>1</v>
      </c>
      <c r="K4" s="1342">
        <v>1</v>
      </c>
      <c r="L4" s="1341" t="s">
        <v>84</v>
      </c>
      <c r="M4" s="1342">
        <v>1</v>
      </c>
      <c r="N4" s="1341" t="s">
        <v>84</v>
      </c>
      <c r="O4" s="1342">
        <v>1</v>
      </c>
      <c r="P4" s="1342">
        <v>1</v>
      </c>
      <c r="Q4" s="1342">
        <v>1</v>
      </c>
      <c r="R4" s="1343">
        <v>1</v>
      </c>
      <c r="S4" s="1344">
        <v>1</v>
      </c>
      <c r="T4" s="1345">
        <v>1</v>
      </c>
      <c r="U4" s="1341" t="s">
        <v>84</v>
      </c>
      <c r="V4" s="1348">
        <v>1</v>
      </c>
      <c r="W4" s="661">
        <v>0</v>
      </c>
      <c r="X4" s="439">
        <v>0</v>
      </c>
      <c r="Y4" s="439">
        <v>0.5</v>
      </c>
      <c r="Z4" s="443" t="s">
        <v>84</v>
      </c>
      <c r="AA4" s="443" t="s">
        <v>84</v>
      </c>
      <c r="AB4" s="443" t="s">
        <v>84</v>
      </c>
      <c r="AC4" s="439">
        <v>0.5</v>
      </c>
      <c r="AD4" s="443" t="s">
        <v>84</v>
      </c>
      <c r="AE4" s="439">
        <v>0.5</v>
      </c>
      <c r="AF4" s="868">
        <v>1</v>
      </c>
      <c r="AG4" s="478">
        <v>0.5</v>
      </c>
      <c r="AH4" s="443" t="s">
        <v>84</v>
      </c>
      <c r="AI4" s="443" t="s">
        <v>84</v>
      </c>
      <c r="AJ4" s="1140">
        <v>1</v>
      </c>
      <c r="AK4" s="1139">
        <v>1</v>
      </c>
      <c r="AL4" s="478">
        <v>1</v>
      </c>
      <c r="AM4" s="923">
        <v>1</v>
      </c>
      <c r="AN4" s="661">
        <v>1</v>
      </c>
      <c r="AO4" s="520" t="s">
        <v>84</v>
      </c>
      <c r="AP4" s="521" t="s">
        <v>84</v>
      </c>
      <c r="AQ4" s="520" t="s">
        <v>84</v>
      </c>
      <c r="AR4" s="521" t="s">
        <v>84</v>
      </c>
      <c r="AS4" s="521" t="s">
        <v>84</v>
      </c>
      <c r="AT4" s="288"/>
      <c r="AU4" s="1616" t="s">
        <v>16</v>
      </c>
      <c r="AV4" s="434" t="s">
        <v>106</v>
      </c>
      <c r="AW4" s="820">
        <v>1</v>
      </c>
      <c r="AX4" s="821">
        <v>1</v>
      </c>
      <c r="AY4" s="821"/>
      <c r="AZ4" s="821">
        <v>1</v>
      </c>
      <c r="BA4" s="821"/>
      <c r="BB4" s="821"/>
      <c r="BC4" s="821">
        <v>1</v>
      </c>
      <c r="BD4" s="821">
        <v>1</v>
      </c>
      <c r="BE4" s="821"/>
      <c r="BF4" s="821">
        <v>1</v>
      </c>
      <c r="BG4" s="821"/>
      <c r="BH4" s="821">
        <v>1</v>
      </c>
      <c r="BI4" s="821">
        <v>1</v>
      </c>
      <c r="BJ4" s="821">
        <v>1</v>
      </c>
      <c r="BK4" s="821">
        <v>1</v>
      </c>
      <c r="BL4" s="821">
        <v>1</v>
      </c>
      <c r="BM4" s="821">
        <v>1</v>
      </c>
      <c r="BN4" s="821"/>
      <c r="BO4" s="821">
        <v>1</v>
      </c>
      <c r="BP4" s="821">
        <v>0</v>
      </c>
      <c r="BQ4" s="821">
        <v>0</v>
      </c>
      <c r="BR4" s="821">
        <v>0.5</v>
      </c>
      <c r="BS4" s="821"/>
      <c r="BT4" s="821"/>
      <c r="BU4" s="821"/>
      <c r="BV4" s="821">
        <v>0.5</v>
      </c>
      <c r="BW4" s="821"/>
      <c r="BX4" s="821">
        <v>0.5</v>
      </c>
      <c r="BY4" s="821">
        <v>1</v>
      </c>
      <c r="BZ4" s="821">
        <v>0.5</v>
      </c>
      <c r="CA4" s="821"/>
      <c r="CB4" s="821"/>
      <c r="CC4" s="821">
        <v>1</v>
      </c>
      <c r="CD4" s="845">
        <v>1</v>
      </c>
      <c r="CE4" s="822">
        <v>1</v>
      </c>
      <c r="CF4" s="845">
        <v>1</v>
      </c>
      <c r="CG4" s="845">
        <v>1</v>
      </c>
      <c r="CH4" s="520">
        <v>0</v>
      </c>
      <c r="CI4" s="520">
        <v>0</v>
      </c>
      <c r="CJ4" s="520">
        <v>0</v>
      </c>
      <c r="CK4" s="520">
        <v>0</v>
      </c>
      <c r="CL4" s="520">
        <v>0</v>
      </c>
      <c r="CM4" s="261"/>
      <c r="CN4" s="1616" t="s">
        <v>16</v>
      </c>
      <c r="CO4" s="434" t="s">
        <v>106</v>
      </c>
      <c r="CP4" s="1395">
        <v>1</v>
      </c>
      <c r="CQ4" s="1396">
        <v>1</v>
      </c>
      <c r="CR4" s="1396"/>
      <c r="CS4" s="1396">
        <v>1</v>
      </c>
      <c r="CT4" s="1396"/>
      <c r="CU4" s="1396"/>
      <c r="CV4" s="1396">
        <v>1</v>
      </c>
      <c r="CW4" s="1396">
        <v>1</v>
      </c>
      <c r="CX4" s="1396"/>
      <c r="CY4" s="1396">
        <v>1</v>
      </c>
      <c r="CZ4" s="1396"/>
      <c r="DA4" s="1396">
        <v>1</v>
      </c>
      <c r="DB4" s="1396">
        <v>1</v>
      </c>
      <c r="DC4" s="1396">
        <v>1</v>
      </c>
      <c r="DD4" s="1396">
        <v>1</v>
      </c>
      <c r="DE4" s="1396">
        <v>1</v>
      </c>
      <c r="DF4" s="1396">
        <v>1</v>
      </c>
      <c r="DG4" s="1396"/>
      <c r="DH4" s="1396">
        <v>1</v>
      </c>
      <c r="DI4" s="1396">
        <v>0</v>
      </c>
      <c r="DJ4" s="1396">
        <v>0</v>
      </c>
      <c r="DK4" s="1396">
        <v>0.5</v>
      </c>
      <c r="DL4" s="1396"/>
      <c r="DM4" s="1396"/>
      <c r="DN4" s="1396"/>
      <c r="DO4" s="1396">
        <v>0.5</v>
      </c>
      <c r="DP4" s="1396"/>
      <c r="DQ4" s="1396">
        <v>0.5</v>
      </c>
      <c r="DR4" s="1396">
        <v>1</v>
      </c>
      <c r="DS4" s="1396">
        <v>0.5</v>
      </c>
      <c r="DT4" s="1396"/>
      <c r="DU4" s="1396"/>
      <c r="DV4" s="1396">
        <v>1</v>
      </c>
      <c r="DW4" s="1396">
        <v>1</v>
      </c>
      <c r="DX4" s="1396">
        <v>1</v>
      </c>
      <c r="DY4" s="1396">
        <v>1</v>
      </c>
      <c r="DZ4" s="1397">
        <v>1</v>
      </c>
    </row>
    <row r="5" spans="1:130" ht="15.75" customHeight="1" x14ac:dyDescent="0.35">
      <c r="A5" s="420" t="s">
        <v>132</v>
      </c>
      <c r="B5" s="1620"/>
      <c r="C5" s="1316" t="s">
        <v>107</v>
      </c>
      <c r="D5" s="1329">
        <v>0</v>
      </c>
      <c r="E5" s="1330">
        <v>0</v>
      </c>
      <c r="F5" s="1331" t="s">
        <v>84</v>
      </c>
      <c r="G5" s="1330">
        <v>0</v>
      </c>
      <c r="H5" s="1331" t="s">
        <v>84</v>
      </c>
      <c r="I5" s="1331" t="s">
        <v>84</v>
      </c>
      <c r="J5" s="1330">
        <v>0</v>
      </c>
      <c r="K5" s="1330">
        <v>0</v>
      </c>
      <c r="L5" s="1331" t="s">
        <v>84</v>
      </c>
      <c r="M5" s="1330">
        <v>0</v>
      </c>
      <c r="N5" s="1331" t="s">
        <v>84</v>
      </c>
      <c r="O5" s="1330">
        <v>0</v>
      </c>
      <c r="P5" s="1330">
        <v>0</v>
      </c>
      <c r="Q5" s="1330">
        <v>0</v>
      </c>
      <c r="R5" s="1332">
        <v>0</v>
      </c>
      <c r="S5" s="999">
        <v>0</v>
      </c>
      <c r="T5" s="1333">
        <v>0</v>
      </c>
      <c r="U5" s="1331" t="s">
        <v>84</v>
      </c>
      <c r="V5" s="1349">
        <v>0</v>
      </c>
      <c r="W5" s="1318">
        <v>1</v>
      </c>
      <c r="X5" s="1141">
        <v>1</v>
      </c>
      <c r="Y5" s="1141">
        <v>0.5</v>
      </c>
      <c r="Z5" s="1142" t="s">
        <v>84</v>
      </c>
      <c r="AA5" s="1142" t="s">
        <v>84</v>
      </c>
      <c r="AB5" s="1142" t="s">
        <v>84</v>
      </c>
      <c r="AC5" s="1141">
        <v>0.5</v>
      </c>
      <c r="AD5" s="1142" t="s">
        <v>84</v>
      </c>
      <c r="AE5" s="1141">
        <v>0.5</v>
      </c>
      <c r="AF5" s="1143">
        <v>0</v>
      </c>
      <c r="AG5" s="864">
        <v>0.5</v>
      </c>
      <c r="AH5" s="1142" t="s">
        <v>84</v>
      </c>
      <c r="AI5" s="1142" t="s">
        <v>84</v>
      </c>
      <c r="AJ5" s="1144">
        <v>0</v>
      </c>
      <c r="AK5" s="852">
        <v>0</v>
      </c>
      <c r="AL5" s="479">
        <v>0</v>
      </c>
      <c r="AM5" s="1145">
        <v>0</v>
      </c>
      <c r="AN5" s="440">
        <v>0</v>
      </c>
      <c r="AO5" s="519" t="s">
        <v>84</v>
      </c>
      <c r="AP5" s="517" t="s">
        <v>84</v>
      </c>
      <c r="AQ5" s="519" t="s">
        <v>84</v>
      </c>
      <c r="AR5" s="517" t="s">
        <v>84</v>
      </c>
      <c r="AS5" s="517" t="s">
        <v>84</v>
      </c>
      <c r="AT5" s="288"/>
      <c r="AU5" s="1607"/>
      <c r="AV5" s="435" t="s">
        <v>107</v>
      </c>
      <c r="AW5" s="823">
        <v>0</v>
      </c>
      <c r="AX5" s="824">
        <v>0</v>
      </c>
      <c r="AY5" s="824"/>
      <c r="AZ5" s="824">
        <v>0</v>
      </c>
      <c r="BA5" s="824"/>
      <c r="BB5" s="824"/>
      <c r="BC5" s="824">
        <v>0</v>
      </c>
      <c r="BD5" s="824">
        <v>0</v>
      </c>
      <c r="BE5" s="824"/>
      <c r="BF5" s="824">
        <v>0</v>
      </c>
      <c r="BG5" s="824"/>
      <c r="BH5" s="824">
        <v>0</v>
      </c>
      <c r="BI5" s="824">
        <v>0</v>
      </c>
      <c r="BJ5" s="824">
        <v>0</v>
      </c>
      <c r="BK5" s="824">
        <v>0</v>
      </c>
      <c r="BL5" s="824">
        <v>0</v>
      </c>
      <c r="BM5" s="994">
        <v>0</v>
      </c>
      <c r="BN5" s="994"/>
      <c r="BO5" s="1302">
        <v>0</v>
      </c>
      <c r="BP5" s="824">
        <v>1</v>
      </c>
      <c r="BQ5" s="824">
        <v>1</v>
      </c>
      <c r="BR5" s="824">
        <v>0.5</v>
      </c>
      <c r="BS5" s="824"/>
      <c r="BT5" s="824"/>
      <c r="BU5" s="824"/>
      <c r="BV5" s="824">
        <v>0.5</v>
      </c>
      <c r="BW5" s="824"/>
      <c r="BX5" s="824">
        <v>0.5</v>
      </c>
      <c r="BY5" s="824">
        <v>0</v>
      </c>
      <c r="BZ5" s="824">
        <v>0.5</v>
      </c>
      <c r="CA5" s="824"/>
      <c r="CB5" s="824"/>
      <c r="CC5" s="824">
        <v>0</v>
      </c>
      <c r="CD5" s="846">
        <v>0</v>
      </c>
      <c r="CE5" s="825">
        <v>0</v>
      </c>
      <c r="CF5" s="846">
        <v>0</v>
      </c>
      <c r="CG5" s="846">
        <v>0</v>
      </c>
      <c r="CH5" s="519">
        <v>0</v>
      </c>
      <c r="CI5" s="519">
        <v>0</v>
      </c>
      <c r="CJ5" s="519">
        <v>0</v>
      </c>
      <c r="CK5" s="519">
        <v>0</v>
      </c>
      <c r="CL5" s="519">
        <v>0</v>
      </c>
      <c r="CM5" s="261"/>
      <c r="CN5" s="1607"/>
      <c r="CO5" s="435" t="s">
        <v>107</v>
      </c>
      <c r="CP5" s="1398">
        <v>0</v>
      </c>
      <c r="CQ5" s="1399">
        <v>0</v>
      </c>
      <c r="CR5" s="1399"/>
      <c r="CS5" s="1399">
        <v>0</v>
      </c>
      <c r="CT5" s="1399"/>
      <c r="CU5" s="1399"/>
      <c r="CV5" s="1399">
        <v>0</v>
      </c>
      <c r="CW5" s="1399">
        <v>0</v>
      </c>
      <c r="CX5" s="1399"/>
      <c r="CY5" s="1399">
        <v>0</v>
      </c>
      <c r="CZ5" s="1399"/>
      <c r="DA5" s="1399">
        <v>0</v>
      </c>
      <c r="DB5" s="1399">
        <v>0</v>
      </c>
      <c r="DC5" s="1399">
        <v>0</v>
      </c>
      <c r="DD5" s="1399">
        <v>0</v>
      </c>
      <c r="DE5" s="1399">
        <v>0</v>
      </c>
      <c r="DF5" s="1399">
        <v>0</v>
      </c>
      <c r="DG5" s="1399"/>
      <c r="DH5" s="1399">
        <v>0</v>
      </c>
      <c r="DI5" s="1399">
        <v>1</v>
      </c>
      <c r="DJ5" s="1399">
        <v>1</v>
      </c>
      <c r="DK5" s="1399">
        <v>0.5</v>
      </c>
      <c r="DL5" s="1399"/>
      <c r="DM5" s="1399"/>
      <c r="DN5" s="1399"/>
      <c r="DO5" s="1399">
        <v>0.5</v>
      </c>
      <c r="DP5" s="1399"/>
      <c r="DQ5" s="1399">
        <v>0.5</v>
      </c>
      <c r="DR5" s="1399">
        <v>0</v>
      </c>
      <c r="DS5" s="1399">
        <v>0.5</v>
      </c>
      <c r="DT5" s="1399"/>
      <c r="DU5" s="1399"/>
      <c r="DV5" s="1399">
        <v>0</v>
      </c>
      <c r="DW5" s="1399">
        <v>0</v>
      </c>
      <c r="DX5" s="1399">
        <v>0</v>
      </c>
      <c r="DY5" s="1399">
        <v>0</v>
      </c>
      <c r="DZ5" s="1400">
        <v>0</v>
      </c>
    </row>
    <row r="6" spans="1:130" ht="15" customHeight="1" x14ac:dyDescent="0.35">
      <c r="A6" s="419" t="s">
        <v>17</v>
      </c>
      <c r="B6" s="1620" t="s">
        <v>260</v>
      </c>
      <c r="C6" s="1316" t="s">
        <v>106</v>
      </c>
      <c r="D6" s="1334">
        <v>1</v>
      </c>
      <c r="E6" s="1350">
        <v>1</v>
      </c>
      <c r="F6" s="1331" t="s">
        <v>84</v>
      </c>
      <c r="G6" s="1350">
        <v>1</v>
      </c>
      <c r="H6" s="1331" t="s">
        <v>84</v>
      </c>
      <c r="I6" s="1331" t="s">
        <v>84</v>
      </c>
      <c r="J6" s="1350">
        <v>1</v>
      </c>
      <c r="K6" s="1351">
        <v>1</v>
      </c>
      <c r="L6" s="1331" t="s">
        <v>84</v>
      </c>
      <c r="M6" s="1350">
        <v>1</v>
      </c>
      <c r="N6" s="1331" t="s">
        <v>84</v>
      </c>
      <c r="O6" s="1350">
        <v>0.5</v>
      </c>
      <c r="P6" s="1350">
        <v>1</v>
      </c>
      <c r="Q6" s="1350">
        <v>1</v>
      </c>
      <c r="R6" s="1352">
        <v>0.5</v>
      </c>
      <c r="S6" s="1001">
        <v>1</v>
      </c>
      <c r="T6" s="1353">
        <v>1</v>
      </c>
      <c r="U6" s="1331" t="s">
        <v>84</v>
      </c>
      <c r="V6" s="1354">
        <v>1</v>
      </c>
      <c r="W6" s="430">
        <v>0.5</v>
      </c>
      <c r="X6" s="1147">
        <v>1</v>
      </c>
      <c r="Y6" s="1146">
        <v>0.5</v>
      </c>
      <c r="Z6" s="1142" t="s">
        <v>84</v>
      </c>
      <c r="AA6" s="1142" t="s">
        <v>84</v>
      </c>
      <c r="AB6" s="1142" t="s">
        <v>84</v>
      </c>
      <c r="AC6" s="1146">
        <v>0.5</v>
      </c>
      <c r="AD6" s="1142" t="s">
        <v>84</v>
      </c>
      <c r="AE6" s="1146">
        <v>0.5</v>
      </c>
      <c r="AF6" s="1149">
        <v>1</v>
      </c>
      <c r="AG6" s="480">
        <v>1</v>
      </c>
      <c r="AH6" s="1142" t="s">
        <v>84</v>
      </c>
      <c r="AI6" s="1142" t="s">
        <v>84</v>
      </c>
      <c r="AJ6" s="1150">
        <v>1</v>
      </c>
      <c r="AK6" s="853">
        <v>1</v>
      </c>
      <c r="AL6" s="480">
        <v>1</v>
      </c>
      <c r="AM6" s="1151">
        <v>1</v>
      </c>
      <c r="AN6" s="430">
        <v>1</v>
      </c>
      <c r="AO6" s="338" t="s">
        <v>84</v>
      </c>
      <c r="AP6" s="338" t="s">
        <v>84</v>
      </c>
      <c r="AQ6" s="338" t="s">
        <v>84</v>
      </c>
      <c r="AR6" s="338" t="s">
        <v>84</v>
      </c>
      <c r="AS6" s="338" t="s">
        <v>84</v>
      </c>
      <c r="AT6" s="555"/>
      <c r="AU6" s="1607" t="s">
        <v>260</v>
      </c>
      <c r="AV6" s="435" t="s">
        <v>106</v>
      </c>
      <c r="AW6" s="823">
        <v>1</v>
      </c>
      <c r="AX6" s="824">
        <v>1</v>
      </c>
      <c r="AY6" s="824"/>
      <c r="AZ6" s="824">
        <v>1</v>
      </c>
      <c r="BA6" s="824"/>
      <c r="BB6" s="824"/>
      <c r="BC6" s="824">
        <v>1</v>
      </c>
      <c r="BD6" s="824">
        <v>1</v>
      </c>
      <c r="BE6" s="824"/>
      <c r="BF6" s="824">
        <v>1</v>
      </c>
      <c r="BG6" s="824"/>
      <c r="BH6" s="824">
        <v>0.5</v>
      </c>
      <c r="BI6" s="824">
        <v>1</v>
      </c>
      <c r="BJ6" s="824">
        <v>1</v>
      </c>
      <c r="BK6" s="824">
        <v>0.5</v>
      </c>
      <c r="BL6" s="824">
        <v>1</v>
      </c>
      <c r="BM6" s="994">
        <v>1</v>
      </c>
      <c r="BN6" s="994"/>
      <c r="BO6" s="1302">
        <v>1</v>
      </c>
      <c r="BP6" s="824">
        <v>0.5</v>
      </c>
      <c r="BQ6" s="824">
        <v>1</v>
      </c>
      <c r="BR6" s="824">
        <v>0.5</v>
      </c>
      <c r="BS6" s="824"/>
      <c r="BT6" s="824"/>
      <c r="BU6" s="824"/>
      <c r="BV6" s="824">
        <v>0.5</v>
      </c>
      <c r="BW6" s="824"/>
      <c r="BX6" s="824">
        <v>0.5</v>
      </c>
      <c r="BY6" s="824">
        <v>1</v>
      </c>
      <c r="BZ6" s="824">
        <v>1</v>
      </c>
      <c r="CA6" s="824"/>
      <c r="CB6" s="824"/>
      <c r="CC6" s="824">
        <v>1</v>
      </c>
      <c r="CD6" s="846">
        <v>1</v>
      </c>
      <c r="CE6" s="825">
        <v>1</v>
      </c>
      <c r="CF6" s="846">
        <v>1</v>
      </c>
      <c r="CG6" s="846">
        <v>1</v>
      </c>
      <c r="CH6" s="338">
        <v>0</v>
      </c>
      <c r="CI6" s="338">
        <v>0</v>
      </c>
      <c r="CJ6" s="338">
        <v>0</v>
      </c>
      <c r="CK6" s="338">
        <v>0</v>
      </c>
      <c r="CL6" s="338">
        <v>0</v>
      </c>
      <c r="CM6" s="261"/>
      <c r="CN6" s="1607" t="s">
        <v>260</v>
      </c>
      <c r="CO6" s="435" t="s">
        <v>106</v>
      </c>
      <c r="CP6" s="1398">
        <v>1</v>
      </c>
      <c r="CQ6" s="1399">
        <v>1</v>
      </c>
      <c r="CR6" s="1399"/>
      <c r="CS6" s="1399">
        <v>1</v>
      </c>
      <c r="CT6" s="1399"/>
      <c r="CU6" s="1399"/>
      <c r="CV6" s="1399">
        <v>1</v>
      </c>
      <c r="CW6" s="1399">
        <v>1</v>
      </c>
      <c r="CX6" s="1399"/>
      <c r="CY6" s="1399">
        <v>1</v>
      </c>
      <c r="CZ6" s="1399"/>
      <c r="DA6" s="1399">
        <v>0.5</v>
      </c>
      <c r="DB6" s="1399">
        <v>1</v>
      </c>
      <c r="DC6" s="1399">
        <v>1</v>
      </c>
      <c r="DD6" s="1399">
        <v>0.5</v>
      </c>
      <c r="DE6" s="1399">
        <v>1</v>
      </c>
      <c r="DF6" s="1399">
        <v>1</v>
      </c>
      <c r="DG6" s="1399"/>
      <c r="DH6" s="1399">
        <v>1</v>
      </c>
      <c r="DI6" s="1399">
        <v>0.5</v>
      </c>
      <c r="DJ6" s="1399">
        <v>1</v>
      </c>
      <c r="DK6" s="1399">
        <v>0.5</v>
      </c>
      <c r="DL6" s="1399"/>
      <c r="DM6" s="1399"/>
      <c r="DN6" s="1399"/>
      <c r="DO6" s="1399">
        <v>0.5</v>
      </c>
      <c r="DP6" s="1399"/>
      <c r="DQ6" s="1399">
        <v>0.5</v>
      </c>
      <c r="DR6" s="1399">
        <v>1</v>
      </c>
      <c r="DS6" s="1399">
        <v>1</v>
      </c>
      <c r="DT6" s="1399"/>
      <c r="DU6" s="1399"/>
      <c r="DV6" s="1399">
        <v>1</v>
      </c>
      <c r="DW6" s="1399">
        <v>1</v>
      </c>
      <c r="DX6" s="1399">
        <v>1</v>
      </c>
      <c r="DY6" s="1399">
        <v>1</v>
      </c>
      <c r="DZ6" s="1400">
        <v>1</v>
      </c>
    </row>
    <row r="7" spans="1:130" ht="15" customHeight="1" x14ac:dyDescent="0.35">
      <c r="A7" s="420" t="s">
        <v>18</v>
      </c>
      <c r="B7" s="1620"/>
      <c r="C7" s="1316" t="s">
        <v>107</v>
      </c>
      <c r="D7" s="1335">
        <v>0</v>
      </c>
      <c r="E7" s="1351">
        <v>0</v>
      </c>
      <c r="F7" s="1331" t="s">
        <v>84</v>
      </c>
      <c r="G7" s="1351">
        <v>0</v>
      </c>
      <c r="H7" s="1331" t="s">
        <v>84</v>
      </c>
      <c r="I7" s="1331" t="s">
        <v>84</v>
      </c>
      <c r="J7" s="1351">
        <v>0</v>
      </c>
      <c r="K7" s="1351">
        <v>0</v>
      </c>
      <c r="L7" s="1331" t="s">
        <v>84</v>
      </c>
      <c r="M7" s="1351">
        <v>0</v>
      </c>
      <c r="N7" s="1331" t="s">
        <v>84</v>
      </c>
      <c r="O7" s="1351">
        <v>0.5</v>
      </c>
      <c r="P7" s="1351">
        <v>0</v>
      </c>
      <c r="Q7" s="1351">
        <v>0</v>
      </c>
      <c r="R7" s="1355">
        <v>0.5</v>
      </c>
      <c r="S7" s="1000">
        <v>0</v>
      </c>
      <c r="T7" s="1356">
        <v>0</v>
      </c>
      <c r="U7" s="1331" t="s">
        <v>84</v>
      </c>
      <c r="V7" s="1357">
        <v>0</v>
      </c>
      <c r="W7" s="1319">
        <v>0.5</v>
      </c>
      <c r="X7" s="1147">
        <v>0</v>
      </c>
      <c r="Y7" s="1147">
        <v>0.5</v>
      </c>
      <c r="Z7" s="1142" t="s">
        <v>84</v>
      </c>
      <c r="AA7" s="1142" t="s">
        <v>84</v>
      </c>
      <c r="AB7" s="1142" t="s">
        <v>84</v>
      </c>
      <c r="AC7" s="1147">
        <v>0.5</v>
      </c>
      <c r="AD7" s="1142" t="s">
        <v>84</v>
      </c>
      <c r="AE7" s="1147">
        <v>0.5</v>
      </c>
      <c r="AF7" s="1149">
        <v>0</v>
      </c>
      <c r="AG7" s="865">
        <v>0</v>
      </c>
      <c r="AH7" s="1142" t="s">
        <v>84</v>
      </c>
      <c r="AI7" s="1142" t="s">
        <v>84</v>
      </c>
      <c r="AJ7" s="1150">
        <v>0</v>
      </c>
      <c r="AK7" s="853">
        <v>0</v>
      </c>
      <c r="AL7" s="480">
        <v>0</v>
      </c>
      <c r="AM7" s="1151">
        <v>0</v>
      </c>
      <c r="AN7" s="430">
        <v>0</v>
      </c>
      <c r="AO7" s="338" t="s">
        <v>84</v>
      </c>
      <c r="AP7" s="338" t="s">
        <v>84</v>
      </c>
      <c r="AQ7" s="338" t="s">
        <v>84</v>
      </c>
      <c r="AR7" s="338" t="s">
        <v>84</v>
      </c>
      <c r="AS7" s="338" t="s">
        <v>84</v>
      </c>
      <c r="AT7" s="555"/>
      <c r="AU7" s="1607"/>
      <c r="AV7" s="435" t="s">
        <v>107</v>
      </c>
      <c r="AW7" s="823">
        <v>0</v>
      </c>
      <c r="AX7" s="824">
        <v>0</v>
      </c>
      <c r="AY7" s="824"/>
      <c r="AZ7" s="824">
        <v>0</v>
      </c>
      <c r="BA7" s="824"/>
      <c r="BB7" s="824"/>
      <c r="BC7" s="824">
        <v>0</v>
      </c>
      <c r="BD7" s="824">
        <v>0</v>
      </c>
      <c r="BE7" s="824"/>
      <c r="BF7" s="824">
        <v>0</v>
      </c>
      <c r="BG7" s="824"/>
      <c r="BH7" s="824">
        <v>0.5</v>
      </c>
      <c r="BI7" s="824">
        <v>0</v>
      </c>
      <c r="BJ7" s="824">
        <v>0</v>
      </c>
      <c r="BK7" s="824">
        <v>0.5</v>
      </c>
      <c r="BL7" s="824">
        <v>0</v>
      </c>
      <c r="BM7" s="994">
        <v>0</v>
      </c>
      <c r="BN7" s="994"/>
      <c r="BO7" s="1302">
        <v>0</v>
      </c>
      <c r="BP7" s="824">
        <v>0.5</v>
      </c>
      <c r="BQ7" s="824">
        <v>0</v>
      </c>
      <c r="BR7" s="824">
        <v>0.5</v>
      </c>
      <c r="BS7" s="824"/>
      <c r="BT7" s="824"/>
      <c r="BU7" s="824"/>
      <c r="BV7" s="824">
        <v>0.5</v>
      </c>
      <c r="BW7" s="824"/>
      <c r="BX7" s="824">
        <v>0.5</v>
      </c>
      <c r="BY7" s="824">
        <v>0</v>
      </c>
      <c r="BZ7" s="824">
        <v>0</v>
      </c>
      <c r="CA7" s="824"/>
      <c r="CB7" s="824"/>
      <c r="CC7" s="824">
        <v>0</v>
      </c>
      <c r="CD7" s="846">
        <v>0</v>
      </c>
      <c r="CE7" s="825">
        <v>0</v>
      </c>
      <c r="CF7" s="846">
        <v>0</v>
      </c>
      <c r="CG7" s="846">
        <v>0</v>
      </c>
      <c r="CH7" s="338">
        <v>0</v>
      </c>
      <c r="CI7" s="338">
        <v>0</v>
      </c>
      <c r="CJ7" s="338">
        <v>0</v>
      </c>
      <c r="CK7" s="338">
        <v>0</v>
      </c>
      <c r="CL7" s="338">
        <v>0</v>
      </c>
      <c r="CM7" s="261"/>
      <c r="CN7" s="1607"/>
      <c r="CO7" s="435" t="s">
        <v>107</v>
      </c>
      <c r="CP7" s="1398">
        <v>0</v>
      </c>
      <c r="CQ7" s="1399">
        <v>0</v>
      </c>
      <c r="CR7" s="1399"/>
      <c r="CS7" s="1399">
        <v>0</v>
      </c>
      <c r="CT7" s="1399"/>
      <c r="CU7" s="1399"/>
      <c r="CV7" s="1399">
        <v>0</v>
      </c>
      <c r="CW7" s="1399">
        <v>0</v>
      </c>
      <c r="CX7" s="1399"/>
      <c r="CY7" s="1399">
        <v>0</v>
      </c>
      <c r="CZ7" s="1399"/>
      <c r="DA7" s="1399">
        <v>0.5</v>
      </c>
      <c r="DB7" s="1399">
        <v>0</v>
      </c>
      <c r="DC7" s="1399">
        <v>0</v>
      </c>
      <c r="DD7" s="1399">
        <v>0.5</v>
      </c>
      <c r="DE7" s="1399">
        <v>0</v>
      </c>
      <c r="DF7" s="1399">
        <v>0</v>
      </c>
      <c r="DG7" s="1399"/>
      <c r="DH7" s="1399">
        <v>0</v>
      </c>
      <c r="DI7" s="1399">
        <v>0.5</v>
      </c>
      <c r="DJ7" s="1399">
        <v>0</v>
      </c>
      <c r="DK7" s="1399">
        <v>0.5</v>
      </c>
      <c r="DL7" s="1399"/>
      <c r="DM7" s="1399"/>
      <c r="DN7" s="1399"/>
      <c r="DO7" s="1399">
        <v>0.5</v>
      </c>
      <c r="DP7" s="1399"/>
      <c r="DQ7" s="1399">
        <v>0.5</v>
      </c>
      <c r="DR7" s="1399">
        <v>0</v>
      </c>
      <c r="DS7" s="1399">
        <v>0</v>
      </c>
      <c r="DT7" s="1399"/>
      <c r="DU7" s="1399"/>
      <c r="DV7" s="1399">
        <v>0</v>
      </c>
      <c r="DW7" s="1399">
        <v>0</v>
      </c>
      <c r="DX7" s="1399">
        <v>0</v>
      </c>
      <c r="DY7" s="1399">
        <v>0</v>
      </c>
      <c r="DZ7" s="1400">
        <v>0</v>
      </c>
    </row>
    <row r="8" spans="1:130" ht="15" customHeight="1" x14ac:dyDescent="0.35">
      <c r="A8" s="420"/>
      <c r="B8" s="1620" t="s">
        <v>17</v>
      </c>
      <c r="C8" s="1316" t="s">
        <v>106</v>
      </c>
      <c r="D8" s="1336">
        <v>1</v>
      </c>
      <c r="E8" s="440">
        <v>1</v>
      </c>
      <c r="F8" s="1331" t="s">
        <v>84</v>
      </c>
      <c r="G8" s="1358">
        <v>1</v>
      </c>
      <c r="H8" s="1331" t="s">
        <v>84</v>
      </c>
      <c r="I8" s="1331" t="s">
        <v>84</v>
      </c>
      <c r="J8" s="1358">
        <v>1</v>
      </c>
      <c r="K8" s="1358">
        <v>1</v>
      </c>
      <c r="L8" s="1331" t="s">
        <v>84</v>
      </c>
      <c r="M8" s="1358">
        <v>1</v>
      </c>
      <c r="N8" s="1331" t="s">
        <v>84</v>
      </c>
      <c r="O8" s="1358">
        <v>1</v>
      </c>
      <c r="P8" s="1358">
        <v>1</v>
      </c>
      <c r="Q8" s="1358">
        <v>1</v>
      </c>
      <c r="R8" s="1359">
        <v>1</v>
      </c>
      <c r="S8" s="1002">
        <v>1</v>
      </c>
      <c r="T8" s="1360">
        <v>1</v>
      </c>
      <c r="U8" s="1331" t="s">
        <v>84</v>
      </c>
      <c r="V8" s="1361">
        <v>1</v>
      </c>
      <c r="W8" s="440">
        <v>1</v>
      </c>
      <c r="X8" s="1152">
        <v>1</v>
      </c>
      <c r="Y8" s="1152">
        <v>1</v>
      </c>
      <c r="Z8" s="1142" t="s">
        <v>84</v>
      </c>
      <c r="AA8" s="1142" t="s">
        <v>84</v>
      </c>
      <c r="AB8" s="1142" t="s">
        <v>84</v>
      </c>
      <c r="AC8" s="1152">
        <v>1</v>
      </c>
      <c r="AD8" s="1142" t="s">
        <v>84</v>
      </c>
      <c r="AE8" s="1152">
        <v>0.5</v>
      </c>
      <c r="AF8" s="1153">
        <v>1</v>
      </c>
      <c r="AG8" s="479">
        <v>1</v>
      </c>
      <c r="AH8" s="1142" t="s">
        <v>84</v>
      </c>
      <c r="AI8" s="1142" t="s">
        <v>84</v>
      </c>
      <c r="AJ8" s="1154">
        <v>1</v>
      </c>
      <c r="AK8" s="854">
        <v>1</v>
      </c>
      <c r="AL8" s="479">
        <v>1</v>
      </c>
      <c r="AM8" s="1145">
        <v>1</v>
      </c>
      <c r="AN8" s="440">
        <v>1</v>
      </c>
      <c r="AO8" s="517" t="s">
        <v>84</v>
      </c>
      <c r="AP8" s="519" t="s">
        <v>84</v>
      </c>
      <c r="AQ8" s="519" t="s">
        <v>84</v>
      </c>
      <c r="AR8" s="519" t="s">
        <v>84</v>
      </c>
      <c r="AS8" s="519" t="s">
        <v>84</v>
      </c>
      <c r="AT8" s="555"/>
      <c r="AU8" s="1607" t="s">
        <v>17</v>
      </c>
      <c r="AV8" s="435" t="s">
        <v>106</v>
      </c>
      <c r="AW8" s="823">
        <v>1</v>
      </c>
      <c r="AX8" s="824">
        <v>1</v>
      </c>
      <c r="AY8" s="824"/>
      <c r="AZ8" s="824">
        <v>1</v>
      </c>
      <c r="BA8" s="824"/>
      <c r="BB8" s="824"/>
      <c r="BC8" s="824">
        <v>1</v>
      </c>
      <c r="BD8" s="824">
        <v>1</v>
      </c>
      <c r="BE8" s="824"/>
      <c r="BF8" s="824">
        <v>1</v>
      </c>
      <c r="BG8" s="824"/>
      <c r="BH8" s="824">
        <v>1</v>
      </c>
      <c r="BI8" s="824">
        <v>1</v>
      </c>
      <c r="BJ8" s="824">
        <v>1</v>
      </c>
      <c r="BK8" s="824">
        <v>1</v>
      </c>
      <c r="BL8" s="824">
        <v>1</v>
      </c>
      <c r="BM8" s="994">
        <v>1</v>
      </c>
      <c r="BN8" s="994"/>
      <c r="BO8" s="1302">
        <v>1</v>
      </c>
      <c r="BP8" s="824">
        <v>1</v>
      </c>
      <c r="BQ8" s="824">
        <v>1</v>
      </c>
      <c r="BR8" s="824">
        <v>1</v>
      </c>
      <c r="BS8" s="824"/>
      <c r="BT8" s="824"/>
      <c r="BU8" s="824"/>
      <c r="BV8" s="824">
        <v>1</v>
      </c>
      <c r="BW8" s="824"/>
      <c r="BX8" s="824">
        <v>0.5</v>
      </c>
      <c r="BY8" s="824">
        <v>1</v>
      </c>
      <c r="BZ8" s="824">
        <v>1</v>
      </c>
      <c r="CA8" s="824"/>
      <c r="CB8" s="824"/>
      <c r="CC8" s="824">
        <v>1</v>
      </c>
      <c r="CD8" s="846">
        <v>1</v>
      </c>
      <c r="CE8" s="825">
        <v>1</v>
      </c>
      <c r="CF8" s="846">
        <v>1</v>
      </c>
      <c r="CG8" s="846">
        <v>1</v>
      </c>
      <c r="CH8" s="517">
        <v>0</v>
      </c>
      <c r="CI8" s="517">
        <v>0</v>
      </c>
      <c r="CJ8" s="517">
        <v>0</v>
      </c>
      <c r="CK8" s="517">
        <v>0</v>
      </c>
      <c r="CL8" s="517">
        <v>0</v>
      </c>
      <c r="CM8" s="261"/>
      <c r="CN8" s="1607" t="s">
        <v>17</v>
      </c>
      <c r="CO8" s="435" t="s">
        <v>106</v>
      </c>
      <c r="CP8" s="1398">
        <v>1</v>
      </c>
      <c r="CQ8" s="1399">
        <v>1</v>
      </c>
      <c r="CR8" s="1399"/>
      <c r="CS8" s="1399">
        <v>1</v>
      </c>
      <c r="CT8" s="1399"/>
      <c r="CU8" s="1399"/>
      <c r="CV8" s="1399">
        <v>1</v>
      </c>
      <c r="CW8" s="1399">
        <v>1</v>
      </c>
      <c r="CX8" s="1399"/>
      <c r="CY8" s="1399">
        <v>1</v>
      </c>
      <c r="CZ8" s="1399"/>
      <c r="DA8" s="1399">
        <v>1</v>
      </c>
      <c r="DB8" s="1399">
        <v>1</v>
      </c>
      <c r="DC8" s="1399">
        <v>1</v>
      </c>
      <c r="DD8" s="1399">
        <v>1</v>
      </c>
      <c r="DE8" s="1399">
        <v>1</v>
      </c>
      <c r="DF8" s="1399">
        <v>1</v>
      </c>
      <c r="DG8" s="1399"/>
      <c r="DH8" s="1399">
        <v>1</v>
      </c>
      <c r="DI8" s="1399">
        <v>1</v>
      </c>
      <c r="DJ8" s="1399">
        <v>1</v>
      </c>
      <c r="DK8" s="1399">
        <v>1</v>
      </c>
      <c r="DL8" s="1399"/>
      <c r="DM8" s="1399"/>
      <c r="DN8" s="1399"/>
      <c r="DO8" s="1399">
        <v>1</v>
      </c>
      <c r="DP8" s="1399"/>
      <c r="DQ8" s="1399">
        <v>0.5</v>
      </c>
      <c r="DR8" s="1399">
        <v>1</v>
      </c>
      <c r="DS8" s="1399">
        <v>1</v>
      </c>
      <c r="DT8" s="1399"/>
      <c r="DU8" s="1399"/>
      <c r="DV8" s="1399">
        <v>1</v>
      </c>
      <c r="DW8" s="1399">
        <v>1</v>
      </c>
      <c r="DX8" s="1399">
        <v>1</v>
      </c>
      <c r="DY8" s="1399">
        <v>1</v>
      </c>
      <c r="DZ8" s="1400">
        <v>1</v>
      </c>
    </row>
    <row r="9" spans="1:130" ht="15" customHeight="1" x14ac:dyDescent="0.35">
      <c r="A9" s="420"/>
      <c r="B9" s="1620"/>
      <c r="C9" s="1316" t="s">
        <v>107</v>
      </c>
      <c r="D9" s="1329">
        <v>0</v>
      </c>
      <c r="E9" s="1330">
        <v>0</v>
      </c>
      <c r="F9" s="1331" t="s">
        <v>84</v>
      </c>
      <c r="G9" s="1330">
        <v>0</v>
      </c>
      <c r="H9" s="1331" t="s">
        <v>84</v>
      </c>
      <c r="I9" s="1331" t="s">
        <v>84</v>
      </c>
      <c r="J9" s="1330">
        <v>0</v>
      </c>
      <c r="K9" s="1330">
        <v>0</v>
      </c>
      <c r="L9" s="1331" t="s">
        <v>84</v>
      </c>
      <c r="M9" s="1330">
        <v>0</v>
      </c>
      <c r="N9" s="1331" t="s">
        <v>84</v>
      </c>
      <c r="O9" s="1330">
        <v>0</v>
      </c>
      <c r="P9" s="1330">
        <v>0</v>
      </c>
      <c r="Q9" s="1330">
        <v>0</v>
      </c>
      <c r="R9" s="1332">
        <v>0</v>
      </c>
      <c r="S9" s="999">
        <v>0</v>
      </c>
      <c r="T9" s="1333">
        <v>0</v>
      </c>
      <c r="U9" s="1331" t="s">
        <v>84</v>
      </c>
      <c r="V9" s="1349">
        <v>0</v>
      </c>
      <c r="W9" s="1318">
        <v>0</v>
      </c>
      <c r="X9" s="1141">
        <v>0</v>
      </c>
      <c r="Y9" s="1141">
        <v>0</v>
      </c>
      <c r="Z9" s="1142" t="s">
        <v>84</v>
      </c>
      <c r="AA9" s="1142" t="s">
        <v>84</v>
      </c>
      <c r="AB9" s="1142" t="s">
        <v>84</v>
      </c>
      <c r="AC9" s="1141">
        <v>0</v>
      </c>
      <c r="AD9" s="1142" t="s">
        <v>84</v>
      </c>
      <c r="AE9" s="1141">
        <v>0.5</v>
      </c>
      <c r="AF9" s="1143">
        <v>0</v>
      </c>
      <c r="AG9" s="864">
        <v>0</v>
      </c>
      <c r="AH9" s="1142" t="s">
        <v>84</v>
      </c>
      <c r="AI9" s="1142" t="s">
        <v>84</v>
      </c>
      <c r="AJ9" s="1144">
        <v>0</v>
      </c>
      <c r="AK9" s="852">
        <v>0</v>
      </c>
      <c r="AL9" s="479">
        <v>0</v>
      </c>
      <c r="AM9" s="1145">
        <v>0</v>
      </c>
      <c r="AN9" s="440">
        <v>0</v>
      </c>
      <c r="AO9" s="517" t="s">
        <v>84</v>
      </c>
      <c r="AP9" s="519" t="s">
        <v>84</v>
      </c>
      <c r="AQ9" s="519" t="s">
        <v>84</v>
      </c>
      <c r="AR9" s="519" t="s">
        <v>84</v>
      </c>
      <c r="AS9" s="519" t="s">
        <v>84</v>
      </c>
      <c r="AT9" s="555"/>
      <c r="AU9" s="1607"/>
      <c r="AV9" s="435" t="s">
        <v>107</v>
      </c>
      <c r="AW9" s="823">
        <v>0</v>
      </c>
      <c r="AX9" s="824">
        <v>0</v>
      </c>
      <c r="AY9" s="824"/>
      <c r="AZ9" s="824">
        <v>0</v>
      </c>
      <c r="BA9" s="824"/>
      <c r="BB9" s="824"/>
      <c r="BC9" s="824">
        <v>0</v>
      </c>
      <c r="BD9" s="824">
        <v>0</v>
      </c>
      <c r="BE9" s="824"/>
      <c r="BF9" s="824">
        <v>0</v>
      </c>
      <c r="BG9" s="824"/>
      <c r="BH9" s="824">
        <v>0</v>
      </c>
      <c r="BI9" s="824">
        <v>0</v>
      </c>
      <c r="BJ9" s="824">
        <v>0</v>
      </c>
      <c r="BK9" s="824">
        <v>0</v>
      </c>
      <c r="BL9" s="824">
        <v>0</v>
      </c>
      <c r="BM9" s="994">
        <v>0</v>
      </c>
      <c r="BN9" s="994"/>
      <c r="BO9" s="1302">
        <v>0</v>
      </c>
      <c r="BP9" s="824">
        <v>0</v>
      </c>
      <c r="BQ9" s="824">
        <v>0</v>
      </c>
      <c r="BR9" s="824">
        <v>0</v>
      </c>
      <c r="BS9" s="824"/>
      <c r="BT9" s="824"/>
      <c r="BU9" s="824"/>
      <c r="BV9" s="824">
        <v>0</v>
      </c>
      <c r="BW9" s="824"/>
      <c r="BX9" s="824">
        <v>0.5</v>
      </c>
      <c r="BY9" s="824">
        <v>0</v>
      </c>
      <c r="BZ9" s="824">
        <v>0</v>
      </c>
      <c r="CA9" s="824"/>
      <c r="CB9" s="824"/>
      <c r="CC9" s="824">
        <v>0</v>
      </c>
      <c r="CD9" s="846">
        <v>0</v>
      </c>
      <c r="CE9" s="825">
        <v>0</v>
      </c>
      <c r="CF9" s="846">
        <v>0</v>
      </c>
      <c r="CG9" s="846">
        <v>0</v>
      </c>
      <c r="CH9" s="517">
        <v>0</v>
      </c>
      <c r="CI9" s="517">
        <v>0</v>
      </c>
      <c r="CJ9" s="517">
        <v>0</v>
      </c>
      <c r="CK9" s="517">
        <v>0</v>
      </c>
      <c r="CL9" s="517">
        <v>0</v>
      </c>
      <c r="CM9" s="261"/>
      <c r="CN9" s="1607"/>
      <c r="CO9" s="435" t="s">
        <v>107</v>
      </c>
      <c r="CP9" s="1398">
        <v>0</v>
      </c>
      <c r="CQ9" s="1399">
        <v>0</v>
      </c>
      <c r="CR9" s="1399"/>
      <c r="CS9" s="1399">
        <v>0</v>
      </c>
      <c r="CT9" s="1399"/>
      <c r="CU9" s="1399"/>
      <c r="CV9" s="1399">
        <v>0</v>
      </c>
      <c r="CW9" s="1399">
        <v>0</v>
      </c>
      <c r="CX9" s="1399"/>
      <c r="CY9" s="1399">
        <v>0</v>
      </c>
      <c r="CZ9" s="1399"/>
      <c r="DA9" s="1399">
        <v>0</v>
      </c>
      <c r="DB9" s="1399">
        <v>0</v>
      </c>
      <c r="DC9" s="1399">
        <v>0</v>
      </c>
      <c r="DD9" s="1399">
        <v>0</v>
      </c>
      <c r="DE9" s="1399">
        <v>0</v>
      </c>
      <c r="DF9" s="1399">
        <v>0</v>
      </c>
      <c r="DG9" s="1399"/>
      <c r="DH9" s="1399">
        <v>0</v>
      </c>
      <c r="DI9" s="1399">
        <v>0</v>
      </c>
      <c r="DJ9" s="1399">
        <v>0</v>
      </c>
      <c r="DK9" s="1399">
        <v>0</v>
      </c>
      <c r="DL9" s="1399"/>
      <c r="DM9" s="1399"/>
      <c r="DN9" s="1399"/>
      <c r="DO9" s="1399">
        <v>0</v>
      </c>
      <c r="DP9" s="1399"/>
      <c r="DQ9" s="1399">
        <v>0.5</v>
      </c>
      <c r="DR9" s="1399">
        <v>0</v>
      </c>
      <c r="DS9" s="1399">
        <v>0</v>
      </c>
      <c r="DT9" s="1399"/>
      <c r="DU9" s="1399"/>
      <c r="DV9" s="1399">
        <v>0</v>
      </c>
      <c r="DW9" s="1399">
        <v>0</v>
      </c>
      <c r="DX9" s="1399">
        <v>0</v>
      </c>
      <c r="DY9" s="1399">
        <v>0</v>
      </c>
      <c r="DZ9" s="1400">
        <v>0</v>
      </c>
    </row>
    <row r="10" spans="1:130" ht="15" customHeight="1" x14ac:dyDescent="0.35">
      <c r="A10" s="420"/>
      <c r="B10" s="1620" t="s">
        <v>18</v>
      </c>
      <c r="C10" s="1316" t="s">
        <v>106</v>
      </c>
      <c r="D10" s="1334">
        <v>1</v>
      </c>
      <c r="E10" s="1350">
        <v>1</v>
      </c>
      <c r="F10" s="1331" t="s">
        <v>84</v>
      </c>
      <c r="G10" s="1350">
        <v>1</v>
      </c>
      <c r="H10" s="1331" t="s">
        <v>84</v>
      </c>
      <c r="I10" s="1331" t="s">
        <v>84</v>
      </c>
      <c r="J10" s="1350">
        <v>1</v>
      </c>
      <c r="K10" s="1350">
        <v>1</v>
      </c>
      <c r="L10" s="1331" t="s">
        <v>84</v>
      </c>
      <c r="M10" s="1350">
        <v>1</v>
      </c>
      <c r="N10" s="1331" t="s">
        <v>84</v>
      </c>
      <c r="O10" s="1350">
        <v>1</v>
      </c>
      <c r="P10" s="1350">
        <v>1</v>
      </c>
      <c r="Q10" s="1350">
        <v>1</v>
      </c>
      <c r="R10" s="1352">
        <v>1</v>
      </c>
      <c r="S10" s="1001">
        <v>1</v>
      </c>
      <c r="T10" s="1353">
        <v>1</v>
      </c>
      <c r="U10" s="1331" t="s">
        <v>84</v>
      </c>
      <c r="V10" s="1354">
        <v>1</v>
      </c>
      <c r="W10" s="430">
        <v>1</v>
      </c>
      <c r="X10" s="1147">
        <v>1</v>
      </c>
      <c r="Y10" s="1146">
        <v>1</v>
      </c>
      <c r="Z10" s="1142" t="s">
        <v>84</v>
      </c>
      <c r="AA10" s="1142" t="s">
        <v>84</v>
      </c>
      <c r="AB10" s="1142" t="s">
        <v>84</v>
      </c>
      <c r="AC10" s="1146">
        <v>1</v>
      </c>
      <c r="AD10" s="1142" t="s">
        <v>84</v>
      </c>
      <c r="AE10" s="1146">
        <v>1</v>
      </c>
      <c r="AF10" s="1148">
        <v>1</v>
      </c>
      <c r="AG10" s="480">
        <v>1</v>
      </c>
      <c r="AH10" s="1142" t="s">
        <v>84</v>
      </c>
      <c r="AI10" s="1142" t="s">
        <v>84</v>
      </c>
      <c r="AJ10" s="1150">
        <v>1</v>
      </c>
      <c r="AK10" s="853">
        <v>1</v>
      </c>
      <c r="AL10" s="480">
        <v>1</v>
      </c>
      <c r="AM10" s="1151">
        <v>1</v>
      </c>
      <c r="AN10" s="430">
        <v>1</v>
      </c>
      <c r="AO10" s="339" t="s">
        <v>84</v>
      </c>
      <c r="AP10" s="339" t="s">
        <v>84</v>
      </c>
      <c r="AQ10" s="339" t="s">
        <v>84</v>
      </c>
      <c r="AR10" s="339" t="s">
        <v>84</v>
      </c>
      <c r="AS10" s="339" t="s">
        <v>84</v>
      </c>
      <c r="AT10" s="555"/>
      <c r="AU10" s="1607" t="s">
        <v>18</v>
      </c>
      <c r="AV10" s="435" t="s">
        <v>106</v>
      </c>
      <c r="AW10" s="823">
        <v>1</v>
      </c>
      <c r="AX10" s="824">
        <v>1</v>
      </c>
      <c r="AY10" s="824"/>
      <c r="AZ10" s="824">
        <v>1</v>
      </c>
      <c r="BA10" s="824"/>
      <c r="BB10" s="824"/>
      <c r="BC10" s="824">
        <v>1</v>
      </c>
      <c r="BD10" s="824">
        <v>1</v>
      </c>
      <c r="BE10" s="824"/>
      <c r="BF10" s="824">
        <v>1</v>
      </c>
      <c r="BG10" s="824"/>
      <c r="BH10" s="824">
        <v>1</v>
      </c>
      <c r="BI10" s="824">
        <v>1</v>
      </c>
      <c r="BJ10" s="824">
        <v>1</v>
      </c>
      <c r="BK10" s="824">
        <v>1</v>
      </c>
      <c r="BL10" s="824">
        <v>1</v>
      </c>
      <c r="BM10" s="994">
        <v>1</v>
      </c>
      <c r="BN10" s="994"/>
      <c r="BO10" s="1302">
        <v>1</v>
      </c>
      <c r="BP10" s="824">
        <v>1</v>
      </c>
      <c r="BQ10" s="824">
        <v>1</v>
      </c>
      <c r="BR10" s="824">
        <v>1</v>
      </c>
      <c r="BS10" s="824"/>
      <c r="BT10" s="824"/>
      <c r="BU10" s="824"/>
      <c r="BV10" s="824">
        <v>1</v>
      </c>
      <c r="BW10" s="824"/>
      <c r="BX10" s="824">
        <v>1</v>
      </c>
      <c r="BY10" s="824">
        <v>1</v>
      </c>
      <c r="BZ10" s="824">
        <v>1</v>
      </c>
      <c r="CA10" s="824"/>
      <c r="CB10" s="824"/>
      <c r="CC10" s="824">
        <v>1</v>
      </c>
      <c r="CD10" s="846">
        <v>1</v>
      </c>
      <c r="CE10" s="825">
        <v>1</v>
      </c>
      <c r="CF10" s="846">
        <v>1</v>
      </c>
      <c r="CG10" s="846">
        <v>1</v>
      </c>
      <c r="CH10" s="339">
        <v>0</v>
      </c>
      <c r="CI10" s="339">
        <v>0</v>
      </c>
      <c r="CJ10" s="339">
        <v>0</v>
      </c>
      <c r="CK10" s="339">
        <v>0</v>
      </c>
      <c r="CL10" s="339">
        <v>0</v>
      </c>
      <c r="CM10" s="261"/>
      <c r="CN10" s="1607" t="s">
        <v>18</v>
      </c>
      <c r="CO10" s="435" t="s">
        <v>106</v>
      </c>
      <c r="CP10" s="1398">
        <v>1</v>
      </c>
      <c r="CQ10" s="1399">
        <v>1</v>
      </c>
      <c r="CR10" s="1399"/>
      <c r="CS10" s="1399">
        <v>1</v>
      </c>
      <c r="CT10" s="1399"/>
      <c r="CU10" s="1399"/>
      <c r="CV10" s="1399">
        <v>1</v>
      </c>
      <c r="CW10" s="1399">
        <v>1</v>
      </c>
      <c r="CX10" s="1399"/>
      <c r="CY10" s="1399">
        <v>1</v>
      </c>
      <c r="CZ10" s="1399"/>
      <c r="DA10" s="1399">
        <v>1</v>
      </c>
      <c r="DB10" s="1399">
        <v>1</v>
      </c>
      <c r="DC10" s="1399">
        <v>1</v>
      </c>
      <c r="DD10" s="1399">
        <v>1</v>
      </c>
      <c r="DE10" s="1399">
        <v>1</v>
      </c>
      <c r="DF10" s="1399">
        <v>1</v>
      </c>
      <c r="DG10" s="1399"/>
      <c r="DH10" s="1399">
        <v>1</v>
      </c>
      <c r="DI10" s="1399">
        <v>1</v>
      </c>
      <c r="DJ10" s="1399">
        <v>1</v>
      </c>
      <c r="DK10" s="1399">
        <v>1</v>
      </c>
      <c r="DL10" s="1399"/>
      <c r="DM10" s="1399"/>
      <c r="DN10" s="1399"/>
      <c r="DO10" s="1399">
        <v>1</v>
      </c>
      <c r="DP10" s="1399"/>
      <c r="DQ10" s="1399">
        <v>1</v>
      </c>
      <c r="DR10" s="1399">
        <v>1</v>
      </c>
      <c r="DS10" s="1399">
        <v>1</v>
      </c>
      <c r="DT10" s="1399"/>
      <c r="DU10" s="1399"/>
      <c r="DV10" s="1399">
        <v>1</v>
      </c>
      <c r="DW10" s="1399">
        <v>1</v>
      </c>
      <c r="DX10" s="1399">
        <v>1</v>
      </c>
      <c r="DY10" s="1399">
        <v>1</v>
      </c>
      <c r="DZ10" s="1400">
        <v>1</v>
      </c>
    </row>
    <row r="11" spans="1:130" ht="15" customHeight="1" x14ac:dyDescent="0.35">
      <c r="A11" s="420"/>
      <c r="B11" s="1620"/>
      <c r="C11" s="1316" t="s">
        <v>107</v>
      </c>
      <c r="D11" s="1335">
        <v>0</v>
      </c>
      <c r="E11" s="1351">
        <v>0</v>
      </c>
      <c r="F11" s="1331" t="s">
        <v>84</v>
      </c>
      <c r="G11" s="1351">
        <v>0</v>
      </c>
      <c r="H11" s="1331" t="s">
        <v>84</v>
      </c>
      <c r="I11" s="1331" t="s">
        <v>84</v>
      </c>
      <c r="J11" s="1351">
        <v>0</v>
      </c>
      <c r="K11" s="1351">
        <v>0</v>
      </c>
      <c r="L11" s="1331" t="s">
        <v>84</v>
      </c>
      <c r="M11" s="1351">
        <v>0</v>
      </c>
      <c r="N11" s="1331" t="s">
        <v>84</v>
      </c>
      <c r="O11" s="1351">
        <v>0</v>
      </c>
      <c r="P11" s="1351">
        <v>0</v>
      </c>
      <c r="Q11" s="1351">
        <v>0</v>
      </c>
      <c r="R11" s="1355">
        <v>0</v>
      </c>
      <c r="S11" s="1000">
        <v>0</v>
      </c>
      <c r="T11" s="1356">
        <v>0</v>
      </c>
      <c r="U11" s="1331" t="s">
        <v>84</v>
      </c>
      <c r="V11" s="1357">
        <v>0</v>
      </c>
      <c r="W11" s="1319">
        <v>0</v>
      </c>
      <c r="X11" s="1147">
        <v>0</v>
      </c>
      <c r="Y11" s="1147">
        <v>0</v>
      </c>
      <c r="Z11" s="1142" t="s">
        <v>84</v>
      </c>
      <c r="AA11" s="1142" t="s">
        <v>84</v>
      </c>
      <c r="AB11" s="1142" t="s">
        <v>84</v>
      </c>
      <c r="AC11" s="1147">
        <v>0</v>
      </c>
      <c r="AD11" s="1142" t="s">
        <v>84</v>
      </c>
      <c r="AE11" s="1147">
        <v>0</v>
      </c>
      <c r="AF11" s="1149">
        <v>0</v>
      </c>
      <c r="AG11" s="865">
        <v>0</v>
      </c>
      <c r="AH11" s="1142" t="s">
        <v>84</v>
      </c>
      <c r="AI11" s="1142" t="s">
        <v>84</v>
      </c>
      <c r="AJ11" s="1150">
        <v>0</v>
      </c>
      <c r="AK11" s="853">
        <v>0</v>
      </c>
      <c r="AL11" s="480">
        <v>0</v>
      </c>
      <c r="AM11" s="1151">
        <v>0</v>
      </c>
      <c r="AN11" s="430">
        <v>0</v>
      </c>
      <c r="AO11" s="339" t="s">
        <v>84</v>
      </c>
      <c r="AP11" s="339" t="s">
        <v>84</v>
      </c>
      <c r="AQ11" s="339" t="s">
        <v>84</v>
      </c>
      <c r="AR11" s="339" t="s">
        <v>84</v>
      </c>
      <c r="AS11" s="339" t="s">
        <v>84</v>
      </c>
      <c r="AT11" s="288"/>
      <c r="AU11" s="1607"/>
      <c r="AV11" s="435" t="s">
        <v>107</v>
      </c>
      <c r="AW11" s="823">
        <v>0</v>
      </c>
      <c r="AX11" s="824">
        <v>0</v>
      </c>
      <c r="AY11" s="824"/>
      <c r="AZ11" s="824">
        <v>0</v>
      </c>
      <c r="BA11" s="824"/>
      <c r="BB11" s="824"/>
      <c r="BC11" s="824">
        <v>0</v>
      </c>
      <c r="BD11" s="824">
        <v>0</v>
      </c>
      <c r="BE11" s="824"/>
      <c r="BF11" s="824">
        <v>0</v>
      </c>
      <c r="BG11" s="824"/>
      <c r="BH11" s="824">
        <v>0</v>
      </c>
      <c r="BI11" s="824">
        <v>0</v>
      </c>
      <c r="BJ11" s="824">
        <v>0</v>
      </c>
      <c r="BK11" s="824">
        <v>0</v>
      </c>
      <c r="BL11" s="824">
        <v>0</v>
      </c>
      <c r="BM11" s="994">
        <v>0</v>
      </c>
      <c r="BN11" s="994"/>
      <c r="BO11" s="1302">
        <v>0</v>
      </c>
      <c r="BP11" s="824">
        <v>0</v>
      </c>
      <c r="BQ11" s="824">
        <v>0</v>
      </c>
      <c r="BR11" s="824">
        <v>0</v>
      </c>
      <c r="BS11" s="824"/>
      <c r="BT11" s="824"/>
      <c r="BU11" s="824"/>
      <c r="BV11" s="824">
        <v>0</v>
      </c>
      <c r="BW11" s="824"/>
      <c r="BX11" s="824">
        <v>0</v>
      </c>
      <c r="BY11" s="824">
        <v>0</v>
      </c>
      <c r="BZ11" s="824">
        <v>0</v>
      </c>
      <c r="CA11" s="824"/>
      <c r="CB11" s="824"/>
      <c r="CC11" s="824">
        <v>0</v>
      </c>
      <c r="CD11" s="846">
        <v>0</v>
      </c>
      <c r="CE11" s="825">
        <v>0</v>
      </c>
      <c r="CF11" s="846">
        <v>0</v>
      </c>
      <c r="CG11" s="846">
        <v>0</v>
      </c>
      <c r="CH11" s="339">
        <v>0</v>
      </c>
      <c r="CI11" s="339">
        <v>0</v>
      </c>
      <c r="CJ11" s="339">
        <v>0</v>
      </c>
      <c r="CK11" s="339">
        <v>0</v>
      </c>
      <c r="CL11" s="339">
        <v>0</v>
      </c>
      <c r="CM11" s="261"/>
      <c r="CN11" s="1607"/>
      <c r="CO11" s="435" t="s">
        <v>107</v>
      </c>
      <c r="CP11" s="1398">
        <v>0</v>
      </c>
      <c r="CQ11" s="1399">
        <v>0</v>
      </c>
      <c r="CR11" s="1399"/>
      <c r="CS11" s="1399">
        <v>0</v>
      </c>
      <c r="CT11" s="1399"/>
      <c r="CU11" s="1399"/>
      <c r="CV11" s="1399">
        <v>0</v>
      </c>
      <c r="CW11" s="1399">
        <v>0</v>
      </c>
      <c r="CX11" s="1399"/>
      <c r="CY11" s="1399">
        <v>0</v>
      </c>
      <c r="CZ11" s="1399"/>
      <c r="DA11" s="1399">
        <v>0</v>
      </c>
      <c r="DB11" s="1399">
        <v>0</v>
      </c>
      <c r="DC11" s="1399">
        <v>0</v>
      </c>
      <c r="DD11" s="1399">
        <v>0</v>
      </c>
      <c r="DE11" s="1399">
        <v>0</v>
      </c>
      <c r="DF11" s="1399">
        <v>0</v>
      </c>
      <c r="DG11" s="1399"/>
      <c r="DH11" s="1399">
        <v>0</v>
      </c>
      <c r="DI11" s="1399">
        <v>0</v>
      </c>
      <c r="DJ11" s="1399">
        <v>0</v>
      </c>
      <c r="DK11" s="1399">
        <v>0</v>
      </c>
      <c r="DL11" s="1399"/>
      <c r="DM11" s="1399"/>
      <c r="DN11" s="1399"/>
      <c r="DO11" s="1399">
        <v>0</v>
      </c>
      <c r="DP11" s="1399"/>
      <c r="DQ11" s="1399">
        <v>0</v>
      </c>
      <c r="DR11" s="1399">
        <v>0</v>
      </c>
      <c r="DS11" s="1399">
        <v>0</v>
      </c>
      <c r="DT11" s="1399"/>
      <c r="DU11" s="1399"/>
      <c r="DV11" s="1399">
        <v>0</v>
      </c>
      <c r="DW11" s="1399">
        <v>0</v>
      </c>
      <c r="DX11" s="1399">
        <v>0</v>
      </c>
      <c r="DY11" s="1399">
        <v>0</v>
      </c>
      <c r="DZ11" s="1400">
        <v>0</v>
      </c>
    </row>
    <row r="12" spans="1:130" ht="15" customHeight="1" x14ac:dyDescent="0.35">
      <c r="A12" s="242" t="s">
        <v>19</v>
      </c>
      <c r="B12" s="1620" t="s">
        <v>20</v>
      </c>
      <c r="C12" s="1316" t="s">
        <v>106</v>
      </c>
      <c r="D12" s="1336">
        <v>1</v>
      </c>
      <c r="E12" s="440">
        <v>1</v>
      </c>
      <c r="F12" s="1331" t="s">
        <v>84</v>
      </c>
      <c r="G12" s="1358">
        <v>1</v>
      </c>
      <c r="H12" s="1331" t="s">
        <v>84</v>
      </c>
      <c r="I12" s="1331" t="s">
        <v>84</v>
      </c>
      <c r="J12" s="1358">
        <v>1</v>
      </c>
      <c r="K12" s="1358">
        <v>1</v>
      </c>
      <c r="L12" s="1331" t="s">
        <v>84</v>
      </c>
      <c r="M12" s="1358">
        <v>1</v>
      </c>
      <c r="N12" s="1331" t="s">
        <v>84</v>
      </c>
      <c r="O12" s="1358">
        <v>1</v>
      </c>
      <c r="P12" s="1358">
        <v>1</v>
      </c>
      <c r="Q12" s="1358">
        <v>1</v>
      </c>
      <c r="R12" s="1359">
        <v>1</v>
      </c>
      <c r="S12" s="1002">
        <v>1</v>
      </c>
      <c r="T12" s="1360">
        <v>1</v>
      </c>
      <c r="U12" s="1331" t="s">
        <v>84</v>
      </c>
      <c r="V12" s="1361">
        <v>1</v>
      </c>
      <c r="W12" s="440">
        <v>1</v>
      </c>
      <c r="X12" s="1152">
        <v>1</v>
      </c>
      <c r="Y12" s="1152">
        <v>1</v>
      </c>
      <c r="Z12" s="1142" t="s">
        <v>84</v>
      </c>
      <c r="AA12" s="1142" t="s">
        <v>84</v>
      </c>
      <c r="AB12" s="1142" t="s">
        <v>84</v>
      </c>
      <c r="AC12" s="1152">
        <v>1</v>
      </c>
      <c r="AD12" s="1142" t="s">
        <v>84</v>
      </c>
      <c r="AE12" s="1152">
        <v>1</v>
      </c>
      <c r="AF12" s="1153">
        <v>1</v>
      </c>
      <c r="AG12" s="479">
        <v>1</v>
      </c>
      <c r="AH12" s="1142" t="s">
        <v>84</v>
      </c>
      <c r="AI12" s="1142" t="s">
        <v>84</v>
      </c>
      <c r="AJ12" s="1154">
        <v>1</v>
      </c>
      <c r="AK12" s="854">
        <v>1</v>
      </c>
      <c r="AL12" s="479">
        <v>1</v>
      </c>
      <c r="AM12" s="1145">
        <v>1</v>
      </c>
      <c r="AN12" s="440">
        <v>1</v>
      </c>
      <c r="AO12" s="519" t="s">
        <v>84</v>
      </c>
      <c r="AP12" s="519" t="s">
        <v>84</v>
      </c>
      <c r="AQ12" s="519" t="s">
        <v>84</v>
      </c>
      <c r="AR12" s="519" t="s">
        <v>84</v>
      </c>
      <c r="AS12" s="519" t="s">
        <v>84</v>
      </c>
      <c r="AT12" s="288"/>
      <c r="AU12" s="1607" t="s">
        <v>20</v>
      </c>
      <c r="AV12" s="435" t="s">
        <v>106</v>
      </c>
      <c r="AW12" s="823">
        <v>1</v>
      </c>
      <c r="AX12" s="824">
        <v>1</v>
      </c>
      <c r="AY12" s="824"/>
      <c r="AZ12" s="824">
        <v>1</v>
      </c>
      <c r="BA12" s="824"/>
      <c r="BB12" s="824"/>
      <c r="BC12" s="824">
        <v>1</v>
      </c>
      <c r="BD12" s="824">
        <v>1</v>
      </c>
      <c r="BE12" s="824"/>
      <c r="BF12" s="824">
        <v>1</v>
      </c>
      <c r="BG12" s="824"/>
      <c r="BH12" s="824">
        <v>1</v>
      </c>
      <c r="BI12" s="824">
        <v>1</v>
      </c>
      <c r="BJ12" s="824">
        <v>1</v>
      </c>
      <c r="BK12" s="824">
        <v>1</v>
      </c>
      <c r="BL12" s="824">
        <v>1</v>
      </c>
      <c r="BM12" s="994">
        <v>1</v>
      </c>
      <c r="BN12" s="994"/>
      <c r="BO12" s="1302">
        <v>1</v>
      </c>
      <c r="BP12" s="824">
        <v>1</v>
      </c>
      <c r="BQ12" s="824">
        <v>1</v>
      </c>
      <c r="BR12" s="824">
        <v>1</v>
      </c>
      <c r="BS12" s="824"/>
      <c r="BT12" s="824"/>
      <c r="BU12" s="824"/>
      <c r="BV12" s="824">
        <v>1</v>
      </c>
      <c r="BW12" s="824"/>
      <c r="BX12" s="824">
        <v>1</v>
      </c>
      <c r="BY12" s="824">
        <v>1</v>
      </c>
      <c r="BZ12" s="824">
        <v>1</v>
      </c>
      <c r="CA12" s="824"/>
      <c r="CB12" s="824"/>
      <c r="CC12" s="824">
        <v>1</v>
      </c>
      <c r="CD12" s="846">
        <v>1</v>
      </c>
      <c r="CE12" s="825">
        <v>1</v>
      </c>
      <c r="CF12" s="846">
        <v>1</v>
      </c>
      <c r="CG12" s="846">
        <v>1</v>
      </c>
      <c r="CH12" s="519">
        <v>0</v>
      </c>
      <c r="CI12" s="519">
        <v>0</v>
      </c>
      <c r="CJ12" s="519">
        <v>0</v>
      </c>
      <c r="CK12" s="519">
        <v>0</v>
      </c>
      <c r="CL12" s="519">
        <v>0</v>
      </c>
      <c r="CM12" s="261"/>
      <c r="CN12" s="1607" t="s">
        <v>20</v>
      </c>
      <c r="CO12" s="435" t="s">
        <v>106</v>
      </c>
      <c r="CP12" s="1398">
        <v>1</v>
      </c>
      <c r="CQ12" s="1399">
        <v>1</v>
      </c>
      <c r="CR12" s="1399"/>
      <c r="CS12" s="1399">
        <v>1</v>
      </c>
      <c r="CT12" s="1399"/>
      <c r="CU12" s="1399"/>
      <c r="CV12" s="1399">
        <v>1</v>
      </c>
      <c r="CW12" s="1399">
        <v>1</v>
      </c>
      <c r="CX12" s="1399"/>
      <c r="CY12" s="1399">
        <v>1</v>
      </c>
      <c r="CZ12" s="1399"/>
      <c r="DA12" s="1399">
        <v>1</v>
      </c>
      <c r="DB12" s="1399">
        <v>1</v>
      </c>
      <c r="DC12" s="1399">
        <v>1</v>
      </c>
      <c r="DD12" s="1399">
        <v>1</v>
      </c>
      <c r="DE12" s="1399">
        <v>1</v>
      </c>
      <c r="DF12" s="1399">
        <v>1</v>
      </c>
      <c r="DG12" s="1399"/>
      <c r="DH12" s="1399">
        <v>1</v>
      </c>
      <c r="DI12" s="1399">
        <v>1</v>
      </c>
      <c r="DJ12" s="1399">
        <v>1</v>
      </c>
      <c r="DK12" s="1399">
        <v>1</v>
      </c>
      <c r="DL12" s="1399"/>
      <c r="DM12" s="1399"/>
      <c r="DN12" s="1399"/>
      <c r="DO12" s="1399">
        <v>1</v>
      </c>
      <c r="DP12" s="1399"/>
      <c r="DQ12" s="1399">
        <v>1</v>
      </c>
      <c r="DR12" s="1399">
        <v>1</v>
      </c>
      <c r="DS12" s="1399">
        <v>1</v>
      </c>
      <c r="DT12" s="1399"/>
      <c r="DU12" s="1399"/>
      <c r="DV12" s="1399">
        <v>1</v>
      </c>
      <c r="DW12" s="1399">
        <v>1</v>
      </c>
      <c r="DX12" s="1399">
        <v>1</v>
      </c>
      <c r="DY12" s="1399">
        <v>1</v>
      </c>
      <c r="DZ12" s="1400">
        <v>1</v>
      </c>
    </row>
    <row r="13" spans="1:130" ht="15" customHeight="1" x14ac:dyDescent="0.35">
      <c r="A13" s="419" t="s">
        <v>20</v>
      </c>
      <c r="B13" s="1620"/>
      <c r="C13" s="1316" t="s">
        <v>107</v>
      </c>
      <c r="D13" s="1329">
        <v>0</v>
      </c>
      <c r="E13" s="1330">
        <v>0</v>
      </c>
      <c r="F13" s="1331" t="s">
        <v>84</v>
      </c>
      <c r="G13" s="1330">
        <v>0</v>
      </c>
      <c r="H13" s="1331" t="s">
        <v>84</v>
      </c>
      <c r="I13" s="1331" t="s">
        <v>84</v>
      </c>
      <c r="J13" s="1330">
        <v>0</v>
      </c>
      <c r="K13" s="1330">
        <v>0</v>
      </c>
      <c r="L13" s="1331" t="s">
        <v>84</v>
      </c>
      <c r="M13" s="1330">
        <v>0</v>
      </c>
      <c r="N13" s="1331" t="s">
        <v>84</v>
      </c>
      <c r="O13" s="1330">
        <v>0</v>
      </c>
      <c r="P13" s="1330">
        <v>0</v>
      </c>
      <c r="Q13" s="1330">
        <v>0</v>
      </c>
      <c r="R13" s="1332">
        <v>0</v>
      </c>
      <c r="S13" s="999">
        <v>0</v>
      </c>
      <c r="T13" s="1333">
        <v>0</v>
      </c>
      <c r="U13" s="1331" t="s">
        <v>84</v>
      </c>
      <c r="V13" s="1349">
        <v>0</v>
      </c>
      <c r="W13" s="1318">
        <v>0</v>
      </c>
      <c r="X13" s="1141">
        <v>0</v>
      </c>
      <c r="Y13" s="1141">
        <v>0</v>
      </c>
      <c r="Z13" s="1142" t="s">
        <v>84</v>
      </c>
      <c r="AA13" s="1142" t="s">
        <v>84</v>
      </c>
      <c r="AB13" s="1142" t="s">
        <v>84</v>
      </c>
      <c r="AC13" s="1141">
        <v>0</v>
      </c>
      <c r="AD13" s="1142" t="s">
        <v>84</v>
      </c>
      <c r="AE13" s="1141">
        <v>0</v>
      </c>
      <c r="AF13" s="1143">
        <v>0</v>
      </c>
      <c r="AG13" s="864">
        <v>0</v>
      </c>
      <c r="AH13" s="1142" t="s">
        <v>84</v>
      </c>
      <c r="AI13" s="1142" t="s">
        <v>84</v>
      </c>
      <c r="AJ13" s="1144">
        <v>0</v>
      </c>
      <c r="AK13" s="852">
        <v>0</v>
      </c>
      <c r="AL13" s="479">
        <v>0</v>
      </c>
      <c r="AM13" s="1145">
        <v>0</v>
      </c>
      <c r="AN13" s="440">
        <v>0</v>
      </c>
      <c r="AO13" s="519" t="s">
        <v>84</v>
      </c>
      <c r="AP13" s="519" t="s">
        <v>84</v>
      </c>
      <c r="AQ13" s="519" t="s">
        <v>84</v>
      </c>
      <c r="AR13" s="519" t="s">
        <v>84</v>
      </c>
      <c r="AS13" s="519" t="s">
        <v>84</v>
      </c>
      <c r="AT13" s="288"/>
      <c r="AU13" s="1607"/>
      <c r="AV13" s="435" t="s">
        <v>107</v>
      </c>
      <c r="AW13" s="823">
        <v>0</v>
      </c>
      <c r="AX13" s="824">
        <v>0</v>
      </c>
      <c r="AY13" s="824"/>
      <c r="AZ13" s="824">
        <v>0</v>
      </c>
      <c r="BA13" s="824"/>
      <c r="BB13" s="824"/>
      <c r="BC13" s="824">
        <v>0</v>
      </c>
      <c r="BD13" s="824">
        <v>0</v>
      </c>
      <c r="BE13" s="824"/>
      <c r="BF13" s="824">
        <v>0</v>
      </c>
      <c r="BG13" s="824"/>
      <c r="BH13" s="824">
        <v>0</v>
      </c>
      <c r="BI13" s="824">
        <v>0</v>
      </c>
      <c r="BJ13" s="824">
        <v>0</v>
      </c>
      <c r="BK13" s="824">
        <v>0</v>
      </c>
      <c r="BL13" s="824">
        <v>0</v>
      </c>
      <c r="BM13" s="994">
        <v>0</v>
      </c>
      <c r="BN13" s="994"/>
      <c r="BO13" s="1302">
        <v>0</v>
      </c>
      <c r="BP13" s="824">
        <v>0</v>
      </c>
      <c r="BQ13" s="824">
        <v>0</v>
      </c>
      <c r="BR13" s="824">
        <v>0</v>
      </c>
      <c r="BS13" s="824"/>
      <c r="BT13" s="824"/>
      <c r="BU13" s="824"/>
      <c r="BV13" s="824">
        <v>0</v>
      </c>
      <c r="BW13" s="824"/>
      <c r="BX13" s="824">
        <v>0</v>
      </c>
      <c r="BY13" s="824">
        <v>0</v>
      </c>
      <c r="BZ13" s="824">
        <v>0</v>
      </c>
      <c r="CA13" s="824"/>
      <c r="CB13" s="824"/>
      <c r="CC13" s="824">
        <v>0</v>
      </c>
      <c r="CD13" s="846">
        <v>0</v>
      </c>
      <c r="CE13" s="825">
        <v>0</v>
      </c>
      <c r="CF13" s="846">
        <v>0</v>
      </c>
      <c r="CG13" s="846">
        <v>0</v>
      </c>
      <c r="CH13" s="519">
        <v>0</v>
      </c>
      <c r="CI13" s="519">
        <v>0</v>
      </c>
      <c r="CJ13" s="519">
        <v>0</v>
      </c>
      <c r="CK13" s="519">
        <v>0</v>
      </c>
      <c r="CL13" s="519">
        <v>0</v>
      </c>
      <c r="CM13" s="261"/>
      <c r="CN13" s="1607"/>
      <c r="CO13" s="435" t="s">
        <v>107</v>
      </c>
      <c r="CP13" s="1398">
        <v>0</v>
      </c>
      <c r="CQ13" s="1399">
        <v>0</v>
      </c>
      <c r="CR13" s="1399"/>
      <c r="CS13" s="1399">
        <v>0</v>
      </c>
      <c r="CT13" s="1399"/>
      <c r="CU13" s="1399"/>
      <c r="CV13" s="1399">
        <v>0</v>
      </c>
      <c r="CW13" s="1399">
        <v>0</v>
      </c>
      <c r="CX13" s="1399"/>
      <c r="CY13" s="1399">
        <v>0</v>
      </c>
      <c r="CZ13" s="1399"/>
      <c r="DA13" s="1399">
        <v>0</v>
      </c>
      <c r="DB13" s="1399">
        <v>0</v>
      </c>
      <c r="DC13" s="1399">
        <v>0</v>
      </c>
      <c r="DD13" s="1399">
        <v>0</v>
      </c>
      <c r="DE13" s="1399">
        <v>0</v>
      </c>
      <c r="DF13" s="1399">
        <v>0</v>
      </c>
      <c r="DG13" s="1399"/>
      <c r="DH13" s="1399">
        <v>0</v>
      </c>
      <c r="DI13" s="1399">
        <v>0</v>
      </c>
      <c r="DJ13" s="1399">
        <v>0</v>
      </c>
      <c r="DK13" s="1399">
        <v>0</v>
      </c>
      <c r="DL13" s="1399"/>
      <c r="DM13" s="1399"/>
      <c r="DN13" s="1399"/>
      <c r="DO13" s="1399">
        <v>0</v>
      </c>
      <c r="DP13" s="1399"/>
      <c r="DQ13" s="1399">
        <v>0</v>
      </c>
      <c r="DR13" s="1399">
        <v>0</v>
      </c>
      <c r="DS13" s="1399">
        <v>0</v>
      </c>
      <c r="DT13" s="1399"/>
      <c r="DU13" s="1399"/>
      <c r="DV13" s="1399">
        <v>0</v>
      </c>
      <c r="DW13" s="1399">
        <v>0</v>
      </c>
      <c r="DX13" s="1399">
        <v>0</v>
      </c>
      <c r="DY13" s="1399">
        <v>0</v>
      </c>
      <c r="DZ13" s="1400">
        <v>0</v>
      </c>
    </row>
    <row r="14" spans="1:130" ht="15" customHeight="1" x14ac:dyDescent="0.35">
      <c r="A14" s="832"/>
      <c r="B14" s="1622" t="s">
        <v>781</v>
      </c>
      <c r="C14" s="1316" t="s">
        <v>106</v>
      </c>
      <c r="D14" s="1334" t="s">
        <v>84</v>
      </c>
      <c r="E14" s="1350">
        <v>1</v>
      </c>
      <c r="F14" s="1331" t="s">
        <v>84</v>
      </c>
      <c r="G14" s="1350" t="s">
        <v>84</v>
      </c>
      <c r="H14" s="1331" t="s">
        <v>84</v>
      </c>
      <c r="I14" s="1331" t="s">
        <v>84</v>
      </c>
      <c r="J14" s="1350" t="s">
        <v>84</v>
      </c>
      <c r="K14" s="1350" t="s">
        <v>84</v>
      </c>
      <c r="L14" s="1331" t="s">
        <v>84</v>
      </c>
      <c r="M14" s="1350">
        <v>1</v>
      </c>
      <c r="N14" s="1331" t="s">
        <v>84</v>
      </c>
      <c r="O14" s="1350">
        <v>1</v>
      </c>
      <c r="P14" s="1350">
        <v>1</v>
      </c>
      <c r="Q14" s="1350">
        <v>1</v>
      </c>
      <c r="R14" s="1352">
        <v>1</v>
      </c>
      <c r="S14" s="1001" t="s">
        <v>84</v>
      </c>
      <c r="T14" s="1353">
        <v>1</v>
      </c>
      <c r="U14" s="1331" t="s">
        <v>84</v>
      </c>
      <c r="V14" s="1354" t="s">
        <v>84</v>
      </c>
      <c r="W14" s="430" t="s">
        <v>84</v>
      </c>
      <c r="X14" s="1146">
        <v>1</v>
      </c>
      <c r="Y14" s="1146">
        <v>0.5</v>
      </c>
      <c r="Z14" s="1142" t="s">
        <v>84</v>
      </c>
      <c r="AA14" s="1142" t="s">
        <v>84</v>
      </c>
      <c r="AB14" s="1142" t="s">
        <v>84</v>
      </c>
      <c r="AC14" s="1146">
        <v>1</v>
      </c>
      <c r="AD14" s="1142" t="s">
        <v>84</v>
      </c>
      <c r="AE14" s="1146">
        <v>0</v>
      </c>
      <c r="AF14" s="1148">
        <v>0</v>
      </c>
      <c r="AG14" s="480">
        <v>1</v>
      </c>
      <c r="AH14" s="1142" t="s">
        <v>84</v>
      </c>
      <c r="AI14" s="1142" t="s">
        <v>84</v>
      </c>
      <c r="AJ14" s="1157" t="s">
        <v>84</v>
      </c>
      <c r="AK14" s="855" t="s">
        <v>84</v>
      </c>
      <c r="AL14" s="480">
        <v>1</v>
      </c>
      <c r="AM14" s="1151">
        <v>1</v>
      </c>
      <c r="AN14" s="430">
        <v>1</v>
      </c>
      <c r="AO14" s="338" t="s">
        <v>84</v>
      </c>
      <c r="AP14" s="338" t="s">
        <v>84</v>
      </c>
      <c r="AQ14" s="338" t="s">
        <v>84</v>
      </c>
      <c r="AR14" s="338" t="s">
        <v>84</v>
      </c>
      <c r="AS14" s="338" t="s">
        <v>84</v>
      </c>
      <c r="AT14" s="288"/>
      <c r="AU14" s="1632" t="s">
        <v>781</v>
      </c>
      <c r="AV14" s="435"/>
      <c r="AW14" s="823">
        <v>0</v>
      </c>
      <c r="AX14" s="824">
        <v>1</v>
      </c>
      <c r="AY14" s="824"/>
      <c r="AZ14" s="824">
        <v>0</v>
      </c>
      <c r="BA14" s="824"/>
      <c r="BB14" s="824"/>
      <c r="BC14" s="824">
        <v>0</v>
      </c>
      <c r="BD14" s="824">
        <v>0</v>
      </c>
      <c r="BE14" s="824"/>
      <c r="BF14" s="824">
        <v>1</v>
      </c>
      <c r="BG14" s="824"/>
      <c r="BH14" s="824">
        <v>1</v>
      </c>
      <c r="BI14" s="824">
        <v>1</v>
      </c>
      <c r="BJ14" s="824">
        <v>1</v>
      </c>
      <c r="BK14" s="824">
        <v>1</v>
      </c>
      <c r="BL14" s="824">
        <v>0</v>
      </c>
      <c r="BM14" s="994">
        <v>1</v>
      </c>
      <c r="BN14" s="994"/>
      <c r="BO14" s="1302">
        <v>0</v>
      </c>
      <c r="BP14" s="824">
        <v>0</v>
      </c>
      <c r="BQ14" s="824">
        <v>1</v>
      </c>
      <c r="BR14" s="824">
        <v>0.5</v>
      </c>
      <c r="BS14" s="824"/>
      <c r="BT14" s="824"/>
      <c r="BU14" s="824"/>
      <c r="BV14" s="824">
        <v>1</v>
      </c>
      <c r="BW14" s="824"/>
      <c r="BX14" s="824">
        <v>0</v>
      </c>
      <c r="BY14" s="824">
        <v>0</v>
      </c>
      <c r="BZ14" s="824">
        <v>1</v>
      </c>
      <c r="CA14" s="824"/>
      <c r="CB14" s="824"/>
      <c r="CC14" s="824">
        <v>0</v>
      </c>
      <c r="CD14" s="846">
        <v>0</v>
      </c>
      <c r="CE14" s="825">
        <v>1</v>
      </c>
      <c r="CF14" s="846">
        <v>1</v>
      </c>
      <c r="CG14" s="846">
        <v>1</v>
      </c>
      <c r="CH14" s="784">
        <v>0</v>
      </c>
      <c r="CI14" s="784">
        <v>0</v>
      </c>
      <c r="CJ14" s="784">
        <v>0</v>
      </c>
      <c r="CK14" s="784">
        <v>0</v>
      </c>
      <c r="CL14" s="784">
        <v>0</v>
      </c>
      <c r="CM14" s="261"/>
      <c r="CN14" s="1607" t="s">
        <v>785</v>
      </c>
      <c r="CO14" s="435" t="s">
        <v>106</v>
      </c>
      <c r="CP14" s="1398">
        <v>0</v>
      </c>
      <c r="CQ14" s="1399">
        <v>1</v>
      </c>
      <c r="CR14" s="1399"/>
      <c r="CS14" s="1399">
        <v>0</v>
      </c>
      <c r="CT14" s="1399"/>
      <c r="CU14" s="1399"/>
      <c r="CV14" s="1399">
        <v>0</v>
      </c>
      <c r="CW14" s="1399">
        <v>0</v>
      </c>
      <c r="CX14" s="1399"/>
      <c r="CY14" s="1399">
        <v>1</v>
      </c>
      <c r="CZ14" s="1399"/>
      <c r="DA14" s="1399">
        <v>1</v>
      </c>
      <c r="DB14" s="1399">
        <v>1</v>
      </c>
      <c r="DC14" s="1399">
        <v>1</v>
      </c>
      <c r="DD14" s="1399">
        <v>1</v>
      </c>
      <c r="DE14" s="1399">
        <v>0</v>
      </c>
      <c r="DF14" s="1399">
        <v>1</v>
      </c>
      <c r="DG14" s="1399"/>
      <c r="DH14" s="1399">
        <v>0</v>
      </c>
      <c r="DI14" s="1399">
        <v>0</v>
      </c>
      <c r="DJ14" s="1399">
        <v>1</v>
      </c>
      <c r="DK14" s="1399">
        <v>0.5</v>
      </c>
      <c r="DL14" s="1399"/>
      <c r="DM14" s="1399"/>
      <c r="DN14" s="1399"/>
      <c r="DO14" s="1399">
        <v>1</v>
      </c>
      <c r="DP14" s="1399"/>
      <c r="DQ14" s="1399">
        <v>0</v>
      </c>
      <c r="DR14" s="1399">
        <v>0</v>
      </c>
      <c r="DS14" s="1399">
        <v>1</v>
      </c>
      <c r="DT14" s="1399"/>
      <c r="DU14" s="1399"/>
      <c r="DV14" s="1399">
        <v>0</v>
      </c>
      <c r="DW14" s="1399">
        <v>0</v>
      </c>
      <c r="DX14" s="1399">
        <v>1</v>
      </c>
      <c r="DY14" s="1399">
        <v>1</v>
      </c>
      <c r="DZ14" s="1400">
        <v>1</v>
      </c>
    </row>
    <row r="15" spans="1:130" ht="15" customHeight="1" x14ac:dyDescent="0.35">
      <c r="A15" s="832"/>
      <c r="B15" s="1622"/>
      <c r="C15" s="1316" t="s">
        <v>107</v>
      </c>
      <c r="D15" s="1335">
        <v>0</v>
      </c>
      <c r="E15" s="1351">
        <v>0</v>
      </c>
      <c r="F15" s="1331" t="s">
        <v>84</v>
      </c>
      <c r="G15" s="1351">
        <v>0</v>
      </c>
      <c r="H15" s="1331" t="s">
        <v>84</v>
      </c>
      <c r="I15" s="1331" t="s">
        <v>84</v>
      </c>
      <c r="J15" s="1351">
        <v>0</v>
      </c>
      <c r="K15" s="1351">
        <v>0</v>
      </c>
      <c r="L15" s="1331" t="s">
        <v>84</v>
      </c>
      <c r="M15" s="1351">
        <v>0</v>
      </c>
      <c r="N15" s="1331" t="s">
        <v>84</v>
      </c>
      <c r="O15" s="1351">
        <v>0</v>
      </c>
      <c r="P15" s="1351">
        <v>0</v>
      </c>
      <c r="Q15" s="1351">
        <v>0</v>
      </c>
      <c r="R15" s="1355">
        <v>0</v>
      </c>
      <c r="S15" s="1000">
        <v>0</v>
      </c>
      <c r="T15" s="1356">
        <v>0</v>
      </c>
      <c r="U15" s="1331" t="s">
        <v>84</v>
      </c>
      <c r="V15" s="1357">
        <v>0</v>
      </c>
      <c r="W15" s="1319">
        <v>0</v>
      </c>
      <c r="X15" s="1147">
        <v>0</v>
      </c>
      <c r="Y15" s="1147">
        <v>0.5</v>
      </c>
      <c r="Z15" s="1142" t="s">
        <v>84</v>
      </c>
      <c r="AA15" s="1142" t="s">
        <v>84</v>
      </c>
      <c r="AB15" s="1142" t="s">
        <v>84</v>
      </c>
      <c r="AC15" s="1147">
        <v>0</v>
      </c>
      <c r="AD15" s="1142" t="s">
        <v>84</v>
      </c>
      <c r="AE15" s="1147">
        <v>1</v>
      </c>
      <c r="AF15" s="1149">
        <v>1</v>
      </c>
      <c r="AG15" s="865">
        <v>0</v>
      </c>
      <c r="AH15" s="1142" t="s">
        <v>84</v>
      </c>
      <c r="AI15" s="1142" t="s">
        <v>84</v>
      </c>
      <c r="AJ15" s="1150">
        <v>0</v>
      </c>
      <c r="AK15" s="853">
        <v>0</v>
      </c>
      <c r="AL15" s="480">
        <v>0</v>
      </c>
      <c r="AM15" s="1151">
        <v>0</v>
      </c>
      <c r="AN15" s="430">
        <v>0</v>
      </c>
      <c r="AO15" s="338" t="s">
        <v>84</v>
      </c>
      <c r="AP15" s="338" t="s">
        <v>84</v>
      </c>
      <c r="AQ15" s="338" t="s">
        <v>84</v>
      </c>
      <c r="AR15" s="338" t="s">
        <v>84</v>
      </c>
      <c r="AS15" s="338" t="s">
        <v>84</v>
      </c>
      <c r="AT15" s="288"/>
      <c r="AU15" s="1632"/>
      <c r="AV15" s="435"/>
      <c r="AW15" s="823">
        <v>0</v>
      </c>
      <c r="AX15" s="824">
        <v>0</v>
      </c>
      <c r="AY15" s="824"/>
      <c r="AZ15" s="824">
        <v>0</v>
      </c>
      <c r="BA15" s="824"/>
      <c r="BB15" s="824"/>
      <c r="BC15" s="824">
        <v>0</v>
      </c>
      <c r="BD15" s="824">
        <v>0</v>
      </c>
      <c r="BE15" s="824"/>
      <c r="BF15" s="824">
        <v>0</v>
      </c>
      <c r="BG15" s="824"/>
      <c r="BH15" s="824">
        <v>0</v>
      </c>
      <c r="BI15" s="824">
        <v>0</v>
      </c>
      <c r="BJ15" s="824">
        <v>0</v>
      </c>
      <c r="BK15" s="824">
        <v>0</v>
      </c>
      <c r="BL15" s="824">
        <v>0</v>
      </c>
      <c r="BM15" s="994">
        <v>0</v>
      </c>
      <c r="BN15" s="994"/>
      <c r="BO15" s="1302">
        <v>0</v>
      </c>
      <c r="BP15" s="824">
        <v>0</v>
      </c>
      <c r="BQ15" s="824">
        <v>0</v>
      </c>
      <c r="BR15" s="824">
        <v>0.5</v>
      </c>
      <c r="BS15" s="824"/>
      <c r="BT15" s="824"/>
      <c r="BU15" s="824"/>
      <c r="BV15" s="824">
        <v>0</v>
      </c>
      <c r="BW15" s="824"/>
      <c r="BX15" s="824">
        <v>1</v>
      </c>
      <c r="BY15" s="824">
        <v>1</v>
      </c>
      <c r="BZ15" s="824">
        <v>0</v>
      </c>
      <c r="CA15" s="824"/>
      <c r="CB15" s="824"/>
      <c r="CC15" s="824">
        <v>0</v>
      </c>
      <c r="CD15" s="846">
        <v>0</v>
      </c>
      <c r="CE15" s="825">
        <v>0</v>
      </c>
      <c r="CF15" s="846">
        <v>0</v>
      </c>
      <c r="CG15" s="846">
        <v>0</v>
      </c>
      <c r="CH15" s="784">
        <v>0</v>
      </c>
      <c r="CI15" s="784">
        <v>0</v>
      </c>
      <c r="CJ15" s="784">
        <v>0</v>
      </c>
      <c r="CK15" s="784">
        <v>0</v>
      </c>
      <c r="CL15" s="784">
        <v>0</v>
      </c>
      <c r="CM15" s="261"/>
      <c r="CN15" s="1607"/>
      <c r="CO15" s="435" t="s">
        <v>107</v>
      </c>
      <c r="CP15" s="1398">
        <v>0</v>
      </c>
      <c r="CQ15" s="1399">
        <v>0</v>
      </c>
      <c r="CR15" s="1399"/>
      <c r="CS15" s="1399">
        <v>0</v>
      </c>
      <c r="CT15" s="1399"/>
      <c r="CU15" s="1399"/>
      <c r="CV15" s="1399">
        <v>0</v>
      </c>
      <c r="CW15" s="1399">
        <v>0</v>
      </c>
      <c r="CX15" s="1399"/>
      <c r="CY15" s="1399">
        <v>0</v>
      </c>
      <c r="CZ15" s="1399"/>
      <c r="DA15" s="1399">
        <v>0</v>
      </c>
      <c r="DB15" s="1399">
        <v>0</v>
      </c>
      <c r="DC15" s="1399">
        <v>0</v>
      </c>
      <c r="DD15" s="1399">
        <v>0</v>
      </c>
      <c r="DE15" s="1399">
        <v>0</v>
      </c>
      <c r="DF15" s="1399">
        <v>0</v>
      </c>
      <c r="DG15" s="1399"/>
      <c r="DH15" s="1399">
        <v>0</v>
      </c>
      <c r="DI15" s="1399">
        <v>0</v>
      </c>
      <c r="DJ15" s="1399">
        <v>0</v>
      </c>
      <c r="DK15" s="1399">
        <v>0.5</v>
      </c>
      <c r="DL15" s="1399"/>
      <c r="DM15" s="1399"/>
      <c r="DN15" s="1399"/>
      <c r="DO15" s="1399">
        <v>0</v>
      </c>
      <c r="DP15" s="1399"/>
      <c r="DQ15" s="1399">
        <v>1</v>
      </c>
      <c r="DR15" s="1399">
        <v>1</v>
      </c>
      <c r="DS15" s="1399">
        <v>0</v>
      </c>
      <c r="DT15" s="1399"/>
      <c r="DU15" s="1399"/>
      <c r="DV15" s="1399">
        <v>0</v>
      </c>
      <c r="DW15" s="1399">
        <v>0</v>
      </c>
      <c r="DX15" s="1399">
        <v>0</v>
      </c>
      <c r="DY15" s="1399">
        <v>0</v>
      </c>
      <c r="DZ15" s="1400">
        <v>0</v>
      </c>
    </row>
    <row r="16" spans="1:130" ht="15" customHeight="1" x14ac:dyDescent="0.35">
      <c r="A16" s="421" t="s">
        <v>67</v>
      </c>
      <c r="B16" s="1620" t="s">
        <v>21</v>
      </c>
      <c r="C16" s="1316" t="s">
        <v>106</v>
      </c>
      <c r="D16" s="1336">
        <v>1</v>
      </c>
      <c r="E16" s="440">
        <v>1</v>
      </c>
      <c r="F16" s="1331" t="s">
        <v>84</v>
      </c>
      <c r="G16" s="1358">
        <v>1</v>
      </c>
      <c r="H16" s="1331" t="s">
        <v>84</v>
      </c>
      <c r="I16" s="1331" t="s">
        <v>84</v>
      </c>
      <c r="J16" s="1358">
        <v>1</v>
      </c>
      <c r="K16" s="1358">
        <v>1</v>
      </c>
      <c r="L16" s="1331" t="s">
        <v>84</v>
      </c>
      <c r="M16" s="1358">
        <v>1</v>
      </c>
      <c r="N16" s="1331" t="s">
        <v>84</v>
      </c>
      <c r="O16" s="1358">
        <v>1</v>
      </c>
      <c r="P16" s="1358">
        <v>1</v>
      </c>
      <c r="Q16" s="1358">
        <v>1</v>
      </c>
      <c r="R16" s="1359">
        <v>1</v>
      </c>
      <c r="S16" s="1002">
        <v>1</v>
      </c>
      <c r="T16" s="1360">
        <v>1</v>
      </c>
      <c r="U16" s="1331" t="s">
        <v>84</v>
      </c>
      <c r="V16" s="1361">
        <v>1</v>
      </c>
      <c r="W16" s="440">
        <v>1</v>
      </c>
      <c r="X16" s="1152">
        <v>1</v>
      </c>
      <c r="Y16" s="1152">
        <v>0.5</v>
      </c>
      <c r="Z16" s="1142" t="s">
        <v>84</v>
      </c>
      <c r="AA16" s="1142" t="s">
        <v>84</v>
      </c>
      <c r="AB16" s="1142" t="s">
        <v>84</v>
      </c>
      <c r="AC16" s="1152">
        <v>1</v>
      </c>
      <c r="AD16" s="1142" t="s">
        <v>84</v>
      </c>
      <c r="AE16" s="1152">
        <v>0</v>
      </c>
      <c r="AF16" s="1153">
        <v>1</v>
      </c>
      <c r="AG16" s="479">
        <v>1</v>
      </c>
      <c r="AH16" s="1142" t="s">
        <v>84</v>
      </c>
      <c r="AI16" s="1142" t="s">
        <v>84</v>
      </c>
      <c r="AJ16" s="1154">
        <v>1</v>
      </c>
      <c r="AK16" s="854">
        <v>1</v>
      </c>
      <c r="AL16" s="479">
        <v>1</v>
      </c>
      <c r="AM16" s="1145">
        <v>1</v>
      </c>
      <c r="AN16" s="440">
        <v>1</v>
      </c>
      <c r="AO16" s="517" t="s">
        <v>84</v>
      </c>
      <c r="AP16" s="519" t="s">
        <v>84</v>
      </c>
      <c r="AQ16" s="519" t="s">
        <v>84</v>
      </c>
      <c r="AR16" s="519" t="s">
        <v>84</v>
      </c>
      <c r="AS16" s="519" t="s">
        <v>84</v>
      </c>
      <c r="AT16" s="288"/>
      <c r="AU16" s="1607" t="s">
        <v>21</v>
      </c>
      <c r="AV16" s="435" t="s">
        <v>106</v>
      </c>
      <c r="AW16" s="823">
        <v>1</v>
      </c>
      <c r="AX16" s="824">
        <v>1</v>
      </c>
      <c r="AY16" s="824"/>
      <c r="AZ16" s="824">
        <v>1</v>
      </c>
      <c r="BA16" s="824"/>
      <c r="BB16" s="824"/>
      <c r="BC16" s="824">
        <v>1</v>
      </c>
      <c r="BD16" s="824">
        <v>1</v>
      </c>
      <c r="BE16" s="824"/>
      <c r="BF16" s="824">
        <v>1</v>
      </c>
      <c r="BG16" s="824"/>
      <c r="BH16" s="824">
        <v>1</v>
      </c>
      <c r="BI16" s="824">
        <v>1</v>
      </c>
      <c r="BJ16" s="824">
        <v>1</v>
      </c>
      <c r="BK16" s="824">
        <v>1</v>
      </c>
      <c r="BL16" s="824">
        <v>1</v>
      </c>
      <c r="BM16" s="994">
        <v>1</v>
      </c>
      <c r="BN16" s="994"/>
      <c r="BO16" s="1302">
        <v>1</v>
      </c>
      <c r="BP16" s="824">
        <v>1</v>
      </c>
      <c r="BQ16" s="824">
        <v>1</v>
      </c>
      <c r="BR16" s="824">
        <v>0.5</v>
      </c>
      <c r="BS16" s="824"/>
      <c r="BT16" s="824"/>
      <c r="BU16" s="824"/>
      <c r="BV16" s="824">
        <v>1</v>
      </c>
      <c r="BW16" s="824"/>
      <c r="BX16" s="824">
        <v>0</v>
      </c>
      <c r="BY16" s="824">
        <v>1</v>
      </c>
      <c r="BZ16" s="824">
        <v>1</v>
      </c>
      <c r="CA16" s="824"/>
      <c r="CB16" s="824"/>
      <c r="CC16" s="824">
        <v>1</v>
      </c>
      <c r="CD16" s="846">
        <v>1</v>
      </c>
      <c r="CE16" s="825">
        <v>1</v>
      </c>
      <c r="CF16" s="846">
        <v>1</v>
      </c>
      <c r="CG16" s="846">
        <v>1</v>
      </c>
      <c r="CH16" s="338">
        <v>0</v>
      </c>
      <c r="CI16" s="338">
        <v>0</v>
      </c>
      <c r="CJ16" s="338">
        <v>0</v>
      </c>
      <c r="CK16" s="338">
        <v>0</v>
      </c>
      <c r="CL16" s="338">
        <v>0</v>
      </c>
      <c r="CM16" s="261"/>
      <c r="CN16" s="1607" t="s">
        <v>21</v>
      </c>
      <c r="CO16" s="435" t="s">
        <v>106</v>
      </c>
      <c r="CP16" s="1398">
        <v>1</v>
      </c>
      <c r="CQ16" s="1399">
        <v>1</v>
      </c>
      <c r="CR16" s="1399"/>
      <c r="CS16" s="1399">
        <v>1</v>
      </c>
      <c r="CT16" s="1399"/>
      <c r="CU16" s="1399"/>
      <c r="CV16" s="1399">
        <v>1</v>
      </c>
      <c r="CW16" s="1399">
        <v>1</v>
      </c>
      <c r="CX16" s="1399"/>
      <c r="CY16" s="1399">
        <v>1</v>
      </c>
      <c r="CZ16" s="1399"/>
      <c r="DA16" s="1399">
        <v>1</v>
      </c>
      <c r="DB16" s="1399">
        <v>1</v>
      </c>
      <c r="DC16" s="1399">
        <v>1</v>
      </c>
      <c r="DD16" s="1399">
        <v>1</v>
      </c>
      <c r="DE16" s="1399">
        <v>1</v>
      </c>
      <c r="DF16" s="1399">
        <v>1</v>
      </c>
      <c r="DG16" s="1399"/>
      <c r="DH16" s="1399">
        <v>1</v>
      </c>
      <c r="DI16" s="1399">
        <v>1</v>
      </c>
      <c r="DJ16" s="1399">
        <v>1</v>
      </c>
      <c r="DK16" s="1399">
        <v>0.5</v>
      </c>
      <c r="DL16" s="1399"/>
      <c r="DM16" s="1399"/>
      <c r="DN16" s="1399"/>
      <c r="DO16" s="1399">
        <v>1</v>
      </c>
      <c r="DP16" s="1399"/>
      <c r="DQ16" s="1399">
        <v>0</v>
      </c>
      <c r="DR16" s="1399">
        <v>1</v>
      </c>
      <c r="DS16" s="1399">
        <v>1</v>
      </c>
      <c r="DT16" s="1399"/>
      <c r="DU16" s="1399"/>
      <c r="DV16" s="1399">
        <v>1</v>
      </c>
      <c r="DW16" s="1399">
        <v>1</v>
      </c>
      <c r="DX16" s="1399">
        <v>1</v>
      </c>
      <c r="DY16" s="1399">
        <v>1</v>
      </c>
      <c r="DZ16" s="1400">
        <v>1</v>
      </c>
    </row>
    <row r="17" spans="1:130" ht="15" customHeight="1" x14ac:dyDescent="0.35">
      <c r="A17" s="419" t="s">
        <v>22</v>
      </c>
      <c r="B17" s="1620"/>
      <c r="C17" s="1316" t="s">
        <v>107</v>
      </c>
      <c r="D17" s="1329">
        <v>0</v>
      </c>
      <c r="E17" s="1330">
        <v>0</v>
      </c>
      <c r="F17" s="1331" t="s">
        <v>84</v>
      </c>
      <c r="G17" s="1330">
        <v>0</v>
      </c>
      <c r="H17" s="1331" t="s">
        <v>84</v>
      </c>
      <c r="I17" s="1331" t="s">
        <v>84</v>
      </c>
      <c r="J17" s="1330">
        <v>0</v>
      </c>
      <c r="K17" s="1330">
        <v>0</v>
      </c>
      <c r="L17" s="1331" t="s">
        <v>84</v>
      </c>
      <c r="M17" s="1330">
        <v>0</v>
      </c>
      <c r="N17" s="1331" t="s">
        <v>84</v>
      </c>
      <c r="O17" s="1330">
        <v>0</v>
      </c>
      <c r="P17" s="1330">
        <v>0</v>
      </c>
      <c r="Q17" s="1330">
        <v>0</v>
      </c>
      <c r="R17" s="1332">
        <v>0</v>
      </c>
      <c r="S17" s="999">
        <v>0</v>
      </c>
      <c r="T17" s="1333">
        <v>0</v>
      </c>
      <c r="U17" s="1331" t="s">
        <v>84</v>
      </c>
      <c r="V17" s="1349">
        <v>0</v>
      </c>
      <c r="W17" s="1318">
        <v>0</v>
      </c>
      <c r="X17" s="1141">
        <v>0</v>
      </c>
      <c r="Y17" s="1141">
        <v>0.5</v>
      </c>
      <c r="Z17" s="1142" t="s">
        <v>84</v>
      </c>
      <c r="AA17" s="1142" t="s">
        <v>84</v>
      </c>
      <c r="AB17" s="1142" t="s">
        <v>84</v>
      </c>
      <c r="AC17" s="1141">
        <v>0</v>
      </c>
      <c r="AD17" s="1142" t="s">
        <v>84</v>
      </c>
      <c r="AE17" s="1141">
        <v>1</v>
      </c>
      <c r="AF17" s="1143">
        <v>0</v>
      </c>
      <c r="AG17" s="864">
        <v>0</v>
      </c>
      <c r="AH17" s="1142" t="s">
        <v>84</v>
      </c>
      <c r="AI17" s="1142" t="s">
        <v>84</v>
      </c>
      <c r="AJ17" s="1144">
        <v>0</v>
      </c>
      <c r="AK17" s="852">
        <v>0</v>
      </c>
      <c r="AL17" s="479">
        <v>0</v>
      </c>
      <c r="AM17" s="1145">
        <v>0</v>
      </c>
      <c r="AN17" s="440">
        <v>0</v>
      </c>
      <c r="AO17" s="517" t="s">
        <v>84</v>
      </c>
      <c r="AP17" s="519" t="s">
        <v>84</v>
      </c>
      <c r="AQ17" s="519" t="s">
        <v>84</v>
      </c>
      <c r="AR17" s="519" t="s">
        <v>84</v>
      </c>
      <c r="AS17" s="519" t="s">
        <v>84</v>
      </c>
      <c r="AT17" s="288"/>
      <c r="AU17" s="1607"/>
      <c r="AV17" s="435" t="s">
        <v>107</v>
      </c>
      <c r="AW17" s="823">
        <v>0</v>
      </c>
      <c r="AX17" s="824">
        <v>0</v>
      </c>
      <c r="AY17" s="824"/>
      <c r="AZ17" s="824">
        <v>0</v>
      </c>
      <c r="BA17" s="824"/>
      <c r="BB17" s="824"/>
      <c r="BC17" s="824">
        <v>0</v>
      </c>
      <c r="BD17" s="824">
        <v>0</v>
      </c>
      <c r="BE17" s="824"/>
      <c r="BF17" s="824">
        <v>0</v>
      </c>
      <c r="BG17" s="824"/>
      <c r="BH17" s="824">
        <v>0</v>
      </c>
      <c r="BI17" s="824">
        <v>0</v>
      </c>
      <c r="BJ17" s="824">
        <v>0</v>
      </c>
      <c r="BK17" s="824">
        <v>0</v>
      </c>
      <c r="BL17" s="824">
        <v>0</v>
      </c>
      <c r="BM17" s="994">
        <v>0</v>
      </c>
      <c r="BN17" s="994"/>
      <c r="BO17" s="1302">
        <v>0</v>
      </c>
      <c r="BP17" s="824">
        <v>0</v>
      </c>
      <c r="BQ17" s="824">
        <v>0</v>
      </c>
      <c r="BR17" s="824">
        <v>0.5</v>
      </c>
      <c r="BS17" s="824"/>
      <c r="BT17" s="824"/>
      <c r="BU17" s="824"/>
      <c r="BV17" s="824">
        <v>0</v>
      </c>
      <c r="BW17" s="824"/>
      <c r="BX17" s="824">
        <v>1</v>
      </c>
      <c r="BY17" s="824">
        <v>0</v>
      </c>
      <c r="BZ17" s="824">
        <v>0</v>
      </c>
      <c r="CA17" s="824"/>
      <c r="CB17" s="824"/>
      <c r="CC17" s="824">
        <v>0</v>
      </c>
      <c r="CD17" s="846">
        <v>0</v>
      </c>
      <c r="CE17" s="825">
        <v>0</v>
      </c>
      <c r="CF17" s="846">
        <v>0</v>
      </c>
      <c r="CG17" s="846">
        <v>0</v>
      </c>
      <c r="CH17" s="338">
        <v>0</v>
      </c>
      <c r="CI17" s="338">
        <v>0</v>
      </c>
      <c r="CJ17" s="338">
        <v>0</v>
      </c>
      <c r="CK17" s="338">
        <v>0</v>
      </c>
      <c r="CL17" s="338">
        <v>0</v>
      </c>
      <c r="CM17" s="261"/>
      <c r="CN17" s="1607"/>
      <c r="CO17" s="435" t="s">
        <v>107</v>
      </c>
      <c r="CP17" s="1398">
        <v>0</v>
      </c>
      <c r="CQ17" s="1399">
        <v>0</v>
      </c>
      <c r="CR17" s="1399"/>
      <c r="CS17" s="1399">
        <v>0</v>
      </c>
      <c r="CT17" s="1399"/>
      <c r="CU17" s="1399"/>
      <c r="CV17" s="1399">
        <v>0</v>
      </c>
      <c r="CW17" s="1399">
        <v>0</v>
      </c>
      <c r="CX17" s="1399"/>
      <c r="CY17" s="1399">
        <v>0</v>
      </c>
      <c r="CZ17" s="1399"/>
      <c r="DA17" s="1399">
        <v>0</v>
      </c>
      <c r="DB17" s="1399">
        <v>0</v>
      </c>
      <c r="DC17" s="1399">
        <v>0</v>
      </c>
      <c r="DD17" s="1399">
        <v>0</v>
      </c>
      <c r="DE17" s="1399">
        <v>0</v>
      </c>
      <c r="DF17" s="1399">
        <v>0</v>
      </c>
      <c r="DG17" s="1399"/>
      <c r="DH17" s="1399">
        <v>0</v>
      </c>
      <c r="DI17" s="1399">
        <v>0</v>
      </c>
      <c r="DJ17" s="1399">
        <v>0</v>
      </c>
      <c r="DK17" s="1399">
        <v>0.5</v>
      </c>
      <c r="DL17" s="1399"/>
      <c r="DM17" s="1399"/>
      <c r="DN17" s="1399"/>
      <c r="DO17" s="1399">
        <v>0</v>
      </c>
      <c r="DP17" s="1399"/>
      <c r="DQ17" s="1399">
        <v>1</v>
      </c>
      <c r="DR17" s="1399">
        <v>0</v>
      </c>
      <c r="DS17" s="1399">
        <v>0</v>
      </c>
      <c r="DT17" s="1399"/>
      <c r="DU17" s="1399"/>
      <c r="DV17" s="1399">
        <v>0</v>
      </c>
      <c r="DW17" s="1399">
        <v>0</v>
      </c>
      <c r="DX17" s="1399">
        <v>0</v>
      </c>
      <c r="DY17" s="1399">
        <v>0</v>
      </c>
      <c r="DZ17" s="1400">
        <v>0</v>
      </c>
    </row>
    <row r="18" spans="1:130" ht="15" customHeight="1" x14ac:dyDescent="0.35">
      <c r="A18" s="420" t="s">
        <v>178</v>
      </c>
      <c r="B18" s="1620" t="s">
        <v>22</v>
      </c>
      <c r="C18" s="1316" t="s">
        <v>106</v>
      </c>
      <c r="D18" s="1334">
        <v>1</v>
      </c>
      <c r="E18" s="1350">
        <v>1</v>
      </c>
      <c r="F18" s="1331" t="s">
        <v>84</v>
      </c>
      <c r="G18" s="1350">
        <v>1</v>
      </c>
      <c r="H18" s="1331" t="s">
        <v>84</v>
      </c>
      <c r="I18" s="1331" t="s">
        <v>84</v>
      </c>
      <c r="J18" s="1350">
        <v>0.5</v>
      </c>
      <c r="K18" s="1351">
        <v>0.5</v>
      </c>
      <c r="L18" s="1331" t="s">
        <v>84</v>
      </c>
      <c r="M18" s="1350">
        <v>1</v>
      </c>
      <c r="N18" s="1331" t="s">
        <v>84</v>
      </c>
      <c r="O18" s="1350">
        <v>1</v>
      </c>
      <c r="P18" s="1350">
        <v>1</v>
      </c>
      <c r="Q18" s="1350">
        <v>1</v>
      </c>
      <c r="R18" s="1352">
        <v>1</v>
      </c>
      <c r="S18" s="1001">
        <v>1</v>
      </c>
      <c r="T18" s="1353">
        <v>1</v>
      </c>
      <c r="U18" s="1331" t="s">
        <v>84</v>
      </c>
      <c r="V18" s="1354">
        <v>1</v>
      </c>
      <c r="W18" s="430">
        <v>1</v>
      </c>
      <c r="X18" s="1147">
        <v>1</v>
      </c>
      <c r="Y18" s="1146">
        <v>1</v>
      </c>
      <c r="Z18" s="1142" t="s">
        <v>84</v>
      </c>
      <c r="AA18" s="1142" t="s">
        <v>84</v>
      </c>
      <c r="AB18" s="1142" t="s">
        <v>84</v>
      </c>
      <c r="AC18" s="1146">
        <v>1</v>
      </c>
      <c r="AD18" s="1142" t="s">
        <v>84</v>
      </c>
      <c r="AE18" s="1146">
        <v>1</v>
      </c>
      <c r="AF18" s="1149">
        <v>1</v>
      </c>
      <c r="AG18" s="480">
        <v>1</v>
      </c>
      <c r="AH18" s="1142" t="s">
        <v>84</v>
      </c>
      <c r="AI18" s="1142" t="s">
        <v>84</v>
      </c>
      <c r="AJ18" s="1150">
        <v>0.5</v>
      </c>
      <c r="AK18" s="853">
        <v>1</v>
      </c>
      <c r="AL18" s="480">
        <v>1</v>
      </c>
      <c r="AM18" s="1151">
        <v>1</v>
      </c>
      <c r="AN18" s="430">
        <v>1</v>
      </c>
      <c r="AO18" s="339" t="s">
        <v>84</v>
      </c>
      <c r="AP18" s="339" t="s">
        <v>84</v>
      </c>
      <c r="AQ18" s="339" t="s">
        <v>84</v>
      </c>
      <c r="AR18" s="339" t="s">
        <v>84</v>
      </c>
      <c r="AS18" s="339" t="s">
        <v>84</v>
      </c>
      <c r="AT18" s="288"/>
      <c r="AU18" s="1607" t="s">
        <v>22</v>
      </c>
      <c r="AV18" s="435" t="s">
        <v>106</v>
      </c>
      <c r="AW18" s="823">
        <v>1</v>
      </c>
      <c r="AX18" s="824">
        <v>1</v>
      </c>
      <c r="AY18" s="824"/>
      <c r="AZ18" s="824">
        <v>1</v>
      </c>
      <c r="BA18" s="824"/>
      <c r="BB18" s="824"/>
      <c r="BC18" s="824">
        <v>0.5</v>
      </c>
      <c r="BD18" s="824">
        <v>0.5</v>
      </c>
      <c r="BE18" s="824"/>
      <c r="BF18" s="824">
        <v>1</v>
      </c>
      <c r="BG18" s="824"/>
      <c r="BH18" s="824">
        <v>1</v>
      </c>
      <c r="BI18" s="824">
        <v>1</v>
      </c>
      <c r="BJ18" s="824">
        <v>1</v>
      </c>
      <c r="BK18" s="824">
        <v>1</v>
      </c>
      <c r="BL18" s="824">
        <v>1</v>
      </c>
      <c r="BM18" s="994">
        <v>1</v>
      </c>
      <c r="BN18" s="994"/>
      <c r="BO18" s="1302">
        <v>1</v>
      </c>
      <c r="BP18" s="824">
        <v>1</v>
      </c>
      <c r="BQ18" s="824">
        <v>1</v>
      </c>
      <c r="BR18" s="824">
        <v>1</v>
      </c>
      <c r="BS18" s="824"/>
      <c r="BT18" s="824"/>
      <c r="BU18" s="824"/>
      <c r="BV18" s="824">
        <v>1</v>
      </c>
      <c r="BW18" s="824"/>
      <c r="BX18" s="824">
        <v>1</v>
      </c>
      <c r="BY18" s="824">
        <v>1</v>
      </c>
      <c r="BZ18" s="824">
        <v>1</v>
      </c>
      <c r="CA18" s="824"/>
      <c r="CB18" s="824"/>
      <c r="CC18" s="824">
        <v>0.5</v>
      </c>
      <c r="CD18" s="846">
        <v>1</v>
      </c>
      <c r="CE18" s="825">
        <v>1</v>
      </c>
      <c r="CF18" s="846">
        <v>1</v>
      </c>
      <c r="CG18" s="846">
        <v>1</v>
      </c>
      <c r="CH18" s="517">
        <v>0</v>
      </c>
      <c r="CI18" s="517">
        <v>0</v>
      </c>
      <c r="CJ18" s="517">
        <v>0</v>
      </c>
      <c r="CK18" s="517">
        <v>0</v>
      </c>
      <c r="CL18" s="517">
        <v>0</v>
      </c>
      <c r="CM18" s="261"/>
      <c r="CN18" s="1607" t="s">
        <v>22</v>
      </c>
      <c r="CO18" s="435" t="s">
        <v>106</v>
      </c>
      <c r="CP18" s="1398">
        <v>1</v>
      </c>
      <c r="CQ18" s="1399">
        <v>1</v>
      </c>
      <c r="CR18" s="1399"/>
      <c r="CS18" s="1399">
        <v>1</v>
      </c>
      <c r="CT18" s="1399"/>
      <c r="CU18" s="1399"/>
      <c r="CV18" s="1399">
        <v>0.5</v>
      </c>
      <c r="CW18" s="1399">
        <v>0.5</v>
      </c>
      <c r="CX18" s="1399"/>
      <c r="CY18" s="1399">
        <v>1</v>
      </c>
      <c r="CZ18" s="1399"/>
      <c r="DA18" s="1399">
        <v>1</v>
      </c>
      <c r="DB18" s="1399">
        <v>1</v>
      </c>
      <c r="DC18" s="1399">
        <v>1</v>
      </c>
      <c r="DD18" s="1399">
        <v>1</v>
      </c>
      <c r="DE18" s="1399">
        <v>1</v>
      </c>
      <c r="DF18" s="1399">
        <v>1</v>
      </c>
      <c r="DG18" s="1399"/>
      <c r="DH18" s="1399">
        <v>1</v>
      </c>
      <c r="DI18" s="1399">
        <v>1</v>
      </c>
      <c r="DJ18" s="1399">
        <v>1</v>
      </c>
      <c r="DK18" s="1399">
        <v>1</v>
      </c>
      <c r="DL18" s="1399"/>
      <c r="DM18" s="1399"/>
      <c r="DN18" s="1399"/>
      <c r="DO18" s="1399">
        <v>1</v>
      </c>
      <c r="DP18" s="1399"/>
      <c r="DQ18" s="1399">
        <v>1</v>
      </c>
      <c r="DR18" s="1399">
        <v>1</v>
      </c>
      <c r="DS18" s="1399">
        <v>1</v>
      </c>
      <c r="DT18" s="1399"/>
      <c r="DU18" s="1399"/>
      <c r="DV18" s="1399">
        <v>0.5</v>
      </c>
      <c r="DW18" s="1399">
        <v>1</v>
      </c>
      <c r="DX18" s="1399">
        <v>1</v>
      </c>
      <c r="DY18" s="1399">
        <v>1</v>
      </c>
      <c r="DZ18" s="1400">
        <v>1</v>
      </c>
    </row>
    <row r="19" spans="1:130" ht="15" customHeight="1" x14ac:dyDescent="0.35">
      <c r="A19" s="422" t="s">
        <v>239</v>
      </c>
      <c r="B19" s="1620"/>
      <c r="C19" s="1316" t="s">
        <v>107</v>
      </c>
      <c r="D19" s="1335">
        <v>0</v>
      </c>
      <c r="E19" s="1351">
        <v>0</v>
      </c>
      <c r="F19" s="1331" t="s">
        <v>84</v>
      </c>
      <c r="G19" s="1351">
        <v>0</v>
      </c>
      <c r="H19" s="1331" t="s">
        <v>84</v>
      </c>
      <c r="I19" s="1331" t="s">
        <v>84</v>
      </c>
      <c r="J19" s="1351">
        <v>0.5</v>
      </c>
      <c r="K19" s="1351">
        <v>0.5</v>
      </c>
      <c r="L19" s="1331" t="s">
        <v>84</v>
      </c>
      <c r="M19" s="1351">
        <v>0</v>
      </c>
      <c r="N19" s="1331" t="s">
        <v>84</v>
      </c>
      <c r="O19" s="1351">
        <v>0</v>
      </c>
      <c r="P19" s="1351">
        <v>0</v>
      </c>
      <c r="Q19" s="1351">
        <v>0</v>
      </c>
      <c r="R19" s="1355">
        <v>0</v>
      </c>
      <c r="S19" s="1000">
        <v>0</v>
      </c>
      <c r="T19" s="1356">
        <v>0</v>
      </c>
      <c r="U19" s="1331" t="s">
        <v>84</v>
      </c>
      <c r="V19" s="1357">
        <v>0</v>
      </c>
      <c r="W19" s="1319">
        <v>0</v>
      </c>
      <c r="X19" s="1147">
        <v>0</v>
      </c>
      <c r="Y19" s="1147">
        <v>0</v>
      </c>
      <c r="Z19" s="1142" t="s">
        <v>84</v>
      </c>
      <c r="AA19" s="1142" t="s">
        <v>84</v>
      </c>
      <c r="AB19" s="1142" t="s">
        <v>84</v>
      </c>
      <c r="AC19" s="1147">
        <v>0</v>
      </c>
      <c r="AD19" s="1142" t="s">
        <v>84</v>
      </c>
      <c r="AE19" s="1147">
        <v>0</v>
      </c>
      <c r="AF19" s="1149">
        <v>0</v>
      </c>
      <c r="AG19" s="865">
        <v>0</v>
      </c>
      <c r="AH19" s="1142" t="s">
        <v>84</v>
      </c>
      <c r="AI19" s="1142" t="s">
        <v>84</v>
      </c>
      <c r="AJ19" s="1150">
        <v>0.5</v>
      </c>
      <c r="AK19" s="853">
        <v>0</v>
      </c>
      <c r="AL19" s="480">
        <v>0</v>
      </c>
      <c r="AM19" s="1151">
        <v>0</v>
      </c>
      <c r="AN19" s="430">
        <v>0</v>
      </c>
      <c r="AO19" s="339" t="s">
        <v>84</v>
      </c>
      <c r="AP19" s="339" t="s">
        <v>84</v>
      </c>
      <c r="AQ19" s="339" t="s">
        <v>84</v>
      </c>
      <c r="AR19" s="339" t="s">
        <v>84</v>
      </c>
      <c r="AS19" s="339" t="s">
        <v>84</v>
      </c>
      <c r="AT19" s="288"/>
      <c r="AU19" s="1607"/>
      <c r="AV19" s="435" t="s">
        <v>107</v>
      </c>
      <c r="AW19" s="823">
        <v>0</v>
      </c>
      <c r="AX19" s="824">
        <v>0</v>
      </c>
      <c r="AY19" s="824"/>
      <c r="AZ19" s="824">
        <v>0</v>
      </c>
      <c r="BA19" s="824"/>
      <c r="BB19" s="824"/>
      <c r="BC19" s="824">
        <v>0.5</v>
      </c>
      <c r="BD19" s="824">
        <v>0.5</v>
      </c>
      <c r="BE19" s="824"/>
      <c r="BF19" s="824">
        <v>0</v>
      </c>
      <c r="BG19" s="824"/>
      <c r="BH19" s="824">
        <v>0</v>
      </c>
      <c r="BI19" s="824">
        <v>0</v>
      </c>
      <c r="BJ19" s="824">
        <v>0</v>
      </c>
      <c r="BK19" s="824">
        <v>0</v>
      </c>
      <c r="BL19" s="824">
        <v>0</v>
      </c>
      <c r="BM19" s="994">
        <v>0</v>
      </c>
      <c r="BN19" s="994"/>
      <c r="BO19" s="1302">
        <v>0</v>
      </c>
      <c r="BP19" s="824">
        <v>0</v>
      </c>
      <c r="BQ19" s="824">
        <v>0</v>
      </c>
      <c r="BR19" s="824">
        <v>0</v>
      </c>
      <c r="BS19" s="824"/>
      <c r="BT19" s="824"/>
      <c r="BU19" s="824"/>
      <c r="BV19" s="824">
        <v>0</v>
      </c>
      <c r="BW19" s="824"/>
      <c r="BX19" s="824">
        <v>0</v>
      </c>
      <c r="BY19" s="824">
        <v>0</v>
      </c>
      <c r="BZ19" s="824">
        <v>0</v>
      </c>
      <c r="CA19" s="824"/>
      <c r="CB19" s="824"/>
      <c r="CC19" s="824">
        <v>0.5</v>
      </c>
      <c r="CD19" s="846">
        <v>0</v>
      </c>
      <c r="CE19" s="825">
        <v>0</v>
      </c>
      <c r="CF19" s="846">
        <v>0</v>
      </c>
      <c r="CG19" s="846">
        <v>0</v>
      </c>
      <c r="CH19" s="517">
        <v>0</v>
      </c>
      <c r="CI19" s="517">
        <v>0</v>
      </c>
      <c r="CJ19" s="517">
        <v>0</v>
      </c>
      <c r="CK19" s="517">
        <v>0</v>
      </c>
      <c r="CL19" s="517">
        <v>0</v>
      </c>
      <c r="CM19" s="261"/>
      <c r="CN19" s="1607"/>
      <c r="CO19" s="435" t="s">
        <v>107</v>
      </c>
      <c r="CP19" s="1398">
        <v>0</v>
      </c>
      <c r="CQ19" s="1399">
        <v>0</v>
      </c>
      <c r="CR19" s="1399"/>
      <c r="CS19" s="1399">
        <v>0</v>
      </c>
      <c r="CT19" s="1399"/>
      <c r="CU19" s="1399"/>
      <c r="CV19" s="1399">
        <v>0.5</v>
      </c>
      <c r="CW19" s="1399">
        <v>0.5</v>
      </c>
      <c r="CX19" s="1399"/>
      <c r="CY19" s="1399">
        <v>0</v>
      </c>
      <c r="CZ19" s="1399"/>
      <c r="DA19" s="1399">
        <v>0</v>
      </c>
      <c r="DB19" s="1399">
        <v>0</v>
      </c>
      <c r="DC19" s="1399">
        <v>0</v>
      </c>
      <c r="DD19" s="1399">
        <v>0</v>
      </c>
      <c r="DE19" s="1399">
        <v>0</v>
      </c>
      <c r="DF19" s="1399">
        <v>0</v>
      </c>
      <c r="DG19" s="1399"/>
      <c r="DH19" s="1399">
        <v>0</v>
      </c>
      <c r="DI19" s="1399">
        <v>0</v>
      </c>
      <c r="DJ19" s="1399">
        <v>0</v>
      </c>
      <c r="DK19" s="1399">
        <v>0</v>
      </c>
      <c r="DL19" s="1399"/>
      <c r="DM19" s="1399"/>
      <c r="DN19" s="1399"/>
      <c r="DO19" s="1399">
        <v>0</v>
      </c>
      <c r="DP19" s="1399"/>
      <c r="DQ19" s="1399">
        <v>0</v>
      </c>
      <c r="DR19" s="1399">
        <v>0</v>
      </c>
      <c r="DS19" s="1399">
        <v>0</v>
      </c>
      <c r="DT19" s="1399"/>
      <c r="DU19" s="1399"/>
      <c r="DV19" s="1399">
        <v>0.5</v>
      </c>
      <c r="DW19" s="1399">
        <v>0</v>
      </c>
      <c r="DX19" s="1399">
        <v>0</v>
      </c>
      <c r="DY19" s="1399">
        <v>0</v>
      </c>
      <c r="DZ19" s="1400">
        <v>0</v>
      </c>
    </row>
    <row r="20" spans="1:130" ht="15" customHeight="1" x14ac:dyDescent="0.35">
      <c r="A20" s="419"/>
      <c r="B20" s="1621" t="s">
        <v>697</v>
      </c>
      <c r="C20" s="1316" t="s">
        <v>106</v>
      </c>
      <c r="D20" s="1336">
        <v>1</v>
      </c>
      <c r="E20" s="440">
        <v>0.5</v>
      </c>
      <c r="F20" s="1331" t="s">
        <v>84</v>
      </c>
      <c r="G20" s="1358">
        <v>0.5</v>
      </c>
      <c r="H20" s="1331" t="s">
        <v>84</v>
      </c>
      <c r="I20" s="1331" t="s">
        <v>84</v>
      </c>
      <c r="J20" s="1358">
        <v>1</v>
      </c>
      <c r="K20" s="1358">
        <v>0.5</v>
      </c>
      <c r="L20" s="1331" t="s">
        <v>84</v>
      </c>
      <c r="M20" s="1358">
        <v>1</v>
      </c>
      <c r="N20" s="1331" t="s">
        <v>84</v>
      </c>
      <c r="O20" s="1358">
        <v>0</v>
      </c>
      <c r="P20" s="1358">
        <v>1</v>
      </c>
      <c r="Q20" s="1358">
        <v>1</v>
      </c>
      <c r="R20" s="1359">
        <v>0.5</v>
      </c>
      <c r="S20" s="1002">
        <v>1</v>
      </c>
      <c r="T20" s="1360">
        <v>1</v>
      </c>
      <c r="U20" s="1331" t="s">
        <v>84</v>
      </c>
      <c r="V20" s="1361">
        <v>1</v>
      </c>
      <c r="W20" s="440">
        <v>0.5</v>
      </c>
      <c r="X20" s="1152">
        <v>0</v>
      </c>
      <c r="Y20" s="1152">
        <v>0.5</v>
      </c>
      <c r="Z20" s="1142" t="s">
        <v>84</v>
      </c>
      <c r="AA20" s="1142" t="s">
        <v>84</v>
      </c>
      <c r="AB20" s="1142" t="s">
        <v>84</v>
      </c>
      <c r="AC20" s="1152">
        <v>0.5</v>
      </c>
      <c r="AD20" s="1142" t="s">
        <v>84</v>
      </c>
      <c r="AE20" s="1152">
        <v>0</v>
      </c>
      <c r="AF20" s="1153">
        <v>0.5</v>
      </c>
      <c r="AG20" s="479">
        <v>0.5</v>
      </c>
      <c r="AH20" s="1142" t="s">
        <v>84</v>
      </c>
      <c r="AI20" s="1142" t="s">
        <v>84</v>
      </c>
      <c r="AJ20" s="1154">
        <v>0.5</v>
      </c>
      <c r="AK20" s="854">
        <v>0.5</v>
      </c>
      <c r="AL20" s="479">
        <v>0.5</v>
      </c>
      <c r="AM20" s="1145">
        <v>0</v>
      </c>
      <c r="AN20" s="440">
        <v>0.5</v>
      </c>
      <c r="AO20" s="519" t="s">
        <v>84</v>
      </c>
      <c r="AP20" s="519" t="s">
        <v>84</v>
      </c>
      <c r="AQ20" s="519" t="s">
        <v>84</v>
      </c>
      <c r="AR20" s="519" t="s">
        <v>84</v>
      </c>
      <c r="AS20" s="519" t="s">
        <v>84</v>
      </c>
      <c r="AT20" s="288"/>
      <c r="AU20" s="1607" t="s">
        <v>312</v>
      </c>
      <c r="AV20" s="435" t="s">
        <v>106</v>
      </c>
      <c r="AW20" s="823">
        <v>1</v>
      </c>
      <c r="AX20" s="824">
        <v>0.5</v>
      </c>
      <c r="AY20" s="824"/>
      <c r="AZ20" s="824">
        <v>0.5</v>
      </c>
      <c r="BA20" s="824"/>
      <c r="BB20" s="824"/>
      <c r="BC20" s="824">
        <v>1</v>
      </c>
      <c r="BD20" s="824">
        <v>0.5</v>
      </c>
      <c r="BE20" s="824"/>
      <c r="BF20" s="824">
        <v>1</v>
      </c>
      <c r="BG20" s="824"/>
      <c r="BH20" s="824">
        <v>0</v>
      </c>
      <c r="BI20" s="824">
        <v>1</v>
      </c>
      <c r="BJ20" s="824">
        <v>1</v>
      </c>
      <c r="BK20" s="824">
        <v>0.5</v>
      </c>
      <c r="BL20" s="824">
        <v>1</v>
      </c>
      <c r="BM20" s="994">
        <v>1</v>
      </c>
      <c r="BN20" s="994"/>
      <c r="BO20" s="1302">
        <v>1</v>
      </c>
      <c r="BP20" s="824">
        <v>0.5</v>
      </c>
      <c r="BQ20" s="824">
        <v>0</v>
      </c>
      <c r="BR20" s="824">
        <v>0.5</v>
      </c>
      <c r="BS20" s="824"/>
      <c r="BT20" s="824"/>
      <c r="BU20" s="824"/>
      <c r="BV20" s="824">
        <v>0.5</v>
      </c>
      <c r="BW20" s="824"/>
      <c r="BX20" s="824">
        <v>0</v>
      </c>
      <c r="BY20" s="824">
        <v>0.5</v>
      </c>
      <c r="BZ20" s="824">
        <v>0.5</v>
      </c>
      <c r="CA20" s="824"/>
      <c r="CB20" s="824"/>
      <c r="CC20" s="824">
        <v>0.5</v>
      </c>
      <c r="CD20" s="846">
        <v>0.5</v>
      </c>
      <c r="CE20" s="825">
        <v>0.5</v>
      </c>
      <c r="CF20" s="846">
        <v>0</v>
      </c>
      <c r="CG20" s="846">
        <v>0.5</v>
      </c>
      <c r="CH20" s="517">
        <v>0</v>
      </c>
      <c r="CI20" s="517">
        <v>0</v>
      </c>
      <c r="CJ20" s="517">
        <v>0</v>
      </c>
      <c r="CK20" s="517">
        <v>0</v>
      </c>
      <c r="CL20" s="517">
        <v>0</v>
      </c>
      <c r="CM20" s="261"/>
      <c r="CN20" s="1607" t="s">
        <v>704</v>
      </c>
      <c r="CO20" s="435" t="s">
        <v>106</v>
      </c>
      <c r="CP20" s="1398">
        <v>1</v>
      </c>
      <c r="CQ20" s="1399">
        <v>0.5</v>
      </c>
      <c r="CR20" s="1399"/>
      <c r="CS20" s="1399">
        <v>0.5</v>
      </c>
      <c r="CT20" s="1399"/>
      <c r="CU20" s="1399"/>
      <c r="CV20" s="1399">
        <v>1</v>
      </c>
      <c r="CW20" s="1399">
        <v>0.5</v>
      </c>
      <c r="CX20" s="1399"/>
      <c r="CY20" s="1399">
        <v>1</v>
      </c>
      <c r="CZ20" s="1399"/>
      <c r="DA20" s="1399">
        <v>0</v>
      </c>
      <c r="DB20" s="1399">
        <v>1</v>
      </c>
      <c r="DC20" s="1399">
        <v>1</v>
      </c>
      <c r="DD20" s="1399">
        <v>0.5</v>
      </c>
      <c r="DE20" s="1399">
        <v>1</v>
      </c>
      <c r="DF20" s="1399">
        <v>1</v>
      </c>
      <c r="DG20" s="1399"/>
      <c r="DH20" s="1399">
        <v>1</v>
      </c>
      <c r="DI20" s="1399">
        <v>0.5</v>
      </c>
      <c r="DJ20" s="1399">
        <v>0</v>
      </c>
      <c r="DK20" s="1399">
        <v>0.5</v>
      </c>
      <c r="DL20" s="1399"/>
      <c r="DM20" s="1399"/>
      <c r="DN20" s="1399"/>
      <c r="DO20" s="1399">
        <v>0.5</v>
      </c>
      <c r="DP20" s="1399"/>
      <c r="DQ20" s="1399">
        <v>0</v>
      </c>
      <c r="DR20" s="1399">
        <v>0.5</v>
      </c>
      <c r="DS20" s="1399">
        <v>0.5</v>
      </c>
      <c r="DT20" s="1399"/>
      <c r="DU20" s="1399"/>
      <c r="DV20" s="1399">
        <v>0.5</v>
      </c>
      <c r="DW20" s="1399">
        <v>0.5</v>
      </c>
      <c r="DX20" s="1399">
        <v>0.5</v>
      </c>
      <c r="DY20" s="1399">
        <v>0</v>
      </c>
      <c r="DZ20" s="1400">
        <v>0.5</v>
      </c>
    </row>
    <row r="21" spans="1:130" ht="15" customHeight="1" x14ac:dyDescent="0.35">
      <c r="A21" s="419"/>
      <c r="B21" s="1620"/>
      <c r="C21" s="1316" t="s">
        <v>107</v>
      </c>
      <c r="D21" s="1329">
        <v>0</v>
      </c>
      <c r="E21" s="1330">
        <v>0.5</v>
      </c>
      <c r="F21" s="1331" t="s">
        <v>84</v>
      </c>
      <c r="G21" s="1330">
        <v>0.5</v>
      </c>
      <c r="H21" s="1331" t="s">
        <v>84</v>
      </c>
      <c r="I21" s="1331" t="s">
        <v>84</v>
      </c>
      <c r="J21" s="1330">
        <v>0</v>
      </c>
      <c r="K21" s="1330">
        <v>0.5</v>
      </c>
      <c r="L21" s="1331" t="s">
        <v>84</v>
      </c>
      <c r="M21" s="1330">
        <v>0</v>
      </c>
      <c r="N21" s="1331" t="s">
        <v>84</v>
      </c>
      <c r="O21" s="1330">
        <v>1</v>
      </c>
      <c r="P21" s="1330">
        <v>0</v>
      </c>
      <c r="Q21" s="1330">
        <v>0</v>
      </c>
      <c r="R21" s="1332">
        <v>0.5</v>
      </c>
      <c r="S21" s="999">
        <v>0</v>
      </c>
      <c r="T21" s="1333">
        <v>0</v>
      </c>
      <c r="U21" s="1331" t="s">
        <v>84</v>
      </c>
      <c r="V21" s="1349">
        <v>0</v>
      </c>
      <c r="W21" s="1318">
        <v>0.5</v>
      </c>
      <c r="X21" s="1141">
        <v>1</v>
      </c>
      <c r="Y21" s="1141">
        <v>0.5</v>
      </c>
      <c r="Z21" s="1142" t="s">
        <v>84</v>
      </c>
      <c r="AA21" s="1142" t="s">
        <v>84</v>
      </c>
      <c r="AB21" s="1142" t="s">
        <v>84</v>
      </c>
      <c r="AC21" s="1141">
        <v>0.5</v>
      </c>
      <c r="AD21" s="1142" t="s">
        <v>84</v>
      </c>
      <c r="AE21" s="1141">
        <v>1</v>
      </c>
      <c r="AF21" s="1143">
        <v>0.5</v>
      </c>
      <c r="AG21" s="864">
        <v>0.5</v>
      </c>
      <c r="AH21" s="1142" t="s">
        <v>84</v>
      </c>
      <c r="AI21" s="1142" t="s">
        <v>84</v>
      </c>
      <c r="AJ21" s="1144">
        <v>0.5</v>
      </c>
      <c r="AK21" s="852">
        <v>0.5</v>
      </c>
      <c r="AL21" s="479">
        <v>0.5</v>
      </c>
      <c r="AM21" s="1145">
        <v>1</v>
      </c>
      <c r="AN21" s="440">
        <v>0.5</v>
      </c>
      <c r="AO21" s="519" t="s">
        <v>84</v>
      </c>
      <c r="AP21" s="519" t="s">
        <v>84</v>
      </c>
      <c r="AQ21" s="519" t="s">
        <v>84</v>
      </c>
      <c r="AR21" s="519" t="s">
        <v>84</v>
      </c>
      <c r="AS21" s="519" t="s">
        <v>84</v>
      </c>
      <c r="AT21" s="288"/>
      <c r="AU21" s="1607"/>
      <c r="AV21" s="435" t="s">
        <v>107</v>
      </c>
      <c r="AW21" s="823">
        <v>0</v>
      </c>
      <c r="AX21" s="824">
        <v>0.5</v>
      </c>
      <c r="AY21" s="824"/>
      <c r="AZ21" s="824">
        <v>0.5</v>
      </c>
      <c r="BA21" s="824"/>
      <c r="BB21" s="824"/>
      <c r="BC21" s="824">
        <v>0</v>
      </c>
      <c r="BD21" s="824">
        <v>0.5</v>
      </c>
      <c r="BE21" s="824"/>
      <c r="BF21" s="824">
        <v>0</v>
      </c>
      <c r="BG21" s="824"/>
      <c r="BH21" s="824">
        <v>1</v>
      </c>
      <c r="BI21" s="824">
        <v>0</v>
      </c>
      <c r="BJ21" s="824">
        <v>0</v>
      </c>
      <c r="BK21" s="824">
        <v>0.5</v>
      </c>
      <c r="BL21" s="824">
        <v>0</v>
      </c>
      <c r="BM21" s="994">
        <v>0</v>
      </c>
      <c r="BN21" s="994"/>
      <c r="BO21" s="1302">
        <v>0</v>
      </c>
      <c r="BP21" s="824">
        <v>0.5</v>
      </c>
      <c r="BQ21" s="824">
        <v>1</v>
      </c>
      <c r="BR21" s="824">
        <v>0.5</v>
      </c>
      <c r="BS21" s="824"/>
      <c r="BT21" s="824"/>
      <c r="BU21" s="824"/>
      <c r="BV21" s="824">
        <v>0.5</v>
      </c>
      <c r="BW21" s="824"/>
      <c r="BX21" s="824">
        <v>1</v>
      </c>
      <c r="BY21" s="824">
        <v>0.5</v>
      </c>
      <c r="BZ21" s="824">
        <v>0.5</v>
      </c>
      <c r="CA21" s="824"/>
      <c r="CB21" s="824"/>
      <c r="CC21" s="824">
        <v>0.5</v>
      </c>
      <c r="CD21" s="846">
        <v>0.5</v>
      </c>
      <c r="CE21" s="825">
        <v>0.5</v>
      </c>
      <c r="CF21" s="846">
        <v>1</v>
      </c>
      <c r="CG21" s="846">
        <v>0.5</v>
      </c>
      <c r="CH21" s="517">
        <v>0</v>
      </c>
      <c r="CI21" s="517">
        <v>0</v>
      </c>
      <c r="CJ21" s="517">
        <v>0</v>
      </c>
      <c r="CK21" s="517">
        <v>0</v>
      </c>
      <c r="CL21" s="517">
        <v>0</v>
      </c>
      <c r="CM21" s="261"/>
      <c r="CN21" s="1607"/>
      <c r="CO21" s="435" t="s">
        <v>107</v>
      </c>
      <c r="CP21" s="1398">
        <v>0</v>
      </c>
      <c r="CQ21" s="1399">
        <v>0.5</v>
      </c>
      <c r="CR21" s="1399"/>
      <c r="CS21" s="1399">
        <v>0.5</v>
      </c>
      <c r="CT21" s="1399"/>
      <c r="CU21" s="1399"/>
      <c r="CV21" s="1399">
        <v>0</v>
      </c>
      <c r="CW21" s="1399">
        <v>0.5</v>
      </c>
      <c r="CX21" s="1399"/>
      <c r="CY21" s="1399">
        <v>0</v>
      </c>
      <c r="CZ21" s="1399"/>
      <c r="DA21" s="1399">
        <v>1</v>
      </c>
      <c r="DB21" s="1399">
        <v>0</v>
      </c>
      <c r="DC21" s="1399">
        <v>0</v>
      </c>
      <c r="DD21" s="1399">
        <v>0.5</v>
      </c>
      <c r="DE21" s="1399">
        <v>0</v>
      </c>
      <c r="DF21" s="1399">
        <v>0</v>
      </c>
      <c r="DG21" s="1399"/>
      <c r="DH21" s="1399">
        <v>0</v>
      </c>
      <c r="DI21" s="1399">
        <v>0.5</v>
      </c>
      <c r="DJ21" s="1399">
        <v>1</v>
      </c>
      <c r="DK21" s="1399">
        <v>0.5</v>
      </c>
      <c r="DL21" s="1399"/>
      <c r="DM21" s="1399"/>
      <c r="DN21" s="1399"/>
      <c r="DO21" s="1399">
        <v>0.5</v>
      </c>
      <c r="DP21" s="1399"/>
      <c r="DQ21" s="1399">
        <v>1</v>
      </c>
      <c r="DR21" s="1399">
        <v>0.5</v>
      </c>
      <c r="DS21" s="1399">
        <v>0.5</v>
      </c>
      <c r="DT21" s="1399"/>
      <c r="DU21" s="1399"/>
      <c r="DV21" s="1399">
        <v>0.5</v>
      </c>
      <c r="DW21" s="1399">
        <v>0.5</v>
      </c>
      <c r="DX21" s="1399">
        <v>0.5</v>
      </c>
      <c r="DY21" s="1399">
        <v>1</v>
      </c>
      <c r="DZ21" s="1400">
        <v>0.5</v>
      </c>
    </row>
    <row r="22" spans="1:130" ht="15" customHeight="1" x14ac:dyDescent="0.35">
      <c r="A22" s="420" t="s">
        <v>138</v>
      </c>
      <c r="B22" s="1620" t="s">
        <v>178</v>
      </c>
      <c r="C22" s="1316" t="s">
        <v>106</v>
      </c>
      <c r="D22" s="1334">
        <v>1</v>
      </c>
      <c r="E22" s="1350">
        <v>0.5</v>
      </c>
      <c r="F22" s="1331" t="s">
        <v>84</v>
      </c>
      <c r="G22" s="1350">
        <v>1</v>
      </c>
      <c r="H22" s="1331" t="s">
        <v>84</v>
      </c>
      <c r="I22" s="1331" t="s">
        <v>84</v>
      </c>
      <c r="J22" s="1350">
        <v>1</v>
      </c>
      <c r="K22" s="1351">
        <v>0.5</v>
      </c>
      <c r="L22" s="1331" t="s">
        <v>84</v>
      </c>
      <c r="M22" s="1350">
        <v>1</v>
      </c>
      <c r="N22" s="1331" t="s">
        <v>84</v>
      </c>
      <c r="O22" s="1350">
        <v>0.5</v>
      </c>
      <c r="P22" s="1350">
        <v>1</v>
      </c>
      <c r="Q22" s="1350">
        <v>1</v>
      </c>
      <c r="R22" s="1352">
        <v>0.5</v>
      </c>
      <c r="S22" s="1001">
        <v>1</v>
      </c>
      <c r="T22" s="1353">
        <v>1</v>
      </c>
      <c r="U22" s="1331" t="s">
        <v>84</v>
      </c>
      <c r="V22" s="1354">
        <v>1</v>
      </c>
      <c r="W22" s="430">
        <v>0.5</v>
      </c>
      <c r="X22" s="1147">
        <v>0.5</v>
      </c>
      <c r="Y22" s="1146">
        <v>0.5</v>
      </c>
      <c r="Z22" s="1142" t="s">
        <v>84</v>
      </c>
      <c r="AA22" s="1142" t="s">
        <v>84</v>
      </c>
      <c r="AB22" s="1142" t="s">
        <v>84</v>
      </c>
      <c r="AC22" s="1146">
        <v>0.5</v>
      </c>
      <c r="AD22" s="1142" t="s">
        <v>84</v>
      </c>
      <c r="AE22" s="1146">
        <v>0.5</v>
      </c>
      <c r="AF22" s="1149">
        <v>0.5</v>
      </c>
      <c r="AG22" s="480">
        <v>0.5</v>
      </c>
      <c r="AH22" s="1142" t="s">
        <v>84</v>
      </c>
      <c r="AI22" s="1142" t="s">
        <v>84</v>
      </c>
      <c r="AJ22" s="1150">
        <v>0.5</v>
      </c>
      <c r="AK22" s="853">
        <v>1</v>
      </c>
      <c r="AL22" s="480">
        <v>1</v>
      </c>
      <c r="AM22" s="1151">
        <v>0.5</v>
      </c>
      <c r="AN22" s="430">
        <v>1</v>
      </c>
      <c r="AO22" s="338" t="s">
        <v>84</v>
      </c>
      <c r="AP22" s="339" t="s">
        <v>84</v>
      </c>
      <c r="AQ22" s="338" t="s">
        <v>84</v>
      </c>
      <c r="AR22" s="339" t="s">
        <v>84</v>
      </c>
      <c r="AS22" s="339" t="s">
        <v>84</v>
      </c>
      <c r="AT22" s="288"/>
      <c r="AU22" s="1607" t="s">
        <v>178</v>
      </c>
      <c r="AV22" s="435" t="s">
        <v>106</v>
      </c>
      <c r="AW22" s="823">
        <v>1</v>
      </c>
      <c r="AX22" s="824">
        <v>0.5</v>
      </c>
      <c r="AY22" s="824"/>
      <c r="AZ22" s="824">
        <v>1</v>
      </c>
      <c r="BA22" s="824"/>
      <c r="BB22" s="824"/>
      <c r="BC22" s="824">
        <v>1</v>
      </c>
      <c r="BD22" s="824">
        <v>0.5</v>
      </c>
      <c r="BE22" s="824"/>
      <c r="BF22" s="824">
        <v>1</v>
      </c>
      <c r="BG22" s="824"/>
      <c r="BH22" s="824">
        <v>0.5</v>
      </c>
      <c r="BI22" s="824">
        <v>1</v>
      </c>
      <c r="BJ22" s="824">
        <v>1</v>
      </c>
      <c r="BK22" s="824">
        <v>0.5</v>
      </c>
      <c r="BL22" s="824">
        <v>1</v>
      </c>
      <c r="BM22" s="994">
        <v>1</v>
      </c>
      <c r="BN22" s="994"/>
      <c r="BO22" s="1302">
        <v>1</v>
      </c>
      <c r="BP22" s="824">
        <v>0.5</v>
      </c>
      <c r="BQ22" s="824">
        <v>0.5</v>
      </c>
      <c r="BR22" s="824">
        <v>0.5</v>
      </c>
      <c r="BS22" s="824"/>
      <c r="BT22" s="824"/>
      <c r="BU22" s="824"/>
      <c r="BV22" s="824">
        <v>0.5</v>
      </c>
      <c r="BW22" s="824"/>
      <c r="BX22" s="824">
        <v>0.5</v>
      </c>
      <c r="BY22" s="824">
        <v>0.5</v>
      </c>
      <c r="BZ22" s="824">
        <v>0.5</v>
      </c>
      <c r="CA22" s="824"/>
      <c r="CB22" s="824"/>
      <c r="CC22" s="824">
        <v>0.5</v>
      </c>
      <c r="CD22" s="846">
        <v>1</v>
      </c>
      <c r="CE22" s="825">
        <v>1</v>
      </c>
      <c r="CF22" s="846">
        <v>0.5</v>
      </c>
      <c r="CG22" s="846">
        <v>1</v>
      </c>
      <c r="CH22" s="338">
        <v>0</v>
      </c>
      <c r="CI22" s="338">
        <v>0</v>
      </c>
      <c r="CJ22" s="338">
        <v>0</v>
      </c>
      <c r="CK22" s="338">
        <v>0</v>
      </c>
      <c r="CL22" s="338">
        <v>0</v>
      </c>
      <c r="CM22" s="261"/>
      <c r="CN22" s="1607" t="s">
        <v>308</v>
      </c>
      <c r="CO22" s="435" t="s">
        <v>106</v>
      </c>
      <c r="CP22" s="1398">
        <v>1</v>
      </c>
      <c r="CQ22" s="1399">
        <v>0.5</v>
      </c>
      <c r="CR22" s="1399"/>
      <c r="CS22" s="1399">
        <v>1</v>
      </c>
      <c r="CT22" s="1399"/>
      <c r="CU22" s="1399"/>
      <c r="CV22" s="1399">
        <v>1</v>
      </c>
      <c r="CW22" s="1399">
        <v>0.5</v>
      </c>
      <c r="CX22" s="1399"/>
      <c r="CY22" s="1399">
        <v>1</v>
      </c>
      <c r="CZ22" s="1399"/>
      <c r="DA22" s="1399">
        <v>0.5</v>
      </c>
      <c r="DB22" s="1399">
        <v>1</v>
      </c>
      <c r="DC22" s="1399">
        <v>1</v>
      </c>
      <c r="DD22" s="1399">
        <v>0.5</v>
      </c>
      <c r="DE22" s="1399">
        <v>1</v>
      </c>
      <c r="DF22" s="1399">
        <v>1</v>
      </c>
      <c r="DG22" s="1399"/>
      <c r="DH22" s="1399">
        <v>1</v>
      </c>
      <c r="DI22" s="1399">
        <v>0.5</v>
      </c>
      <c r="DJ22" s="1399">
        <v>0.5</v>
      </c>
      <c r="DK22" s="1399">
        <v>0.5</v>
      </c>
      <c r="DL22" s="1399"/>
      <c r="DM22" s="1399"/>
      <c r="DN22" s="1399"/>
      <c r="DO22" s="1399">
        <v>0.5</v>
      </c>
      <c r="DP22" s="1399"/>
      <c r="DQ22" s="1399">
        <v>0.5</v>
      </c>
      <c r="DR22" s="1399">
        <v>0.5</v>
      </c>
      <c r="DS22" s="1399">
        <v>0.5</v>
      </c>
      <c r="DT22" s="1399"/>
      <c r="DU22" s="1399"/>
      <c r="DV22" s="1399">
        <v>0.5</v>
      </c>
      <c r="DW22" s="1399">
        <v>1</v>
      </c>
      <c r="DX22" s="1399">
        <v>1</v>
      </c>
      <c r="DY22" s="1399">
        <v>0.5</v>
      </c>
      <c r="DZ22" s="1400">
        <v>1</v>
      </c>
    </row>
    <row r="23" spans="1:130" ht="15" customHeight="1" x14ac:dyDescent="0.35">
      <c r="A23" s="419" t="s">
        <v>179</v>
      </c>
      <c r="B23" s="1620"/>
      <c r="C23" s="1316" t="s">
        <v>107</v>
      </c>
      <c r="D23" s="1335">
        <v>0</v>
      </c>
      <c r="E23" s="1351">
        <v>0.5</v>
      </c>
      <c r="F23" s="1331" t="s">
        <v>84</v>
      </c>
      <c r="G23" s="1351">
        <v>0</v>
      </c>
      <c r="H23" s="1331" t="s">
        <v>84</v>
      </c>
      <c r="I23" s="1331" t="s">
        <v>84</v>
      </c>
      <c r="J23" s="1351">
        <v>0</v>
      </c>
      <c r="K23" s="1351">
        <v>0.5</v>
      </c>
      <c r="L23" s="1331" t="s">
        <v>84</v>
      </c>
      <c r="M23" s="1351">
        <v>0</v>
      </c>
      <c r="N23" s="1331" t="s">
        <v>84</v>
      </c>
      <c r="O23" s="1351">
        <v>0.5</v>
      </c>
      <c r="P23" s="1351">
        <v>0</v>
      </c>
      <c r="Q23" s="1351">
        <v>0</v>
      </c>
      <c r="R23" s="1355">
        <v>0.5</v>
      </c>
      <c r="S23" s="1000">
        <v>0</v>
      </c>
      <c r="T23" s="1356">
        <v>0</v>
      </c>
      <c r="U23" s="1331" t="s">
        <v>84</v>
      </c>
      <c r="V23" s="1357">
        <v>0</v>
      </c>
      <c r="W23" s="1319">
        <v>0.5</v>
      </c>
      <c r="X23" s="1147">
        <v>0.5</v>
      </c>
      <c r="Y23" s="1147">
        <v>0.5</v>
      </c>
      <c r="Z23" s="1142" t="s">
        <v>84</v>
      </c>
      <c r="AA23" s="1142" t="s">
        <v>84</v>
      </c>
      <c r="AB23" s="1142" t="s">
        <v>84</v>
      </c>
      <c r="AC23" s="1147">
        <v>0.5</v>
      </c>
      <c r="AD23" s="1142" t="s">
        <v>84</v>
      </c>
      <c r="AE23" s="1147">
        <v>0.5</v>
      </c>
      <c r="AF23" s="1149">
        <v>0.5</v>
      </c>
      <c r="AG23" s="865">
        <v>0.5</v>
      </c>
      <c r="AH23" s="1142" t="s">
        <v>84</v>
      </c>
      <c r="AI23" s="1142" t="s">
        <v>84</v>
      </c>
      <c r="AJ23" s="1150">
        <v>0.5</v>
      </c>
      <c r="AK23" s="853">
        <v>0</v>
      </c>
      <c r="AL23" s="480">
        <v>0</v>
      </c>
      <c r="AM23" s="1151">
        <v>0.5</v>
      </c>
      <c r="AN23" s="430">
        <v>0</v>
      </c>
      <c r="AO23" s="338" t="s">
        <v>84</v>
      </c>
      <c r="AP23" s="338" t="s">
        <v>84</v>
      </c>
      <c r="AQ23" s="338" t="s">
        <v>84</v>
      </c>
      <c r="AR23" s="338" t="s">
        <v>84</v>
      </c>
      <c r="AS23" s="338" t="s">
        <v>84</v>
      </c>
      <c r="AT23" s="288"/>
      <c r="AU23" s="1607"/>
      <c r="AV23" s="435" t="s">
        <v>107</v>
      </c>
      <c r="AW23" s="823">
        <v>0</v>
      </c>
      <c r="AX23" s="824">
        <v>0.5</v>
      </c>
      <c r="AY23" s="824"/>
      <c r="AZ23" s="824">
        <v>0</v>
      </c>
      <c r="BA23" s="824"/>
      <c r="BB23" s="824"/>
      <c r="BC23" s="824">
        <v>0</v>
      </c>
      <c r="BD23" s="824">
        <v>0.5</v>
      </c>
      <c r="BE23" s="824"/>
      <c r="BF23" s="824">
        <v>0</v>
      </c>
      <c r="BG23" s="824"/>
      <c r="BH23" s="824">
        <v>0.5</v>
      </c>
      <c r="BI23" s="824">
        <v>0</v>
      </c>
      <c r="BJ23" s="824">
        <v>0</v>
      </c>
      <c r="BK23" s="824">
        <v>0.5</v>
      </c>
      <c r="BL23" s="824">
        <v>0</v>
      </c>
      <c r="BM23" s="994">
        <v>0</v>
      </c>
      <c r="BN23" s="994"/>
      <c r="BO23" s="1302">
        <v>0</v>
      </c>
      <c r="BP23" s="824">
        <v>0.5</v>
      </c>
      <c r="BQ23" s="824">
        <v>0.5</v>
      </c>
      <c r="BR23" s="824">
        <v>0.5</v>
      </c>
      <c r="BS23" s="824"/>
      <c r="BT23" s="824"/>
      <c r="BU23" s="824"/>
      <c r="BV23" s="824">
        <v>0.5</v>
      </c>
      <c r="BW23" s="824"/>
      <c r="BX23" s="824">
        <v>0.5</v>
      </c>
      <c r="BY23" s="824">
        <v>0.5</v>
      </c>
      <c r="BZ23" s="824">
        <v>0.5</v>
      </c>
      <c r="CA23" s="824"/>
      <c r="CB23" s="824"/>
      <c r="CC23" s="824">
        <v>0.5</v>
      </c>
      <c r="CD23" s="846">
        <v>0</v>
      </c>
      <c r="CE23" s="825">
        <v>0</v>
      </c>
      <c r="CF23" s="846">
        <v>0.5</v>
      </c>
      <c r="CG23" s="846">
        <v>0</v>
      </c>
      <c r="CH23" s="338">
        <v>0</v>
      </c>
      <c r="CI23" s="338">
        <v>0</v>
      </c>
      <c r="CJ23" s="338">
        <v>0</v>
      </c>
      <c r="CK23" s="338">
        <v>0</v>
      </c>
      <c r="CL23" s="338">
        <v>0</v>
      </c>
      <c r="CM23" s="261"/>
      <c r="CN23" s="1607"/>
      <c r="CO23" s="435" t="s">
        <v>107</v>
      </c>
      <c r="CP23" s="1398">
        <v>0</v>
      </c>
      <c r="CQ23" s="1399">
        <v>0.5</v>
      </c>
      <c r="CR23" s="1399"/>
      <c r="CS23" s="1399">
        <v>0</v>
      </c>
      <c r="CT23" s="1399"/>
      <c r="CU23" s="1399"/>
      <c r="CV23" s="1399">
        <v>0</v>
      </c>
      <c r="CW23" s="1399">
        <v>0.5</v>
      </c>
      <c r="CX23" s="1399"/>
      <c r="CY23" s="1399">
        <v>0</v>
      </c>
      <c r="CZ23" s="1399"/>
      <c r="DA23" s="1399">
        <v>0.5</v>
      </c>
      <c r="DB23" s="1399">
        <v>0</v>
      </c>
      <c r="DC23" s="1399">
        <v>0</v>
      </c>
      <c r="DD23" s="1399">
        <v>0.5</v>
      </c>
      <c r="DE23" s="1399">
        <v>0</v>
      </c>
      <c r="DF23" s="1399">
        <v>0</v>
      </c>
      <c r="DG23" s="1399"/>
      <c r="DH23" s="1399">
        <v>0</v>
      </c>
      <c r="DI23" s="1399">
        <v>0.5</v>
      </c>
      <c r="DJ23" s="1399">
        <v>0.5</v>
      </c>
      <c r="DK23" s="1399">
        <v>0.5</v>
      </c>
      <c r="DL23" s="1399"/>
      <c r="DM23" s="1399"/>
      <c r="DN23" s="1399"/>
      <c r="DO23" s="1399">
        <v>0.5</v>
      </c>
      <c r="DP23" s="1399"/>
      <c r="DQ23" s="1399">
        <v>0.5</v>
      </c>
      <c r="DR23" s="1399">
        <v>0.5</v>
      </c>
      <c r="DS23" s="1399">
        <v>0.5</v>
      </c>
      <c r="DT23" s="1399"/>
      <c r="DU23" s="1399"/>
      <c r="DV23" s="1399">
        <v>0.5</v>
      </c>
      <c r="DW23" s="1399">
        <v>0</v>
      </c>
      <c r="DX23" s="1399">
        <v>0</v>
      </c>
      <c r="DY23" s="1399">
        <v>0.5</v>
      </c>
      <c r="DZ23" s="1400">
        <v>0</v>
      </c>
    </row>
    <row r="24" spans="1:130" ht="15" customHeight="1" x14ac:dyDescent="0.35">
      <c r="A24" s="831"/>
      <c r="B24" s="1617" t="s">
        <v>776</v>
      </c>
      <c r="C24" s="1316" t="s">
        <v>106</v>
      </c>
      <c r="D24" s="1336">
        <v>0.5</v>
      </c>
      <c r="E24" s="440">
        <v>0.5</v>
      </c>
      <c r="F24" s="1331" t="s">
        <v>84</v>
      </c>
      <c r="G24" s="1358">
        <v>0.5</v>
      </c>
      <c r="H24" s="1331" t="s">
        <v>84</v>
      </c>
      <c r="I24" s="1331" t="s">
        <v>84</v>
      </c>
      <c r="J24" s="1358">
        <v>1</v>
      </c>
      <c r="K24" s="1358">
        <v>0.5</v>
      </c>
      <c r="L24" s="1331" t="s">
        <v>84</v>
      </c>
      <c r="M24" s="1358">
        <v>1</v>
      </c>
      <c r="N24" s="1331" t="s">
        <v>84</v>
      </c>
      <c r="O24" s="1358">
        <v>0</v>
      </c>
      <c r="P24" s="1358">
        <v>0.5</v>
      </c>
      <c r="Q24" s="1358">
        <v>1</v>
      </c>
      <c r="R24" s="1359">
        <v>0.5</v>
      </c>
      <c r="S24" s="1002">
        <v>1</v>
      </c>
      <c r="T24" s="1360">
        <v>0.5</v>
      </c>
      <c r="U24" s="1331" t="s">
        <v>84</v>
      </c>
      <c r="V24" s="1361">
        <v>1</v>
      </c>
      <c r="W24" s="440">
        <v>0.5</v>
      </c>
      <c r="X24" s="1152">
        <v>0.5</v>
      </c>
      <c r="Y24" s="1152">
        <v>0.5</v>
      </c>
      <c r="Z24" s="1142" t="s">
        <v>84</v>
      </c>
      <c r="AA24" s="1142" t="s">
        <v>84</v>
      </c>
      <c r="AB24" s="1142" t="s">
        <v>84</v>
      </c>
      <c r="AC24" s="1152">
        <v>1</v>
      </c>
      <c r="AD24" s="1142" t="s">
        <v>84</v>
      </c>
      <c r="AE24" s="1152">
        <v>0</v>
      </c>
      <c r="AF24" s="1153">
        <v>0.5</v>
      </c>
      <c r="AG24" s="479">
        <v>0</v>
      </c>
      <c r="AH24" s="1142" t="s">
        <v>84</v>
      </c>
      <c r="AI24" s="1142" t="s">
        <v>84</v>
      </c>
      <c r="AJ24" s="1154">
        <v>1</v>
      </c>
      <c r="AK24" s="854">
        <v>1</v>
      </c>
      <c r="AL24" s="479">
        <v>0.5</v>
      </c>
      <c r="AM24" s="1145">
        <v>0.5</v>
      </c>
      <c r="AN24" s="440">
        <v>1</v>
      </c>
      <c r="AO24" s="339" t="s">
        <v>84</v>
      </c>
      <c r="AP24" s="339" t="s">
        <v>84</v>
      </c>
      <c r="AQ24" s="339" t="s">
        <v>84</v>
      </c>
      <c r="AR24" s="339" t="s">
        <v>84</v>
      </c>
      <c r="AS24" s="339" t="s">
        <v>84</v>
      </c>
      <c r="AT24" s="288"/>
      <c r="AU24" s="1617" t="s">
        <v>776</v>
      </c>
      <c r="AV24" s="435"/>
      <c r="AW24" s="823">
        <v>0.5</v>
      </c>
      <c r="AX24" s="824">
        <v>0.5</v>
      </c>
      <c r="AY24" s="824"/>
      <c r="AZ24" s="824">
        <v>0.5</v>
      </c>
      <c r="BA24" s="824"/>
      <c r="BB24" s="824"/>
      <c r="BC24" s="824">
        <v>1</v>
      </c>
      <c r="BD24" s="824">
        <v>0.5</v>
      </c>
      <c r="BE24" s="824"/>
      <c r="BF24" s="824">
        <v>1</v>
      </c>
      <c r="BG24" s="824"/>
      <c r="BH24" s="824">
        <v>0</v>
      </c>
      <c r="BI24" s="824">
        <v>0.5</v>
      </c>
      <c r="BJ24" s="824">
        <v>1</v>
      </c>
      <c r="BK24" s="824">
        <v>0.5</v>
      </c>
      <c r="BL24" s="824">
        <v>1</v>
      </c>
      <c r="BM24" s="994">
        <v>0.5</v>
      </c>
      <c r="BN24" s="994"/>
      <c r="BO24" s="1302">
        <v>1</v>
      </c>
      <c r="BP24" s="824">
        <v>0.5</v>
      </c>
      <c r="BQ24" s="824">
        <v>0.5</v>
      </c>
      <c r="BR24" s="824">
        <v>0.5</v>
      </c>
      <c r="BS24" s="824"/>
      <c r="BT24" s="824"/>
      <c r="BU24" s="824"/>
      <c r="BV24" s="824">
        <v>1</v>
      </c>
      <c r="BW24" s="824"/>
      <c r="BX24" s="824">
        <v>0</v>
      </c>
      <c r="BY24" s="824">
        <v>0.5</v>
      </c>
      <c r="BZ24" s="824">
        <v>0</v>
      </c>
      <c r="CA24" s="824"/>
      <c r="CB24" s="824"/>
      <c r="CC24" s="824">
        <v>1</v>
      </c>
      <c r="CD24" s="846">
        <v>1</v>
      </c>
      <c r="CE24" s="825">
        <v>0.5</v>
      </c>
      <c r="CF24" s="846">
        <v>0.5</v>
      </c>
      <c r="CG24" s="846">
        <v>1</v>
      </c>
      <c r="CH24" s="613">
        <v>0</v>
      </c>
      <c r="CI24" s="613">
        <v>0</v>
      </c>
      <c r="CJ24" s="613">
        <v>0</v>
      </c>
      <c r="CK24" s="613">
        <v>0</v>
      </c>
      <c r="CL24" s="613">
        <v>0</v>
      </c>
      <c r="CM24" s="261"/>
      <c r="CN24" s="1607" t="s">
        <v>705</v>
      </c>
      <c r="CO24" s="435" t="s">
        <v>106</v>
      </c>
      <c r="CP24" s="1398">
        <v>0.5</v>
      </c>
      <c r="CQ24" s="1399">
        <v>0.5</v>
      </c>
      <c r="CR24" s="1399"/>
      <c r="CS24" s="1399">
        <v>0.5</v>
      </c>
      <c r="CT24" s="1399"/>
      <c r="CU24" s="1399"/>
      <c r="CV24" s="1399">
        <v>1</v>
      </c>
      <c r="CW24" s="1399">
        <v>0.5</v>
      </c>
      <c r="CX24" s="1399"/>
      <c r="CY24" s="1399">
        <v>1</v>
      </c>
      <c r="CZ24" s="1399"/>
      <c r="DA24" s="1399">
        <v>0</v>
      </c>
      <c r="DB24" s="1399">
        <v>0.5</v>
      </c>
      <c r="DC24" s="1399">
        <v>1</v>
      </c>
      <c r="DD24" s="1399">
        <v>0.5</v>
      </c>
      <c r="DE24" s="1399">
        <v>1</v>
      </c>
      <c r="DF24" s="1399">
        <v>0.5</v>
      </c>
      <c r="DG24" s="1399"/>
      <c r="DH24" s="1399">
        <v>1</v>
      </c>
      <c r="DI24" s="1399">
        <v>0.5</v>
      </c>
      <c r="DJ24" s="1399">
        <v>0.5</v>
      </c>
      <c r="DK24" s="1399">
        <v>0.5</v>
      </c>
      <c r="DL24" s="1399"/>
      <c r="DM24" s="1399"/>
      <c r="DN24" s="1399"/>
      <c r="DO24" s="1399">
        <v>1</v>
      </c>
      <c r="DP24" s="1399"/>
      <c r="DQ24" s="1399">
        <v>0</v>
      </c>
      <c r="DR24" s="1399">
        <v>0.5</v>
      </c>
      <c r="DS24" s="1399">
        <v>0</v>
      </c>
      <c r="DT24" s="1399"/>
      <c r="DU24" s="1399"/>
      <c r="DV24" s="1399">
        <v>1</v>
      </c>
      <c r="DW24" s="1399">
        <v>1</v>
      </c>
      <c r="DX24" s="1399">
        <v>0.5</v>
      </c>
      <c r="DY24" s="1399">
        <v>0.5</v>
      </c>
      <c r="DZ24" s="1400">
        <v>1</v>
      </c>
    </row>
    <row r="25" spans="1:130" ht="15" customHeight="1" x14ac:dyDescent="0.35">
      <c r="A25" s="832"/>
      <c r="B25" s="1618"/>
      <c r="C25" s="1316" t="s">
        <v>107</v>
      </c>
      <c r="D25" s="1329">
        <v>0.5</v>
      </c>
      <c r="E25" s="1330">
        <v>0.5</v>
      </c>
      <c r="F25" s="1331" t="s">
        <v>84</v>
      </c>
      <c r="G25" s="1330">
        <v>0.5</v>
      </c>
      <c r="H25" s="1331" t="s">
        <v>84</v>
      </c>
      <c r="I25" s="1331" t="s">
        <v>84</v>
      </c>
      <c r="J25" s="1330">
        <v>0</v>
      </c>
      <c r="K25" s="1330">
        <v>0.5</v>
      </c>
      <c r="L25" s="1331" t="s">
        <v>84</v>
      </c>
      <c r="M25" s="1330">
        <v>0</v>
      </c>
      <c r="N25" s="1331" t="s">
        <v>84</v>
      </c>
      <c r="O25" s="1330">
        <v>1</v>
      </c>
      <c r="P25" s="1330">
        <v>0.5</v>
      </c>
      <c r="Q25" s="1330">
        <v>0</v>
      </c>
      <c r="R25" s="1332">
        <v>0.5</v>
      </c>
      <c r="S25" s="999">
        <v>0</v>
      </c>
      <c r="T25" s="1333">
        <v>0.5</v>
      </c>
      <c r="U25" s="1331" t="s">
        <v>84</v>
      </c>
      <c r="V25" s="1349">
        <v>0</v>
      </c>
      <c r="W25" s="1318">
        <v>0.5</v>
      </c>
      <c r="X25" s="1141">
        <v>0.5</v>
      </c>
      <c r="Y25" s="1141">
        <v>0.5</v>
      </c>
      <c r="Z25" s="1142" t="s">
        <v>84</v>
      </c>
      <c r="AA25" s="1142" t="s">
        <v>84</v>
      </c>
      <c r="AB25" s="1142" t="s">
        <v>84</v>
      </c>
      <c r="AC25" s="1141">
        <v>0</v>
      </c>
      <c r="AD25" s="1142" t="s">
        <v>84</v>
      </c>
      <c r="AE25" s="1141">
        <v>1</v>
      </c>
      <c r="AF25" s="1143">
        <v>0.5</v>
      </c>
      <c r="AG25" s="864">
        <v>1</v>
      </c>
      <c r="AH25" s="1142" t="s">
        <v>84</v>
      </c>
      <c r="AI25" s="1142" t="s">
        <v>84</v>
      </c>
      <c r="AJ25" s="1144">
        <v>0</v>
      </c>
      <c r="AK25" s="852">
        <v>0</v>
      </c>
      <c r="AL25" s="479">
        <v>0.5</v>
      </c>
      <c r="AM25" s="1145">
        <v>0.5</v>
      </c>
      <c r="AN25" s="440">
        <v>0</v>
      </c>
      <c r="AO25" s="339" t="s">
        <v>84</v>
      </c>
      <c r="AP25" s="339" t="s">
        <v>84</v>
      </c>
      <c r="AQ25" s="339" t="s">
        <v>84</v>
      </c>
      <c r="AR25" s="339" t="s">
        <v>84</v>
      </c>
      <c r="AS25" s="339" t="s">
        <v>84</v>
      </c>
      <c r="AT25" s="288"/>
      <c r="AU25" s="1618"/>
      <c r="AV25" s="435"/>
      <c r="AW25" s="823">
        <v>0.5</v>
      </c>
      <c r="AX25" s="824">
        <v>0.5</v>
      </c>
      <c r="AY25" s="824"/>
      <c r="AZ25" s="824">
        <v>0.5</v>
      </c>
      <c r="BA25" s="824"/>
      <c r="BB25" s="824"/>
      <c r="BC25" s="824">
        <v>0</v>
      </c>
      <c r="BD25" s="824">
        <v>0.5</v>
      </c>
      <c r="BE25" s="824"/>
      <c r="BF25" s="824">
        <v>0</v>
      </c>
      <c r="BG25" s="824"/>
      <c r="BH25" s="824">
        <v>1</v>
      </c>
      <c r="BI25" s="824">
        <v>0.5</v>
      </c>
      <c r="BJ25" s="824">
        <v>0</v>
      </c>
      <c r="BK25" s="824">
        <v>0.5</v>
      </c>
      <c r="BL25" s="824">
        <v>0</v>
      </c>
      <c r="BM25" s="994">
        <v>0.5</v>
      </c>
      <c r="BN25" s="994"/>
      <c r="BO25" s="1302">
        <v>0</v>
      </c>
      <c r="BP25" s="824">
        <v>0.5</v>
      </c>
      <c r="BQ25" s="824">
        <v>0.5</v>
      </c>
      <c r="BR25" s="824">
        <v>0.5</v>
      </c>
      <c r="BS25" s="824"/>
      <c r="BT25" s="824"/>
      <c r="BU25" s="824"/>
      <c r="BV25" s="824">
        <v>0</v>
      </c>
      <c r="BW25" s="824"/>
      <c r="BX25" s="824">
        <v>1</v>
      </c>
      <c r="BY25" s="824">
        <v>0.5</v>
      </c>
      <c r="BZ25" s="824">
        <v>1</v>
      </c>
      <c r="CA25" s="824"/>
      <c r="CB25" s="824"/>
      <c r="CC25" s="824">
        <v>0</v>
      </c>
      <c r="CD25" s="846">
        <v>0</v>
      </c>
      <c r="CE25" s="825">
        <v>0.5</v>
      </c>
      <c r="CF25" s="846">
        <v>0.5</v>
      </c>
      <c r="CG25" s="846">
        <v>0</v>
      </c>
      <c r="CH25" s="613">
        <v>0</v>
      </c>
      <c r="CI25" s="613">
        <v>0</v>
      </c>
      <c r="CJ25" s="613">
        <v>0</v>
      </c>
      <c r="CK25" s="613">
        <v>0</v>
      </c>
      <c r="CL25" s="613">
        <v>0</v>
      </c>
      <c r="CM25" s="261"/>
      <c r="CN25" s="1607"/>
      <c r="CO25" s="435" t="s">
        <v>834</v>
      </c>
      <c r="CP25" s="1398">
        <v>0.5</v>
      </c>
      <c r="CQ25" s="1399">
        <v>0.5</v>
      </c>
      <c r="CR25" s="1399"/>
      <c r="CS25" s="1399">
        <v>0.5</v>
      </c>
      <c r="CT25" s="1399"/>
      <c r="CU25" s="1399"/>
      <c r="CV25" s="1399">
        <v>0</v>
      </c>
      <c r="CW25" s="1399">
        <v>0.5</v>
      </c>
      <c r="CX25" s="1399"/>
      <c r="CY25" s="1399">
        <v>0</v>
      </c>
      <c r="CZ25" s="1399"/>
      <c r="DA25" s="1399">
        <v>1</v>
      </c>
      <c r="DB25" s="1399">
        <v>0.5</v>
      </c>
      <c r="DC25" s="1399">
        <v>0</v>
      </c>
      <c r="DD25" s="1399">
        <v>0.5</v>
      </c>
      <c r="DE25" s="1399">
        <v>0</v>
      </c>
      <c r="DF25" s="1399">
        <v>0.5</v>
      </c>
      <c r="DG25" s="1399"/>
      <c r="DH25" s="1399">
        <v>0</v>
      </c>
      <c r="DI25" s="1399">
        <v>0.5</v>
      </c>
      <c r="DJ25" s="1399">
        <v>0.5</v>
      </c>
      <c r="DK25" s="1399">
        <v>0.5</v>
      </c>
      <c r="DL25" s="1399"/>
      <c r="DM25" s="1399"/>
      <c r="DN25" s="1399"/>
      <c r="DO25" s="1399">
        <v>0</v>
      </c>
      <c r="DP25" s="1399"/>
      <c r="DQ25" s="1399">
        <v>1</v>
      </c>
      <c r="DR25" s="1399">
        <v>0.5</v>
      </c>
      <c r="DS25" s="1399">
        <v>1</v>
      </c>
      <c r="DT25" s="1399"/>
      <c r="DU25" s="1399"/>
      <c r="DV25" s="1399">
        <v>0</v>
      </c>
      <c r="DW25" s="1399">
        <v>0</v>
      </c>
      <c r="DX25" s="1399">
        <v>0.5</v>
      </c>
      <c r="DY25" s="1399">
        <v>0.5</v>
      </c>
      <c r="DZ25" s="1400">
        <v>0</v>
      </c>
    </row>
    <row r="26" spans="1:130" ht="15" customHeight="1" x14ac:dyDescent="0.35">
      <c r="A26" s="420" t="s">
        <v>240</v>
      </c>
      <c r="B26" s="1620" t="s">
        <v>23</v>
      </c>
      <c r="C26" s="1316" t="s">
        <v>106</v>
      </c>
      <c r="D26" s="1334">
        <v>1</v>
      </c>
      <c r="E26" s="1350">
        <v>1</v>
      </c>
      <c r="F26" s="1331" t="s">
        <v>84</v>
      </c>
      <c r="G26" s="1350">
        <v>1</v>
      </c>
      <c r="H26" s="1331" t="s">
        <v>84</v>
      </c>
      <c r="I26" s="1331" t="s">
        <v>84</v>
      </c>
      <c r="J26" s="1350">
        <v>1</v>
      </c>
      <c r="K26" s="1351">
        <v>0.5</v>
      </c>
      <c r="L26" s="1331" t="s">
        <v>84</v>
      </c>
      <c r="M26" s="1350">
        <v>1</v>
      </c>
      <c r="N26" s="1331" t="s">
        <v>84</v>
      </c>
      <c r="O26" s="1350">
        <v>1</v>
      </c>
      <c r="P26" s="1350">
        <v>0.5</v>
      </c>
      <c r="Q26" s="1350">
        <v>0.5</v>
      </c>
      <c r="R26" s="1352">
        <v>0.5</v>
      </c>
      <c r="S26" s="1001">
        <v>1</v>
      </c>
      <c r="T26" s="1353">
        <v>1</v>
      </c>
      <c r="U26" s="1331" t="s">
        <v>84</v>
      </c>
      <c r="V26" s="1354">
        <v>1</v>
      </c>
      <c r="W26" s="430">
        <v>1</v>
      </c>
      <c r="X26" s="1147">
        <v>0.5</v>
      </c>
      <c r="Y26" s="1146">
        <v>1</v>
      </c>
      <c r="Z26" s="1142" t="s">
        <v>84</v>
      </c>
      <c r="AA26" s="1142" t="s">
        <v>84</v>
      </c>
      <c r="AB26" s="1142" t="s">
        <v>84</v>
      </c>
      <c r="AC26" s="1146">
        <v>0.5</v>
      </c>
      <c r="AD26" s="1142" t="s">
        <v>84</v>
      </c>
      <c r="AE26" s="1146">
        <v>1</v>
      </c>
      <c r="AF26" s="1149">
        <v>1</v>
      </c>
      <c r="AG26" s="480">
        <v>1</v>
      </c>
      <c r="AH26" s="1142" t="s">
        <v>84</v>
      </c>
      <c r="AI26" s="1142" t="s">
        <v>84</v>
      </c>
      <c r="AJ26" s="1150">
        <v>0.5</v>
      </c>
      <c r="AK26" s="853">
        <v>1</v>
      </c>
      <c r="AL26" s="480">
        <v>1</v>
      </c>
      <c r="AM26" s="1151">
        <v>1</v>
      </c>
      <c r="AN26" s="430">
        <v>1</v>
      </c>
      <c r="AO26" s="338" t="s">
        <v>84</v>
      </c>
      <c r="AP26" s="339" t="s">
        <v>84</v>
      </c>
      <c r="AQ26" s="338" t="s">
        <v>84</v>
      </c>
      <c r="AR26" s="339" t="s">
        <v>84</v>
      </c>
      <c r="AS26" s="339" t="s">
        <v>84</v>
      </c>
      <c r="AT26" s="288"/>
      <c r="AU26" s="1607" t="s">
        <v>23</v>
      </c>
      <c r="AV26" s="435" t="s">
        <v>106</v>
      </c>
      <c r="AW26" s="823">
        <v>1</v>
      </c>
      <c r="AX26" s="824">
        <v>1</v>
      </c>
      <c r="AY26" s="824"/>
      <c r="AZ26" s="824">
        <v>1</v>
      </c>
      <c r="BA26" s="824"/>
      <c r="BB26" s="824"/>
      <c r="BC26" s="824">
        <v>1</v>
      </c>
      <c r="BD26" s="824">
        <v>0.5</v>
      </c>
      <c r="BE26" s="824"/>
      <c r="BF26" s="824">
        <v>1</v>
      </c>
      <c r="BG26" s="824"/>
      <c r="BH26" s="824">
        <v>1</v>
      </c>
      <c r="BI26" s="824">
        <v>0.5</v>
      </c>
      <c r="BJ26" s="824">
        <v>0.5</v>
      </c>
      <c r="BK26" s="824">
        <v>0.5</v>
      </c>
      <c r="BL26" s="824">
        <v>1</v>
      </c>
      <c r="BM26" s="994">
        <v>1</v>
      </c>
      <c r="BN26" s="994"/>
      <c r="BO26" s="1302">
        <v>1</v>
      </c>
      <c r="BP26" s="824">
        <v>1</v>
      </c>
      <c r="BQ26" s="824">
        <v>0.5</v>
      </c>
      <c r="BR26" s="824">
        <v>1</v>
      </c>
      <c r="BS26" s="824"/>
      <c r="BT26" s="824"/>
      <c r="BU26" s="824"/>
      <c r="BV26" s="824">
        <v>0.5</v>
      </c>
      <c r="BW26" s="824"/>
      <c r="BX26" s="824">
        <v>1</v>
      </c>
      <c r="BY26" s="824">
        <v>1</v>
      </c>
      <c r="BZ26" s="824">
        <v>1</v>
      </c>
      <c r="CA26" s="824"/>
      <c r="CB26" s="824"/>
      <c r="CC26" s="824">
        <v>0.5</v>
      </c>
      <c r="CD26" s="846">
        <v>1</v>
      </c>
      <c r="CE26" s="825">
        <v>1</v>
      </c>
      <c r="CF26" s="846">
        <v>1</v>
      </c>
      <c r="CG26" s="846">
        <v>1</v>
      </c>
      <c r="CH26" s="338">
        <v>0</v>
      </c>
      <c r="CI26" s="338">
        <v>0</v>
      </c>
      <c r="CJ26" s="338">
        <v>0</v>
      </c>
      <c r="CK26" s="338">
        <v>0</v>
      </c>
      <c r="CL26" s="338">
        <v>0</v>
      </c>
      <c r="CM26" s="261"/>
      <c r="CN26" s="1607" t="s">
        <v>23</v>
      </c>
      <c r="CO26" s="435" t="s">
        <v>106</v>
      </c>
      <c r="CP26" s="1398">
        <v>1</v>
      </c>
      <c r="CQ26" s="1399">
        <v>1</v>
      </c>
      <c r="CR26" s="1399"/>
      <c r="CS26" s="1399">
        <v>1</v>
      </c>
      <c r="CT26" s="1399"/>
      <c r="CU26" s="1399"/>
      <c r="CV26" s="1399">
        <v>1</v>
      </c>
      <c r="CW26" s="1399">
        <v>0.5</v>
      </c>
      <c r="CX26" s="1399"/>
      <c r="CY26" s="1399">
        <v>1</v>
      </c>
      <c r="CZ26" s="1399"/>
      <c r="DA26" s="1399">
        <v>1</v>
      </c>
      <c r="DB26" s="1399">
        <v>0.5</v>
      </c>
      <c r="DC26" s="1399">
        <v>0.5</v>
      </c>
      <c r="DD26" s="1399">
        <v>0.5</v>
      </c>
      <c r="DE26" s="1399">
        <v>1</v>
      </c>
      <c r="DF26" s="1399">
        <v>1</v>
      </c>
      <c r="DG26" s="1399"/>
      <c r="DH26" s="1399">
        <v>1</v>
      </c>
      <c r="DI26" s="1399">
        <v>1</v>
      </c>
      <c r="DJ26" s="1399">
        <v>0.5</v>
      </c>
      <c r="DK26" s="1399">
        <v>1</v>
      </c>
      <c r="DL26" s="1399"/>
      <c r="DM26" s="1399"/>
      <c r="DN26" s="1399"/>
      <c r="DO26" s="1399">
        <v>0.5</v>
      </c>
      <c r="DP26" s="1399"/>
      <c r="DQ26" s="1399">
        <v>1</v>
      </c>
      <c r="DR26" s="1399">
        <v>1</v>
      </c>
      <c r="DS26" s="1399">
        <v>1</v>
      </c>
      <c r="DT26" s="1399"/>
      <c r="DU26" s="1399"/>
      <c r="DV26" s="1399">
        <v>0.5</v>
      </c>
      <c r="DW26" s="1399">
        <v>1</v>
      </c>
      <c r="DX26" s="1399">
        <v>1</v>
      </c>
      <c r="DY26" s="1399">
        <v>1</v>
      </c>
      <c r="DZ26" s="1400">
        <v>1</v>
      </c>
    </row>
    <row r="27" spans="1:130" ht="15" customHeight="1" x14ac:dyDescent="0.35">
      <c r="A27" s="419" t="s">
        <v>171</v>
      </c>
      <c r="B27" s="1620"/>
      <c r="C27" s="1316" t="s">
        <v>107</v>
      </c>
      <c r="D27" s="1335">
        <v>0</v>
      </c>
      <c r="E27" s="1351">
        <v>0</v>
      </c>
      <c r="F27" s="1331" t="s">
        <v>84</v>
      </c>
      <c r="G27" s="1351">
        <v>0</v>
      </c>
      <c r="H27" s="1331" t="s">
        <v>84</v>
      </c>
      <c r="I27" s="1331" t="s">
        <v>84</v>
      </c>
      <c r="J27" s="1351">
        <v>0</v>
      </c>
      <c r="K27" s="1351">
        <v>0.5</v>
      </c>
      <c r="L27" s="1331" t="s">
        <v>84</v>
      </c>
      <c r="M27" s="1351">
        <v>0</v>
      </c>
      <c r="N27" s="1331" t="s">
        <v>84</v>
      </c>
      <c r="O27" s="1351">
        <v>0</v>
      </c>
      <c r="P27" s="1351">
        <v>0.5</v>
      </c>
      <c r="Q27" s="1351">
        <v>0.5</v>
      </c>
      <c r="R27" s="1355">
        <v>0.5</v>
      </c>
      <c r="S27" s="1000">
        <v>0</v>
      </c>
      <c r="T27" s="1356">
        <v>0</v>
      </c>
      <c r="U27" s="1331" t="s">
        <v>84</v>
      </c>
      <c r="V27" s="1357">
        <v>0</v>
      </c>
      <c r="W27" s="1319">
        <v>0</v>
      </c>
      <c r="X27" s="1147">
        <v>0.5</v>
      </c>
      <c r="Y27" s="1147">
        <v>0</v>
      </c>
      <c r="Z27" s="1142" t="s">
        <v>84</v>
      </c>
      <c r="AA27" s="1142" t="s">
        <v>84</v>
      </c>
      <c r="AB27" s="1142" t="s">
        <v>84</v>
      </c>
      <c r="AC27" s="1147">
        <v>0.5</v>
      </c>
      <c r="AD27" s="1142" t="s">
        <v>84</v>
      </c>
      <c r="AE27" s="1147">
        <v>0</v>
      </c>
      <c r="AF27" s="1149">
        <v>0</v>
      </c>
      <c r="AG27" s="865">
        <v>0</v>
      </c>
      <c r="AH27" s="1142" t="s">
        <v>84</v>
      </c>
      <c r="AI27" s="1142" t="s">
        <v>84</v>
      </c>
      <c r="AJ27" s="1150">
        <v>0.5</v>
      </c>
      <c r="AK27" s="853">
        <v>0</v>
      </c>
      <c r="AL27" s="480">
        <v>0</v>
      </c>
      <c r="AM27" s="1151">
        <v>0</v>
      </c>
      <c r="AN27" s="430">
        <v>0</v>
      </c>
      <c r="AO27" s="338" t="s">
        <v>84</v>
      </c>
      <c r="AP27" s="338" t="s">
        <v>84</v>
      </c>
      <c r="AQ27" s="338" t="s">
        <v>84</v>
      </c>
      <c r="AR27" s="338" t="s">
        <v>84</v>
      </c>
      <c r="AS27" s="338" t="s">
        <v>84</v>
      </c>
      <c r="AT27" s="288"/>
      <c r="AU27" s="1607"/>
      <c r="AV27" s="435" t="s">
        <v>107</v>
      </c>
      <c r="AW27" s="823">
        <v>0</v>
      </c>
      <c r="AX27" s="824">
        <v>0</v>
      </c>
      <c r="AY27" s="824"/>
      <c r="AZ27" s="824">
        <v>0</v>
      </c>
      <c r="BA27" s="824"/>
      <c r="BB27" s="824"/>
      <c r="BC27" s="824">
        <v>0</v>
      </c>
      <c r="BD27" s="824">
        <v>0.5</v>
      </c>
      <c r="BE27" s="824"/>
      <c r="BF27" s="824">
        <v>0</v>
      </c>
      <c r="BG27" s="824"/>
      <c r="BH27" s="824">
        <v>0</v>
      </c>
      <c r="BI27" s="824">
        <v>0.5</v>
      </c>
      <c r="BJ27" s="824">
        <v>0.5</v>
      </c>
      <c r="BK27" s="824">
        <v>0.5</v>
      </c>
      <c r="BL27" s="824">
        <v>0</v>
      </c>
      <c r="BM27" s="994">
        <v>0</v>
      </c>
      <c r="BN27" s="994"/>
      <c r="BO27" s="1302">
        <v>0</v>
      </c>
      <c r="BP27" s="824">
        <v>0</v>
      </c>
      <c r="BQ27" s="824">
        <v>0.5</v>
      </c>
      <c r="BR27" s="824">
        <v>0</v>
      </c>
      <c r="BS27" s="824"/>
      <c r="BT27" s="824"/>
      <c r="BU27" s="824"/>
      <c r="BV27" s="824">
        <v>0.5</v>
      </c>
      <c r="BW27" s="824"/>
      <c r="BX27" s="824">
        <v>0</v>
      </c>
      <c r="BY27" s="824">
        <v>0</v>
      </c>
      <c r="BZ27" s="824">
        <v>0</v>
      </c>
      <c r="CA27" s="824"/>
      <c r="CB27" s="824"/>
      <c r="CC27" s="824">
        <v>0.5</v>
      </c>
      <c r="CD27" s="846">
        <v>0</v>
      </c>
      <c r="CE27" s="825">
        <v>0</v>
      </c>
      <c r="CF27" s="846">
        <v>0</v>
      </c>
      <c r="CG27" s="846">
        <v>0</v>
      </c>
      <c r="CH27" s="338">
        <v>0</v>
      </c>
      <c r="CI27" s="338">
        <v>0</v>
      </c>
      <c r="CJ27" s="338">
        <v>0</v>
      </c>
      <c r="CK27" s="338">
        <v>0</v>
      </c>
      <c r="CL27" s="338">
        <v>0</v>
      </c>
      <c r="CM27" s="261"/>
      <c r="CN27" s="1607"/>
      <c r="CO27" s="435" t="s">
        <v>107</v>
      </c>
      <c r="CP27" s="1398">
        <v>0</v>
      </c>
      <c r="CQ27" s="1399">
        <v>0</v>
      </c>
      <c r="CR27" s="1399"/>
      <c r="CS27" s="1399">
        <v>0</v>
      </c>
      <c r="CT27" s="1399"/>
      <c r="CU27" s="1399"/>
      <c r="CV27" s="1399">
        <v>0</v>
      </c>
      <c r="CW27" s="1399">
        <v>0.5</v>
      </c>
      <c r="CX27" s="1399"/>
      <c r="CY27" s="1399">
        <v>0</v>
      </c>
      <c r="CZ27" s="1399"/>
      <c r="DA27" s="1399">
        <v>0</v>
      </c>
      <c r="DB27" s="1399">
        <v>0.5</v>
      </c>
      <c r="DC27" s="1399">
        <v>0.5</v>
      </c>
      <c r="DD27" s="1399">
        <v>0.5</v>
      </c>
      <c r="DE27" s="1399">
        <v>0</v>
      </c>
      <c r="DF27" s="1399">
        <v>0</v>
      </c>
      <c r="DG27" s="1399"/>
      <c r="DH27" s="1399">
        <v>0</v>
      </c>
      <c r="DI27" s="1399">
        <v>0</v>
      </c>
      <c r="DJ27" s="1399">
        <v>0.5</v>
      </c>
      <c r="DK27" s="1399">
        <v>0</v>
      </c>
      <c r="DL27" s="1399"/>
      <c r="DM27" s="1399"/>
      <c r="DN27" s="1399"/>
      <c r="DO27" s="1399">
        <v>0.5</v>
      </c>
      <c r="DP27" s="1399"/>
      <c r="DQ27" s="1399">
        <v>0</v>
      </c>
      <c r="DR27" s="1399">
        <v>0</v>
      </c>
      <c r="DS27" s="1399">
        <v>0</v>
      </c>
      <c r="DT27" s="1399"/>
      <c r="DU27" s="1399"/>
      <c r="DV27" s="1399">
        <v>0.5</v>
      </c>
      <c r="DW27" s="1399">
        <v>0</v>
      </c>
      <c r="DX27" s="1399">
        <v>0</v>
      </c>
      <c r="DY27" s="1399">
        <v>0</v>
      </c>
      <c r="DZ27" s="1400">
        <v>0</v>
      </c>
    </row>
    <row r="28" spans="1:130" ht="15" customHeight="1" x14ac:dyDescent="0.35">
      <c r="A28" s="242" t="s">
        <v>68</v>
      </c>
      <c r="B28" s="1620" t="s">
        <v>138</v>
      </c>
      <c r="C28" s="1316" t="s">
        <v>106</v>
      </c>
      <c r="D28" s="1336">
        <v>1</v>
      </c>
      <c r="E28" s="440">
        <v>1</v>
      </c>
      <c r="F28" s="1331" t="s">
        <v>84</v>
      </c>
      <c r="G28" s="1358">
        <v>1</v>
      </c>
      <c r="H28" s="1331" t="s">
        <v>84</v>
      </c>
      <c r="I28" s="1331" t="s">
        <v>84</v>
      </c>
      <c r="J28" s="1358">
        <v>1</v>
      </c>
      <c r="K28" s="1358">
        <v>1</v>
      </c>
      <c r="L28" s="1331" t="s">
        <v>84</v>
      </c>
      <c r="M28" s="1358">
        <v>1</v>
      </c>
      <c r="N28" s="1331" t="s">
        <v>84</v>
      </c>
      <c r="O28" s="1358">
        <v>1</v>
      </c>
      <c r="P28" s="1358">
        <v>1</v>
      </c>
      <c r="Q28" s="1358">
        <v>1</v>
      </c>
      <c r="R28" s="1359">
        <v>1</v>
      </c>
      <c r="S28" s="1002">
        <v>1</v>
      </c>
      <c r="T28" s="1360">
        <v>1</v>
      </c>
      <c r="U28" s="1331" t="s">
        <v>84</v>
      </c>
      <c r="V28" s="1361">
        <v>1</v>
      </c>
      <c r="W28" s="440">
        <v>1</v>
      </c>
      <c r="X28" s="1152">
        <v>1</v>
      </c>
      <c r="Y28" s="1152">
        <v>1</v>
      </c>
      <c r="Z28" s="1142" t="s">
        <v>84</v>
      </c>
      <c r="AA28" s="1142" t="s">
        <v>84</v>
      </c>
      <c r="AB28" s="1142" t="s">
        <v>84</v>
      </c>
      <c r="AC28" s="1152">
        <v>1</v>
      </c>
      <c r="AD28" s="1142" t="s">
        <v>84</v>
      </c>
      <c r="AE28" s="1152">
        <v>1</v>
      </c>
      <c r="AF28" s="1153">
        <v>1</v>
      </c>
      <c r="AG28" s="479">
        <v>1</v>
      </c>
      <c r="AH28" s="1142" t="s">
        <v>84</v>
      </c>
      <c r="AI28" s="1142" t="s">
        <v>84</v>
      </c>
      <c r="AJ28" s="1154">
        <v>1</v>
      </c>
      <c r="AK28" s="854">
        <v>1</v>
      </c>
      <c r="AL28" s="479">
        <v>1</v>
      </c>
      <c r="AM28" s="1145">
        <v>1</v>
      </c>
      <c r="AN28" s="440">
        <v>1</v>
      </c>
      <c r="AO28" s="519" t="s">
        <v>84</v>
      </c>
      <c r="AP28" s="519" t="s">
        <v>84</v>
      </c>
      <c r="AQ28" s="519" t="s">
        <v>84</v>
      </c>
      <c r="AR28" s="519" t="s">
        <v>84</v>
      </c>
      <c r="AS28" s="519" t="s">
        <v>84</v>
      </c>
      <c r="AT28" s="288"/>
      <c r="AU28" s="1607" t="s">
        <v>138</v>
      </c>
      <c r="AV28" s="435" t="s">
        <v>106</v>
      </c>
      <c r="AW28" s="823">
        <v>1</v>
      </c>
      <c r="AX28" s="824">
        <v>1</v>
      </c>
      <c r="AY28" s="824"/>
      <c r="AZ28" s="824">
        <v>1</v>
      </c>
      <c r="BA28" s="824"/>
      <c r="BB28" s="824"/>
      <c r="BC28" s="824">
        <v>1</v>
      </c>
      <c r="BD28" s="824">
        <v>1</v>
      </c>
      <c r="BE28" s="824"/>
      <c r="BF28" s="824">
        <v>1</v>
      </c>
      <c r="BG28" s="824"/>
      <c r="BH28" s="824">
        <v>1</v>
      </c>
      <c r="BI28" s="824">
        <v>1</v>
      </c>
      <c r="BJ28" s="824">
        <v>1</v>
      </c>
      <c r="BK28" s="824">
        <v>1</v>
      </c>
      <c r="BL28" s="824">
        <v>1</v>
      </c>
      <c r="BM28" s="994">
        <v>1</v>
      </c>
      <c r="BN28" s="994"/>
      <c r="BO28" s="1302">
        <v>1</v>
      </c>
      <c r="BP28" s="824">
        <v>1</v>
      </c>
      <c r="BQ28" s="824">
        <v>1</v>
      </c>
      <c r="BR28" s="824">
        <v>1</v>
      </c>
      <c r="BS28" s="824"/>
      <c r="BT28" s="824"/>
      <c r="BU28" s="824"/>
      <c r="BV28" s="824">
        <v>1</v>
      </c>
      <c r="BW28" s="824"/>
      <c r="BX28" s="824">
        <v>1</v>
      </c>
      <c r="BY28" s="824">
        <v>1</v>
      </c>
      <c r="BZ28" s="824">
        <v>1</v>
      </c>
      <c r="CA28" s="824"/>
      <c r="CB28" s="824"/>
      <c r="CC28" s="824">
        <v>1</v>
      </c>
      <c r="CD28" s="846">
        <v>1</v>
      </c>
      <c r="CE28" s="825">
        <v>1</v>
      </c>
      <c r="CF28" s="846">
        <v>1</v>
      </c>
      <c r="CG28" s="846">
        <v>1</v>
      </c>
      <c r="CH28" s="517">
        <v>0</v>
      </c>
      <c r="CI28" s="517">
        <v>0</v>
      </c>
      <c r="CJ28" s="517">
        <v>0</v>
      </c>
      <c r="CK28" s="517">
        <v>0</v>
      </c>
      <c r="CL28" s="517">
        <v>0</v>
      </c>
      <c r="CM28" s="261"/>
      <c r="CN28" s="1607" t="s">
        <v>138</v>
      </c>
      <c r="CO28" s="435" t="s">
        <v>106</v>
      </c>
      <c r="CP28" s="1398">
        <v>1</v>
      </c>
      <c r="CQ28" s="1399">
        <v>1</v>
      </c>
      <c r="CR28" s="1399"/>
      <c r="CS28" s="1399">
        <v>1</v>
      </c>
      <c r="CT28" s="1399"/>
      <c r="CU28" s="1399"/>
      <c r="CV28" s="1399">
        <v>1</v>
      </c>
      <c r="CW28" s="1399">
        <v>1</v>
      </c>
      <c r="CX28" s="1399"/>
      <c r="CY28" s="1399">
        <v>1</v>
      </c>
      <c r="CZ28" s="1399"/>
      <c r="DA28" s="1399">
        <v>1</v>
      </c>
      <c r="DB28" s="1399">
        <v>1</v>
      </c>
      <c r="DC28" s="1399">
        <v>1</v>
      </c>
      <c r="DD28" s="1399">
        <v>1</v>
      </c>
      <c r="DE28" s="1399">
        <v>1</v>
      </c>
      <c r="DF28" s="1399">
        <v>1</v>
      </c>
      <c r="DG28" s="1399"/>
      <c r="DH28" s="1399">
        <v>1</v>
      </c>
      <c r="DI28" s="1399">
        <v>1</v>
      </c>
      <c r="DJ28" s="1399">
        <v>1</v>
      </c>
      <c r="DK28" s="1399">
        <v>1</v>
      </c>
      <c r="DL28" s="1399"/>
      <c r="DM28" s="1399"/>
      <c r="DN28" s="1399"/>
      <c r="DO28" s="1399">
        <v>1</v>
      </c>
      <c r="DP28" s="1399"/>
      <c r="DQ28" s="1399">
        <v>1</v>
      </c>
      <c r="DR28" s="1399">
        <v>1</v>
      </c>
      <c r="DS28" s="1399">
        <v>1</v>
      </c>
      <c r="DT28" s="1399"/>
      <c r="DU28" s="1399"/>
      <c r="DV28" s="1399">
        <v>1</v>
      </c>
      <c r="DW28" s="1399">
        <v>1</v>
      </c>
      <c r="DX28" s="1399">
        <v>1</v>
      </c>
      <c r="DY28" s="1399">
        <v>1</v>
      </c>
      <c r="DZ28" s="1400">
        <v>1</v>
      </c>
    </row>
    <row r="29" spans="1:130" ht="15" customHeight="1" x14ac:dyDescent="0.35">
      <c r="A29" s="242"/>
      <c r="B29" s="1620"/>
      <c r="C29" s="1316" t="s">
        <v>107</v>
      </c>
      <c r="D29" s="1329">
        <v>0</v>
      </c>
      <c r="E29" s="1330">
        <v>0</v>
      </c>
      <c r="F29" s="1331" t="s">
        <v>84</v>
      </c>
      <c r="G29" s="1330">
        <v>0</v>
      </c>
      <c r="H29" s="1331" t="s">
        <v>84</v>
      </c>
      <c r="I29" s="1331" t="s">
        <v>84</v>
      </c>
      <c r="J29" s="1330">
        <v>0</v>
      </c>
      <c r="K29" s="1330">
        <v>0</v>
      </c>
      <c r="L29" s="1331" t="s">
        <v>84</v>
      </c>
      <c r="M29" s="1330">
        <v>0</v>
      </c>
      <c r="N29" s="1331" t="s">
        <v>84</v>
      </c>
      <c r="O29" s="1330">
        <v>0</v>
      </c>
      <c r="P29" s="1330">
        <v>0</v>
      </c>
      <c r="Q29" s="1330">
        <v>0</v>
      </c>
      <c r="R29" s="1332">
        <v>0</v>
      </c>
      <c r="S29" s="999">
        <v>0</v>
      </c>
      <c r="T29" s="1333">
        <v>0</v>
      </c>
      <c r="U29" s="1331" t="s">
        <v>84</v>
      </c>
      <c r="V29" s="1349">
        <v>0</v>
      </c>
      <c r="W29" s="1318">
        <v>0</v>
      </c>
      <c r="X29" s="1141">
        <v>0</v>
      </c>
      <c r="Y29" s="1141">
        <v>0</v>
      </c>
      <c r="Z29" s="1142" t="s">
        <v>84</v>
      </c>
      <c r="AA29" s="1142" t="s">
        <v>84</v>
      </c>
      <c r="AB29" s="1142" t="s">
        <v>84</v>
      </c>
      <c r="AC29" s="1141">
        <v>0</v>
      </c>
      <c r="AD29" s="1142" t="s">
        <v>84</v>
      </c>
      <c r="AE29" s="1141">
        <v>0</v>
      </c>
      <c r="AF29" s="1143">
        <v>0</v>
      </c>
      <c r="AG29" s="864">
        <v>0</v>
      </c>
      <c r="AH29" s="1142" t="s">
        <v>84</v>
      </c>
      <c r="AI29" s="1142" t="s">
        <v>84</v>
      </c>
      <c r="AJ29" s="1144">
        <v>0</v>
      </c>
      <c r="AK29" s="852">
        <v>0</v>
      </c>
      <c r="AL29" s="479">
        <v>0</v>
      </c>
      <c r="AM29" s="1145">
        <v>0</v>
      </c>
      <c r="AN29" s="440">
        <v>0</v>
      </c>
      <c r="AO29" s="519" t="s">
        <v>84</v>
      </c>
      <c r="AP29" s="519" t="s">
        <v>84</v>
      </c>
      <c r="AQ29" s="519" t="s">
        <v>84</v>
      </c>
      <c r="AR29" s="519" t="s">
        <v>84</v>
      </c>
      <c r="AS29" s="519" t="s">
        <v>84</v>
      </c>
      <c r="AT29" s="288"/>
      <c r="AU29" s="1607"/>
      <c r="AV29" s="435" t="s">
        <v>107</v>
      </c>
      <c r="AW29" s="823">
        <v>0</v>
      </c>
      <c r="AX29" s="824">
        <v>0</v>
      </c>
      <c r="AY29" s="824"/>
      <c r="AZ29" s="824">
        <v>0</v>
      </c>
      <c r="BA29" s="824"/>
      <c r="BB29" s="824"/>
      <c r="BC29" s="824">
        <v>0</v>
      </c>
      <c r="BD29" s="824">
        <v>0</v>
      </c>
      <c r="BE29" s="824"/>
      <c r="BF29" s="824">
        <v>0</v>
      </c>
      <c r="BG29" s="824"/>
      <c r="BH29" s="824">
        <v>0</v>
      </c>
      <c r="BI29" s="824">
        <v>0</v>
      </c>
      <c r="BJ29" s="824">
        <v>0</v>
      </c>
      <c r="BK29" s="824">
        <v>0</v>
      </c>
      <c r="BL29" s="824">
        <v>0</v>
      </c>
      <c r="BM29" s="994">
        <v>0</v>
      </c>
      <c r="BN29" s="994"/>
      <c r="BO29" s="1302">
        <v>0</v>
      </c>
      <c r="BP29" s="824">
        <v>0</v>
      </c>
      <c r="BQ29" s="824">
        <v>0</v>
      </c>
      <c r="BR29" s="824">
        <v>0</v>
      </c>
      <c r="BS29" s="824"/>
      <c r="BT29" s="824"/>
      <c r="BU29" s="824"/>
      <c r="BV29" s="824">
        <v>0</v>
      </c>
      <c r="BW29" s="824"/>
      <c r="BX29" s="824">
        <v>0</v>
      </c>
      <c r="BY29" s="824">
        <v>0</v>
      </c>
      <c r="BZ29" s="824">
        <v>0</v>
      </c>
      <c r="CA29" s="824"/>
      <c r="CB29" s="824"/>
      <c r="CC29" s="824">
        <v>0</v>
      </c>
      <c r="CD29" s="846">
        <v>0</v>
      </c>
      <c r="CE29" s="825">
        <v>0</v>
      </c>
      <c r="CF29" s="846">
        <v>0</v>
      </c>
      <c r="CG29" s="846">
        <v>0</v>
      </c>
      <c r="CH29" s="517">
        <v>0</v>
      </c>
      <c r="CI29" s="517">
        <v>0</v>
      </c>
      <c r="CJ29" s="517">
        <v>0</v>
      </c>
      <c r="CK29" s="517">
        <v>0</v>
      </c>
      <c r="CL29" s="517">
        <v>0</v>
      </c>
      <c r="CM29" s="261"/>
      <c r="CN29" s="1607"/>
      <c r="CO29" s="435" t="s">
        <v>107</v>
      </c>
      <c r="CP29" s="1398">
        <v>0</v>
      </c>
      <c r="CQ29" s="1399">
        <v>0</v>
      </c>
      <c r="CR29" s="1399"/>
      <c r="CS29" s="1399">
        <v>0</v>
      </c>
      <c r="CT29" s="1399"/>
      <c r="CU29" s="1399"/>
      <c r="CV29" s="1399">
        <v>0</v>
      </c>
      <c r="CW29" s="1399">
        <v>0</v>
      </c>
      <c r="CX29" s="1399"/>
      <c r="CY29" s="1399">
        <v>0</v>
      </c>
      <c r="CZ29" s="1399"/>
      <c r="DA29" s="1399">
        <v>0</v>
      </c>
      <c r="DB29" s="1399">
        <v>0</v>
      </c>
      <c r="DC29" s="1399">
        <v>0</v>
      </c>
      <c r="DD29" s="1399">
        <v>0</v>
      </c>
      <c r="DE29" s="1399">
        <v>0</v>
      </c>
      <c r="DF29" s="1399">
        <v>0</v>
      </c>
      <c r="DG29" s="1399"/>
      <c r="DH29" s="1399">
        <v>0</v>
      </c>
      <c r="DI29" s="1399">
        <v>0</v>
      </c>
      <c r="DJ29" s="1399">
        <v>0</v>
      </c>
      <c r="DK29" s="1399">
        <v>0</v>
      </c>
      <c r="DL29" s="1399"/>
      <c r="DM29" s="1399"/>
      <c r="DN29" s="1399"/>
      <c r="DO29" s="1399">
        <v>0</v>
      </c>
      <c r="DP29" s="1399"/>
      <c r="DQ29" s="1399">
        <v>0</v>
      </c>
      <c r="DR29" s="1399">
        <v>0</v>
      </c>
      <c r="DS29" s="1399">
        <v>0</v>
      </c>
      <c r="DT29" s="1399"/>
      <c r="DU29" s="1399"/>
      <c r="DV29" s="1399">
        <v>0</v>
      </c>
      <c r="DW29" s="1399">
        <v>0</v>
      </c>
      <c r="DX29" s="1399">
        <v>0</v>
      </c>
      <c r="DY29" s="1399">
        <v>0</v>
      </c>
      <c r="DZ29" s="1400">
        <v>0</v>
      </c>
    </row>
    <row r="30" spans="1:130" ht="15" customHeight="1" x14ac:dyDescent="0.35">
      <c r="A30" s="242"/>
      <c r="B30" s="1617" t="s">
        <v>777</v>
      </c>
      <c r="C30" s="1316" t="s">
        <v>106</v>
      </c>
      <c r="D30" s="1334">
        <v>1</v>
      </c>
      <c r="E30" s="1350">
        <v>0</v>
      </c>
      <c r="F30" s="1331" t="s">
        <v>84</v>
      </c>
      <c r="G30" s="1350">
        <v>1</v>
      </c>
      <c r="H30" s="1331" t="s">
        <v>84</v>
      </c>
      <c r="I30" s="1331" t="s">
        <v>84</v>
      </c>
      <c r="J30" s="1350">
        <v>1</v>
      </c>
      <c r="K30" s="1351">
        <v>0</v>
      </c>
      <c r="L30" s="1331" t="s">
        <v>84</v>
      </c>
      <c r="M30" s="1350">
        <v>1</v>
      </c>
      <c r="N30" s="1331" t="s">
        <v>84</v>
      </c>
      <c r="O30" s="1350">
        <v>0</v>
      </c>
      <c r="P30" s="1350">
        <v>1</v>
      </c>
      <c r="Q30" s="1350">
        <v>1</v>
      </c>
      <c r="R30" s="1352">
        <v>0</v>
      </c>
      <c r="S30" s="1001">
        <v>1</v>
      </c>
      <c r="T30" s="1353">
        <v>1</v>
      </c>
      <c r="U30" s="1331" t="s">
        <v>84</v>
      </c>
      <c r="V30" s="1354">
        <v>1</v>
      </c>
      <c r="W30" s="430">
        <v>1</v>
      </c>
      <c r="X30" s="1147">
        <v>1</v>
      </c>
      <c r="Y30" s="1146">
        <v>1</v>
      </c>
      <c r="Z30" s="1142" t="s">
        <v>84</v>
      </c>
      <c r="AA30" s="1142" t="s">
        <v>84</v>
      </c>
      <c r="AB30" s="1142" t="s">
        <v>84</v>
      </c>
      <c r="AC30" s="1146">
        <v>1</v>
      </c>
      <c r="AD30" s="1142" t="s">
        <v>84</v>
      </c>
      <c r="AE30" s="1146">
        <v>1</v>
      </c>
      <c r="AF30" s="1149">
        <v>1</v>
      </c>
      <c r="AG30" s="480">
        <v>1</v>
      </c>
      <c r="AH30" s="1142" t="s">
        <v>84</v>
      </c>
      <c r="AI30" s="1142" t="s">
        <v>84</v>
      </c>
      <c r="AJ30" s="1157">
        <v>1</v>
      </c>
      <c r="AK30" s="855">
        <v>0.5</v>
      </c>
      <c r="AL30" s="480">
        <v>0</v>
      </c>
      <c r="AM30" s="1151">
        <v>1</v>
      </c>
      <c r="AN30" s="430">
        <v>1</v>
      </c>
      <c r="AO30" s="800" t="s">
        <v>84</v>
      </c>
      <c r="AP30" s="800" t="s">
        <v>84</v>
      </c>
      <c r="AQ30" s="800" t="s">
        <v>84</v>
      </c>
      <c r="AR30" s="800" t="s">
        <v>84</v>
      </c>
      <c r="AS30" s="800" t="s">
        <v>84</v>
      </c>
      <c r="AT30" s="288"/>
      <c r="AU30" s="1617" t="s">
        <v>777</v>
      </c>
      <c r="AV30" s="435"/>
      <c r="AW30" s="823">
        <v>1</v>
      </c>
      <c r="AX30" s="824">
        <v>0</v>
      </c>
      <c r="AY30" s="824"/>
      <c r="AZ30" s="824">
        <v>1</v>
      </c>
      <c r="BA30" s="824"/>
      <c r="BB30" s="824"/>
      <c r="BC30" s="824">
        <v>1</v>
      </c>
      <c r="BD30" s="824">
        <v>0</v>
      </c>
      <c r="BE30" s="824"/>
      <c r="BF30" s="824">
        <v>1</v>
      </c>
      <c r="BG30" s="824"/>
      <c r="BH30" s="824">
        <v>0</v>
      </c>
      <c r="BI30" s="824">
        <v>1</v>
      </c>
      <c r="BJ30" s="824">
        <v>1</v>
      </c>
      <c r="BK30" s="824">
        <v>0</v>
      </c>
      <c r="BL30" s="824">
        <v>1</v>
      </c>
      <c r="BM30" s="994">
        <v>1</v>
      </c>
      <c r="BN30" s="994"/>
      <c r="BO30" s="1302">
        <v>1</v>
      </c>
      <c r="BP30" s="824">
        <v>1</v>
      </c>
      <c r="BQ30" s="824">
        <v>1</v>
      </c>
      <c r="BR30" s="824">
        <v>1</v>
      </c>
      <c r="BS30" s="824"/>
      <c r="BT30" s="824"/>
      <c r="BU30" s="824"/>
      <c r="BV30" s="824">
        <v>1</v>
      </c>
      <c r="BW30" s="824"/>
      <c r="BX30" s="824">
        <v>1</v>
      </c>
      <c r="BY30" s="824">
        <v>1</v>
      </c>
      <c r="BZ30" s="824">
        <v>1</v>
      </c>
      <c r="CA30" s="824"/>
      <c r="CB30" s="824"/>
      <c r="CC30" s="824">
        <v>1</v>
      </c>
      <c r="CD30" s="846">
        <v>0.5</v>
      </c>
      <c r="CE30" s="825">
        <v>0</v>
      </c>
      <c r="CF30" s="846">
        <v>1</v>
      </c>
      <c r="CG30" s="846">
        <v>1</v>
      </c>
      <c r="CH30" s="783">
        <v>0</v>
      </c>
      <c r="CI30" s="783">
        <v>0</v>
      </c>
      <c r="CJ30" s="783">
        <v>0</v>
      </c>
      <c r="CK30" s="783">
        <v>0</v>
      </c>
      <c r="CL30" s="783">
        <v>0</v>
      </c>
      <c r="CM30" s="261"/>
      <c r="CN30" s="1607" t="s">
        <v>742</v>
      </c>
      <c r="CO30" s="435" t="s">
        <v>106</v>
      </c>
      <c r="CP30" s="1398">
        <v>1</v>
      </c>
      <c r="CQ30" s="1399">
        <v>0</v>
      </c>
      <c r="CR30" s="1399"/>
      <c r="CS30" s="1399">
        <v>1</v>
      </c>
      <c r="CT30" s="1399"/>
      <c r="CU30" s="1399"/>
      <c r="CV30" s="1399">
        <v>1</v>
      </c>
      <c r="CW30" s="1399">
        <v>0</v>
      </c>
      <c r="CX30" s="1399"/>
      <c r="CY30" s="1399">
        <v>1</v>
      </c>
      <c r="CZ30" s="1399"/>
      <c r="DA30" s="1399">
        <v>0</v>
      </c>
      <c r="DB30" s="1399">
        <v>1</v>
      </c>
      <c r="DC30" s="1399">
        <v>1</v>
      </c>
      <c r="DD30" s="1399">
        <v>0</v>
      </c>
      <c r="DE30" s="1399">
        <v>1</v>
      </c>
      <c r="DF30" s="1399">
        <v>1</v>
      </c>
      <c r="DG30" s="1399"/>
      <c r="DH30" s="1399">
        <v>1</v>
      </c>
      <c r="DI30" s="1399">
        <v>1</v>
      </c>
      <c r="DJ30" s="1399">
        <v>1</v>
      </c>
      <c r="DK30" s="1399">
        <v>1</v>
      </c>
      <c r="DL30" s="1399"/>
      <c r="DM30" s="1399"/>
      <c r="DN30" s="1399"/>
      <c r="DO30" s="1399">
        <v>1</v>
      </c>
      <c r="DP30" s="1399"/>
      <c r="DQ30" s="1399">
        <v>1</v>
      </c>
      <c r="DR30" s="1399">
        <v>1</v>
      </c>
      <c r="DS30" s="1399">
        <v>1</v>
      </c>
      <c r="DT30" s="1399"/>
      <c r="DU30" s="1399"/>
      <c r="DV30" s="1399">
        <v>1</v>
      </c>
      <c r="DW30" s="1399">
        <v>0.5</v>
      </c>
      <c r="DX30" s="1399">
        <v>0</v>
      </c>
      <c r="DY30" s="1399">
        <v>1</v>
      </c>
      <c r="DZ30" s="1400">
        <v>1</v>
      </c>
    </row>
    <row r="31" spans="1:130" ht="15" customHeight="1" x14ac:dyDescent="0.35">
      <c r="A31" s="242"/>
      <c r="B31" s="1618"/>
      <c r="C31" s="1316" t="s">
        <v>107</v>
      </c>
      <c r="D31" s="1335">
        <v>0</v>
      </c>
      <c r="E31" s="1351">
        <v>1</v>
      </c>
      <c r="F31" s="1331" t="s">
        <v>84</v>
      </c>
      <c r="G31" s="1351">
        <v>0</v>
      </c>
      <c r="H31" s="1331" t="s">
        <v>84</v>
      </c>
      <c r="I31" s="1331" t="s">
        <v>84</v>
      </c>
      <c r="J31" s="1351">
        <v>0</v>
      </c>
      <c r="K31" s="1351">
        <v>1</v>
      </c>
      <c r="L31" s="1331" t="s">
        <v>84</v>
      </c>
      <c r="M31" s="1351">
        <v>0</v>
      </c>
      <c r="N31" s="1331" t="s">
        <v>84</v>
      </c>
      <c r="O31" s="1351">
        <v>1</v>
      </c>
      <c r="P31" s="1351">
        <v>0</v>
      </c>
      <c r="Q31" s="1351">
        <v>0</v>
      </c>
      <c r="R31" s="1355">
        <v>1</v>
      </c>
      <c r="S31" s="1000">
        <v>0</v>
      </c>
      <c r="T31" s="1356">
        <v>0</v>
      </c>
      <c r="U31" s="1331" t="s">
        <v>84</v>
      </c>
      <c r="V31" s="1357">
        <v>0</v>
      </c>
      <c r="W31" s="1319">
        <v>0</v>
      </c>
      <c r="X31" s="1147">
        <v>0</v>
      </c>
      <c r="Y31" s="1147">
        <v>0</v>
      </c>
      <c r="Z31" s="1142" t="s">
        <v>84</v>
      </c>
      <c r="AA31" s="1142" t="s">
        <v>84</v>
      </c>
      <c r="AB31" s="1142" t="s">
        <v>84</v>
      </c>
      <c r="AC31" s="1147">
        <v>0</v>
      </c>
      <c r="AD31" s="1142" t="s">
        <v>84</v>
      </c>
      <c r="AE31" s="1147">
        <v>0</v>
      </c>
      <c r="AF31" s="1149">
        <v>0</v>
      </c>
      <c r="AG31" s="865">
        <v>0</v>
      </c>
      <c r="AH31" s="1142" t="s">
        <v>84</v>
      </c>
      <c r="AI31" s="1142" t="s">
        <v>84</v>
      </c>
      <c r="AJ31" s="1150">
        <v>0</v>
      </c>
      <c r="AK31" s="853">
        <v>0.5</v>
      </c>
      <c r="AL31" s="480">
        <v>1</v>
      </c>
      <c r="AM31" s="1151">
        <v>0</v>
      </c>
      <c r="AN31" s="430">
        <v>0</v>
      </c>
      <c r="AO31" s="800" t="s">
        <v>84</v>
      </c>
      <c r="AP31" s="800" t="s">
        <v>84</v>
      </c>
      <c r="AQ31" s="800" t="s">
        <v>84</v>
      </c>
      <c r="AR31" s="800" t="s">
        <v>84</v>
      </c>
      <c r="AS31" s="800" t="s">
        <v>84</v>
      </c>
      <c r="AT31" s="288"/>
      <c r="AU31" s="1618"/>
      <c r="AV31" s="435"/>
      <c r="AW31" s="823">
        <v>0</v>
      </c>
      <c r="AX31" s="824">
        <v>1</v>
      </c>
      <c r="AY31" s="824"/>
      <c r="AZ31" s="824">
        <v>0</v>
      </c>
      <c r="BA31" s="824"/>
      <c r="BB31" s="824"/>
      <c r="BC31" s="824">
        <v>0</v>
      </c>
      <c r="BD31" s="824">
        <v>1</v>
      </c>
      <c r="BE31" s="824"/>
      <c r="BF31" s="824">
        <v>0</v>
      </c>
      <c r="BG31" s="824"/>
      <c r="BH31" s="824">
        <v>1</v>
      </c>
      <c r="BI31" s="824">
        <v>0</v>
      </c>
      <c r="BJ31" s="824">
        <v>0</v>
      </c>
      <c r="BK31" s="824">
        <v>1</v>
      </c>
      <c r="BL31" s="824">
        <v>0</v>
      </c>
      <c r="BM31" s="994">
        <v>0</v>
      </c>
      <c r="BN31" s="994"/>
      <c r="BO31" s="1302">
        <v>0</v>
      </c>
      <c r="BP31" s="824">
        <v>0</v>
      </c>
      <c r="BQ31" s="824">
        <v>0</v>
      </c>
      <c r="BR31" s="824">
        <v>0</v>
      </c>
      <c r="BS31" s="824"/>
      <c r="BT31" s="824"/>
      <c r="BU31" s="824"/>
      <c r="BV31" s="824">
        <v>0</v>
      </c>
      <c r="BW31" s="824"/>
      <c r="BX31" s="824">
        <v>0</v>
      </c>
      <c r="BY31" s="824">
        <v>0</v>
      </c>
      <c r="BZ31" s="824">
        <v>0</v>
      </c>
      <c r="CA31" s="824"/>
      <c r="CB31" s="824"/>
      <c r="CC31" s="824">
        <v>0</v>
      </c>
      <c r="CD31" s="846">
        <v>0.5</v>
      </c>
      <c r="CE31" s="825">
        <v>1</v>
      </c>
      <c r="CF31" s="846">
        <v>0</v>
      </c>
      <c r="CG31" s="846">
        <v>0</v>
      </c>
      <c r="CH31" s="783">
        <v>0</v>
      </c>
      <c r="CI31" s="783">
        <v>0</v>
      </c>
      <c r="CJ31" s="783">
        <v>0</v>
      </c>
      <c r="CK31" s="783">
        <v>0</v>
      </c>
      <c r="CL31" s="783">
        <v>0</v>
      </c>
      <c r="CM31" s="261"/>
      <c r="CN31" s="1607"/>
      <c r="CO31" s="435" t="s">
        <v>107</v>
      </c>
      <c r="CP31" s="1398">
        <v>0</v>
      </c>
      <c r="CQ31" s="1399">
        <v>1</v>
      </c>
      <c r="CR31" s="1399"/>
      <c r="CS31" s="1399">
        <v>0</v>
      </c>
      <c r="CT31" s="1399"/>
      <c r="CU31" s="1399"/>
      <c r="CV31" s="1399">
        <v>0</v>
      </c>
      <c r="CW31" s="1399">
        <v>1</v>
      </c>
      <c r="CX31" s="1399"/>
      <c r="CY31" s="1399">
        <v>0</v>
      </c>
      <c r="CZ31" s="1399"/>
      <c r="DA31" s="1399">
        <v>1</v>
      </c>
      <c r="DB31" s="1399">
        <v>0</v>
      </c>
      <c r="DC31" s="1399">
        <v>0</v>
      </c>
      <c r="DD31" s="1399">
        <v>1</v>
      </c>
      <c r="DE31" s="1399">
        <v>0</v>
      </c>
      <c r="DF31" s="1399">
        <v>0</v>
      </c>
      <c r="DG31" s="1399"/>
      <c r="DH31" s="1399">
        <v>0</v>
      </c>
      <c r="DI31" s="1399">
        <v>0</v>
      </c>
      <c r="DJ31" s="1399">
        <v>0</v>
      </c>
      <c r="DK31" s="1399">
        <v>0</v>
      </c>
      <c r="DL31" s="1399"/>
      <c r="DM31" s="1399"/>
      <c r="DN31" s="1399"/>
      <c r="DO31" s="1399">
        <v>0</v>
      </c>
      <c r="DP31" s="1399"/>
      <c r="DQ31" s="1399">
        <v>0</v>
      </c>
      <c r="DR31" s="1399">
        <v>0</v>
      </c>
      <c r="DS31" s="1399">
        <v>0</v>
      </c>
      <c r="DT31" s="1399"/>
      <c r="DU31" s="1399"/>
      <c r="DV31" s="1399">
        <v>0</v>
      </c>
      <c r="DW31" s="1399">
        <v>0.5</v>
      </c>
      <c r="DX31" s="1399">
        <v>1</v>
      </c>
      <c r="DY31" s="1399">
        <v>0</v>
      </c>
      <c r="DZ31" s="1400">
        <v>0</v>
      </c>
    </row>
    <row r="32" spans="1:130" ht="15" customHeight="1" x14ac:dyDescent="0.35">
      <c r="A32" s="242"/>
      <c r="B32" s="1617" t="s">
        <v>741</v>
      </c>
      <c r="C32" s="1316" t="s">
        <v>106</v>
      </c>
      <c r="D32" s="1336">
        <v>1</v>
      </c>
      <c r="E32" s="440" t="s">
        <v>84</v>
      </c>
      <c r="F32" s="1331" t="s">
        <v>84</v>
      </c>
      <c r="G32" s="1358" t="s">
        <v>84</v>
      </c>
      <c r="H32" s="1331" t="s">
        <v>84</v>
      </c>
      <c r="I32" s="1331" t="s">
        <v>84</v>
      </c>
      <c r="J32" s="1358">
        <v>1</v>
      </c>
      <c r="K32" s="1358">
        <v>0</v>
      </c>
      <c r="L32" s="1331" t="s">
        <v>84</v>
      </c>
      <c r="M32" s="1358">
        <v>1</v>
      </c>
      <c r="N32" s="1331" t="s">
        <v>84</v>
      </c>
      <c r="O32" s="1358">
        <v>0</v>
      </c>
      <c r="P32" s="1358" t="s">
        <v>84</v>
      </c>
      <c r="Q32" s="1358">
        <v>1</v>
      </c>
      <c r="R32" s="1359">
        <v>0</v>
      </c>
      <c r="S32" s="1002">
        <v>1</v>
      </c>
      <c r="T32" s="1360">
        <v>1</v>
      </c>
      <c r="U32" s="1331" t="s">
        <v>84</v>
      </c>
      <c r="V32" s="1361" t="s">
        <v>84</v>
      </c>
      <c r="W32" s="440">
        <v>1</v>
      </c>
      <c r="X32" s="1152">
        <v>1</v>
      </c>
      <c r="Y32" s="1152">
        <v>1</v>
      </c>
      <c r="Z32" s="1142" t="s">
        <v>84</v>
      </c>
      <c r="AA32" s="1142" t="s">
        <v>84</v>
      </c>
      <c r="AB32" s="1142" t="s">
        <v>84</v>
      </c>
      <c r="AC32" s="1152">
        <v>1</v>
      </c>
      <c r="AD32" s="1142" t="s">
        <v>84</v>
      </c>
      <c r="AE32" s="1152">
        <v>1</v>
      </c>
      <c r="AF32" s="1153">
        <v>0</v>
      </c>
      <c r="AG32" s="479">
        <v>1</v>
      </c>
      <c r="AH32" s="1142" t="s">
        <v>84</v>
      </c>
      <c r="AI32" s="1142" t="s">
        <v>84</v>
      </c>
      <c r="AJ32" s="1154">
        <v>1</v>
      </c>
      <c r="AK32" s="854">
        <v>1</v>
      </c>
      <c r="AL32" s="479">
        <v>0</v>
      </c>
      <c r="AM32" s="1145" t="s">
        <v>84</v>
      </c>
      <c r="AN32" s="440" t="s">
        <v>84</v>
      </c>
      <c r="AO32" s="784" t="s">
        <v>84</v>
      </c>
      <c r="AP32" s="784" t="s">
        <v>84</v>
      </c>
      <c r="AQ32" s="784" t="s">
        <v>84</v>
      </c>
      <c r="AR32" s="784" t="s">
        <v>84</v>
      </c>
      <c r="AS32" s="784" t="s">
        <v>84</v>
      </c>
      <c r="AT32" s="288"/>
      <c r="AU32" s="1617" t="s">
        <v>741</v>
      </c>
      <c r="AV32" s="435"/>
      <c r="AW32" s="823">
        <v>1</v>
      </c>
      <c r="AX32" s="824">
        <v>0</v>
      </c>
      <c r="AY32" s="824"/>
      <c r="AZ32" s="824">
        <v>0</v>
      </c>
      <c r="BA32" s="824"/>
      <c r="BB32" s="824"/>
      <c r="BC32" s="824">
        <v>1</v>
      </c>
      <c r="BD32" s="824">
        <v>0</v>
      </c>
      <c r="BE32" s="824"/>
      <c r="BF32" s="824">
        <v>1</v>
      </c>
      <c r="BG32" s="824"/>
      <c r="BH32" s="824">
        <v>0</v>
      </c>
      <c r="BI32" s="824">
        <v>0</v>
      </c>
      <c r="BJ32" s="824">
        <v>1</v>
      </c>
      <c r="BK32" s="824">
        <v>0</v>
      </c>
      <c r="BL32" s="824">
        <v>1</v>
      </c>
      <c r="BM32" s="994">
        <v>1</v>
      </c>
      <c r="BN32" s="994"/>
      <c r="BO32" s="1302">
        <v>0</v>
      </c>
      <c r="BP32" s="824">
        <v>1</v>
      </c>
      <c r="BQ32" s="824">
        <v>1</v>
      </c>
      <c r="BR32" s="824">
        <v>1</v>
      </c>
      <c r="BS32" s="824"/>
      <c r="BT32" s="824"/>
      <c r="BU32" s="824"/>
      <c r="BV32" s="824">
        <v>1</v>
      </c>
      <c r="BW32" s="824"/>
      <c r="BX32" s="824">
        <v>1</v>
      </c>
      <c r="BY32" s="824">
        <v>0</v>
      </c>
      <c r="BZ32" s="824">
        <v>1</v>
      </c>
      <c r="CA32" s="824"/>
      <c r="CB32" s="824"/>
      <c r="CC32" s="824">
        <v>1</v>
      </c>
      <c r="CD32" s="846">
        <v>1</v>
      </c>
      <c r="CE32" s="825">
        <v>0</v>
      </c>
      <c r="CF32" s="846">
        <v>0</v>
      </c>
      <c r="CG32" s="846">
        <v>0</v>
      </c>
      <c r="CH32" s="783">
        <v>0</v>
      </c>
      <c r="CI32" s="783">
        <v>0</v>
      </c>
      <c r="CJ32" s="783">
        <v>0</v>
      </c>
      <c r="CK32" s="783">
        <v>0</v>
      </c>
      <c r="CL32" s="783">
        <v>0</v>
      </c>
      <c r="CM32" s="261"/>
      <c r="CN32" s="1607" t="s">
        <v>741</v>
      </c>
      <c r="CO32" s="435" t="s">
        <v>106</v>
      </c>
      <c r="CP32" s="1398">
        <v>1</v>
      </c>
      <c r="CQ32" s="1399">
        <v>0</v>
      </c>
      <c r="CR32" s="1399"/>
      <c r="CS32" s="1399">
        <v>0</v>
      </c>
      <c r="CT32" s="1399"/>
      <c r="CU32" s="1399"/>
      <c r="CV32" s="1399">
        <v>1</v>
      </c>
      <c r="CW32" s="1399">
        <v>0</v>
      </c>
      <c r="CX32" s="1399"/>
      <c r="CY32" s="1399">
        <v>1</v>
      </c>
      <c r="CZ32" s="1399"/>
      <c r="DA32" s="1399">
        <v>0</v>
      </c>
      <c r="DB32" s="1399">
        <v>0</v>
      </c>
      <c r="DC32" s="1399">
        <v>1</v>
      </c>
      <c r="DD32" s="1399">
        <v>0</v>
      </c>
      <c r="DE32" s="1399">
        <v>1</v>
      </c>
      <c r="DF32" s="1399">
        <v>1</v>
      </c>
      <c r="DG32" s="1399"/>
      <c r="DH32" s="1399">
        <v>0</v>
      </c>
      <c r="DI32" s="1399">
        <v>1</v>
      </c>
      <c r="DJ32" s="1399">
        <v>1</v>
      </c>
      <c r="DK32" s="1399">
        <v>1</v>
      </c>
      <c r="DL32" s="1399"/>
      <c r="DM32" s="1399"/>
      <c r="DN32" s="1399"/>
      <c r="DO32" s="1399">
        <v>1</v>
      </c>
      <c r="DP32" s="1399"/>
      <c r="DQ32" s="1399">
        <v>1</v>
      </c>
      <c r="DR32" s="1399">
        <v>0</v>
      </c>
      <c r="DS32" s="1399">
        <v>1</v>
      </c>
      <c r="DT32" s="1399"/>
      <c r="DU32" s="1399"/>
      <c r="DV32" s="1399">
        <v>1</v>
      </c>
      <c r="DW32" s="1399">
        <v>1</v>
      </c>
      <c r="DX32" s="1399">
        <v>0</v>
      </c>
      <c r="DY32" s="1399">
        <v>0</v>
      </c>
      <c r="DZ32" s="1400">
        <v>0</v>
      </c>
    </row>
    <row r="33" spans="1:130" ht="15" customHeight="1" x14ac:dyDescent="0.35">
      <c r="A33" s="242"/>
      <c r="B33" s="1618"/>
      <c r="C33" s="1316" t="s">
        <v>107</v>
      </c>
      <c r="D33" s="1329">
        <v>0</v>
      </c>
      <c r="E33" s="1330">
        <v>0</v>
      </c>
      <c r="F33" s="1331" t="s">
        <v>84</v>
      </c>
      <c r="G33" s="1330">
        <v>0</v>
      </c>
      <c r="H33" s="1331" t="s">
        <v>84</v>
      </c>
      <c r="I33" s="1331" t="s">
        <v>84</v>
      </c>
      <c r="J33" s="1330">
        <v>0</v>
      </c>
      <c r="K33" s="1330">
        <v>1</v>
      </c>
      <c r="L33" s="1331" t="s">
        <v>84</v>
      </c>
      <c r="M33" s="1330">
        <v>0</v>
      </c>
      <c r="N33" s="1331" t="s">
        <v>84</v>
      </c>
      <c r="O33" s="1330">
        <v>1</v>
      </c>
      <c r="P33" s="1330">
        <v>0</v>
      </c>
      <c r="Q33" s="1330">
        <v>0</v>
      </c>
      <c r="R33" s="1332">
        <v>1</v>
      </c>
      <c r="S33" s="999">
        <v>0</v>
      </c>
      <c r="T33" s="1333">
        <v>0</v>
      </c>
      <c r="U33" s="1331" t="s">
        <v>84</v>
      </c>
      <c r="V33" s="1349">
        <v>0</v>
      </c>
      <c r="W33" s="1318">
        <v>0</v>
      </c>
      <c r="X33" s="1141">
        <v>0</v>
      </c>
      <c r="Y33" s="1141">
        <v>0</v>
      </c>
      <c r="Z33" s="1142" t="s">
        <v>84</v>
      </c>
      <c r="AA33" s="1142" t="s">
        <v>84</v>
      </c>
      <c r="AB33" s="1142" t="s">
        <v>84</v>
      </c>
      <c r="AC33" s="1141">
        <v>0</v>
      </c>
      <c r="AD33" s="1142" t="s">
        <v>84</v>
      </c>
      <c r="AE33" s="1141">
        <v>0</v>
      </c>
      <c r="AF33" s="1143">
        <v>1</v>
      </c>
      <c r="AG33" s="864">
        <v>0</v>
      </c>
      <c r="AH33" s="1142" t="s">
        <v>84</v>
      </c>
      <c r="AI33" s="1142" t="s">
        <v>84</v>
      </c>
      <c r="AJ33" s="1144">
        <v>0</v>
      </c>
      <c r="AK33" s="852">
        <v>0</v>
      </c>
      <c r="AL33" s="479">
        <v>1</v>
      </c>
      <c r="AM33" s="1145">
        <v>0</v>
      </c>
      <c r="AN33" s="440">
        <v>0</v>
      </c>
      <c r="AO33" s="784" t="s">
        <v>84</v>
      </c>
      <c r="AP33" s="784" t="s">
        <v>84</v>
      </c>
      <c r="AQ33" s="784" t="s">
        <v>84</v>
      </c>
      <c r="AR33" s="784" t="s">
        <v>84</v>
      </c>
      <c r="AS33" s="784" t="s">
        <v>84</v>
      </c>
      <c r="AT33" s="288"/>
      <c r="AU33" s="1618"/>
      <c r="AV33" s="435"/>
      <c r="AW33" s="823">
        <v>0</v>
      </c>
      <c r="AX33" s="824">
        <v>0</v>
      </c>
      <c r="AY33" s="824"/>
      <c r="AZ33" s="824">
        <v>0</v>
      </c>
      <c r="BA33" s="824"/>
      <c r="BB33" s="824"/>
      <c r="BC33" s="824">
        <v>0</v>
      </c>
      <c r="BD33" s="824">
        <v>1</v>
      </c>
      <c r="BE33" s="824"/>
      <c r="BF33" s="824">
        <v>0</v>
      </c>
      <c r="BG33" s="824"/>
      <c r="BH33" s="824">
        <v>1</v>
      </c>
      <c r="BI33" s="824">
        <v>0</v>
      </c>
      <c r="BJ33" s="824">
        <v>0</v>
      </c>
      <c r="BK33" s="824">
        <v>1</v>
      </c>
      <c r="BL33" s="824">
        <v>0</v>
      </c>
      <c r="BM33" s="994">
        <v>0</v>
      </c>
      <c r="BN33" s="994"/>
      <c r="BO33" s="1302">
        <v>0</v>
      </c>
      <c r="BP33" s="824">
        <v>0</v>
      </c>
      <c r="BQ33" s="824">
        <v>0</v>
      </c>
      <c r="BR33" s="824">
        <v>0</v>
      </c>
      <c r="BS33" s="824"/>
      <c r="BT33" s="824"/>
      <c r="BU33" s="824"/>
      <c r="BV33" s="824">
        <v>0</v>
      </c>
      <c r="BW33" s="824"/>
      <c r="BX33" s="824">
        <v>0</v>
      </c>
      <c r="BY33" s="824">
        <v>1</v>
      </c>
      <c r="BZ33" s="824">
        <v>0</v>
      </c>
      <c r="CA33" s="824"/>
      <c r="CB33" s="824"/>
      <c r="CC33" s="824">
        <v>0</v>
      </c>
      <c r="CD33" s="846">
        <v>0</v>
      </c>
      <c r="CE33" s="825">
        <v>1</v>
      </c>
      <c r="CF33" s="846">
        <v>0</v>
      </c>
      <c r="CG33" s="846">
        <v>0</v>
      </c>
      <c r="CH33" s="783">
        <v>0</v>
      </c>
      <c r="CI33" s="783">
        <v>0</v>
      </c>
      <c r="CJ33" s="783">
        <v>0</v>
      </c>
      <c r="CK33" s="783">
        <v>0</v>
      </c>
      <c r="CL33" s="783">
        <v>0</v>
      </c>
      <c r="CM33" s="261"/>
      <c r="CN33" s="1607"/>
      <c r="CO33" s="435" t="s">
        <v>107</v>
      </c>
      <c r="CP33" s="1398">
        <v>0</v>
      </c>
      <c r="CQ33" s="1399">
        <v>0</v>
      </c>
      <c r="CR33" s="1399"/>
      <c r="CS33" s="1399">
        <v>0</v>
      </c>
      <c r="CT33" s="1399"/>
      <c r="CU33" s="1399"/>
      <c r="CV33" s="1399">
        <v>0</v>
      </c>
      <c r="CW33" s="1399">
        <v>1</v>
      </c>
      <c r="CX33" s="1399"/>
      <c r="CY33" s="1399">
        <v>0</v>
      </c>
      <c r="CZ33" s="1399"/>
      <c r="DA33" s="1399">
        <v>1</v>
      </c>
      <c r="DB33" s="1399">
        <v>0</v>
      </c>
      <c r="DC33" s="1399">
        <v>0</v>
      </c>
      <c r="DD33" s="1399">
        <v>1</v>
      </c>
      <c r="DE33" s="1399">
        <v>0</v>
      </c>
      <c r="DF33" s="1399">
        <v>0</v>
      </c>
      <c r="DG33" s="1399"/>
      <c r="DH33" s="1399">
        <v>0</v>
      </c>
      <c r="DI33" s="1399">
        <v>0</v>
      </c>
      <c r="DJ33" s="1399">
        <v>0</v>
      </c>
      <c r="DK33" s="1399">
        <v>0</v>
      </c>
      <c r="DL33" s="1399"/>
      <c r="DM33" s="1399"/>
      <c r="DN33" s="1399"/>
      <c r="DO33" s="1399">
        <v>0</v>
      </c>
      <c r="DP33" s="1399"/>
      <c r="DQ33" s="1399">
        <v>0</v>
      </c>
      <c r="DR33" s="1399">
        <v>1</v>
      </c>
      <c r="DS33" s="1399">
        <v>0</v>
      </c>
      <c r="DT33" s="1399"/>
      <c r="DU33" s="1399"/>
      <c r="DV33" s="1399">
        <v>0</v>
      </c>
      <c r="DW33" s="1399">
        <v>0</v>
      </c>
      <c r="DX33" s="1399">
        <v>1</v>
      </c>
      <c r="DY33" s="1399">
        <v>0</v>
      </c>
      <c r="DZ33" s="1400">
        <v>0</v>
      </c>
    </row>
    <row r="34" spans="1:130" ht="15" customHeight="1" x14ac:dyDescent="0.35">
      <c r="A34" s="242"/>
      <c r="B34" s="1622" t="s">
        <v>782</v>
      </c>
      <c r="C34" s="1316"/>
      <c r="D34" s="1334">
        <v>0.5</v>
      </c>
      <c r="E34" s="1350">
        <v>0.5</v>
      </c>
      <c r="F34" s="1331" t="s">
        <v>84</v>
      </c>
      <c r="G34" s="1350">
        <v>0.5</v>
      </c>
      <c r="H34" s="1331" t="s">
        <v>84</v>
      </c>
      <c r="I34" s="1331" t="s">
        <v>84</v>
      </c>
      <c r="J34" s="1350">
        <v>1</v>
      </c>
      <c r="K34" s="1351">
        <v>0.5</v>
      </c>
      <c r="L34" s="1331" t="s">
        <v>84</v>
      </c>
      <c r="M34" s="1350">
        <v>1</v>
      </c>
      <c r="N34" s="1331" t="s">
        <v>84</v>
      </c>
      <c r="O34" s="1350">
        <v>0</v>
      </c>
      <c r="P34" s="1350">
        <v>0.5</v>
      </c>
      <c r="Q34" s="1350">
        <v>1</v>
      </c>
      <c r="R34" s="1352">
        <v>0.5</v>
      </c>
      <c r="S34" s="1001">
        <v>1</v>
      </c>
      <c r="T34" s="1353">
        <v>1</v>
      </c>
      <c r="U34" s="1331" t="s">
        <v>84</v>
      </c>
      <c r="V34" s="1354">
        <v>1</v>
      </c>
      <c r="W34" s="430">
        <v>0</v>
      </c>
      <c r="X34" s="1147">
        <v>0</v>
      </c>
      <c r="Y34" s="1146">
        <v>0.5</v>
      </c>
      <c r="Z34" s="1142" t="s">
        <v>84</v>
      </c>
      <c r="AA34" s="1142" t="s">
        <v>84</v>
      </c>
      <c r="AB34" s="1142" t="s">
        <v>84</v>
      </c>
      <c r="AC34" s="1146">
        <v>0</v>
      </c>
      <c r="AD34" s="1142" t="s">
        <v>84</v>
      </c>
      <c r="AE34" s="1146">
        <v>1</v>
      </c>
      <c r="AF34" s="1149">
        <v>0.5</v>
      </c>
      <c r="AG34" s="480">
        <v>0.5</v>
      </c>
      <c r="AH34" s="1142" t="s">
        <v>84</v>
      </c>
      <c r="AI34" s="1142" t="s">
        <v>84</v>
      </c>
      <c r="AJ34" s="1150">
        <v>0</v>
      </c>
      <c r="AK34" s="853">
        <v>0.5</v>
      </c>
      <c r="AL34" s="480">
        <v>0.5</v>
      </c>
      <c r="AM34" s="1151">
        <v>0</v>
      </c>
      <c r="AN34" s="430">
        <v>1</v>
      </c>
      <c r="AO34" s="338" t="s">
        <v>84</v>
      </c>
      <c r="AP34" s="339" t="s">
        <v>84</v>
      </c>
      <c r="AQ34" s="338" t="s">
        <v>84</v>
      </c>
      <c r="AR34" s="339" t="s">
        <v>84</v>
      </c>
      <c r="AS34" s="339" t="s">
        <v>84</v>
      </c>
      <c r="AT34" s="288"/>
      <c r="AU34" s="1651" t="s">
        <v>782</v>
      </c>
      <c r="AV34" s="435"/>
      <c r="AW34" s="823">
        <v>0.5</v>
      </c>
      <c r="AX34" s="824">
        <v>0.5</v>
      </c>
      <c r="AY34" s="824"/>
      <c r="AZ34" s="824">
        <v>0.5</v>
      </c>
      <c r="BA34" s="824"/>
      <c r="BB34" s="824"/>
      <c r="BC34" s="824">
        <v>1</v>
      </c>
      <c r="BD34" s="824">
        <v>0.5</v>
      </c>
      <c r="BE34" s="824"/>
      <c r="BF34" s="824">
        <v>1</v>
      </c>
      <c r="BG34" s="824"/>
      <c r="BH34" s="824">
        <v>0</v>
      </c>
      <c r="BI34" s="824">
        <v>0.5</v>
      </c>
      <c r="BJ34" s="824">
        <v>1</v>
      </c>
      <c r="BK34" s="824">
        <v>0.5</v>
      </c>
      <c r="BL34" s="824">
        <v>1</v>
      </c>
      <c r="BM34" s="994">
        <v>1</v>
      </c>
      <c r="BN34" s="994"/>
      <c r="BO34" s="1302">
        <v>1</v>
      </c>
      <c r="BP34" s="824">
        <v>0</v>
      </c>
      <c r="BQ34" s="824">
        <v>0</v>
      </c>
      <c r="BR34" s="824">
        <v>0.5</v>
      </c>
      <c r="BS34" s="824"/>
      <c r="BT34" s="824"/>
      <c r="BU34" s="824"/>
      <c r="BV34" s="824">
        <v>0</v>
      </c>
      <c r="BW34" s="824"/>
      <c r="BX34" s="824">
        <v>1</v>
      </c>
      <c r="BY34" s="824">
        <v>0.5</v>
      </c>
      <c r="BZ34" s="824">
        <v>0.5</v>
      </c>
      <c r="CA34" s="824"/>
      <c r="CB34" s="824"/>
      <c r="CC34" s="824">
        <v>0</v>
      </c>
      <c r="CD34" s="846">
        <v>0.5</v>
      </c>
      <c r="CE34" s="825">
        <v>0.5</v>
      </c>
      <c r="CF34" s="846">
        <v>0</v>
      </c>
      <c r="CG34" s="846">
        <v>1</v>
      </c>
      <c r="CH34" s="783">
        <v>0</v>
      </c>
      <c r="CI34" s="783">
        <v>0</v>
      </c>
      <c r="CJ34" s="783">
        <v>0</v>
      </c>
      <c r="CK34" s="783">
        <v>0</v>
      </c>
      <c r="CL34" s="783">
        <v>0</v>
      </c>
      <c r="CM34" s="261"/>
      <c r="CN34" s="1607" t="s">
        <v>786</v>
      </c>
      <c r="CO34" s="435" t="s">
        <v>106</v>
      </c>
      <c r="CP34" s="1398">
        <v>0.5</v>
      </c>
      <c r="CQ34" s="1399">
        <v>0.5</v>
      </c>
      <c r="CR34" s="1399"/>
      <c r="CS34" s="1399">
        <v>0.5</v>
      </c>
      <c r="CT34" s="1399"/>
      <c r="CU34" s="1399"/>
      <c r="CV34" s="1399">
        <v>1</v>
      </c>
      <c r="CW34" s="1399">
        <v>0.5</v>
      </c>
      <c r="CX34" s="1399"/>
      <c r="CY34" s="1399">
        <v>1</v>
      </c>
      <c r="CZ34" s="1399"/>
      <c r="DA34" s="1399">
        <v>0</v>
      </c>
      <c r="DB34" s="1399">
        <v>0.5</v>
      </c>
      <c r="DC34" s="1399">
        <v>1</v>
      </c>
      <c r="DD34" s="1399">
        <v>0.5</v>
      </c>
      <c r="DE34" s="1399">
        <v>1</v>
      </c>
      <c r="DF34" s="1399">
        <v>1</v>
      </c>
      <c r="DG34" s="1399"/>
      <c r="DH34" s="1399">
        <v>1</v>
      </c>
      <c r="DI34" s="1399">
        <v>0</v>
      </c>
      <c r="DJ34" s="1399">
        <v>0</v>
      </c>
      <c r="DK34" s="1399">
        <v>0.5</v>
      </c>
      <c r="DL34" s="1399"/>
      <c r="DM34" s="1399"/>
      <c r="DN34" s="1399"/>
      <c r="DO34" s="1399">
        <v>0</v>
      </c>
      <c r="DP34" s="1399"/>
      <c r="DQ34" s="1399">
        <v>1</v>
      </c>
      <c r="DR34" s="1399">
        <v>0.5</v>
      </c>
      <c r="DS34" s="1399">
        <v>0.5</v>
      </c>
      <c r="DT34" s="1399"/>
      <c r="DU34" s="1399"/>
      <c r="DV34" s="1399">
        <v>0</v>
      </c>
      <c r="DW34" s="1399">
        <v>0.5</v>
      </c>
      <c r="DX34" s="1399">
        <v>0.5</v>
      </c>
      <c r="DY34" s="1399">
        <v>0</v>
      </c>
      <c r="DZ34" s="1400">
        <v>1</v>
      </c>
    </row>
    <row r="35" spans="1:130" ht="15" customHeight="1" x14ac:dyDescent="0.35">
      <c r="A35" s="242"/>
      <c r="B35" s="1622"/>
      <c r="C35" s="1316"/>
      <c r="D35" s="1335">
        <v>0.5</v>
      </c>
      <c r="E35" s="1351">
        <v>0.5</v>
      </c>
      <c r="F35" s="1331" t="s">
        <v>84</v>
      </c>
      <c r="G35" s="1351">
        <v>0.5</v>
      </c>
      <c r="H35" s="1331" t="s">
        <v>84</v>
      </c>
      <c r="I35" s="1331" t="s">
        <v>84</v>
      </c>
      <c r="J35" s="1351">
        <v>0</v>
      </c>
      <c r="K35" s="1351">
        <v>0.5</v>
      </c>
      <c r="L35" s="1331" t="s">
        <v>84</v>
      </c>
      <c r="M35" s="1351">
        <v>0</v>
      </c>
      <c r="N35" s="1331" t="s">
        <v>84</v>
      </c>
      <c r="O35" s="1351">
        <v>1</v>
      </c>
      <c r="P35" s="1351">
        <v>0.5</v>
      </c>
      <c r="Q35" s="1351">
        <v>0</v>
      </c>
      <c r="R35" s="1355">
        <v>0.5</v>
      </c>
      <c r="S35" s="1000">
        <v>0</v>
      </c>
      <c r="T35" s="1356">
        <v>0</v>
      </c>
      <c r="U35" s="1331" t="s">
        <v>84</v>
      </c>
      <c r="V35" s="1357">
        <v>0</v>
      </c>
      <c r="W35" s="1319">
        <v>1</v>
      </c>
      <c r="X35" s="1147">
        <v>1</v>
      </c>
      <c r="Y35" s="1147">
        <v>0.5</v>
      </c>
      <c r="Z35" s="1142" t="s">
        <v>84</v>
      </c>
      <c r="AA35" s="1142" t="s">
        <v>84</v>
      </c>
      <c r="AB35" s="1142" t="s">
        <v>84</v>
      </c>
      <c r="AC35" s="1147">
        <v>1</v>
      </c>
      <c r="AD35" s="1142" t="s">
        <v>84</v>
      </c>
      <c r="AE35" s="1147">
        <v>0</v>
      </c>
      <c r="AF35" s="1149">
        <v>0.5</v>
      </c>
      <c r="AG35" s="865">
        <v>0.5</v>
      </c>
      <c r="AH35" s="1142" t="s">
        <v>84</v>
      </c>
      <c r="AI35" s="1142" t="s">
        <v>84</v>
      </c>
      <c r="AJ35" s="1150">
        <v>1</v>
      </c>
      <c r="AK35" s="853">
        <v>0.5</v>
      </c>
      <c r="AL35" s="480">
        <v>0.5</v>
      </c>
      <c r="AM35" s="1151">
        <v>1</v>
      </c>
      <c r="AN35" s="430">
        <v>0</v>
      </c>
      <c r="AO35" s="338" t="s">
        <v>84</v>
      </c>
      <c r="AP35" s="338" t="s">
        <v>84</v>
      </c>
      <c r="AQ35" s="338" t="s">
        <v>84</v>
      </c>
      <c r="AR35" s="338" t="s">
        <v>84</v>
      </c>
      <c r="AS35" s="338" t="s">
        <v>84</v>
      </c>
      <c r="AT35" s="288"/>
      <c r="AU35" s="1651"/>
      <c r="AV35" s="435"/>
      <c r="AW35" s="823">
        <v>0.5</v>
      </c>
      <c r="AX35" s="824">
        <v>0.5</v>
      </c>
      <c r="AY35" s="824"/>
      <c r="AZ35" s="824">
        <v>0.5</v>
      </c>
      <c r="BA35" s="824"/>
      <c r="BB35" s="824"/>
      <c r="BC35" s="824">
        <v>0</v>
      </c>
      <c r="BD35" s="824">
        <v>0.5</v>
      </c>
      <c r="BE35" s="824"/>
      <c r="BF35" s="824">
        <v>0</v>
      </c>
      <c r="BG35" s="824"/>
      <c r="BH35" s="824">
        <v>1</v>
      </c>
      <c r="BI35" s="824">
        <v>0.5</v>
      </c>
      <c r="BJ35" s="824">
        <v>0</v>
      </c>
      <c r="BK35" s="824">
        <v>0.5</v>
      </c>
      <c r="BL35" s="824">
        <v>0</v>
      </c>
      <c r="BM35" s="994">
        <v>0</v>
      </c>
      <c r="BN35" s="994"/>
      <c r="BO35" s="1302">
        <v>0</v>
      </c>
      <c r="BP35" s="824">
        <v>1</v>
      </c>
      <c r="BQ35" s="824">
        <v>1</v>
      </c>
      <c r="BR35" s="824">
        <v>0.5</v>
      </c>
      <c r="BS35" s="824"/>
      <c r="BT35" s="824"/>
      <c r="BU35" s="824"/>
      <c r="BV35" s="824">
        <v>1</v>
      </c>
      <c r="BW35" s="824"/>
      <c r="BX35" s="824">
        <v>0</v>
      </c>
      <c r="BY35" s="824">
        <v>0.5</v>
      </c>
      <c r="BZ35" s="824">
        <v>0.5</v>
      </c>
      <c r="CA35" s="824"/>
      <c r="CB35" s="824"/>
      <c r="CC35" s="824">
        <v>1</v>
      </c>
      <c r="CD35" s="846">
        <v>0.5</v>
      </c>
      <c r="CE35" s="825">
        <v>0.5</v>
      </c>
      <c r="CF35" s="846">
        <v>1</v>
      </c>
      <c r="CG35" s="846">
        <v>0</v>
      </c>
      <c r="CH35" s="783">
        <v>0</v>
      </c>
      <c r="CI35" s="783">
        <v>0</v>
      </c>
      <c r="CJ35" s="783">
        <v>0</v>
      </c>
      <c r="CK35" s="783">
        <v>0</v>
      </c>
      <c r="CL35" s="783">
        <v>0</v>
      </c>
      <c r="CM35" s="261"/>
      <c r="CN35" s="1607"/>
      <c r="CO35" s="435" t="s">
        <v>107</v>
      </c>
      <c r="CP35" s="1398">
        <v>0.5</v>
      </c>
      <c r="CQ35" s="1399">
        <v>0.5</v>
      </c>
      <c r="CR35" s="1399"/>
      <c r="CS35" s="1399">
        <v>0.5</v>
      </c>
      <c r="CT35" s="1399"/>
      <c r="CU35" s="1399"/>
      <c r="CV35" s="1399">
        <v>0</v>
      </c>
      <c r="CW35" s="1399">
        <v>0.5</v>
      </c>
      <c r="CX35" s="1399"/>
      <c r="CY35" s="1399">
        <v>0</v>
      </c>
      <c r="CZ35" s="1399"/>
      <c r="DA35" s="1399">
        <v>1</v>
      </c>
      <c r="DB35" s="1399">
        <v>0.5</v>
      </c>
      <c r="DC35" s="1399">
        <v>0</v>
      </c>
      <c r="DD35" s="1399">
        <v>0.5</v>
      </c>
      <c r="DE35" s="1399">
        <v>0</v>
      </c>
      <c r="DF35" s="1399">
        <v>0</v>
      </c>
      <c r="DG35" s="1399"/>
      <c r="DH35" s="1399">
        <v>0</v>
      </c>
      <c r="DI35" s="1399">
        <v>1</v>
      </c>
      <c r="DJ35" s="1399">
        <v>1</v>
      </c>
      <c r="DK35" s="1399">
        <v>0.5</v>
      </c>
      <c r="DL35" s="1399"/>
      <c r="DM35" s="1399"/>
      <c r="DN35" s="1399"/>
      <c r="DO35" s="1399">
        <v>1</v>
      </c>
      <c r="DP35" s="1399"/>
      <c r="DQ35" s="1399">
        <v>0</v>
      </c>
      <c r="DR35" s="1399">
        <v>0.5</v>
      </c>
      <c r="DS35" s="1399">
        <v>0.5</v>
      </c>
      <c r="DT35" s="1399"/>
      <c r="DU35" s="1399"/>
      <c r="DV35" s="1399">
        <v>1</v>
      </c>
      <c r="DW35" s="1399">
        <v>0.5</v>
      </c>
      <c r="DX35" s="1399">
        <v>0.5</v>
      </c>
      <c r="DY35" s="1399">
        <v>1</v>
      </c>
      <c r="DZ35" s="1400">
        <v>0</v>
      </c>
    </row>
    <row r="36" spans="1:130" ht="15" customHeight="1" x14ac:dyDescent="0.35">
      <c r="A36" s="242"/>
      <c r="B36" s="1620" t="s">
        <v>179</v>
      </c>
      <c r="C36" s="1316" t="s">
        <v>106</v>
      </c>
      <c r="D36" s="1336">
        <v>1</v>
      </c>
      <c r="E36" s="440">
        <v>0.5</v>
      </c>
      <c r="F36" s="1331" t="s">
        <v>84</v>
      </c>
      <c r="G36" s="1358">
        <v>0</v>
      </c>
      <c r="H36" s="1331" t="s">
        <v>84</v>
      </c>
      <c r="I36" s="1331" t="s">
        <v>84</v>
      </c>
      <c r="J36" s="1358">
        <v>0.5</v>
      </c>
      <c r="K36" s="1358">
        <v>0.5</v>
      </c>
      <c r="L36" s="1331" t="s">
        <v>84</v>
      </c>
      <c r="M36" s="1358">
        <v>1</v>
      </c>
      <c r="N36" s="1331" t="s">
        <v>84</v>
      </c>
      <c r="O36" s="1358">
        <v>0</v>
      </c>
      <c r="P36" s="1358">
        <v>1</v>
      </c>
      <c r="Q36" s="1358">
        <v>1</v>
      </c>
      <c r="R36" s="1359">
        <v>0.5</v>
      </c>
      <c r="S36" s="1002">
        <v>1</v>
      </c>
      <c r="T36" s="1360">
        <v>0.5</v>
      </c>
      <c r="U36" s="1331" t="s">
        <v>84</v>
      </c>
      <c r="V36" s="1361">
        <v>0.5</v>
      </c>
      <c r="W36" s="440">
        <v>0</v>
      </c>
      <c r="X36" s="1152">
        <v>0</v>
      </c>
      <c r="Y36" s="1152">
        <v>1</v>
      </c>
      <c r="Z36" s="1142" t="s">
        <v>84</v>
      </c>
      <c r="AA36" s="1142" t="s">
        <v>84</v>
      </c>
      <c r="AB36" s="1142" t="s">
        <v>84</v>
      </c>
      <c r="AC36" s="1152" t="s">
        <v>84</v>
      </c>
      <c r="AD36" s="1142" t="s">
        <v>84</v>
      </c>
      <c r="AE36" s="1152">
        <v>0</v>
      </c>
      <c r="AF36" s="1153">
        <v>1</v>
      </c>
      <c r="AG36" s="479">
        <v>1</v>
      </c>
      <c r="AH36" s="1142" t="s">
        <v>84</v>
      </c>
      <c r="AI36" s="1142" t="s">
        <v>84</v>
      </c>
      <c r="AJ36" s="1154">
        <v>0.5</v>
      </c>
      <c r="AK36" s="854">
        <v>0.5</v>
      </c>
      <c r="AL36" s="479">
        <v>1</v>
      </c>
      <c r="AM36" s="1145">
        <v>1</v>
      </c>
      <c r="AN36" s="440">
        <v>1</v>
      </c>
      <c r="AO36" s="519" t="s">
        <v>84</v>
      </c>
      <c r="AP36" s="519" t="s">
        <v>84</v>
      </c>
      <c r="AQ36" s="519" t="s">
        <v>84</v>
      </c>
      <c r="AR36" s="519" t="s">
        <v>84</v>
      </c>
      <c r="AS36" s="519" t="s">
        <v>84</v>
      </c>
      <c r="AT36" s="288"/>
      <c r="AU36" s="1607" t="s">
        <v>179</v>
      </c>
      <c r="AV36" s="435" t="s">
        <v>106</v>
      </c>
      <c r="AW36" s="823">
        <v>1</v>
      </c>
      <c r="AX36" s="824">
        <v>0.5</v>
      </c>
      <c r="AY36" s="824"/>
      <c r="AZ36" s="824">
        <v>0</v>
      </c>
      <c r="BA36" s="824"/>
      <c r="BB36" s="824"/>
      <c r="BC36" s="824">
        <v>0.5</v>
      </c>
      <c r="BD36" s="824">
        <v>0.5</v>
      </c>
      <c r="BE36" s="824"/>
      <c r="BF36" s="824">
        <v>1</v>
      </c>
      <c r="BG36" s="824"/>
      <c r="BH36" s="824">
        <v>0</v>
      </c>
      <c r="BI36" s="824">
        <v>1</v>
      </c>
      <c r="BJ36" s="824">
        <v>1</v>
      </c>
      <c r="BK36" s="824">
        <v>0.5</v>
      </c>
      <c r="BL36" s="824">
        <v>1</v>
      </c>
      <c r="BM36" s="994">
        <v>0.5</v>
      </c>
      <c r="BN36" s="994"/>
      <c r="BO36" s="1302">
        <v>0.5</v>
      </c>
      <c r="BP36" s="824">
        <v>0</v>
      </c>
      <c r="BQ36" s="824">
        <v>0</v>
      </c>
      <c r="BR36" s="824">
        <v>1</v>
      </c>
      <c r="BS36" s="824"/>
      <c r="BT36" s="824"/>
      <c r="BU36" s="824"/>
      <c r="BV36" s="824">
        <v>0</v>
      </c>
      <c r="BW36" s="824"/>
      <c r="BX36" s="824">
        <v>0</v>
      </c>
      <c r="BY36" s="824">
        <v>1</v>
      </c>
      <c r="BZ36" s="824">
        <v>1</v>
      </c>
      <c r="CA36" s="824"/>
      <c r="CB36" s="824"/>
      <c r="CC36" s="824">
        <v>0.5</v>
      </c>
      <c r="CD36" s="846">
        <v>0.5</v>
      </c>
      <c r="CE36" s="825">
        <v>1</v>
      </c>
      <c r="CF36" s="846">
        <v>1</v>
      </c>
      <c r="CG36" s="846">
        <v>1</v>
      </c>
      <c r="CH36" s="338">
        <v>0</v>
      </c>
      <c r="CI36" s="338">
        <v>0</v>
      </c>
      <c r="CJ36" s="338">
        <v>0</v>
      </c>
      <c r="CK36" s="338">
        <v>0</v>
      </c>
      <c r="CL36" s="338">
        <v>0</v>
      </c>
      <c r="CM36" s="261"/>
      <c r="CN36" s="1607" t="s">
        <v>179</v>
      </c>
      <c r="CO36" s="435" t="s">
        <v>106</v>
      </c>
      <c r="CP36" s="1398">
        <v>1</v>
      </c>
      <c r="CQ36" s="1399">
        <v>0.5</v>
      </c>
      <c r="CR36" s="1399"/>
      <c r="CS36" s="1399">
        <v>0</v>
      </c>
      <c r="CT36" s="1399"/>
      <c r="CU36" s="1399"/>
      <c r="CV36" s="1399">
        <v>0.5</v>
      </c>
      <c r="CW36" s="1399">
        <v>0.5</v>
      </c>
      <c r="CX36" s="1399"/>
      <c r="CY36" s="1399">
        <v>1</v>
      </c>
      <c r="CZ36" s="1399"/>
      <c r="DA36" s="1399">
        <v>0</v>
      </c>
      <c r="DB36" s="1399">
        <v>1</v>
      </c>
      <c r="DC36" s="1399">
        <v>1</v>
      </c>
      <c r="DD36" s="1399">
        <v>0.5</v>
      </c>
      <c r="DE36" s="1399">
        <v>1</v>
      </c>
      <c r="DF36" s="1399">
        <v>0.5</v>
      </c>
      <c r="DG36" s="1399"/>
      <c r="DH36" s="1399">
        <v>0.5</v>
      </c>
      <c r="DI36" s="1399">
        <v>0</v>
      </c>
      <c r="DJ36" s="1399">
        <v>0</v>
      </c>
      <c r="DK36" s="1399">
        <v>1</v>
      </c>
      <c r="DL36" s="1399"/>
      <c r="DM36" s="1399"/>
      <c r="DN36" s="1399"/>
      <c r="DO36" s="1399">
        <v>0</v>
      </c>
      <c r="DP36" s="1399"/>
      <c r="DQ36" s="1399">
        <v>0</v>
      </c>
      <c r="DR36" s="1399">
        <v>1</v>
      </c>
      <c r="DS36" s="1399">
        <v>1</v>
      </c>
      <c r="DT36" s="1399"/>
      <c r="DU36" s="1399"/>
      <c r="DV36" s="1399">
        <v>0.5</v>
      </c>
      <c r="DW36" s="1399">
        <v>0.5</v>
      </c>
      <c r="DX36" s="1399">
        <v>1</v>
      </c>
      <c r="DY36" s="1399">
        <v>1</v>
      </c>
      <c r="DZ36" s="1400">
        <v>1</v>
      </c>
    </row>
    <row r="37" spans="1:130" ht="15" customHeight="1" x14ac:dyDescent="0.35">
      <c r="A37" s="242"/>
      <c r="B37" s="1620"/>
      <c r="C37" s="1316" t="s">
        <v>107</v>
      </c>
      <c r="D37" s="1329">
        <v>0</v>
      </c>
      <c r="E37" s="1330">
        <v>0.5</v>
      </c>
      <c r="F37" s="1331" t="s">
        <v>84</v>
      </c>
      <c r="G37" s="1330">
        <v>1</v>
      </c>
      <c r="H37" s="1331" t="s">
        <v>84</v>
      </c>
      <c r="I37" s="1331" t="s">
        <v>84</v>
      </c>
      <c r="J37" s="1330">
        <v>0.5</v>
      </c>
      <c r="K37" s="1330">
        <v>0.5</v>
      </c>
      <c r="L37" s="1331" t="s">
        <v>84</v>
      </c>
      <c r="M37" s="1330">
        <v>0</v>
      </c>
      <c r="N37" s="1331" t="s">
        <v>84</v>
      </c>
      <c r="O37" s="1330">
        <v>1</v>
      </c>
      <c r="P37" s="1330">
        <v>0</v>
      </c>
      <c r="Q37" s="1330">
        <v>0</v>
      </c>
      <c r="R37" s="1332">
        <v>0.5</v>
      </c>
      <c r="S37" s="999">
        <v>0</v>
      </c>
      <c r="T37" s="1333">
        <v>0.5</v>
      </c>
      <c r="U37" s="1331" t="s">
        <v>84</v>
      </c>
      <c r="V37" s="1349">
        <v>0.5</v>
      </c>
      <c r="W37" s="1318">
        <v>1</v>
      </c>
      <c r="X37" s="1141">
        <v>1</v>
      </c>
      <c r="Y37" s="1141">
        <v>0</v>
      </c>
      <c r="Z37" s="1142" t="s">
        <v>84</v>
      </c>
      <c r="AA37" s="1142" t="s">
        <v>84</v>
      </c>
      <c r="AB37" s="1142" t="s">
        <v>84</v>
      </c>
      <c r="AC37" s="1141">
        <v>0</v>
      </c>
      <c r="AD37" s="1142" t="s">
        <v>84</v>
      </c>
      <c r="AE37" s="1141">
        <v>1</v>
      </c>
      <c r="AF37" s="1143">
        <v>0</v>
      </c>
      <c r="AG37" s="864">
        <v>0</v>
      </c>
      <c r="AH37" s="1142" t="s">
        <v>84</v>
      </c>
      <c r="AI37" s="1142" t="s">
        <v>84</v>
      </c>
      <c r="AJ37" s="1144">
        <v>0.5</v>
      </c>
      <c r="AK37" s="852">
        <v>0.5</v>
      </c>
      <c r="AL37" s="479">
        <v>0</v>
      </c>
      <c r="AM37" s="1145">
        <v>0</v>
      </c>
      <c r="AN37" s="440">
        <v>0</v>
      </c>
      <c r="AO37" s="519" t="s">
        <v>84</v>
      </c>
      <c r="AP37" s="519" t="s">
        <v>84</v>
      </c>
      <c r="AQ37" s="519" t="s">
        <v>84</v>
      </c>
      <c r="AR37" s="519" t="s">
        <v>84</v>
      </c>
      <c r="AS37" s="519" t="s">
        <v>84</v>
      </c>
      <c r="AT37" s="288"/>
      <c r="AU37" s="1607"/>
      <c r="AV37" s="435" t="s">
        <v>107</v>
      </c>
      <c r="AW37" s="823">
        <v>0</v>
      </c>
      <c r="AX37" s="824">
        <v>0.5</v>
      </c>
      <c r="AY37" s="824"/>
      <c r="AZ37" s="824">
        <v>1</v>
      </c>
      <c r="BA37" s="824"/>
      <c r="BB37" s="824"/>
      <c r="BC37" s="824">
        <v>0.5</v>
      </c>
      <c r="BD37" s="824">
        <v>0.5</v>
      </c>
      <c r="BE37" s="824"/>
      <c r="BF37" s="824">
        <v>0</v>
      </c>
      <c r="BG37" s="824"/>
      <c r="BH37" s="824">
        <v>1</v>
      </c>
      <c r="BI37" s="824">
        <v>0</v>
      </c>
      <c r="BJ37" s="824">
        <v>0</v>
      </c>
      <c r="BK37" s="824">
        <v>0.5</v>
      </c>
      <c r="BL37" s="824">
        <v>0</v>
      </c>
      <c r="BM37" s="994">
        <v>0.5</v>
      </c>
      <c r="BN37" s="994"/>
      <c r="BO37" s="1302">
        <v>0.5</v>
      </c>
      <c r="BP37" s="824">
        <v>1</v>
      </c>
      <c r="BQ37" s="824">
        <v>1</v>
      </c>
      <c r="BR37" s="824">
        <v>0</v>
      </c>
      <c r="BS37" s="824"/>
      <c r="BT37" s="824"/>
      <c r="BU37" s="824"/>
      <c r="BV37" s="824">
        <v>0</v>
      </c>
      <c r="BW37" s="824"/>
      <c r="BX37" s="824">
        <v>1</v>
      </c>
      <c r="BY37" s="824">
        <v>0</v>
      </c>
      <c r="BZ37" s="824">
        <v>0</v>
      </c>
      <c r="CA37" s="824"/>
      <c r="CB37" s="824"/>
      <c r="CC37" s="824">
        <v>0.5</v>
      </c>
      <c r="CD37" s="846">
        <v>0.5</v>
      </c>
      <c r="CE37" s="825">
        <v>0</v>
      </c>
      <c r="CF37" s="846">
        <v>0</v>
      </c>
      <c r="CG37" s="846">
        <v>0</v>
      </c>
      <c r="CH37" s="338">
        <v>0</v>
      </c>
      <c r="CI37" s="338">
        <v>0</v>
      </c>
      <c r="CJ37" s="338">
        <v>0</v>
      </c>
      <c r="CK37" s="338">
        <v>0</v>
      </c>
      <c r="CL37" s="338">
        <v>0</v>
      </c>
      <c r="CM37" s="261"/>
      <c r="CN37" s="1607"/>
      <c r="CO37" s="435" t="s">
        <v>107</v>
      </c>
      <c r="CP37" s="1398">
        <v>0</v>
      </c>
      <c r="CQ37" s="1399">
        <v>0.5</v>
      </c>
      <c r="CR37" s="1399"/>
      <c r="CS37" s="1399">
        <v>1</v>
      </c>
      <c r="CT37" s="1399"/>
      <c r="CU37" s="1399"/>
      <c r="CV37" s="1399">
        <v>0.5</v>
      </c>
      <c r="CW37" s="1399">
        <v>0.5</v>
      </c>
      <c r="CX37" s="1399"/>
      <c r="CY37" s="1399">
        <v>0</v>
      </c>
      <c r="CZ37" s="1399"/>
      <c r="DA37" s="1399">
        <v>1</v>
      </c>
      <c r="DB37" s="1399">
        <v>0</v>
      </c>
      <c r="DC37" s="1399">
        <v>0</v>
      </c>
      <c r="DD37" s="1399">
        <v>0.5</v>
      </c>
      <c r="DE37" s="1399">
        <v>0</v>
      </c>
      <c r="DF37" s="1399">
        <v>0.5</v>
      </c>
      <c r="DG37" s="1399"/>
      <c r="DH37" s="1399">
        <v>0.5</v>
      </c>
      <c r="DI37" s="1399">
        <v>1</v>
      </c>
      <c r="DJ37" s="1399">
        <v>1</v>
      </c>
      <c r="DK37" s="1399">
        <v>0</v>
      </c>
      <c r="DL37" s="1399"/>
      <c r="DM37" s="1399"/>
      <c r="DN37" s="1399"/>
      <c r="DO37" s="1399">
        <v>0</v>
      </c>
      <c r="DP37" s="1399"/>
      <c r="DQ37" s="1399">
        <v>1</v>
      </c>
      <c r="DR37" s="1399">
        <v>0</v>
      </c>
      <c r="DS37" s="1399">
        <v>0</v>
      </c>
      <c r="DT37" s="1399"/>
      <c r="DU37" s="1399"/>
      <c r="DV37" s="1399">
        <v>0.5</v>
      </c>
      <c r="DW37" s="1399">
        <v>0.5</v>
      </c>
      <c r="DX37" s="1399">
        <v>0</v>
      </c>
      <c r="DY37" s="1399">
        <v>0</v>
      </c>
      <c r="DZ37" s="1400">
        <v>0</v>
      </c>
    </row>
    <row r="38" spans="1:130" ht="15" customHeight="1" x14ac:dyDescent="0.35">
      <c r="A38" s="242"/>
      <c r="B38" s="1623" t="s">
        <v>681</v>
      </c>
      <c r="C38" s="1316" t="s">
        <v>106</v>
      </c>
      <c r="D38" s="1334">
        <v>1</v>
      </c>
      <c r="E38" s="1350">
        <v>0.5</v>
      </c>
      <c r="F38" s="1331" t="s">
        <v>84</v>
      </c>
      <c r="G38" s="1350">
        <v>0.5</v>
      </c>
      <c r="H38" s="1331" t="s">
        <v>84</v>
      </c>
      <c r="I38" s="1331" t="s">
        <v>84</v>
      </c>
      <c r="J38" s="1350">
        <v>1</v>
      </c>
      <c r="K38" s="1351">
        <v>0.5</v>
      </c>
      <c r="L38" s="1331" t="s">
        <v>84</v>
      </c>
      <c r="M38" s="1350">
        <v>1</v>
      </c>
      <c r="N38" s="1331" t="s">
        <v>84</v>
      </c>
      <c r="O38" s="1350">
        <v>0</v>
      </c>
      <c r="P38" s="1350">
        <v>1</v>
      </c>
      <c r="Q38" s="1350">
        <v>1</v>
      </c>
      <c r="R38" s="1352">
        <v>0.5</v>
      </c>
      <c r="S38" s="1001">
        <v>1</v>
      </c>
      <c r="T38" s="1353">
        <v>1</v>
      </c>
      <c r="U38" s="1331" t="s">
        <v>84</v>
      </c>
      <c r="V38" s="1354">
        <v>1</v>
      </c>
      <c r="W38" s="430">
        <v>0</v>
      </c>
      <c r="X38" s="1147">
        <v>0</v>
      </c>
      <c r="Y38" s="1146">
        <v>0.5</v>
      </c>
      <c r="Z38" s="1142" t="s">
        <v>84</v>
      </c>
      <c r="AA38" s="1142" t="s">
        <v>84</v>
      </c>
      <c r="AB38" s="1142" t="s">
        <v>84</v>
      </c>
      <c r="AC38" s="1146">
        <v>0.5</v>
      </c>
      <c r="AD38" s="1142" t="s">
        <v>84</v>
      </c>
      <c r="AE38" s="1146">
        <v>0.5</v>
      </c>
      <c r="AF38" s="1149">
        <v>0.5</v>
      </c>
      <c r="AG38" s="480">
        <v>0.5</v>
      </c>
      <c r="AH38" s="1142" t="s">
        <v>84</v>
      </c>
      <c r="AI38" s="1142" t="s">
        <v>84</v>
      </c>
      <c r="AJ38" s="1150">
        <v>0.5</v>
      </c>
      <c r="AK38" s="853">
        <v>0.5</v>
      </c>
      <c r="AL38" s="480">
        <v>1</v>
      </c>
      <c r="AM38" s="1151">
        <v>0.5</v>
      </c>
      <c r="AN38" s="430">
        <v>0.5</v>
      </c>
      <c r="AO38" s="800" t="s">
        <v>84</v>
      </c>
      <c r="AP38" s="800" t="s">
        <v>84</v>
      </c>
      <c r="AQ38" s="800" t="s">
        <v>84</v>
      </c>
      <c r="AR38" s="800" t="s">
        <v>84</v>
      </c>
      <c r="AS38" s="800" t="s">
        <v>84</v>
      </c>
      <c r="AT38" s="288"/>
      <c r="AU38" s="612"/>
      <c r="AV38" s="435"/>
      <c r="AW38" s="823">
        <v>1</v>
      </c>
      <c r="AX38" s="824">
        <v>0.5</v>
      </c>
      <c r="AY38" s="824"/>
      <c r="AZ38" s="824">
        <v>0.5</v>
      </c>
      <c r="BA38" s="824"/>
      <c r="BB38" s="824"/>
      <c r="BC38" s="824">
        <v>1</v>
      </c>
      <c r="BD38" s="824">
        <v>0.5</v>
      </c>
      <c r="BE38" s="824"/>
      <c r="BF38" s="824">
        <v>1</v>
      </c>
      <c r="BG38" s="824"/>
      <c r="BH38" s="824">
        <v>0</v>
      </c>
      <c r="BI38" s="824">
        <v>1</v>
      </c>
      <c r="BJ38" s="824">
        <v>1</v>
      </c>
      <c r="BK38" s="824">
        <v>0.5</v>
      </c>
      <c r="BL38" s="824">
        <v>1</v>
      </c>
      <c r="BM38" s="994">
        <v>1</v>
      </c>
      <c r="BN38" s="994"/>
      <c r="BO38" s="1302">
        <v>1</v>
      </c>
      <c r="BP38" s="824">
        <v>0</v>
      </c>
      <c r="BQ38" s="824">
        <v>0</v>
      </c>
      <c r="BR38" s="824">
        <v>0.5</v>
      </c>
      <c r="BS38" s="824"/>
      <c r="BT38" s="824"/>
      <c r="BU38" s="824"/>
      <c r="BV38" s="824">
        <v>0.5</v>
      </c>
      <c r="BW38" s="824"/>
      <c r="BX38" s="824">
        <v>0.5</v>
      </c>
      <c r="BY38" s="824">
        <v>0.5</v>
      </c>
      <c r="BZ38" s="824">
        <v>0.5</v>
      </c>
      <c r="CA38" s="824"/>
      <c r="CB38" s="824"/>
      <c r="CC38" s="824">
        <v>0.5</v>
      </c>
      <c r="CD38" s="846">
        <v>0.5</v>
      </c>
      <c r="CE38" s="825">
        <v>1</v>
      </c>
      <c r="CF38" s="846">
        <v>0.5</v>
      </c>
      <c r="CG38" s="846">
        <v>0.5</v>
      </c>
      <c r="CH38" s="614">
        <v>0</v>
      </c>
      <c r="CI38" s="614">
        <v>0</v>
      </c>
      <c r="CJ38" s="614">
        <v>0</v>
      </c>
      <c r="CK38" s="614">
        <v>0</v>
      </c>
      <c r="CL38" s="614">
        <v>0</v>
      </c>
      <c r="CM38" s="261"/>
      <c r="CN38" s="1607" t="s">
        <v>681</v>
      </c>
      <c r="CO38" s="435" t="s">
        <v>106</v>
      </c>
      <c r="CP38" s="1398">
        <v>1</v>
      </c>
      <c r="CQ38" s="1399">
        <v>0.5</v>
      </c>
      <c r="CR38" s="1399"/>
      <c r="CS38" s="1399">
        <v>0.5</v>
      </c>
      <c r="CT38" s="1399"/>
      <c r="CU38" s="1399"/>
      <c r="CV38" s="1399">
        <v>1</v>
      </c>
      <c r="CW38" s="1399">
        <v>0.5</v>
      </c>
      <c r="CX38" s="1399"/>
      <c r="CY38" s="1399">
        <v>1</v>
      </c>
      <c r="CZ38" s="1399"/>
      <c r="DA38" s="1399">
        <v>0</v>
      </c>
      <c r="DB38" s="1399">
        <v>1</v>
      </c>
      <c r="DC38" s="1399">
        <v>1</v>
      </c>
      <c r="DD38" s="1399">
        <v>0.5</v>
      </c>
      <c r="DE38" s="1399">
        <v>1</v>
      </c>
      <c r="DF38" s="1399">
        <v>1</v>
      </c>
      <c r="DG38" s="1399"/>
      <c r="DH38" s="1399">
        <v>1</v>
      </c>
      <c r="DI38" s="1399">
        <v>0</v>
      </c>
      <c r="DJ38" s="1399">
        <v>0</v>
      </c>
      <c r="DK38" s="1399">
        <v>0.5</v>
      </c>
      <c r="DL38" s="1399"/>
      <c r="DM38" s="1399"/>
      <c r="DN38" s="1399"/>
      <c r="DO38" s="1399">
        <v>0.5</v>
      </c>
      <c r="DP38" s="1399"/>
      <c r="DQ38" s="1399">
        <v>0.5</v>
      </c>
      <c r="DR38" s="1399">
        <v>0.5</v>
      </c>
      <c r="DS38" s="1399">
        <v>0.5</v>
      </c>
      <c r="DT38" s="1399"/>
      <c r="DU38" s="1399"/>
      <c r="DV38" s="1399">
        <v>0.5</v>
      </c>
      <c r="DW38" s="1399">
        <v>0.5</v>
      </c>
      <c r="DX38" s="1399">
        <v>1</v>
      </c>
      <c r="DY38" s="1399">
        <v>0.5</v>
      </c>
      <c r="DZ38" s="1400">
        <v>0.5</v>
      </c>
    </row>
    <row r="39" spans="1:130" ht="15" customHeight="1" x14ac:dyDescent="0.35">
      <c r="A39" s="242"/>
      <c r="B39" s="1624"/>
      <c r="C39" s="1316" t="s">
        <v>107</v>
      </c>
      <c r="D39" s="1335">
        <v>0</v>
      </c>
      <c r="E39" s="1351">
        <v>0.5</v>
      </c>
      <c r="F39" s="1331" t="s">
        <v>84</v>
      </c>
      <c r="G39" s="1351">
        <v>0.5</v>
      </c>
      <c r="H39" s="1331" t="s">
        <v>84</v>
      </c>
      <c r="I39" s="1331" t="s">
        <v>84</v>
      </c>
      <c r="J39" s="1351">
        <v>0</v>
      </c>
      <c r="K39" s="1351">
        <v>0.5</v>
      </c>
      <c r="L39" s="1331" t="s">
        <v>84</v>
      </c>
      <c r="M39" s="1351">
        <v>0</v>
      </c>
      <c r="N39" s="1331" t="s">
        <v>84</v>
      </c>
      <c r="O39" s="1351">
        <v>1</v>
      </c>
      <c r="P39" s="1351">
        <v>0</v>
      </c>
      <c r="Q39" s="1351">
        <v>0</v>
      </c>
      <c r="R39" s="1355">
        <v>0.5</v>
      </c>
      <c r="S39" s="1000">
        <v>0</v>
      </c>
      <c r="T39" s="1356">
        <v>0</v>
      </c>
      <c r="U39" s="1331" t="s">
        <v>84</v>
      </c>
      <c r="V39" s="1357">
        <v>0</v>
      </c>
      <c r="W39" s="1319">
        <v>1</v>
      </c>
      <c r="X39" s="1147">
        <v>1</v>
      </c>
      <c r="Y39" s="1147">
        <v>0.5</v>
      </c>
      <c r="Z39" s="1142" t="s">
        <v>84</v>
      </c>
      <c r="AA39" s="1142" t="s">
        <v>84</v>
      </c>
      <c r="AB39" s="1142" t="s">
        <v>84</v>
      </c>
      <c r="AC39" s="1147">
        <v>0.5</v>
      </c>
      <c r="AD39" s="1142" t="s">
        <v>84</v>
      </c>
      <c r="AE39" s="1147">
        <v>0.5</v>
      </c>
      <c r="AF39" s="1149">
        <v>0.5</v>
      </c>
      <c r="AG39" s="865">
        <v>0.5</v>
      </c>
      <c r="AH39" s="1142" t="s">
        <v>84</v>
      </c>
      <c r="AI39" s="1142" t="s">
        <v>84</v>
      </c>
      <c r="AJ39" s="1150">
        <v>0.5</v>
      </c>
      <c r="AK39" s="853">
        <v>0.5</v>
      </c>
      <c r="AL39" s="480">
        <v>0</v>
      </c>
      <c r="AM39" s="1151">
        <v>0.5</v>
      </c>
      <c r="AN39" s="430">
        <v>0.5</v>
      </c>
      <c r="AO39" s="800" t="s">
        <v>84</v>
      </c>
      <c r="AP39" s="800" t="s">
        <v>84</v>
      </c>
      <c r="AQ39" s="800" t="s">
        <v>84</v>
      </c>
      <c r="AR39" s="800" t="s">
        <v>84</v>
      </c>
      <c r="AS39" s="800" t="s">
        <v>84</v>
      </c>
      <c r="AT39" s="288"/>
      <c r="AU39" s="612"/>
      <c r="AV39" s="435"/>
      <c r="AW39" s="823">
        <v>0</v>
      </c>
      <c r="AX39" s="824">
        <v>0.5</v>
      </c>
      <c r="AY39" s="824"/>
      <c r="AZ39" s="824">
        <v>0.5</v>
      </c>
      <c r="BA39" s="824"/>
      <c r="BB39" s="824"/>
      <c r="BC39" s="824">
        <v>0</v>
      </c>
      <c r="BD39" s="824">
        <v>0.5</v>
      </c>
      <c r="BE39" s="824"/>
      <c r="BF39" s="824">
        <v>0</v>
      </c>
      <c r="BG39" s="824"/>
      <c r="BH39" s="824">
        <v>1</v>
      </c>
      <c r="BI39" s="824">
        <v>0</v>
      </c>
      <c r="BJ39" s="824">
        <v>0</v>
      </c>
      <c r="BK39" s="824">
        <v>0.5</v>
      </c>
      <c r="BL39" s="824">
        <v>0</v>
      </c>
      <c r="BM39" s="994">
        <v>0</v>
      </c>
      <c r="BN39" s="994"/>
      <c r="BO39" s="1302">
        <v>0</v>
      </c>
      <c r="BP39" s="824">
        <v>1</v>
      </c>
      <c r="BQ39" s="824">
        <v>1</v>
      </c>
      <c r="BR39" s="824">
        <v>0.5</v>
      </c>
      <c r="BS39" s="824"/>
      <c r="BT39" s="824"/>
      <c r="BU39" s="824"/>
      <c r="BV39" s="824">
        <v>0.5</v>
      </c>
      <c r="BW39" s="824"/>
      <c r="BX39" s="824">
        <v>0.5</v>
      </c>
      <c r="BY39" s="824">
        <v>0.5</v>
      </c>
      <c r="BZ39" s="824">
        <v>0.5</v>
      </c>
      <c r="CA39" s="824"/>
      <c r="CB39" s="824"/>
      <c r="CC39" s="824">
        <v>0.5</v>
      </c>
      <c r="CD39" s="846">
        <v>0.5</v>
      </c>
      <c r="CE39" s="825">
        <v>0</v>
      </c>
      <c r="CF39" s="846">
        <v>0.5</v>
      </c>
      <c r="CG39" s="846">
        <v>0.5</v>
      </c>
      <c r="CH39" s="614">
        <v>0</v>
      </c>
      <c r="CI39" s="614">
        <v>0</v>
      </c>
      <c r="CJ39" s="614">
        <v>0</v>
      </c>
      <c r="CK39" s="614">
        <v>0</v>
      </c>
      <c r="CL39" s="614">
        <v>0</v>
      </c>
      <c r="CM39" s="261"/>
      <c r="CN39" s="1607"/>
      <c r="CO39" s="435" t="s">
        <v>107</v>
      </c>
      <c r="CP39" s="1398">
        <v>0</v>
      </c>
      <c r="CQ39" s="1399">
        <v>0.5</v>
      </c>
      <c r="CR39" s="1399"/>
      <c r="CS39" s="1399">
        <v>0.5</v>
      </c>
      <c r="CT39" s="1399"/>
      <c r="CU39" s="1399"/>
      <c r="CV39" s="1399">
        <v>0</v>
      </c>
      <c r="CW39" s="1399">
        <v>0.5</v>
      </c>
      <c r="CX39" s="1399"/>
      <c r="CY39" s="1399">
        <v>0</v>
      </c>
      <c r="CZ39" s="1399"/>
      <c r="DA39" s="1399">
        <v>1</v>
      </c>
      <c r="DB39" s="1399">
        <v>0</v>
      </c>
      <c r="DC39" s="1399">
        <v>0</v>
      </c>
      <c r="DD39" s="1399">
        <v>0.5</v>
      </c>
      <c r="DE39" s="1399">
        <v>0</v>
      </c>
      <c r="DF39" s="1399">
        <v>0</v>
      </c>
      <c r="DG39" s="1399"/>
      <c r="DH39" s="1399">
        <v>0</v>
      </c>
      <c r="DI39" s="1399">
        <v>1</v>
      </c>
      <c r="DJ39" s="1399">
        <v>1</v>
      </c>
      <c r="DK39" s="1399">
        <v>0.5</v>
      </c>
      <c r="DL39" s="1399"/>
      <c r="DM39" s="1399"/>
      <c r="DN39" s="1399"/>
      <c r="DO39" s="1399">
        <v>0.5</v>
      </c>
      <c r="DP39" s="1399"/>
      <c r="DQ39" s="1399">
        <v>0.5</v>
      </c>
      <c r="DR39" s="1399">
        <v>0.5</v>
      </c>
      <c r="DS39" s="1399">
        <v>0.5</v>
      </c>
      <c r="DT39" s="1399"/>
      <c r="DU39" s="1399"/>
      <c r="DV39" s="1399">
        <v>0.5</v>
      </c>
      <c r="DW39" s="1399">
        <v>0.5</v>
      </c>
      <c r="DX39" s="1399">
        <v>0</v>
      </c>
      <c r="DY39" s="1399">
        <v>0.5</v>
      </c>
      <c r="DZ39" s="1400">
        <v>0.5</v>
      </c>
    </row>
    <row r="40" spans="1:130" ht="15" customHeight="1" x14ac:dyDescent="0.35">
      <c r="A40" s="242"/>
      <c r="B40" s="1620" t="s">
        <v>180</v>
      </c>
      <c r="C40" s="1316" t="s">
        <v>106</v>
      </c>
      <c r="D40" s="1336">
        <v>1</v>
      </c>
      <c r="E40" s="440">
        <v>1</v>
      </c>
      <c r="F40" s="1331" t="s">
        <v>84</v>
      </c>
      <c r="G40" s="1358">
        <v>1</v>
      </c>
      <c r="H40" s="1331" t="s">
        <v>84</v>
      </c>
      <c r="I40" s="1331" t="s">
        <v>84</v>
      </c>
      <c r="J40" s="1358">
        <v>1</v>
      </c>
      <c r="K40" s="1358">
        <v>0.5</v>
      </c>
      <c r="L40" s="1331" t="s">
        <v>84</v>
      </c>
      <c r="M40" s="1358">
        <v>1</v>
      </c>
      <c r="N40" s="1331" t="s">
        <v>84</v>
      </c>
      <c r="O40" s="1358">
        <v>1</v>
      </c>
      <c r="P40" s="1358">
        <v>1</v>
      </c>
      <c r="Q40" s="1358">
        <v>1</v>
      </c>
      <c r="R40" s="1359">
        <v>1</v>
      </c>
      <c r="S40" s="1002">
        <v>1</v>
      </c>
      <c r="T40" s="1360">
        <v>1</v>
      </c>
      <c r="U40" s="1331" t="s">
        <v>84</v>
      </c>
      <c r="V40" s="1361">
        <v>1</v>
      </c>
      <c r="W40" s="440">
        <v>1</v>
      </c>
      <c r="X40" s="1152">
        <v>1</v>
      </c>
      <c r="Y40" s="1152">
        <v>1</v>
      </c>
      <c r="Z40" s="1142" t="s">
        <v>84</v>
      </c>
      <c r="AA40" s="1142" t="s">
        <v>84</v>
      </c>
      <c r="AB40" s="1142" t="s">
        <v>84</v>
      </c>
      <c r="AC40" s="1152">
        <v>1</v>
      </c>
      <c r="AD40" s="1142" t="s">
        <v>84</v>
      </c>
      <c r="AE40" s="1152">
        <v>1</v>
      </c>
      <c r="AF40" s="1153">
        <v>1</v>
      </c>
      <c r="AG40" s="479">
        <v>1</v>
      </c>
      <c r="AH40" s="1142" t="s">
        <v>84</v>
      </c>
      <c r="AI40" s="1142" t="s">
        <v>84</v>
      </c>
      <c r="AJ40" s="1154">
        <v>0.5</v>
      </c>
      <c r="AK40" s="854">
        <v>1</v>
      </c>
      <c r="AL40" s="479">
        <v>1</v>
      </c>
      <c r="AM40" s="1145">
        <v>1</v>
      </c>
      <c r="AN40" s="440">
        <v>1</v>
      </c>
      <c r="AO40" s="784" t="s">
        <v>84</v>
      </c>
      <c r="AP40" s="784" t="s">
        <v>84</v>
      </c>
      <c r="AQ40" s="784" t="s">
        <v>84</v>
      </c>
      <c r="AR40" s="784" t="s">
        <v>84</v>
      </c>
      <c r="AS40" s="784" t="s">
        <v>84</v>
      </c>
      <c r="AT40" s="288"/>
      <c r="AU40" s="1607" t="s">
        <v>180</v>
      </c>
      <c r="AV40" s="435" t="s">
        <v>106</v>
      </c>
      <c r="AW40" s="823">
        <v>1</v>
      </c>
      <c r="AX40" s="824">
        <v>1</v>
      </c>
      <c r="AY40" s="824"/>
      <c r="AZ40" s="824">
        <v>1</v>
      </c>
      <c r="BA40" s="824"/>
      <c r="BB40" s="824"/>
      <c r="BC40" s="824">
        <v>1</v>
      </c>
      <c r="BD40" s="824">
        <v>0.5</v>
      </c>
      <c r="BE40" s="824"/>
      <c r="BF40" s="824">
        <v>1</v>
      </c>
      <c r="BG40" s="824"/>
      <c r="BH40" s="824">
        <v>1</v>
      </c>
      <c r="BI40" s="824">
        <v>1</v>
      </c>
      <c r="BJ40" s="824">
        <v>1</v>
      </c>
      <c r="BK40" s="824">
        <v>1</v>
      </c>
      <c r="BL40" s="824">
        <v>1</v>
      </c>
      <c r="BM40" s="994">
        <v>1</v>
      </c>
      <c r="BN40" s="994"/>
      <c r="BO40" s="1302">
        <v>1</v>
      </c>
      <c r="BP40" s="824">
        <v>1</v>
      </c>
      <c r="BQ40" s="824">
        <v>1</v>
      </c>
      <c r="BR40" s="824">
        <v>1</v>
      </c>
      <c r="BS40" s="824"/>
      <c r="BT40" s="824"/>
      <c r="BU40" s="824"/>
      <c r="BV40" s="824">
        <v>1</v>
      </c>
      <c r="BW40" s="824"/>
      <c r="BX40" s="824">
        <v>1</v>
      </c>
      <c r="BY40" s="824">
        <v>1</v>
      </c>
      <c r="BZ40" s="824">
        <v>1</v>
      </c>
      <c r="CA40" s="824"/>
      <c r="CB40" s="824"/>
      <c r="CC40" s="824">
        <v>0.5</v>
      </c>
      <c r="CD40" s="846">
        <v>1</v>
      </c>
      <c r="CE40" s="825">
        <v>1</v>
      </c>
      <c r="CF40" s="846">
        <v>1</v>
      </c>
      <c r="CG40" s="846">
        <v>1</v>
      </c>
      <c r="CH40" s="517">
        <v>0</v>
      </c>
      <c r="CI40" s="517">
        <v>0</v>
      </c>
      <c r="CJ40" s="517">
        <v>0</v>
      </c>
      <c r="CK40" s="517">
        <v>0</v>
      </c>
      <c r="CL40" s="517">
        <v>0</v>
      </c>
      <c r="CM40" s="261"/>
      <c r="CN40" s="1607" t="s">
        <v>180</v>
      </c>
      <c r="CO40" s="435" t="s">
        <v>106</v>
      </c>
      <c r="CP40" s="1398">
        <v>1</v>
      </c>
      <c r="CQ40" s="1399">
        <v>1</v>
      </c>
      <c r="CR40" s="1399"/>
      <c r="CS40" s="1399">
        <v>1</v>
      </c>
      <c r="CT40" s="1399"/>
      <c r="CU40" s="1399"/>
      <c r="CV40" s="1399">
        <v>1</v>
      </c>
      <c r="CW40" s="1399">
        <v>0.5</v>
      </c>
      <c r="CX40" s="1399"/>
      <c r="CY40" s="1399">
        <v>1</v>
      </c>
      <c r="CZ40" s="1399"/>
      <c r="DA40" s="1399">
        <v>1</v>
      </c>
      <c r="DB40" s="1399">
        <v>1</v>
      </c>
      <c r="DC40" s="1399">
        <v>1</v>
      </c>
      <c r="DD40" s="1399">
        <v>1</v>
      </c>
      <c r="DE40" s="1399">
        <v>1</v>
      </c>
      <c r="DF40" s="1399">
        <v>1</v>
      </c>
      <c r="DG40" s="1399"/>
      <c r="DH40" s="1399">
        <v>1</v>
      </c>
      <c r="DI40" s="1399">
        <v>1</v>
      </c>
      <c r="DJ40" s="1399">
        <v>1</v>
      </c>
      <c r="DK40" s="1399">
        <v>1</v>
      </c>
      <c r="DL40" s="1399"/>
      <c r="DM40" s="1399"/>
      <c r="DN40" s="1399"/>
      <c r="DO40" s="1399">
        <v>1</v>
      </c>
      <c r="DP40" s="1399"/>
      <c r="DQ40" s="1399">
        <v>1</v>
      </c>
      <c r="DR40" s="1399">
        <v>1</v>
      </c>
      <c r="DS40" s="1399">
        <v>1</v>
      </c>
      <c r="DT40" s="1399"/>
      <c r="DU40" s="1399"/>
      <c r="DV40" s="1399">
        <v>0.5</v>
      </c>
      <c r="DW40" s="1399">
        <v>1</v>
      </c>
      <c r="DX40" s="1399">
        <v>1</v>
      </c>
      <c r="DY40" s="1399">
        <v>1</v>
      </c>
      <c r="DZ40" s="1400">
        <v>1</v>
      </c>
    </row>
    <row r="41" spans="1:130" ht="15" customHeight="1" x14ac:dyDescent="0.35">
      <c r="A41" s="242"/>
      <c r="B41" s="1620"/>
      <c r="C41" s="1316" t="s">
        <v>107</v>
      </c>
      <c r="D41" s="1329">
        <v>0</v>
      </c>
      <c r="E41" s="1330">
        <v>0</v>
      </c>
      <c r="F41" s="1331" t="s">
        <v>84</v>
      </c>
      <c r="G41" s="1330">
        <v>0</v>
      </c>
      <c r="H41" s="1331" t="s">
        <v>84</v>
      </c>
      <c r="I41" s="1331" t="s">
        <v>84</v>
      </c>
      <c r="J41" s="1330">
        <v>0</v>
      </c>
      <c r="K41" s="1330">
        <v>0.5</v>
      </c>
      <c r="L41" s="1331" t="s">
        <v>84</v>
      </c>
      <c r="M41" s="1330">
        <v>0</v>
      </c>
      <c r="N41" s="1331" t="s">
        <v>84</v>
      </c>
      <c r="O41" s="1330">
        <v>0</v>
      </c>
      <c r="P41" s="1330">
        <v>0</v>
      </c>
      <c r="Q41" s="1330">
        <v>0</v>
      </c>
      <c r="R41" s="1332">
        <v>0</v>
      </c>
      <c r="S41" s="999">
        <v>0</v>
      </c>
      <c r="T41" s="1333">
        <v>0</v>
      </c>
      <c r="U41" s="1331" t="s">
        <v>84</v>
      </c>
      <c r="V41" s="1349">
        <v>0</v>
      </c>
      <c r="W41" s="1318">
        <v>0</v>
      </c>
      <c r="X41" s="1141">
        <v>0</v>
      </c>
      <c r="Y41" s="1141">
        <v>0</v>
      </c>
      <c r="Z41" s="1142" t="s">
        <v>84</v>
      </c>
      <c r="AA41" s="1142" t="s">
        <v>84</v>
      </c>
      <c r="AB41" s="1142" t="s">
        <v>84</v>
      </c>
      <c r="AC41" s="1141">
        <v>0</v>
      </c>
      <c r="AD41" s="1142" t="s">
        <v>84</v>
      </c>
      <c r="AE41" s="1141">
        <v>0</v>
      </c>
      <c r="AF41" s="1143">
        <v>0</v>
      </c>
      <c r="AG41" s="864">
        <v>0</v>
      </c>
      <c r="AH41" s="1142" t="s">
        <v>84</v>
      </c>
      <c r="AI41" s="1142" t="s">
        <v>84</v>
      </c>
      <c r="AJ41" s="1144">
        <v>0.5</v>
      </c>
      <c r="AK41" s="852">
        <v>0</v>
      </c>
      <c r="AL41" s="479">
        <v>0</v>
      </c>
      <c r="AM41" s="1145">
        <v>0</v>
      </c>
      <c r="AN41" s="440">
        <v>0</v>
      </c>
      <c r="AO41" s="784" t="s">
        <v>84</v>
      </c>
      <c r="AP41" s="784" t="s">
        <v>84</v>
      </c>
      <c r="AQ41" s="784" t="s">
        <v>84</v>
      </c>
      <c r="AR41" s="784" t="s">
        <v>84</v>
      </c>
      <c r="AS41" s="784" t="s">
        <v>84</v>
      </c>
      <c r="AT41" s="288"/>
      <c r="AU41" s="1607"/>
      <c r="AV41" s="435" t="s">
        <v>107</v>
      </c>
      <c r="AW41" s="823">
        <v>0</v>
      </c>
      <c r="AX41" s="824">
        <v>0</v>
      </c>
      <c r="AY41" s="824"/>
      <c r="AZ41" s="824">
        <v>0</v>
      </c>
      <c r="BA41" s="824"/>
      <c r="BB41" s="824"/>
      <c r="BC41" s="824">
        <v>0</v>
      </c>
      <c r="BD41" s="824">
        <v>0.5</v>
      </c>
      <c r="BE41" s="824"/>
      <c r="BF41" s="824">
        <v>0</v>
      </c>
      <c r="BG41" s="824"/>
      <c r="BH41" s="824">
        <v>0</v>
      </c>
      <c r="BI41" s="824">
        <v>0</v>
      </c>
      <c r="BJ41" s="824">
        <v>0</v>
      </c>
      <c r="BK41" s="824">
        <v>0</v>
      </c>
      <c r="BL41" s="824">
        <v>0</v>
      </c>
      <c r="BM41" s="994">
        <v>0</v>
      </c>
      <c r="BN41" s="994"/>
      <c r="BO41" s="1302">
        <v>0</v>
      </c>
      <c r="BP41" s="824">
        <v>0</v>
      </c>
      <c r="BQ41" s="824">
        <v>0</v>
      </c>
      <c r="BR41" s="824">
        <v>0</v>
      </c>
      <c r="BS41" s="824"/>
      <c r="BT41" s="824"/>
      <c r="BU41" s="824"/>
      <c r="BV41" s="824">
        <v>0</v>
      </c>
      <c r="BW41" s="824"/>
      <c r="BX41" s="824">
        <v>0</v>
      </c>
      <c r="BY41" s="824">
        <v>0</v>
      </c>
      <c r="BZ41" s="824">
        <v>0</v>
      </c>
      <c r="CA41" s="824"/>
      <c r="CB41" s="824"/>
      <c r="CC41" s="824">
        <v>0.5</v>
      </c>
      <c r="CD41" s="846">
        <v>0</v>
      </c>
      <c r="CE41" s="825">
        <v>0</v>
      </c>
      <c r="CF41" s="846">
        <v>0</v>
      </c>
      <c r="CG41" s="846">
        <v>0</v>
      </c>
      <c r="CH41" s="517">
        <v>0</v>
      </c>
      <c r="CI41" s="517">
        <v>0</v>
      </c>
      <c r="CJ41" s="517">
        <v>0</v>
      </c>
      <c r="CK41" s="517">
        <v>0</v>
      </c>
      <c r="CL41" s="517">
        <v>0</v>
      </c>
      <c r="CM41" s="261"/>
      <c r="CN41" s="1607"/>
      <c r="CO41" s="435" t="s">
        <v>107</v>
      </c>
      <c r="CP41" s="1398">
        <v>0</v>
      </c>
      <c r="CQ41" s="1399">
        <v>0</v>
      </c>
      <c r="CR41" s="1399"/>
      <c r="CS41" s="1399">
        <v>0</v>
      </c>
      <c r="CT41" s="1399"/>
      <c r="CU41" s="1399"/>
      <c r="CV41" s="1399">
        <v>0</v>
      </c>
      <c r="CW41" s="1399">
        <v>0.5</v>
      </c>
      <c r="CX41" s="1399"/>
      <c r="CY41" s="1399">
        <v>0</v>
      </c>
      <c r="CZ41" s="1399"/>
      <c r="DA41" s="1399">
        <v>0</v>
      </c>
      <c r="DB41" s="1399">
        <v>0</v>
      </c>
      <c r="DC41" s="1399">
        <v>0</v>
      </c>
      <c r="DD41" s="1399">
        <v>0</v>
      </c>
      <c r="DE41" s="1399">
        <v>0</v>
      </c>
      <c r="DF41" s="1399">
        <v>0</v>
      </c>
      <c r="DG41" s="1399"/>
      <c r="DH41" s="1399">
        <v>0</v>
      </c>
      <c r="DI41" s="1399">
        <v>0</v>
      </c>
      <c r="DJ41" s="1399">
        <v>0</v>
      </c>
      <c r="DK41" s="1399">
        <v>0</v>
      </c>
      <c r="DL41" s="1399"/>
      <c r="DM41" s="1399"/>
      <c r="DN41" s="1399"/>
      <c r="DO41" s="1399">
        <v>0</v>
      </c>
      <c r="DP41" s="1399"/>
      <c r="DQ41" s="1399">
        <v>0</v>
      </c>
      <c r="DR41" s="1399">
        <v>0</v>
      </c>
      <c r="DS41" s="1399">
        <v>0</v>
      </c>
      <c r="DT41" s="1399"/>
      <c r="DU41" s="1399"/>
      <c r="DV41" s="1399">
        <v>0.5</v>
      </c>
      <c r="DW41" s="1399">
        <v>0</v>
      </c>
      <c r="DX41" s="1399">
        <v>0</v>
      </c>
      <c r="DY41" s="1399">
        <v>0</v>
      </c>
      <c r="DZ41" s="1400">
        <v>0</v>
      </c>
    </row>
    <row r="42" spans="1:130" ht="15" customHeight="1" x14ac:dyDescent="0.35">
      <c r="A42" s="242"/>
      <c r="B42" s="1620" t="s">
        <v>171</v>
      </c>
      <c r="C42" s="1316" t="s">
        <v>106</v>
      </c>
      <c r="D42" s="1334">
        <v>1</v>
      </c>
      <c r="E42" s="1350" t="s">
        <v>84</v>
      </c>
      <c r="F42" s="1331" t="s">
        <v>84</v>
      </c>
      <c r="G42" s="1350" t="s">
        <v>84</v>
      </c>
      <c r="H42" s="1331" t="s">
        <v>84</v>
      </c>
      <c r="I42" s="1331" t="s">
        <v>84</v>
      </c>
      <c r="J42" s="1350">
        <v>0</v>
      </c>
      <c r="K42" s="1350">
        <v>1</v>
      </c>
      <c r="L42" s="1331" t="s">
        <v>84</v>
      </c>
      <c r="M42" s="1350">
        <v>1</v>
      </c>
      <c r="N42" s="1331" t="s">
        <v>84</v>
      </c>
      <c r="O42" s="1350">
        <v>0</v>
      </c>
      <c r="P42" s="1350" t="s">
        <v>84</v>
      </c>
      <c r="Q42" s="1350">
        <v>1</v>
      </c>
      <c r="R42" s="1352">
        <v>1</v>
      </c>
      <c r="S42" s="1001" t="s">
        <v>84</v>
      </c>
      <c r="T42" s="1353">
        <v>0.5</v>
      </c>
      <c r="U42" s="1331" t="s">
        <v>84</v>
      </c>
      <c r="V42" s="1354">
        <v>1</v>
      </c>
      <c r="W42" s="430">
        <v>0</v>
      </c>
      <c r="X42" s="1146">
        <v>0.5</v>
      </c>
      <c r="Y42" s="1146" t="s">
        <v>84</v>
      </c>
      <c r="Z42" s="1142" t="s">
        <v>84</v>
      </c>
      <c r="AA42" s="1142" t="s">
        <v>84</v>
      </c>
      <c r="AB42" s="1142" t="s">
        <v>84</v>
      </c>
      <c r="AC42" s="1146">
        <v>1</v>
      </c>
      <c r="AD42" s="1142" t="s">
        <v>84</v>
      </c>
      <c r="AE42" s="1146" t="s">
        <v>84</v>
      </c>
      <c r="AF42" s="1148">
        <v>1</v>
      </c>
      <c r="AG42" s="480">
        <v>1</v>
      </c>
      <c r="AH42" s="1142" t="s">
        <v>84</v>
      </c>
      <c r="AI42" s="1142" t="s">
        <v>84</v>
      </c>
      <c r="AJ42" s="1157">
        <v>1</v>
      </c>
      <c r="AK42" s="855" t="s">
        <v>84</v>
      </c>
      <c r="AL42" s="480" t="s">
        <v>84</v>
      </c>
      <c r="AM42" s="1151">
        <v>1</v>
      </c>
      <c r="AN42" s="430" t="s">
        <v>84</v>
      </c>
      <c r="AO42" s="339" t="s">
        <v>84</v>
      </c>
      <c r="AP42" s="339" t="s">
        <v>84</v>
      </c>
      <c r="AQ42" s="339" t="s">
        <v>84</v>
      </c>
      <c r="AR42" s="339" t="s">
        <v>84</v>
      </c>
      <c r="AS42" s="339" t="s">
        <v>84</v>
      </c>
      <c r="AT42" s="288"/>
      <c r="AU42" s="1607" t="s">
        <v>171</v>
      </c>
      <c r="AV42" s="435" t="s">
        <v>106</v>
      </c>
      <c r="AW42" s="823">
        <v>1</v>
      </c>
      <c r="AX42" s="824">
        <v>0</v>
      </c>
      <c r="AY42" s="824"/>
      <c r="AZ42" s="824">
        <v>0</v>
      </c>
      <c r="BA42" s="824"/>
      <c r="BB42" s="824"/>
      <c r="BC42" s="824">
        <v>0</v>
      </c>
      <c r="BD42" s="824">
        <v>1</v>
      </c>
      <c r="BE42" s="824"/>
      <c r="BF42" s="824">
        <v>1</v>
      </c>
      <c r="BG42" s="824"/>
      <c r="BH42" s="824">
        <v>0</v>
      </c>
      <c r="BI42" s="824">
        <v>0</v>
      </c>
      <c r="BJ42" s="824">
        <v>1</v>
      </c>
      <c r="BK42" s="824">
        <v>1</v>
      </c>
      <c r="BL42" s="824">
        <v>0</v>
      </c>
      <c r="BM42" s="994">
        <v>0.5</v>
      </c>
      <c r="BN42" s="994"/>
      <c r="BO42" s="1302">
        <v>1</v>
      </c>
      <c r="BP42" s="824">
        <v>0</v>
      </c>
      <c r="BQ42" s="824">
        <v>0.5</v>
      </c>
      <c r="BR42" s="824">
        <v>0</v>
      </c>
      <c r="BS42" s="824"/>
      <c r="BT42" s="824"/>
      <c r="BU42" s="824"/>
      <c r="BV42" s="824">
        <v>1</v>
      </c>
      <c r="BW42" s="824"/>
      <c r="BX42" s="824">
        <v>0</v>
      </c>
      <c r="BY42" s="824">
        <v>1</v>
      </c>
      <c r="BZ42" s="824">
        <v>1</v>
      </c>
      <c r="CA42" s="824"/>
      <c r="CB42" s="824"/>
      <c r="CC42" s="824">
        <v>1</v>
      </c>
      <c r="CD42" s="846">
        <v>0</v>
      </c>
      <c r="CE42" s="825">
        <v>0</v>
      </c>
      <c r="CF42" s="846">
        <v>1</v>
      </c>
      <c r="CG42" s="846">
        <v>0</v>
      </c>
      <c r="CH42" s="339">
        <v>0</v>
      </c>
      <c r="CI42" s="339">
        <v>0</v>
      </c>
      <c r="CJ42" s="339">
        <v>0</v>
      </c>
      <c r="CK42" s="339">
        <v>0</v>
      </c>
      <c r="CL42" s="339">
        <v>0</v>
      </c>
      <c r="CM42" s="261"/>
      <c r="CN42" s="1607" t="s">
        <v>171</v>
      </c>
      <c r="CO42" s="435" t="s">
        <v>106</v>
      </c>
      <c r="CP42" s="1398">
        <v>1</v>
      </c>
      <c r="CQ42" s="1399">
        <v>0</v>
      </c>
      <c r="CR42" s="1399"/>
      <c r="CS42" s="1399">
        <v>0</v>
      </c>
      <c r="CT42" s="1399"/>
      <c r="CU42" s="1399"/>
      <c r="CV42" s="1399">
        <v>0</v>
      </c>
      <c r="CW42" s="1399">
        <v>1</v>
      </c>
      <c r="CX42" s="1399"/>
      <c r="CY42" s="1399">
        <v>1</v>
      </c>
      <c r="CZ42" s="1399"/>
      <c r="DA42" s="1399">
        <v>0</v>
      </c>
      <c r="DB42" s="1399">
        <v>0</v>
      </c>
      <c r="DC42" s="1399">
        <v>1</v>
      </c>
      <c r="DD42" s="1399">
        <v>1</v>
      </c>
      <c r="DE42" s="1399">
        <v>0</v>
      </c>
      <c r="DF42" s="1399">
        <v>0.5</v>
      </c>
      <c r="DG42" s="1399"/>
      <c r="DH42" s="1399">
        <v>1</v>
      </c>
      <c r="DI42" s="1399">
        <v>0</v>
      </c>
      <c r="DJ42" s="1399">
        <v>0.5</v>
      </c>
      <c r="DK42" s="1399">
        <v>0</v>
      </c>
      <c r="DL42" s="1399"/>
      <c r="DM42" s="1399"/>
      <c r="DN42" s="1399"/>
      <c r="DO42" s="1399">
        <v>1</v>
      </c>
      <c r="DP42" s="1399"/>
      <c r="DQ42" s="1399">
        <v>0</v>
      </c>
      <c r="DR42" s="1399">
        <v>1</v>
      </c>
      <c r="DS42" s="1399">
        <v>1</v>
      </c>
      <c r="DT42" s="1399"/>
      <c r="DU42" s="1399"/>
      <c r="DV42" s="1399">
        <v>1</v>
      </c>
      <c r="DW42" s="1399">
        <v>0</v>
      </c>
      <c r="DX42" s="1399">
        <v>0</v>
      </c>
      <c r="DY42" s="1399">
        <v>1</v>
      </c>
      <c r="DZ42" s="1400">
        <v>0</v>
      </c>
    </row>
    <row r="43" spans="1:130" ht="15" customHeight="1" x14ac:dyDescent="0.35">
      <c r="A43" s="242"/>
      <c r="B43" s="1620"/>
      <c r="C43" s="1316" t="s">
        <v>107</v>
      </c>
      <c r="D43" s="1335">
        <v>0</v>
      </c>
      <c r="E43" s="1351">
        <v>0</v>
      </c>
      <c r="F43" s="1331" t="s">
        <v>84</v>
      </c>
      <c r="G43" s="1351">
        <v>0</v>
      </c>
      <c r="H43" s="1331" t="s">
        <v>84</v>
      </c>
      <c r="I43" s="1331" t="s">
        <v>84</v>
      </c>
      <c r="J43" s="1351">
        <v>1</v>
      </c>
      <c r="K43" s="1351">
        <v>0</v>
      </c>
      <c r="L43" s="1331" t="s">
        <v>84</v>
      </c>
      <c r="M43" s="1351">
        <v>0</v>
      </c>
      <c r="N43" s="1331" t="s">
        <v>84</v>
      </c>
      <c r="O43" s="1351">
        <v>1</v>
      </c>
      <c r="P43" s="1351">
        <v>0</v>
      </c>
      <c r="Q43" s="1351">
        <v>0</v>
      </c>
      <c r="R43" s="1355">
        <v>0</v>
      </c>
      <c r="S43" s="1000">
        <v>0</v>
      </c>
      <c r="T43" s="1356">
        <v>0.5</v>
      </c>
      <c r="U43" s="1331" t="s">
        <v>84</v>
      </c>
      <c r="V43" s="1357">
        <v>0</v>
      </c>
      <c r="W43" s="1319">
        <v>1</v>
      </c>
      <c r="X43" s="1147">
        <v>0.5</v>
      </c>
      <c r="Y43" s="1147">
        <v>0</v>
      </c>
      <c r="Z43" s="1142" t="s">
        <v>84</v>
      </c>
      <c r="AA43" s="1142" t="s">
        <v>84</v>
      </c>
      <c r="AB43" s="1142" t="s">
        <v>84</v>
      </c>
      <c r="AC43" s="1147">
        <v>0</v>
      </c>
      <c r="AD43" s="1142" t="s">
        <v>84</v>
      </c>
      <c r="AE43" s="1147">
        <v>0</v>
      </c>
      <c r="AF43" s="1149">
        <v>0</v>
      </c>
      <c r="AG43" s="865">
        <v>0</v>
      </c>
      <c r="AH43" s="1142" t="s">
        <v>84</v>
      </c>
      <c r="AI43" s="1142" t="s">
        <v>84</v>
      </c>
      <c r="AJ43" s="1150">
        <v>0</v>
      </c>
      <c r="AK43" s="853">
        <v>0</v>
      </c>
      <c r="AL43" s="480">
        <v>0</v>
      </c>
      <c r="AM43" s="1151">
        <v>0</v>
      </c>
      <c r="AN43" s="430">
        <v>0</v>
      </c>
      <c r="AO43" s="339" t="s">
        <v>84</v>
      </c>
      <c r="AP43" s="339" t="s">
        <v>84</v>
      </c>
      <c r="AQ43" s="339" t="s">
        <v>84</v>
      </c>
      <c r="AR43" s="339" t="s">
        <v>84</v>
      </c>
      <c r="AS43" s="339" t="s">
        <v>84</v>
      </c>
      <c r="AT43" s="288"/>
      <c r="AU43" s="1607"/>
      <c r="AV43" s="435" t="s">
        <v>107</v>
      </c>
      <c r="AW43" s="823">
        <v>0</v>
      </c>
      <c r="AX43" s="824">
        <v>0</v>
      </c>
      <c r="AY43" s="824"/>
      <c r="AZ43" s="824">
        <v>0</v>
      </c>
      <c r="BA43" s="824"/>
      <c r="BB43" s="824"/>
      <c r="BC43" s="824">
        <v>1</v>
      </c>
      <c r="BD43" s="824">
        <v>0</v>
      </c>
      <c r="BE43" s="824"/>
      <c r="BF43" s="824">
        <v>0</v>
      </c>
      <c r="BG43" s="824"/>
      <c r="BH43" s="824">
        <v>1</v>
      </c>
      <c r="BI43" s="824">
        <v>0</v>
      </c>
      <c r="BJ43" s="824">
        <v>0</v>
      </c>
      <c r="BK43" s="824">
        <v>0</v>
      </c>
      <c r="BL43" s="824">
        <v>0</v>
      </c>
      <c r="BM43" s="994">
        <v>0.5</v>
      </c>
      <c r="BN43" s="994"/>
      <c r="BO43" s="1302">
        <v>0</v>
      </c>
      <c r="BP43" s="824">
        <v>1</v>
      </c>
      <c r="BQ43" s="824">
        <v>0.5</v>
      </c>
      <c r="BR43" s="824">
        <v>0</v>
      </c>
      <c r="BS43" s="824"/>
      <c r="BT43" s="824"/>
      <c r="BU43" s="824"/>
      <c r="BV43" s="824">
        <v>0</v>
      </c>
      <c r="BW43" s="824"/>
      <c r="BX43" s="824">
        <v>0</v>
      </c>
      <c r="BY43" s="824">
        <v>0</v>
      </c>
      <c r="BZ43" s="824">
        <v>0</v>
      </c>
      <c r="CA43" s="824"/>
      <c r="CB43" s="824"/>
      <c r="CC43" s="824">
        <v>0</v>
      </c>
      <c r="CD43" s="846">
        <v>0</v>
      </c>
      <c r="CE43" s="825">
        <v>0</v>
      </c>
      <c r="CF43" s="846">
        <v>0</v>
      </c>
      <c r="CG43" s="846">
        <v>0</v>
      </c>
      <c r="CH43" s="339">
        <v>0</v>
      </c>
      <c r="CI43" s="339">
        <v>0</v>
      </c>
      <c r="CJ43" s="339">
        <v>0</v>
      </c>
      <c r="CK43" s="339">
        <v>0</v>
      </c>
      <c r="CL43" s="339">
        <v>0</v>
      </c>
      <c r="CM43" s="261"/>
      <c r="CN43" s="1607"/>
      <c r="CO43" s="435" t="s">
        <v>107</v>
      </c>
      <c r="CP43" s="1398">
        <v>0</v>
      </c>
      <c r="CQ43" s="1399">
        <v>0</v>
      </c>
      <c r="CR43" s="1399"/>
      <c r="CS43" s="1399">
        <v>0</v>
      </c>
      <c r="CT43" s="1399"/>
      <c r="CU43" s="1399"/>
      <c r="CV43" s="1399">
        <v>1</v>
      </c>
      <c r="CW43" s="1399">
        <v>0</v>
      </c>
      <c r="CX43" s="1399"/>
      <c r="CY43" s="1399">
        <v>0</v>
      </c>
      <c r="CZ43" s="1399"/>
      <c r="DA43" s="1399">
        <v>1</v>
      </c>
      <c r="DB43" s="1399">
        <v>0</v>
      </c>
      <c r="DC43" s="1399">
        <v>0</v>
      </c>
      <c r="DD43" s="1399">
        <v>0</v>
      </c>
      <c r="DE43" s="1399">
        <v>0</v>
      </c>
      <c r="DF43" s="1399">
        <v>0.5</v>
      </c>
      <c r="DG43" s="1399"/>
      <c r="DH43" s="1399">
        <v>0</v>
      </c>
      <c r="DI43" s="1399">
        <v>1</v>
      </c>
      <c r="DJ43" s="1399">
        <v>0.5</v>
      </c>
      <c r="DK43" s="1399">
        <v>0</v>
      </c>
      <c r="DL43" s="1399"/>
      <c r="DM43" s="1399"/>
      <c r="DN43" s="1399"/>
      <c r="DO43" s="1399">
        <v>0</v>
      </c>
      <c r="DP43" s="1399"/>
      <c r="DQ43" s="1399">
        <v>0</v>
      </c>
      <c r="DR43" s="1399">
        <v>0</v>
      </c>
      <c r="DS43" s="1399">
        <v>0</v>
      </c>
      <c r="DT43" s="1399"/>
      <c r="DU43" s="1399"/>
      <c r="DV43" s="1399">
        <v>0</v>
      </c>
      <c r="DW43" s="1399">
        <v>0</v>
      </c>
      <c r="DX43" s="1399">
        <v>0</v>
      </c>
      <c r="DY43" s="1399">
        <v>0</v>
      </c>
      <c r="DZ43" s="1400">
        <v>0</v>
      </c>
    </row>
    <row r="44" spans="1:130" ht="15" customHeight="1" x14ac:dyDescent="0.35">
      <c r="A44" s="242"/>
      <c r="B44" s="1646" t="s">
        <v>323</v>
      </c>
      <c r="C44" s="1317" t="s">
        <v>106</v>
      </c>
      <c r="D44" s="1337" t="s">
        <v>84</v>
      </c>
      <c r="E44" s="1362" t="s">
        <v>84</v>
      </c>
      <c r="F44" s="1331" t="s">
        <v>84</v>
      </c>
      <c r="G44" s="1362" t="s">
        <v>84</v>
      </c>
      <c r="H44" s="1362" t="s">
        <v>84</v>
      </c>
      <c r="I44" s="1362" t="s">
        <v>84</v>
      </c>
      <c r="J44" s="1362" t="s">
        <v>84</v>
      </c>
      <c r="K44" s="1362" t="s">
        <v>84</v>
      </c>
      <c r="L44" s="1362" t="s">
        <v>84</v>
      </c>
      <c r="M44" s="1362" t="s">
        <v>84</v>
      </c>
      <c r="N44" s="1362" t="s">
        <v>84</v>
      </c>
      <c r="O44" s="1362" t="s">
        <v>84</v>
      </c>
      <c r="P44" s="1362" t="s">
        <v>84</v>
      </c>
      <c r="Q44" s="1362" t="s">
        <v>84</v>
      </c>
      <c r="R44" s="1362" t="s">
        <v>84</v>
      </c>
      <c r="S44" s="1362" t="s">
        <v>84</v>
      </c>
      <c r="T44" s="1362" t="s">
        <v>84</v>
      </c>
      <c r="U44" s="1362" t="s">
        <v>84</v>
      </c>
      <c r="V44" s="1363" t="s">
        <v>84</v>
      </c>
      <c r="W44" s="1320" t="s">
        <v>84</v>
      </c>
      <c r="X44" s="1155" t="s">
        <v>84</v>
      </c>
      <c r="Y44" s="1155" t="s">
        <v>84</v>
      </c>
      <c r="Z44" s="1155" t="s">
        <v>84</v>
      </c>
      <c r="AA44" s="1155" t="s">
        <v>84</v>
      </c>
      <c r="AB44" s="1155" t="s">
        <v>84</v>
      </c>
      <c r="AC44" s="1155" t="s">
        <v>84</v>
      </c>
      <c r="AD44" s="1155" t="s">
        <v>84</v>
      </c>
      <c r="AE44" s="1155" t="s">
        <v>84</v>
      </c>
      <c r="AF44" s="1155" t="s">
        <v>84</v>
      </c>
      <c r="AG44" s="1155" t="s">
        <v>84</v>
      </c>
      <c r="AH44" s="1155" t="s">
        <v>84</v>
      </c>
      <c r="AI44" s="1155" t="s">
        <v>84</v>
      </c>
      <c r="AJ44" s="1155" t="s">
        <v>84</v>
      </c>
      <c r="AK44" s="1155" t="s">
        <v>84</v>
      </c>
      <c r="AL44" s="1155" t="s">
        <v>84</v>
      </c>
      <c r="AM44" s="1155" t="s">
        <v>84</v>
      </c>
      <c r="AN44" s="1155" t="s">
        <v>84</v>
      </c>
      <c r="AO44" s="553" t="s">
        <v>84</v>
      </c>
      <c r="AP44" s="553" t="s">
        <v>84</v>
      </c>
      <c r="AQ44" s="553" t="s">
        <v>84</v>
      </c>
      <c r="AR44" s="553" t="s">
        <v>84</v>
      </c>
      <c r="AS44" s="553" t="s">
        <v>84</v>
      </c>
      <c r="AT44" s="288"/>
      <c r="AU44" s="1607" t="s">
        <v>29</v>
      </c>
      <c r="AV44" s="435" t="s">
        <v>106</v>
      </c>
      <c r="AW44" s="823"/>
      <c r="AX44" s="824"/>
      <c r="AY44" s="824"/>
      <c r="AZ44" s="824"/>
      <c r="BA44" s="824"/>
      <c r="BB44" s="824"/>
      <c r="BC44" s="824"/>
      <c r="BD44" s="824"/>
      <c r="BE44" s="824"/>
      <c r="BF44" s="824"/>
      <c r="BG44" s="824"/>
      <c r="BH44" s="824"/>
      <c r="BI44" s="824"/>
      <c r="BJ44" s="824"/>
      <c r="BK44" s="824"/>
      <c r="BL44" s="824"/>
      <c r="BM44" s="994"/>
      <c r="BN44" s="994"/>
      <c r="BO44" s="1302"/>
      <c r="BP44" s="824"/>
      <c r="BQ44" s="824"/>
      <c r="BR44" s="824"/>
      <c r="BS44" s="824"/>
      <c r="BT44" s="824"/>
      <c r="BU44" s="824"/>
      <c r="BV44" s="824"/>
      <c r="BW44" s="824"/>
      <c r="BX44" s="824"/>
      <c r="BY44" s="824"/>
      <c r="BZ44" s="824"/>
      <c r="CA44" s="824"/>
      <c r="CB44" s="824"/>
      <c r="CC44" s="824"/>
      <c r="CD44" s="846"/>
      <c r="CE44" s="825"/>
      <c r="CF44" s="846"/>
      <c r="CG44" s="846"/>
      <c r="CH44" s="517">
        <v>0</v>
      </c>
      <c r="CI44" s="517">
        <v>0</v>
      </c>
      <c r="CJ44" s="517">
        <v>0</v>
      </c>
      <c r="CK44" s="517">
        <v>0</v>
      </c>
      <c r="CL44" s="517">
        <v>0</v>
      </c>
      <c r="CM44" s="1650"/>
      <c r="CN44" s="1377"/>
      <c r="CO44" s="435"/>
      <c r="CP44" s="1398"/>
      <c r="CQ44" s="1399"/>
      <c r="CR44" s="1399"/>
      <c r="CS44" s="1399"/>
      <c r="CT44" s="1399"/>
      <c r="CU44" s="1399"/>
      <c r="CV44" s="1399"/>
      <c r="CW44" s="1399"/>
      <c r="CX44" s="1399"/>
      <c r="CY44" s="1399"/>
      <c r="CZ44" s="1399"/>
      <c r="DA44" s="1399"/>
      <c r="DB44" s="1399"/>
      <c r="DC44" s="1399"/>
      <c r="DD44" s="1399"/>
      <c r="DE44" s="1399"/>
      <c r="DF44" s="1399"/>
      <c r="DG44" s="1399"/>
      <c r="DH44" s="1399"/>
      <c r="DI44" s="1399"/>
      <c r="DJ44" s="1399"/>
      <c r="DK44" s="1399"/>
      <c r="DL44" s="1399"/>
      <c r="DM44" s="1399"/>
      <c r="DN44" s="1399"/>
      <c r="DO44" s="1399"/>
      <c r="DP44" s="1399"/>
      <c r="DQ44" s="1399"/>
      <c r="DR44" s="1399"/>
      <c r="DS44" s="1399"/>
      <c r="DT44" s="1399"/>
      <c r="DU44" s="1399"/>
      <c r="DV44" s="1399"/>
      <c r="DW44" s="1399"/>
      <c r="DX44" s="1399"/>
      <c r="DY44" s="1399"/>
      <c r="DZ44" s="1400"/>
    </row>
    <row r="45" spans="1:130" ht="15" customHeight="1" x14ac:dyDescent="0.35">
      <c r="A45" s="242"/>
      <c r="B45" s="1647"/>
      <c r="C45" s="1317" t="s">
        <v>107</v>
      </c>
      <c r="D45" s="1337" t="s">
        <v>84</v>
      </c>
      <c r="E45" s="1362" t="s">
        <v>84</v>
      </c>
      <c r="F45" s="1331" t="s">
        <v>84</v>
      </c>
      <c r="G45" s="1362" t="s">
        <v>84</v>
      </c>
      <c r="H45" s="1362" t="s">
        <v>84</v>
      </c>
      <c r="I45" s="1362" t="s">
        <v>84</v>
      </c>
      <c r="J45" s="1362" t="s">
        <v>84</v>
      </c>
      <c r="K45" s="1362" t="s">
        <v>84</v>
      </c>
      <c r="L45" s="1362" t="s">
        <v>84</v>
      </c>
      <c r="M45" s="1362" t="s">
        <v>84</v>
      </c>
      <c r="N45" s="1362" t="s">
        <v>84</v>
      </c>
      <c r="O45" s="1362" t="s">
        <v>84</v>
      </c>
      <c r="P45" s="1362" t="s">
        <v>84</v>
      </c>
      <c r="Q45" s="1362" t="s">
        <v>84</v>
      </c>
      <c r="R45" s="1362" t="s">
        <v>84</v>
      </c>
      <c r="S45" s="1362" t="s">
        <v>84</v>
      </c>
      <c r="T45" s="1362" t="s">
        <v>84</v>
      </c>
      <c r="U45" s="1362" t="s">
        <v>84</v>
      </c>
      <c r="V45" s="1363" t="s">
        <v>84</v>
      </c>
      <c r="W45" s="1320" t="s">
        <v>84</v>
      </c>
      <c r="X45" s="1155" t="s">
        <v>84</v>
      </c>
      <c r="Y45" s="1155" t="s">
        <v>84</v>
      </c>
      <c r="Z45" s="1155" t="s">
        <v>84</v>
      </c>
      <c r="AA45" s="1155" t="s">
        <v>84</v>
      </c>
      <c r="AB45" s="1155" t="s">
        <v>84</v>
      </c>
      <c r="AC45" s="1155" t="s">
        <v>84</v>
      </c>
      <c r="AD45" s="1155" t="s">
        <v>84</v>
      </c>
      <c r="AE45" s="1155" t="s">
        <v>84</v>
      </c>
      <c r="AF45" s="1155" t="s">
        <v>84</v>
      </c>
      <c r="AG45" s="1155" t="s">
        <v>84</v>
      </c>
      <c r="AH45" s="1155" t="s">
        <v>84</v>
      </c>
      <c r="AI45" s="1155" t="s">
        <v>84</v>
      </c>
      <c r="AJ45" s="1155" t="s">
        <v>84</v>
      </c>
      <c r="AK45" s="1155" t="s">
        <v>84</v>
      </c>
      <c r="AL45" s="1155" t="s">
        <v>84</v>
      </c>
      <c r="AM45" s="1155" t="s">
        <v>84</v>
      </c>
      <c r="AN45" s="1155" t="s">
        <v>84</v>
      </c>
      <c r="AO45" s="553" t="s">
        <v>84</v>
      </c>
      <c r="AP45" s="553" t="s">
        <v>84</v>
      </c>
      <c r="AQ45" s="553" t="s">
        <v>84</v>
      </c>
      <c r="AR45" s="553" t="s">
        <v>84</v>
      </c>
      <c r="AS45" s="553" t="s">
        <v>84</v>
      </c>
      <c r="AT45" s="288"/>
      <c r="AU45" s="1607"/>
      <c r="AV45" s="435" t="s">
        <v>107</v>
      </c>
      <c r="AW45" s="823"/>
      <c r="AX45" s="824"/>
      <c r="AY45" s="824"/>
      <c r="AZ45" s="824"/>
      <c r="BA45" s="824"/>
      <c r="BB45" s="824"/>
      <c r="BC45" s="824"/>
      <c r="BD45" s="824"/>
      <c r="BE45" s="824"/>
      <c r="BF45" s="824"/>
      <c r="BG45" s="824"/>
      <c r="BH45" s="824"/>
      <c r="BI45" s="824"/>
      <c r="BJ45" s="824"/>
      <c r="BK45" s="824"/>
      <c r="BL45" s="824"/>
      <c r="BM45" s="994"/>
      <c r="BN45" s="994"/>
      <c r="BO45" s="1302"/>
      <c r="BP45" s="824"/>
      <c r="BQ45" s="824"/>
      <c r="BR45" s="824"/>
      <c r="BS45" s="824"/>
      <c r="BT45" s="824"/>
      <c r="BU45" s="824"/>
      <c r="BV45" s="824"/>
      <c r="BW45" s="824"/>
      <c r="BX45" s="824"/>
      <c r="BY45" s="824"/>
      <c r="BZ45" s="824"/>
      <c r="CA45" s="824"/>
      <c r="CB45" s="824"/>
      <c r="CC45" s="824"/>
      <c r="CD45" s="846"/>
      <c r="CE45" s="825"/>
      <c r="CF45" s="846"/>
      <c r="CG45" s="846"/>
      <c r="CH45" s="517">
        <v>0</v>
      </c>
      <c r="CI45" s="517">
        <v>0</v>
      </c>
      <c r="CJ45" s="517">
        <v>0</v>
      </c>
      <c r="CK45" s="517">
        <v>0</v>
      </c>
      <c r="CL45" s="517">
        <v>0</v>
      </c>
      <c r="CM45" s="1650"/>
      <c r="CN45" s="1377"/>
      <c r="CO45" s="435"/>
      <c r="CP45" s="1398"/>
      <c r="CQ45" s="1399"/>
      <c r="CR45" s="1399"/>
      <c r="CS45" s="1399"/>
      <c r="CT45" s="1399"/>
      <c r="CU45" s="1399"/>
      <c r="CV45" s="1399"/>
      <c r="CW45" s="1399"/>
      <c r="CX45" s="1399"/>
      <c r="CY45" s="1399"/>
      <c r="CZ45" s="1399"/>
      <c r="DA45" s="1399"/>
      <c r="DB45" s="1399"/>
      <c r="DC45" s="1399"/>
      <c r="DD45" s="1399"/>
      <c r="DE45" s="1399"/>
      <c r="DF45" s="1399"/>
      <c r="DG45" s="1399"/>
      <c r="DH45" s="1399"/>
      <c r="DI45" s="1399"/>
      <c r="DJ45" s="1399"/>
      <c r="DK45" s="1399"/>
      <c r="DL45" s="1399"/>
      <c r="DM45" s="1399"/>
      <c r="DN45" s="1399"/>
      <c r="DO45" s="1399"/>
      <c r="DP45" s="1399"/>
      <c r="DQ45" s="1399"/>
      <c r="DR45" s="1399"/>
      <c r="DS45" s="1399"/>
      <c r="DT45" s="1399"/>
      <c r="DU45" s="1399"/>
      <c r="DV45" s="1399"/>
      <c r="DW45" s="1399"/>
      <c r="DX45" s="1399"/>
      <c r="DY45" s="1399"/>
      <c r="DZ45" s="1400"/>
    </row>
    <row r="46" spans="1:130" ht="15" customHeight="1" x14ac:dyDescent="0.35">
      <c r="A46" s="242"/>
      <c r="B46" s="1617" t="s">
        <v>683</v>
      </c>
      <c r="C46" s="1316" t="s">
        <v>106</v>
      </c>
      <c r="D46" s="1336">
        <v>1</v>
      </c>
      <c r="E46" s="440" t="s">
        <v>84</v>
      </c>
      <c r="F46" s="1331" t="s">
        <v>84</v>
      </c>
      <c r="G46" s="1358" t="s">
        <v>84</v>
      </c>
      <c r="H46" s="1331" t="s">
        <v>84</v>
      </c>
      <c r="I46" s="1331" t="s">
        <v>84</v>
      </c>
      <c r="J46" s="1358" t="s">
        <v>84</v>
      </c>
      <c r="K46" s="1358" t="s">
        <v>84</v>
      </c>
      <c r="L46" s="1331" t="s">
        <v>84</v>
      </c>
      <c r="M46" s="1358" t="s">
        <v>84</v>
      </c>
      <c r="N46" s="1331" t="s">
        <v>84</v>
      </c>
      <c r="O46" s="1358" t="s">
        <v>84</v>
      </c>
      <c r="P46" s="1358" t="s">
        <v>84</v>
      </c>
      <c r="Q46" s="1358" t="s">
        <v>84</v>
      </c>
      <c r="R46" s="1359" t="s">
        <v>84</v>
      </c>
      <c r="S46" s="1002">
        <v>1</v>
      </c>
      <c r="T46" s="1360" t="s">
        <v>84</v>
      </c>
      <c r="U46" s="1331" t="s">
        <v>84</v>
      </c>
      <c r="V46" s="1361" t="s">
        <v>84</v>
      </c>
      <c r="W46" s="440">
        <v>1</v>
      </c>
      <c r="X46" s="1152" t="s">
        <v>84</v>
      </c>
      <c r="Y46" s="1152">
        <v>1</v>
      </c>
      <c r="Z46" s="1142" t="s">
        <v>84</v>
      </c>
      <c r="AA46" s="1142" t="s">
        <v>84</v>
      </c>
      <c r="AB46" s="1142" t="s">
        <v>84</v>
      </c>
      <c r="AC46" s="1152" t="s">
        <v>84</v>
      </c>
      <c r="AD46" s="1142" t="s">
        <v>84</v>
      </c>
      <c r="AE46" s="1152" t="s">
        <v>84</v>
      </c>
      <c r="AF46" s="1153" t="s">
        <v>84</v>
      </c>
      <c r="AG46" s="479" t="s">
        <v>84</v>
      </c>
      <c r="AH46" s="1142" t="s">
        <v>84</v>
      </c>
      <c r="AI46" s="1142" t="s">
        <v>84</v>
      </c>
      <c r="AJ46" s="1154" t="s">
        <v>84</v>
      </c>
      <c r="AK46" s="854">
        <v>1</v>
      </c>
      <c r="AL46" s="479" t="s">
        <v>84</v>
      </c>
      <c r="AM46" s="1145" t="s">
        <v>84</v>
      </c>
      <c r="AN46" s="440" t="s">
        <v>84</v>
      </c>
      <c r="AO46" s="519" t="s">
        <v>84</v>
      </c>
      <c r="AP46" s="519" t="s">
        <v>84</v>
      </c>
      <c r="AQ46" s="519" t="s">
        <v>84</v>
      </c>
      <c r="AR46" s="519" t="s">
        <v>84</v>
      </c>
      <c r="AS46" s="519" t="s">
        <v>84</v>
      </c>
      <c r="AT46" s="288"/>
      <c r="AU46" s="612"/>
      <c r="AV46" s="435"/>
      <c r="AW46" s="823">
        <v>1</v>
      </c>
      <c r="AX46" s="824">
        <v>0</v>
      </c>
      <c r="AY46" s="824"/>
      <c r="AZ46" s="824">
        <v>0</v>
      </c>
      <c r="BA46" s="824"/>
      <c r="BB46" s="824"/>
      <c r="BC46" s="824">
        <v>0</v>
      </c>
      <c r="BD46" s="824">
        <v>0</v>
      </c>
      <c r="BE46" s="824"/>
      <c r="BF46" s="824">
        <v>0</v>
      </c>
      <c r="BG46" s="824"/>
      <c r="BH46" s="824">
        <v>0</v>
      </c>
      <c r="BI46" s="824">
        <v>0</v>
      </c>
      <c r="BJ46" s="824">
        <v>0</v>
      </c>
      <c r="BK46" s="824">
        <v>0</v>
      </c>
      <c r="BL46" s="824">
        <v>1</v>
      </c>
      <c r="BM46" s="994">
        <v>0</v>
      </c>
      <c r="BN46" s="994"/>
      <c r="BO46" s="1302">
        <v>0</v>
      </c>
      <c r="BP46" s="824">
        <v>1</v>
      </c>
      <c r="BQ46" s="824">
        <v>0</v>
      </c>
      <c r="BR46" s="824">
        <v>1</v>
      </c>
      <c r="BS46" s="824"/>
      <c r="BT46" s="824"/>
      <c r="BU46" s="824"/>
      <c r="BV46" s="824">
        <v>0</v>
      </c>
      <c r="BW46" s="824"/>
      <c r="BX46" s="824">
        <v>0</v>
      </c>
      <c r="BY46" s="824">
        <v>0</v>
      </c>
      <c r="BZ46" s="824">
        <v>0</v>
      </c>
      <c r="CA46" s="824"/>
      <c r="CB46" s="824"/>
      <c r="CC46" s="824">
        <v>0</v>
      </c>
      <c r="CD46" s="846">
        <v>1</v>
      </c>
      <c r="CE46" s="825">
        <v>0</v>
      </c>
      <c r="CF46" s="846">
        <v>0</v>
      </c>
      <c r="CG46" s="846">
        <v>0</v>
      </c>
      <c r="CH46" s="613"/>
      <c r="CI46" s="613"/>
      <c r="CJ46" s="613"/>
      <c r="CK46" s="613"/>
      <c r="CL46" s="613"/>
      <c r="CM46" s="261"/>
      <c r="CN46" s="1607" t="s">
        <v>706</v>
      </c>
      <c r="CO46" s="435" t="s">
        <v>106</v>
      </c>
      <c r="CP46" s="1398">
        <v>1</v>
      </c>
      <c r="CQ46" s="1399">
        <v>0</v>
      </c>
      <c r="CR46" s="1399"/>
      <c r="CS46" s="1399">
        <v>0</v>
      </c>
      <c r="CT46" s="1399"/>
      <c r="CU46" s="1399"/>
      <c r="CV46" s="1399">
        <v>0</v>
      </c>
      <c r="CW46" s="1399">
        <v>0</v>
      </c>
      <c r="CX46" s="1399"/>
      <c r="CY46" s="1399">
        <v>0</v>
      </c>
      <c r="CZ46" s="1399"/>
      <c r="DA46" s="1399">
        <v>0</v>
      </c>
      <c r="DB46" s="1399">
        <v>0</v>
      </c>
      <c r="DC46" s="1399">
        <v>0</v>
      </c>
      <c r="DD46" s="1399">
        <v>0</v>
      </c>
      <c r="DE46" s="1399">
        <v>1</v>
      </c>
      <c r="DF46" s="1399">
        <v>0</v>
      </c>
      <c r="DG46" s="1399"/>
      <c r="DH46" s="1399">
        <v>0</v>
      </c>
      <c r="DI46" s="1399">
        <v>1</v>
      </c>
      <c r="DJ46" s="1399">
        <v>0</v>
      </c>
      <c r="DK46" s="1399">
        <v>1</v>
      </c>
      <c r="DL46" s="1399"/>
      <c r="DM46" s="1399"/>
      <c r="DN46" s="1399"/>
      <c r="DO46" s="1399">
        <v>0</v>
      </c>
      <c r="DP46" s="1399"/>
      <c r="DQ46" s="1399">
        <v>0</v>
      </c>
      <c r="DR46" s="1399">
        <v>0</v>
      </c>
      <c r="DS46" s="1399">
        <v>0</v>
      </c>
      <c r="DT46" s="1399"/>
      <c r="DU46" s="1399"/>
      <c r="DV46" s="1399">
        <v>0</v>
      </c>
      <c r="DW46" s="1399">
        <v>1</v>
      </c>
      <c r="DX46" s="1399">
        <v>0</v>
      </c>
      <c r="DY46" s="1399">
        <v>0</v>
      </c>
      <c r="DZ46" s="1400">
        <v>0</v>
      </c>
    </row>
    <row r="47" spans="1:130" ht="15" customHeight="1" x14ac:dyDescent="0.35">
      <c r="A47" s="242"/>
      <c r="B47" s="1618"/>
      <c r="C47" s="1316" t="s">
        <v>107</v>
      </c>
      <c r="D47" s="1329">
        <v>0</v>
      </c>
      <c r="E47" s="1330">
        <v>0</v>
      </c>
      <c r="F47" s="1331" t="s">
        <v>84</v>
      </c>
      <c r="G47" s="1330">
        <v>0</v>
      </c>
      <c r="H47" s="1331" t="s">
        <v>84</v>
      </c>
      <c r="I47" s="1331" t="s">
        <v>84</v>
      </c>
      <c r="J47" s="1330">
        <v>0</v>
      </c>
      <c r="K47" s="1330">
        <v>0</v>
      </c>
      <c r="L47" s="1331" t="s">
        <v>84</v>
      </c>
      <c r="M47" s="1330">
        <v>0</v>
      </c>
      <c r="N47" s="1331" t="s">
        <v>84</v>
      </c>
      <c r="O47" s="1330">
        <v>0</v>
      </c>
      <c r="P47" s="1330">
        <v>0</v>
      </c>
      <c r="Q47" s="1330">
        <v>0</v>
      </c>
      <c r="R47" s="1332">
        <v>0</v>
      </c>
      <c r="S47" s="999">
        <v>0</v>
      </c>
      <c r="T47" s="1333">
        <v>0</v>
      </c>
      <c r="U47" s="1331" t="s">
        <v>84</v>
      </c>
      <c r="V47" s="1349">
        <v>0</v>
      </c>
      <c r="W47" s="1318">
        <v>0</v>
      </c>
      <c r="X47" s="1141">
        <v>0</v>
      </c>
      <c r="Y47" s="1141">
        <v>0</v>
      </c>
      <c r="Z47" s="1142" t="s">
        <v>84</v>
      </c>
      <c r="AA47" s="1142" t="s">
        <v>84</v>
      </c>
      <c r="AB47" s="1142" t="s">
        <v>84</v>
      </c>
      <c r="AC47" s="1141">
        <v>0</v>
      </c>
      <c r="AD47" s="1142" t="s">
        <v>84</v>
      </c>
      <c r="AE47" s="1141">
        <v>0</v>
      </c>
      <c r="AF47" s="1143">
        <v>0</v>
      </c>
      <c r="AG47" s="864">
        <v>0</v>
      </c>
      <c r="AH47" s="1142" t="s">
        <v>84</v>
      </c>
      <c r="AI47" s="1142" t="s">
        <v>84</v>
      </c>
      <c r="AJ47" s="1144">
        <v>0</v>
      </c>
      <c r="AK47" s="852">
        <v>0</v>
      </c>
      <c r="AL47" s="479">
        <v>0</v>
      </c>
      <c r="AM47" s="1145">
        <v>0</v>
      </c>
      <c r="AN47" s="440">
        <v>0</v>
      </c>
      <c r="AO47" s="519" t="s">
        <v>84</v>
      </c>
      <c r="AP47" s="519" t="s">
        <v>84</v>
      </c>
      <c r="AQ47" s="519" t="s">
        <v>84</v>
      </c>
      <c r="AR47" s="519" t="s">
        <v>84</v>
      </c>
      <c r="AS47" s="519" t="s">
        <v>84</v>
      </c>
      <c r="AT47" s="288"/>
      <c r="AU47" s="612"/>
      <c r="AV47" s="435"/>
      <c r="AW47" s="823">
        <v>0</v>
      </c>
      <c r="AX47" s="824">
        <v>0</v>
      </c>
      <c r="AY47" s="824"/>
      <c r="AZ47" s="824">
        <v>0</v>
      </c>
      <c r="BA47" s="824"/>
      <c r="BB47" s="824"/>
      <c r="BC47" s="824">
        <v>0</v>
      </c>
      <c r="BD47" s="824">
        <v>0</v>
      </c>
      <c r="BE47" s="824"/>
      <c r="BF47" s="824">
        <v>0</v>
      </c>
      <c r="BG47" s="824"/>
      <c r="BH47" s="824">
        <v>0</v>
      </c>
      <c r="BI47" s="824">
        <v>0</v>
      </c>
      <c r="BJ47" s="824">
        <v>0</v>
      </c>
      <c r="BK47" s="824">
        <v>0</v>
      </c>
      <c r="BL47" s="824">
        <v>0</v>
      </c>
      <c r="BM47" s="994">
        <v>0</v>
      </c>
      <c r="BN47" s="994"/>
      <c r="BO47" s="1302">
        <v>0</v>
      </c>
      <c r="BP47" s="824">
        <v>0</v>
      </c>
      <c r="BQ47" s="824">
        <v>0</v>
      </c>
      <c r="BR47" s="824">
        <v>0</v>
      </c>
      <c r="BS47" s="824"/>
      <c r="BT47" s="824"/>
      <c r="BU47" s="824"/>
      <c r="BV47" s="824">
        <v>0</v>
      </c>
      <c r="BW47" s="824"/>
      <c r="BX47" s="824">
        <v>0</v>
      </c>
      <c r="BY47" s="824">
        <v>0</v>
      </c>
      <c r="BZ47" s="824">
        <v>0</v>
      </c>
      <c r="CA47" s="824"/>
      <c r="CB47" s="824"/>
      <c r="CC47" s="824">
        <v>0</v>
      </c>
      <c r="CD47" s="846">
        <v>0</v>
      </c>
      <c r="CE47" s="825">
        <v>0</v>
      </c>
      <c r="CF47" s="846">
        <v>0</v>
      </c>
      <c r="CG47" s="846">
        <v>0</v>
      </c>
      <c r="CH47" s="613"/>
      <c r="CI47" s="613"/>
      <c r="CJ47" s="613"/>
      <c r="CK47" s="613"/>
      <c r="CL47" s="613"/>
      <c r="CM47" s="261"/>
      <c r="CN47" s="1607"/>
      <c r="CO47" s="435" t="s">
        <v>107</v>
      </c>
      <c r="CP47" s="1398">
        <v>0</v>
      </c>
      <c r="CQ47" s="1399">
        <v>0</v>
      </c>
      <c r="CR47" s="1399"/>
      <c r="CS47" s="1399">
        <v>0</v>
      </c>
      <c r="CT47" s="1399"/>
      <c r="CU47" s="1399"/>
      <c r="CV47" s="1399">
        <v>0</v>
      </c>
      <c r="CW47" s="1399">
        <v>0</v>
      </c>
      <c r="CX47" s="1399"/>
      <c r="CY47" s="1399">
        <v>0</v>
      </c>
      <c r="CZ47" s="1399"/>
      <c r="DA47" s="1399">
        <v>0</v>
      </c>
      <c r="DB47" s="1399">
        <v>0</v>
      </c>
      <c r="DC47" s="1399">
        <v>0</v>
      </c>
      <c r="DD47" s="1399">
        <v>0</v>
      </c>
      <c r="DE47" s="1399">
        <v>0</v>
      </c>
      <c r="DF47" s="1399">
        <v>0</v>
      </c>
      <c r="DG47" s="1399"/>
      <c r="DH47" s="1399">
        <v>0</v>
      </c>
      <c r="DI47" s="1399">
        <v>0</v>
      </c>
      <c r="DJ47" s="1399">
        <v>0</v>
      </c>
      <c r="DK47" s="1399">
        <v>0</v>
      </c>
      <c r="DL47" s="1399"/>
      <c r="DM47" s="1399"/>
      <c r="DN47" s="1399"/>
      <c r="DO47" s="1399">
        <v>0</v>
      </c>
      <c r="DP47" s="1399"/>
      <c r="DQ47" s="1399">
        <v>0</v>
      </c>
      <c r="DR47" s="1399">
        <v>0</v>
      </c>
      <c r="DS47" s="1399">
        <v>0</v>
      </c>
      <c r="DT47" s="1399"/>
      <c r="DU47" s="1399"/>
      <c r="DV47" s="1399">
        <v>0</v>
      </c>
      <c r="DW47" s="1399">
        <v>0</v>
      </c>
      <c r="DX47" s="1399">
        <v>0</v>
      </c>
      <c r="DY47" s="1399">
        <v>0</v>
      </c>
      <c r="DZ47" s="1400">
        <v>0</v>
      </c>
    </row>
    <row r="48" spans="1:130" ht="15" customHeight="1" x14ac:dyDescent="0.35">
      <c r="A48" s="242"/>
      <c r="B48" s="1617" t="s">
        <v>684</v>
      </c>
      <c r="C48" s="1316" t="s">
        <v>106</v>
      </c>
      <c r="D48" s="1334">
        <v>1</v>
      </c>
      <c r="E48" s="1350" t="s">
        <v>84</v>
      </c>
      <c r="F48" s="1331" t="s">
        <v>84</v>
      </c>
      <c r="G48" s="1350" t="s">
        <v>84</v>
      </c>
      <c r="H48" s="1331" t="s">
        <v>84</v>
      </c>
      <c r="I48" s="1331" t="s">
        <v>84</v>
      </c>
      <c r="J48" s="1350" t="s">
        <v>84</v>
      </c>
      <c r="K48" s="1350" t="s">
        <v>84</v>
      </c>
      <c r="L48" s="1331" t="s">
        <v>84</v>
      </c>
      <c r="M48" s="1350" t="s">
        <v>84</v>
      </c>
      <c r="N48" s="1331" t="s">
        <v>84</v>
      </c>
      <c r="O48" s="1350" t="s">
        <v>84</v>
      </c>
      <c r="P48" s="1350" t="s">
        <v>84</v>
      </c>
      <c r="Q48" s="1350" t="s">
        <v>84</v>
      </c>
      <c r="R48" s="1352" t="s">
        <v>84</v>
      </c>
      <c r="S48" s="1001">
        <v>1</v>
      </c>
      <c r="T48" s="1353" t="s">
        <v>84</v>
      </c>
      <c r="U48" s="1331" t="s">
        <v>84</v>
      </c>
      <c r="V48" s="1354" t="s">
        <v>84</v>
      </c>
      <c r="W48" s="430" t="s">
        <v>84</v>
      </c>
      <c r="X48" s="1146" t="s">
        <v>84</v>
      </c>
      <c r="Y48" s="1146">
        <v>1</v>
      </c>
      <c r="Z48" s="1142" t="s">
        <v>84</v>
      </c>
      <c r="AA48" s="1142" t="s">
        <v>84</v>
      </c>
      <c r="AB48" s="1142" t="s">
        <v>84</v>
      </c>
      <c r="AC48" s="1146" t="s">
        <v>84</v>
      </c>
      <c r="AD48" s="1142" t="s">
        <v>84</v>
      </c>
      <c r="AE48" s="1146" t="s">
        <v>84</v>
      </c>
      <c r="AF48" s="1148" t="s">
        <v>84</v>
      </c>
      <c r="AG48" s="480" t="s">
        <v>84</v>
      </c>
      <c r="AH48" s="1142" t="s">
        <v>84</v>
      </c>
      <c r="AI48" s="1142" t="s">
        <v>84</v>
      </c>
      <c r="AJ48" s="1157" t="s">
        <v>84</v>
      </c>
      <c r="AK48" s="855" t="s">
        <v>84</v>
      </c>
      <c r="AL48" s="480" t="s">
        <v>84</v>
      </c>
      <c r="AM48" s="1151" t="s">
        <v>84</v>
      </c>
      <c r="AN48" s="430" t="s">
        <v>84</v>
      </c>
      <c r="AO48" s="339" t="s">
        <v>84</v>
      </c>
      <c r="AP48" s="339" t="s">
        <v>84</v>
      </c>
      <c r="AQ48" s="339" t="s">
        <v>84</v>
      </c>
      <c r="AR48" s="339" t="s">
        <v>84</v>
      </c>
      <c r="AS48" s="339" t="s">
        <v>84</v>
      </c>
      <c r="AT48" s="288"/>
      <c r="AU48" s="612"/>
      <c r="AV48" s="435"/>
      <c r="AW48" s="823">
        <v>1</v>
      </c>
      <c r="AX48" s="824">
        <v>0</v>
      </c>
      <c r="AY48" s="824"/>
      <c r="AZ48" s="824">
        <v>0</v>
      </c>
      <c r="BA48" s="824"/>
      <c r="BB48" s="824"/>
      <c r="BC48" s="824">
        <v>0</v>
      </c>
      <c r="BD48" s="824">
        <v>0</v>
      </c>
      <c r="BE48" s="824"/>
      <c r="BF48" s="824">
        <v>0</v>
      </c>
      <c r="BG48" s="824"/>
      <c r="BH48" s="824">
        <v>0</v>
      </c>
      <c r="BI48" s="824">
        <v>0</v>
      </c>
      <c r="BJ48" s="824">
        <v>0</v>
      </c>
      <c r="BK48" s="824">
        <v>0</v>
      </c>
      <c r="BL48" s="824">
        <v>1</v>
      </c>
      <c r="BM48" s="994">
        <v>0</v>
      </c>
      <c r="BN48" s="994"/>
      <c r="BO48" s="1302">
        <v>0</v>
      </c>
      <c r="BP48" s="824">
        <v>0</v>
      </c>
      <c r="BQ48" s="824">
        <v>0</v>
      </c>
      <c r="BR48" s="824">
        <v>1</v>
      </c>
      <c r="BS48" s="824"/>
      <c r="BT48" s="824"/>
      <c r="BU48" s="824"/>
      <c r="BV48" s="824">
        <v>0</v>
      </c>
      <c r="BW48" s="824"/>
      <c r="BX48" s="824">
        <v>0</v>
      </c>
      <c r="BY48" s="824">
        <v>0</v>
      </c>
      <c r="BZ48" s="824">
        <v>0</v>
      </c>
      <c r="CA48" s="824"/>
      <c r="CB48" s="824"/>
      <c r="CC48" s="824">
        <v>0</v>
      </c>
      <c r="CD48" s="846">
        <v>0</v>
      </c>
      <c r="CE48" s="825">
        <v>0</v>
      </c>
      <c r="CF48" s="846">
        <v>0</v>
      </c>
      <c r="CG48" s="846">
        <v>0</v>
      </c>
      <c r="CH48" s="613"/>
      <c r="CI48" s="613"/>
      <c r="CJ48" s="613"/>
      <c r="CK48" s="613"/>
      <c r="CL48" s="613"/>
      <c r="CM48" s="261"/>
      <c r="CN48" s="1607" t="s">
        <v>707</v>
      </c>
      <c r="CO48" s="435" t="s">
        <v>106</v>
      </c>
      <c r="CP48" s="1398">
        <v>1</v>
      </c>
      <c r="CQ48" s="1399">
        <v>0</v>
      </c>
      <c r="CR48" s="1399"/>
      <c r="CS48" s="1399">
        <v>0</v>
      </c>
      <c r="CT48" s="1399"/>
      <c r="CU48" s="1399"/>
      <c r="CV48" s="1399">
        <v>0</v>
      </c>
      <c r="CW48" s="1399">
        <v>0</v>
      </c>
      <c r="CX48" s="1399"/>
      <c r="CY48" s="1399">
        <v>0</v>
      </c>
      <c r="CZ48" s="1399"/>
      <c r="DA48" s="1399">
        <v>0</v>
      </c>
      <c r="DB48" s="1399">
        <v>0</v>
      </c>
      <c r="DC48" s="1399">
        <v>0</v>
      </c>
      <c r="DD48" s="1399">
        <v>0</v>
      </c>
      <c r="DE48" s="1399">
        <v>1</v>
      </c>
      <c r="DF48" s="1399">
        <v>0</v>
      </c>
      <c r="DG48" s="1399"/>
      <c r="DH48" s="1399">
        <v>0</v>
      </c>
      <c r="DI48" s="1399">
        <v>0</v>
      </c>
      <c r="DJ48" s="1399">
        <v>0</v>
      </c>
      <c r="DK48" s="1399">
        <v>1</v>
      </c>
      <c r="DL48" s="1399"/>
      <c r="DM48" s="1399"/>
      <c r="DN48" s="1399"/>
      <c r="DO48" s="1399">
        <v>0</v>
      </c>
      <c r="DP48" s="1399"/>
      <c r="DQ48" s="1399">
        <v>0</v>
      </c>
      <c r="DR48" s="1399">
        <v>0</v>
      </c>
      <c r="DS48" s="1399">
        <v>0</v>
      </c>
      <c r="DT48" s="1399"/>
      <c r="DU48" s="1399"/>
      <c r="DV48" s="1399">
        <v>0</v>
      </c>
      <c r="DW48" s="1399">
        <v>0</v>
      </c>
      <c r="DX48" s="1399">
        <v>0</v>
      </c>
      <c r="DY48" s="1399">
        <v>0</v>
      </c>
      <c r="DZ48" s="1400">
        <v>0</v>
      </c>
    </row>
    <row r="49" spans="1:130" ht="15" customHeight="1" x14ac:dyDescent="0.35">
      <c r="A49" s="242"/>
      <c r="B49" s="1618"/>
      <c r="C49" s="1316" t="s">
        <v>107</v>
      </c>
      <c r="D49" s="1335">
        <v>0</v>
      </c>
      <c r="E49" s="1351">
        <v>0</v>
      </c>
      <c r="F49" s="1331" t="s">
        <v>84</v>
      </c>
      <c r="G49" s="1351">
        <v>0</v>
      </c>
      <c r="H49" s="1331" t="s">
        <v>84</v>
      </c>
      <c r="I49" s="1331" t="s">
        <v>84</v>
      </c>
      <c r="J49" s="1351">
        <v>0</v>
      </c>
      <c r="K49" s="1351">
        <v>0</v>
      </c>
      <c r="L49" s="1331" t="s">
        <v>84</v>
      </c>
      <c r="M49" s="1351">
        <v>0</v>
      </c>
      <c r="N49" s="1331" t="s">
        <v>84</v>
      </c>
      <c r="O49" s="1351">
        <v>0</v>
      </c>
      <c r="P49" s="1351">
        <v>0</v>
      </c>
      <c r="Q49" s="1351">
        <v>0</v>
      </c>
      <c r="R49" s="1355">
        <v>0</v>
      </c>
      <c r="S49" s="1000">
        <v>0</v>
      </c>
      <c r="T49" s="1356">
        <v>0</v>
      </c>
      <c r="U49" s="1331" t="s">
        <v>84</v>
      </c>
      <c r="V49" s="1357">
        <v>0</v>
      </c>
      <c r="W49" s="1319">
        <v>0</v>
      </c>
      <c r="X49" s="1147">
        <v>0</v>
      </c>
      <c r="Y49" s="1147">
        <v>0</v>
      </c>
      <c r="Z49" s="1142" t="s">
        <v>84</v>
      </c>
      <c r="AA49" s="1142" t="s">
        <v>84</v>
      </c>
      <c r="AB49" s="1142" t="s">
        <v>84</v>
      </c>
      <c r="AC49" s="1147">
        <v>0</v>
      </c>
      <c r="AD49" s="1142" t="s">
        <v>84</v>
      </c>
      <c r="AE49" s="1147">
        <v>0</v>
      </c>
      <c r="AF49" s="1149">
        <v>0</v>
      </c>
      <c r="AG49" s="865">
        <v>0</v>
      </c>
      <c r="AH49" s="1142" t="s">
        <v>84</v>
      </c>
      <c r="AI49" s="1142" t="s">
        <v>84</v>
      </c>
      <c r="AJ49" s="1150">
        <v>0</v>
      </c>
      <c r="AK49" s="853">
        <v>0</v>
      </c>
      <c r="AL49" s="480">
        <v>0</v>
      </c>
      <c r="AM49" s="1151">
        <v>0</v>
      </c>
      <c r="AN49" s="430">
        <v>0</v>
      </c>
      <c r="AO49" s="339" t="s">
        <v>84</v>
      </c>
      <c r="AP49" s="339" t="s">
        <v>84</v>
      </c>
      <c r="AQ49" s="339" t="s">
        <v>84</v>
      </c>
      <c r="AR49" s="339" t="s">
        <v>84</v>
      </c>
      <c r="AS49" s="339" t="s">
        <v>84</v>
      </c>
      <c r="AT49" s="288"/>
      <c r="AU49" s="612"/>
      <c r="AV49" s="435"/>
      <c r="AW49" s="823">
        <v>0</v>
      </c>
      <c r="AX49" s="824">
        <v>0</v>
      </c>
      <c r="AY49" s="824"/>
      <c r="AZ49" s="824">
        <v>0</v>
      </c>
      <c r="BA49" s="824"/>
      <c r="BB49" s="824"/>
      <c r="BC49" s="824">
        <v>0</v>
      </c>
      <c r="BD49" s="824">
        <v>0</v>
      </c>
      <c r="BE49" s="824"/>
      <c r="BF49" s="824">
        <v>0</v>
      </c>
      <c r="BG49" s="824"/>
      <c r="BH49" s="824">
        <v>0</v>
      </c>
      <c r="BI49" s="824">
        <v>0</v>
      </c>
      <c r="BJ49" s="824">
        <v>0</v>
      </c>
      <c r="BK49" s="824">
        <v>0</v>
      </c>
      <c r="BL49" s="824">
        <v>0</v>
      </c>
      <c r="BM49" s="994">
        <v>0</v>
      </c>
      <c r="BN49" s="994"/>
      <c r="BO49" s="1302">
        <v>0</v>
      </c>
      <c r="BP49" s="824">
        <v>0</v>
      </c>
      <c r="BQ49" s="824">
        <v>0</v>
      </c>
      <c r="BR49" s="824">
        <v>0</v>
      </c>
      <c r="BS49" s="824"/>
      <c r="BT49" s="824"/>
      <c r="BU49" s="824"/>
      <c r="BV49" s="824">
        <v>0</v>
      </c>
      <c r="BW49" s="824"/>
      <c r="BX49" s="824">
        <v>0</v>
      </c>
      <c r="BY49" s="824">
        <v>0</v>
      </c>
      <c r="BZ49" s="824">
        <v>0</v>
      </c>
      <c r="CA49" s="824"/>
      <c r="CB49" s="824"/>
      <c r="CC49" s="824">
        <v>0</v>
      </c>
      <c r="CD49" s="846">
        <v>0</v>
      </c>
      <c r="CE49" s="825">
        <v>0</v>
      </c>
      <c r="CF49" s="846">
        <v>0</v>
      </c>
      <c r="CG49" s="846">
        <v>0</v>
      </c>
      <c r="CH49" s="613"/>
      <c r="CI49" s="613"/>
      <c r="CJ49" s="613"/>
      <c r="CK49" s="613"/>
      <c r="CL49" s="613"/>
      <c r="CM49" s="261"/>
      <c r="CN49" s="1607"/>
      <c r="CO49" s="435" t="s">
        <v>107</v>
      </c>
      <c r="CP49" s="1398">
        <v>0</v>
      </c>
      <c r="CQ49" s="1399">
        <v>0</v>
      </c>
      <c r="CR49" s="1399"/>
      <c r="CS49" s="1399">
        <v>0</v>
      </c>
      <c r="CT49" s="1399"/>
      <c r="CU49" s="1399"/>
      <c r="CV49" s="1399">
        <v>0</v>
      </c>
      <c r="CW49" s="1399">
        <v>0</v>
      </c>
      <c r="CX49" s="1399"/>
      <c r="CY49" s="1399">
        <v>0</v>
      </c>
      <c r="CZ49" s="1399"/>
      <c r="DA49" s="1399">
        <v>0</v>
      </c>
      <c r="DB49" s="1399">
        <v>0</v>
      </c>
      <c r="DC49" s="1399">
        <v>0</v>
      </c>
      <c r="DD49" s="1399">
        <v>0</v>
      </c>
      <c r="DE49" s="1399">
        <v>0</v>
      </c>
      <c r="DF49" s="1399">
        <v>0</v>
      </c>
      <c r="DG49" s="1399"/>
      <c r="DH49" s="1399">
        <v>0</v>
      </c>
      <c r="DI49" s="1399">
        <v>0</v>
      </c>
      <c r="DJ49" s="1399">
        <v>0</v>
      </c>
      <c r="DK49" s="1399">
        <v>0</v>
      </c>
      <c r="DL49" s="1399"/>
      <c r="DM49" s="1399"/>
      <c r="DN49" s="1399"/>
      <c r="DO49" s="1399">
        <v>0</v>
      </c>
      <c r="DP49" s="1399"/>
      <c r="DQ49" s="1399">
        <v>0</v>
      </c>
      <c r="DR49" s="1399">
        <v>0</v>
      </c>
      <c r="DS49" s="1399">
        <v>0</v>
      </c>
      <c r="DT49" s="1399"/>
      <c r="DU49" s="1399"/>
      <c r="DV49" s="1399">
        <v>0</v>
      </c>
      <c r="DW49" s="1399">
        <v>0</v>
      </c>
      <c r="DX49" s="1399">
        <v>0</v>
      </c>
      <c r="DY49" s="1399">
        <v>0</v>
      </c>
      <c r="DZ49" s="1400">
        <v>0</v>
      </c>
    </row>
    <row r="50" spans="1:130" ht="15" customHeight="1" x14ac:dyDescent="0.35">
      <c r="A50" s="242"/>
      <c r="B50" s="1617" t="s">
        <v>685</v>
      </c>
      <c r="C50" s="1316" t="s">
        <v>106</v>
      </c>
      <c r="D50" s="1336">
        <v>1</v>
      </c>
      <c r="E50" s="440" t="s">
        <v>84</v>
      </c>
      <c r="F50" s="1331" t="s">
        <v>84</v>
      </c>
      <c r="G50" s="1358" t="s">
        <v>84</v>
      </c>
      <c r="H50" s="1331" t="s">
        <v>84</v>
      </c>
      <c r="I50" s="1331" t="s">
        <v>84</v>
      </c>
      <c r="J50" s="1358" t="s">
        <v>84</v>
      </c>
      <c r="K50" s="1358" t="s">
        <v>84</v>
      </c>
      <c r="L50" s="1331" t="s">
        <v>84</v>
      </c>
      <c r="M50" s="1358" t="s">
        <v>84</v>
      </c>
      <c r="N50" s="1331" t="s">
        <v>84</v>
      </c>
      <c r="O50" s="1358" t="s">
        <v>84</v>
      </c>
      <c r="P50" s="1358" t="s">
        <v>84</v>
      </c>
      <c r="Q50" s="1358" t="s">
        <v>84</v>
      </c>
      <c r="R50" s="1359" t="s">
        <v>84</v>
      </c>
      <c r="S50" s="1002">
        <v>1</v>
      </c>
      <c r="T50" s="1360" t="s">
        <v>84</v>
      </c>
      <c r="U50" s="1331" t="s">
        <v>84</v>
      </c>
      <c r="V50" s="1361" t="s">
        <v>84</v>
      </c>
      <c r="W50" s="440" t="s">
        <v>84</v>
      </c>
      <c r="X50" s="1152" t="s">
        <v>84</v>
      </c>
      <c r="Y50" s="1152">
        <v>1</v>
      </c>
      <c r="Z50" s="1142" t="s">
        <v>84</v>
      </c>
      <c r="AA50" s="1142" t="s">
        <v>84</v>
      </c>
      <c r="AB50" s="1142" t="s">
        <v>84</v>
      </c>
      <c r="AC50" s="1152" t="s">
        <v>84</v>
      </c>
      <c r="AD50" s="1142" t="s">
        <v>84</v>
      </c>
      <c r="AE50" s="1152" t="s">
        <v>84</v>
      </c>
      <c r="AF50" s="1153" t="s">
        <v>84</v>
      </c>
      <c r="AG50" s="479" t="s">
        <v>84</v>
      </c>
      <c r="AH50" s="1142" t="s">
        <v>84</v>
      </c>
      <c r="AI50" s="1142" t="s">
        <v>84</v>
      </c>
      <c r="AJ50" s="1154" t="s">
        <v>84</v>
      </c>
      <c r="AK50" s="854">
        <v>1</v>
      </c>
      <c r="AL50" s="479" t="s">
        <v>84</v>
      </c>
      <c r="AM50" s="1145" t="s">
        <v>84</v>
      </c>
      <c r="AN50" s="440" t="s">
        <v>84</v>
      </c>
      <c r="AO50" s="519" t="s">
        <v>84</v>
      </c>
      <c r="AP50" s="519" t="s">
        <v>84</v>
      </c>
      <c r="AQ50" s="519" t="s">
        <v>84</v>
      </c>
      <c r="AR50" s="519" t="s">
        <v>84</v>
      </c>
      <c r="AS50" s="519" t="s">
        <v>84</v>
      </c>
      <c r="AT50" s="288"/>
      <c r="AU50" s="612"/>
      <c r="AV50" s="435"/>
      <c r="AW50" s="823">
        <v>1</v>
      </c>
      <c r="AX50" s="824">
        <v>0</v>
      </c>
      <c r="AY50" s="824"/>
      <c r="AZ50" s="824">
        <v>0</v>
      </c>
      <c r="BA50" s="824"/>
      <c r="BB50" s="824"/>
      <c r="BC50" s="824">
        <v>0</v>
      </c>
      <c r="BD50" s="824">
        <v>0</v>
      </c>
      <c r="BE50" s="824"/>
      <c r="BF50" s="824">
        <v>0</v>
      </c>
      <c r="BG50" s="824"/>
      <c r="BH50" s="824">
        <v>0</v>
      </c>
      <c r="BI50" s="824">
        <v>0</v>
      </c>
      <c r="BJ50" s="824">
        <v>0</v>
      </c>
      <c r="BK50" s="824">
        <v>0</v>
      </c>
      <c r="BL50" s="824">
        <v>1</v>
      </c>
      <c r="BM50" s="994">
        <v>0</v>
      </c>
      <c r="BN50" s="994"/>
      <c r="BO50" s="1302">
        <v>0</v>
      </c>
      <c r="BP50" s="824">
        <v>0</v>
      </c>
      <c r="BQ50" s="824">
        <v>0</v>
      </c>
      <c r="BR50" s="824">
        <v>1</v>
      </c>
      <c r="BS50" s="824"/>
      <c r="BT50" s="824"/>
      <c r="BU50" s="824"/>
      <c r="BV50" s="824">
        <v>0</v>
      </c>
      <c r="BW50" s="824"/>
      <c r="BX50" s="824">
        <v>0</v>
      </c>
      <c r="BY50" s="824">
        <v>0</v>
      </c>
      <c r="BZ50" s="824">
        <v>0</v>
      </c>
      <c r="CA50" s="824"/>
      <c r="CB50" s="824"/>
      <c r="CC50" s="824">
        <v>0</v>
      </c>
      <c r="CD50" s="846">
        <v>1</v>
      </c>
      <c r="CE50" s="825">
        <v>0</v>
      </c>
      <c r="CF50" s="846">
        <v>0</v>
      </c>
      <c r="CG50" s="846">
        <v>0</v>
      </c>
      <c r="CH50" s="613"/>
      <c r="CI50" s="613"/>
      <c r="CJ50" s="613"/>
      <c r="CK50" s="613"/>
      <c r="CL50" s="613"/>
      <c r="CM50" s="261"/>
      <c r="CN50" s="1607" t="s">
        <v>708</v>
      </c>
      <c r="CO50" s="435" t="s">
        <v>106</v>
      </c>
      <c r="CP50" s="1398">
        <v>1</v>
      </c>
      <c r="CQ50" s="1399">
        <v>0</v>
      </c>
      <c r="CR50" s="1399"/>
      <c r="CS50" s="1399">
        <v>0</v>
      </c>
      <c r="CT50" s="1399"/>
      <c r="CU50" s="1399"/>
      <c r="CV50" s="1399">
        <v>0</v>
      </c>
      <c r="CW50" s="1399">
        <v>0</v>
      </c>
      <c r="CX50" s="1399"/>
      <c r="CY50" s="1399">
        <v>0</v>
      </c>
      <c r="CZ50" s="1399"/>
      <c r="DA50" s="1399">
        <v>0</v>
      </c>
      <c r="DB50" s="1399">
        <v>0</v>
      </c>
      <c r="DC50" s="1399">
        <v>0</v>
      </c>
      <c r="DD50" s="1399">
        <v>0</v>
      </c>
      <c r="DE50" s="1399">
        <v>1</v>
      </c>
      <c r="DF50" s="1399">
        <v>0</v>
      </c>
      <c r="DG50" s="1399"/>
      <c r="DH50" s="1399">
        <v>0</v>
      </c>
      <c r="DI50" s="1399">
        <v>0</v>
      </c>
      <c r="DJ50" s="1399">
        <v>0</v>
      </c>
      <c r="DK50" s="1399">
        <v>1</v>
      </c>
      <c r="DL50" s="1399"/>
      <c r="DM50" s="1399"/>
      <c r="DN50" s="1399"/>
      <c r="DO50" s="1399">
        <v>0</v>
      </c>
      <c r="DP50" s="1399"/>
      <c r="DQ50" s="1399">
        <v>0</v>
      </c>
      <c r="DR50" s="1399">
        <v>0</v>
      </c>
      <c r="DS50" s="1399">
        <v>0</v>
      </c>
      <c r="DT50" s="1399"/>
      <c r="DU50" s="1399"/>
      <c r="DV50" s="1399">
        <v>0</v>
      </c>
      <c r="DW50" s="1399">
        <v>1</v>
      </c>
      <c r="DX50" s="1399">
        <v>0</v>
      </c>
      <c r="DY50" s="1399">
        <v>0</v>
      </c>
      <c r="DZ50" s="1400">
        <v>0</v>
      </c>
    </row>
    <row r="51" spans="1:130" ht="15" customHeight="1" x14ac:dyDescent="0.35">
      <c r="A51" s="242"/>
      <c r="B51" s="1618"/>
      <c r="C51" s="1316" t="s">
        <v>107</v>
      </c>
      <c r="D51" s="1329">
        <v>0</v>
      </c>
      <c r="E51" s="1330">
        <v>0</v>
      </c>
      <c r="F51" s="1331" t="s">
        <v>84</v>
      </c>
      <c r="G51" s="1330">
        <v>0</v>
      </c>
      <c r="H51" s="1331" t="s">
        <v>84</v>
      </c>
      <c r="I51" s="1331" t="s">
        <v>84</v>
      </c>
      <c r="J51" s="1330">
        <v>0</v>
      </c>
      <c r="K51" s="1330">
        <v>0</v>
      </c>
      <c r="L51" s="1331" t="s">
        <v>84</v>
      </c>
      <c r="M51" s="1330">
        <v>0</v>
      </c>
      <c r="N51" s="1331" t="s">
        <v>84</v>
      </c>
      <c r="O51" s="1330">
        <v>0</v>
      </c>
      <c r="P51" s="1330">
        <v>0</v>
      </c>
      <c r="Q51" s="1330">
        <v>0</v>
      </c>
      <c r="R51" s="1332">
        <v>0</v>
      </c>
      <c r="S51" s="999">
        <v>0</v>
      </c>
      <c r="T51" s="1333">
        <v>0</v>
      </c>
      <c r="U51" s="1331" t="s">
        <v>84</v>
      </c>
      <c r="V51" s="1349">
        <v>0</v>
      </c>
      <c r="W51" s="1318">
        <v>0</v>
      </c>
      <c r="X51" s="1141">
        <v>0</v>
      </c>
      <c r="Y51" s="1141">
        <v>0</v>
      </c>
      <c r="Z51" s="1142" t="s">
        <v>84</v>
      </c>
      <c r="AA51" s="1142" t="s">
        <v>84</v>
      </c>
      <c r="AB51" s="1142" t="s">
        <v>84</v>
      </c>
      <c r="AC51" s="1141">
        <v>0</v>
      </c>
      <c r="AD51" s="1142" t="s">
        <v>84</v>
      </c>
      <c r="AE51" s="1141">
        <v>0</v>
      </c>
      <c r="AF51" s="1143">
        <v>0</v>
      </c>
      <c r="AG51" s="864">
        <v>0</v>
      </c>
      <c r="AH51" s="1142" t="s">
        <v>84</v>
      </c>
      <c r="AI51" s="1142" t="s">
        <v>84</v>
      </c>
      <c r="AJ51" s="1144">
        <v>0</v>
      </c>
      <c r="AK51" s="852">
        <v>0</v>
      </c>
      <c r="AL51" s="479">
        <v>0</v>
      </c>
      <c r="AM51" s="1145">
        <v>0</v>
      </c>
      <c r="AN51" s="440">
        <v>0</v>
      </c>
      <c r="AO51" s="519" t="s">
        <v>84</v>
      </c>
      <c r="AP51" s="519" t="s">
        <v>84</v>
      </c>
      <c r="AQ51" s="519" t="s">
        <v>84</v>
      </c>
      <c r="AR51" s="519" t="s">
        <v>84</v>
      </c>
      <c r="AS51" s="519" t="s">
        <v>84</v>
      </c>
      <c r="AT51" s="288"/>
      <c r="AU51" s="612"/>
      <c r="AV51" s="435"/>
      <c r="AW51" s="823">
        <v>0</v>
      </c>
      <c r="AX51" s="824">
        <v>0</v>
      </c>
      <c r="AY51" s="824"/>
      <c r="AZ51" s="824">
        <v>0</v>
      </c>
      <c r="BA51" s="824"/>
      <c r="BB51" s="824"/>
      <c r="BC51" s="824">
        <v>0</v>
      </c>
      <c r="BD51" s="824">
        <v>0</v>
      </c>
      <c r="BE51" s="824"/>
      <c r="BF51" s="824">
        <v>0</v>
      </c>
      <c r="BG51" s="824"/>
      <c r="BH51" s="824">
        <v>0</v>
      </c>
      <c r="BI51" s="824">
        <v>0</v>
      </c>
      <c r="BJ51" s="824">
        <v>0</v>
      </c>
      <c r="BK51" s="824">
        <v>0</v>
      </c>
      <c r="BL51" s="824">
        <v>0</v>
      </c>
      <c r="BM51" s="994">
        <v>0</v>
      </c>
      <c r="BN51" s="994"/>
      <c r="BO51" s="1302">
        <v>0</v>
      </c>
      <c r="BP51" s="824">
        <v>0</v>
      </c>
      <c r="BQ51" s="824">
        <v>0</v>
      </c>
      <c r="BR51" s="824">
        <v>0</v>
      </c>
      <c r="BS51" s="824"/>
      <c r="BT51" s="824"/>
      <c r="BU51" s="824"/>
      <c r="BV51" s="824">
        <v>0</v>
      </c>
      <c r="BW51" s="824"/>
      <c r="BX51" s="824">
        <v>0</v>
      </c>
      <c r="BY51" s="824">
        <v>0</v>
      </c>
      <c r="BZ51" s="824">
        <v>0</v>
      </c>
      <c r="CA51" s="824"/>
      <c r="CB51" s="824"/>
      <c r="CC51" s="824">
        <v>0</v>
      </c>
      <c r="CD51" s="846">
        <v>0</v>
      </c>
      <c r="CE51" s="825">
        <v>0</v>
      </c>
      <c r="CF51" s="846">
        <v>0</v>
      </c>
      <c r="CG51" s="846">
        <v>0</v>
      </c>
      <c r="CH51" s="613"/>
      <c r="CI51" s="613"/>
      <c r="CJ51" s="613"/>
      <c r="CK51" s="613"/>
      <c r="CL51" s="613"/>
      <c r="CM51" s="261"/>
      <c r="CN51" s="1607"/>
      <c r="CO51" s="435" t="s">
        <v>107</v>
      </c>
      <c r="CP51" s="1398">
        <v>0</v>
      </c>
      <c r="CQ51" s="1399">
        <v>0</v>
      </c>
      <c r="CR51" s="1399"/>
      <c r="CS51" s="1399">
        <v>0</v>
      </c>
      <c r="CT51" s="1399"/>
      <c r="CU51" s="1399"/>
      <c r="CV51" s="1399">
        <v>0</v>
      </c>
      <c r="CW51" s="1399">
        <v>0</v>
      </c>
      <c r="CX51" s="1399"/>
      <c r="CY51" s="1399">
        <v>0</v>
      </c>
      <c r="CZ51" s="1399"/>
      <c r="DA51" s="1399">
        <v>0</v>
      </c>
      <c r="DB51" s="1399">
        <v>0</v>
      </c>
      <c r="DC51" s="1399">
        <v>0</v>
      </c>
      <c r="DD51" s="1399">
        <v>0</v>
      </c>
      <c r="DE51" s="1399">
        <v>0</v>
      </c>
      <c r="DF51" s="1399">
        <v>0</v>
      </c>
      <c r="DG51" s="1399"/>
      <c r="DH51" s="1399">
        <v>0</v>
      </c>
      <c r="DI51" s="1399">
        <v>0</v>
      </c>
      <c r="DJ51" s="1399">
        <v>0</v>
      </c>
      <c r="DK51" s="1399">
        <v>0</v>
      </c>
      <c r="DL51" s="1399"/>
      <c r="DM51" s="1399"/>
      <c r="DN51" s="1399"/>
      <c r="DO51" s="1399">
        <v>0</v>
      </c>
      <c r="DP51" s="1399"/>
      <c r="DQ51" s="1399">
        <v>0</v>
      </c>
      <c r="DR51" s="1399">
        <v>0</v>
      </c>
      <c r="DS51" s="1399">
        <v>0</v>
      </c>
      <c r="DT51" s="1399"/>
      <c r="DU51" s="1399"/>
      <c r="DV51" s="1399">
        <v>0</v>
      </c>
      <c r="DW51" s="1399">
        <v>0</v>
      </c>
      <c r="DX51" s="1399">
        <v>0</v>
      </c>
      <c r="DY51" s="1399">
        <v>0</v>
      </c>
      <c r="DZ51" s="1400">
        <v>0</v>
      </c>
    </row>
    <row r="52" spans="1:130" ht="15" customHeight="1" x14ac:dyDescent="0.35">
      <c r="A52" s="242" t="s">
        <v>27</v>
      </c>
      <c r="B52" s="1621" t="s">
        <v>363</v>
      </c>
      <c r="C52" s="1316" t="s">
        <v>106</v>
      </c>
      <c r="D52" s="1334">
        <v>0.5</v>
      </c>
      <c r="E52" s="1350">
        <v>0.5</v>
      </c>
      <c r="F52" s="1331" t="s">
        <v>84</v>
      </c>
      <c r="G52" s="1350">
        <v>0.5</v>
      </c>
      <c r="H52" s="1331" t="s">
        <v>84</v>
      </c>
      <c r="I52" s="1331" t="s">
        <v>84</v>
      </c>
      <c r="J52" s="1350">
        <v>1</v>
      </c>
      <c r="K52" s="1351">
        <v>0.5</v>
      </c>
      <c r="L52" s="1331" t="s">
        <v>84</v>
      </c>
      <c r="M52" s="1350">
        <v>0.5</v>
      </c>
      <c r="N52" s="1331" t="s">
        <v>84</v>
      </c>
      <c r="O52" s="1350">
        <v>0.5</v>
      </c>
      <c r="P52" s="1350">
        <v>0.5</v>
      </c>
      <c r="Q52" s="1350">
        <v>0.5</v>
      </c>
      <c r="R52" s="1352">
        <v>0.5</v>
      </c>
      <c r="S52" s="1001">
        <v>0.5</v>
      </c>
      <c r="T52" s="1353">
        <v>1</v>
      </c>
      <c r="U52" s="1331" t="s">
        <v>84</v>
      </c>
      <c r="V52" s="1354">
        <v>1</v>
      </c>
      <c r="W52" s="430">
        <v>0.5</v>
      </c>
      <c r="X52" s="1147">
        <v>0.5</v>
      </c>
      <c r="Y52" s="1146">
        <v>0.5</v>
      </c>
      <c r="Z52" s="1142" t="s">
        <v>84</v>
      </c>
      <c r="AA52" s="1142" t="s">
        <v>84</v>
      </c>
      <c r="AB52" s="1142" t="s">
        <v>84</v>
      </c>
      <c r="AC52" s="1146">
        <v>0.5</v>
      </c>
      <c r="AD52" s="1142" t="s">
        <v>84</v>
      </c>
      <c r="AE52" s="1146">
        <v>0.5</v>
      </c>
      <c r="AF52" s="1149">
        <v>0.5</v>
      </c>
      <c r="AG52" s="480">
        <v>1</v>
      </c>
      <c r="AH52" s="1142" t="s">
        <v>84</v>
      </c>
      <c r="AI52" s="1142" t="s">
        <v>84</v>
      </c>
      <c r="AJ52" s="1150">
        <v>1</v>
      </c>
      <c r="AK52" s="853">
        <v>0.5</v>
      </c>
      <c r="AL52" s="480">
        <v>0.5</v>
      </c>
      <c r="AM52" s="1151">
        <v>1</v>
      </c>
      <c r="AN52" s="430">
        <v>0.5</v>
      </c>
      <c r="AO52" s="339" t="s">
        <v>84</v>
      </c>
      <c r="AP52" s="339" t="s">
        <v>84</v>
      </c>
      <c r="AQ52" s="339" t="s">
        <v>84</v>
      </c>
      <c r="AR52" s="339" t="s">
        <v>84</v>
      </c>
      <c r="AS52" s="339" t="s">
        <v>84</v>
      </c>
      <c r="AT52" s="288"/>
      <c r="AU52" s="1607" t="s">
        <v>139</v>
      </c>
      <c r="AV52" s="435" t="s">
        <v>106</v>
      </c>
      <c r="AW52" s="823">
        <v>0.5</v>
      </c>
      <c r="AX52" s="824">
        <v>0.5</v>
      </c>
      <c r="AY52" s="824"/>
      <c r="AZ52" s="824">
        <v>0.5</v>
      </c>
      <c r="BA52" s="824"/>
      <c r="BB52" s="824"/>
      <c r="BC52" s="824">
        <v>1</v>
      </c>
      <c r="BD52" s="824">
        <v>0.5</v>
      </c>
      <c r="BE52" s="824"/>
      <c r="BF52" s="824">
        <v>0.5</v>
      </c>
      <c r="BG52" s="824"/>
      <c r="BH52" s="824">
        <v>0.5</v>
      </c>
      <c r="BI52" s="824">
        <v>0.5</v>
      </c>
      <c r="BJ52" s="824">
        <v>0.5</v>
      </c>
      <c r="BK52" s="824">
        <v>0.5</v>
      </c>
      <c r="BL52" s="824">
        <v>0.5</v>
      </c>
      <c r="BM52" s="994">
        <v>1</v>
      </c>
      <c r="BN52" s="994"/>
      <c r="BO52" s="1302">
        <v>1</v>
      </c>
      <c r="BP52" s="824">
        <v>0.5</v>
      </c>
      <c r="BQ52" s="824">
        <v>0.5</v>
      </c>
      <c r="BR52" s="824">
        <v>0.5</v>
      </c>
      <c r="BS52" s="824"/>
      <c r="BT52" s="824"/>
      <c r="BU52" s="824"/>
      <c r="BV52" s="824">
        <v>0.5</v>
      </c>
      <c r="BW52" s="824"/>
      <c r="BX52" s="824">
        <v>0.5</v>
      </c>
      <c r="BY52" s="824">
        <v>0.5</v>
      </c>
      <c r="BZ52" s="824">
        <v>1</v>
      </c>
      <c r="CA52" s="824"/>
      <c r="CB52" s="824"/>
      <c r="CC52" s="824">
        <v>1</v>
      </c>
      <c r="CD52" s="846">
        <v>0.5</v>
      </c>
      <c r="CE52" s="825">
        <v>0.5</v>
      </c>
      <c r="CF52" s="846">
        <v>1</v>
      </c>
      <c r="CG52" s="846">
        <v>0.5</v>
      </c>
      <c r="CH52" s="338">
        <v>0</v>
      </c>
      <c r="CI52" s="338">
        <v>0</v>
      </c>
      <c r="CJ52" s="338">
        <v>0</v>
      </c>
      <c r="CK52" s="338">
        <v>0</v>
      </c>
      <c r="CL52" s="338">
        <v>0</v>
      </c>
      <c r="CM52" s="261"/>
      <c r="CN52" s="1607" t="s">
        <v>363</v>
      </c>
      <c r="CO52" s="435" t="s">
        <v>106</v>
      </c>
      <c r="CP52" s="1398">
        <v>0.5</v>
      </c>
      <c r="CQ52" s="1399">
        <v>0.5</v>
      </c>
      <c r="CR52" s="1399"/>
      <c r="CS52" s="1399">
        <v>0.5</v>
      </c>
      <c r="CT52" s="1399"/>
      <c r="CU52" s="1399"/>
      <c r="CV52" s="1399">
        <v>1</v>
      </c>
      <c r="CW52" s="1399">
        <v>0.5</v>
      </c>
      <c r="CX52" s="1399"/>
      <c r="CY52" s="1399">
        <v>0.5</v>
      </c>
      <c r="CZ52" s="1399"/>
      <c r="DA52" s="1399">
        <v>0.5</v>
      </c>
      <c r="DB52" s="1399">
        <v>0.5</v>
      </c>
      <c r="DC52" s="1399">
        <v>0.5</v>
      </c>
      <c r="DD52" s="1399">
        <v>0.5</v>
      </c>
      <c r="DE52" s="1399">
        <v>0.5</v>
      </c>
      <c r="DF52" s="1399">
        <v>1</v>
      </c>
      <c r="DG52" s="1399"/>
      <c r="DH52" s="1399">
        <v>1</v>
      </c>
      <c r="DI52" s="1399">
        <v>0.5</v>
      </c>
      <c r="DJ52" s="1399">
        <v>0.5</v>
      </c>
      <c r="DK52" s="1399">
        <v>0.5</v>
      </c>
      <c r="DL52" s="1399"/>
      <c r="DM52" s="1399"/>
      <c r="DN52" s="1399"/>
      <c r="DO52" s="1399">
        <v>0.5</v>
      </c>
      <c r="DP52" s="1399"/>
      <c r="DQ52" s="1399">
        <v>0.5</v>
      </c>
      <c r="DR52" s="1399">
        <v>0.5</v>
      </c>
      <c r="DS52" s="1399">
        <v>1</v>
      </c>
      <c r="DT52" s="1399"/>
      <c r="DU52" s="1399"/>
      <c r="DV52" s="1399">
        <v>1</v>
      </c>
      <c r="DW52" s="1399">
        <v>0.5</v>
      </c>
      <c r="DX52" s="1399">
        <v>0.5</v>
      </c>
      <c r="DY52" s="1399">
        <v>1</v>
      </c>
      <c r="DZ52" s="1400">
        <v>0.5</v>
      </c>
    </row>
    <row r="53" spans="1:130" ht="15" customHeight="1" x14ac:dyDescent="0.35">
      <c r="A53" s="419" t="s">
        <v>134</v>
      </c>
      <c r="B53" s="1620"/>
      <c r="C53" s="1316" t="s">
        <v>107</v>
      </c>
      <c r="D53" s="1335">
        <v>0.5</v>
      </c>
      <c r="E53" s="1351">
        <v>0.5</v>
      </c>
      <c r="F53" s="1331" t="s">
        <v>84</v>
      </c>
      <c r="G53" s="1351">
        <v>0.5</v>
      </c>
      <c r="H53" s="1331" t="s">
        <v>84</v>
      </c>
      <c r="I53" s="1331" t="s">
        <v>84</v>
      </c>
      <c r="J53" s="1351">
        <v>0</v>
      </c>
      <c r="K53" s="1351">
        <v>0.5</v>
      </c>
      <c r="L53" s="1331" t="s">
        <v>84</v>
      </c>
      <c r="M53" s="1351">
        <v>0.5</v>
      </c>
      <c r="N53" s="1331" t="s">
        <v>84</v>
      </c>
      <c r="O53" s="1351">
        <v>0.5</v>
      </c>
      <c r="P53" s="1351">
        <v>0.5</v>
      </c>
      <c r="Q53" s="1351">
        <v>0.5</v>
      </c>
      <c r="R53" s="1355">
        <v>0.5</v>
      </c>
      <c r="S53" s="1000">
        <v>0.5</v>
      </c>
      <c r="T53" s="1356">
        <v>0</v>
      </c>
      <c r="U53" s="1331" t="s">
        <v>84</v>
      </c>
      <c r="V53" s="1357">
        <v>0</v>
      </c>
      <c r="W53" s="1319">
        <v>0.5</v>
      </c>
      <c r="X53" s="1147">
        <v>0.5</v>
      </c>
      <c r="Y53" s="1147">
        <v>0.5</v>
      </c>
      <c r="Z53" s="1142" t="s">
        <v>84</v>
      </c>
      <c r="AA53" s="1142" t="s">
        <v>84</v>
      </c>
      <c r="AB53" s="1142" t="s">
        <v>84</v>
      </c>
      <c r="AC53" s="1147">
        <v>0.5</v>
      </c>
      <c r="AD53" s="1142" t="s">
        <v>84</v>
      </c>
      <c r="AE53" s="1147">
        <v>0.5</v>
      </c>
      <c r="AF53" s="1149">
        <v>0.5</v>
      </c>
      <c r="AG53" s="865">
        <v>0</v>
      </c>
      <c r="AH53" s="1142" t="s">
        <v>84</v>
      </c>
      <c r="AI53" s="1142" t="s">
        <v>84</v>
      </c>
      <c r="AJ53" s="1150">
        <v>0</v>
      </c>
      <c r="AK53" s="853">
        <v>0.5</v>
      </c>
      <c r="AL53" s="480">
        <v>0.5</v>
      </c>
      <c r="AM53" s="1151">
        <v>0</v>
      </c>
      <c r="AN53" s="430">
        <v>0.5</v>
      </c>
      <c r="AO53" s="339" t="s">
        <v>84</v>
      </c>
      <c r="AP53" s="339" t="s">
        <v>84</v>
      </c>
      <c r="AQ53" s="339" t="s">
        <v>84</v>
      </c>
      <c r="AR53" s="339" t="s">
        <v>84</v>
      </c>
      <c r="AS53" s="339" t="s">
        <v>84</v>
      </c>
      <c r="AT53" s="288"/>
      <c r="AU53" s="1607"/>
      <c r="AV53" s="435" t="s">
        <v>107</v>
      </c>
      <c r="AW53" s="823">
        <v>0.5</v>
      </c>
      <c r="AX53" s="824">
        <v>0.5</v>
      </c>
      <c r="AY53" s="824"/>
      <c r="AZ53" s="824">
        <v>0.5</v>
      </c>
      <c r="BA53" s="824"/>
      <c r="BB53" s="824"/>
      <c r="BC53" s="824">
        <v>0</v>
      </c>
      <c r="BD53" s="824">
        <v>0.5</v>
      </c>
      <c r="BE53" s="824"/>
      <c r="BF53" s="824">
        <v>0.5</v>
      </c>
      <c r="BG53" s="824"/>
      <c r="BH53" s="824">
        <v>0.5</v>
      </c>
      <c r="BI53" s="824">
        <v>0.5</v>
      </c>
      <c r="BJ53" s="824">
        <v>0.5</v>
      </c>
      <c r="BK53" s="824">
        <v>0.5</v>
      </c>
      <c r="BL53" s="824">
        <v>0.5</v>
      </c>
      <c r="BM53" s="994">
        <v>0</v>
      </c>
      <c r="BN53" s="994"/>
      <c r="BO53" s="1302">
        <v>0</v>
      </c>
      <c r="BP53" s="824">
        <v>0.5</v>
      </c>
      <c r="BQ53" s="824">
        <v>0.5</v>
      </c>
      <c r="BR53" s="824">
        <v>0.5</v>
      </c>
      <c r="BS53" s="824"/>
      <c r="BT53" s="824"/>
      <c r="BU53" s="824"/>
      <c r="BV53" s="824">
        <v>0.5</v>
      </c>
      <c r="BW53" s="824"/>
      <c r="BX53" s="824">
        <v>0.5</v>
      </c>
      <c r="BY53" s="824">
        <v>0.5</v>
      </c>
      <c r="BZ53" s="824">
        <v>0</v>
      </c>
      <c r="CA53" s="824"/>
      <c r="CB53" s="824"/>
      <c r="CC53" s="824">
        <v>0</v>
      </c>
      <c r="CD53" s="846">
        <v>0.5</v>
      </c>
      <c r="CE53" s="825">
        <v>0.5</v>
      </c>
      <c r="CF53" s="846">
        <v>0</v>
      </c>
      <c r="CG53" s="846">
        <v>0.5</v>
      </c>
      <c r="CH53" s="338">
        <v>0</v>
      </c>
      <c r="CI53" s="338">
        <v>0</v>
      </c>
      <c r="CJ53" s="338">
        <v>0</v>
      </c>
      <c r="CK53" s="338">
        <v>0</v>
      </c>
      <c r="CL53" s="338">
        <v>0</v>
      </c>
      <c r="CM53" s="261"/>
      <c r="CN53" s="1607"/>
      <c r="CO53" s="435" t="s">
        <v>107</v>
      </c>
      <c r="CP53" s="1398">
        <v>0.5</v>
      </c>
      <c r="CQ53" s="1399">
        <v>0.5</v>
      </c>
      <c r="CR53" s="1399"/>
      <c r="CS53" s="1399">
        <v>0.5</v>
      </c>
      <c r="CT53" s="1399"/>
      <c r="CU53" s="1399"/>
      <c r="CV53" s="1399">
        <v>0</v>
      </c>
      <c r="CW53" s="1399">
        <v>0.5</v>
      </c>
      <c r="CX53" s="1399"/>
      <c r="CY53" s="1399">
        <v>0.5</v>
      </c>
      <c r="CZ53" s="1399"/>
      <c r="DA53" s="1399">
        <v>0.5</v>
      </c>
      <c r="DB53" s="1399">
        <v>0.5</v>
      </c>
      <c r="DC53" s="1399">
        <v>0.5</v>
      </c>
      <c r="DD53" s="1399">
        <v>0.5</v>
      </c>
      <c r="DE53" s="1399">
        <v>0.5</v>
      </c>
      <c r="DF53" s="1399">
        <v>0</v>
      </c>
      <c r="DG53" s="1399"/>
      <c r="DH53" s="1399">
        <v>0</v>
      </c>
      <c r="DI53" s="1399">
        <v>0.5</v>
      </c>
      <c r="DJ53" s="1399">
        <v>0.5</v>
      </c>
      <c r="DK53" s="1399">
        <v>0.5</v>
      </c>
      <c r="DL53" s="1399"/>
      <c r="DM53" s="1399"/>
      <c r="DN53" s="1399"/>
      <c r="DO53" s="1399">
        <v>0.5</v>
      </c>
      <c r="DP53" s="1399"/>
      <c r="DQ53" s="1399">
        <v>0.5</v>
      </c>
      <c r="DR53" s="1399">
        <v>0.5</v>
      </c>
      <c r="DS53" s="1399">
        <v>0</v>
      </c>
      <c r="DT53" s="1399"/>
      <c r="DU53" s="1399"/>
      <c r="DV53" s="1399">
        <v>0</v>
      </c>
      <c r="DW53" s="1399">
        <v>0.5</v>
      </c>
      <c r="DX53" s="1399">
        <v>0.5</v>
      </c>
      <c r="DY53" s="1399">
        <v>0</v>
      </c>
      <c r="DZ53" s="1400">
        <v>0.5</v>
      </c>
    </row>
    <row r="54" spans="1:130" ht="15" customHeight="1" x14ac:dyDescent="0.35">
      <c r="A54" s="420" t="s">
        <v>135</v>
      </c>
      <c r="B54" s="1620" t="s">
        <v>108</v>
      </c>
      <c r="C54" s="1316" t="s">
        <v>106</v>
      </c>
      <c r="D54" s="1336">
        <v>1</v>
      </c>
      <c r="E54" s="440">
        <v>1</v>
      </c>
      <c r="F54" s="1331" t="s">
        <v>84</v>
      </c>
      <c r="G54" s="1358">
        <v>1</v>
      </c>
      <c r="H54" s="1331" t="s">
        <v>84</v>
      </c>
      <c r="I54" s="1331" t="s">
        <v>84</v>
      </c>
      <c r="J54" s="1358">
        <v>1</v>
      </c>
      <c r="K54" s="1358">
        <v>1</v>
      </c>
      <c r="L54" s="1331" t="s">
        <v>84</v>
      </c>
      <c r="M54" s="1358">
        <v>1</v>
      </c>
      <c r="N54" s="1331" t="s">
        <v>84</v>
      </c>
      <c r="O54" s="1358">
        <v>1</v>
      </c>
      <c r="P54" s="1358">
        <v>1</v>
      </c>
      <c r="Q54" s="1358">
        <v>1</v>
      </c>
      <c r="R54" s="1359">
        <v>1</v>
      </c>
      <c r="S54" s="1002">
        <v>1</v>
      </c>
      <c r="T54" s="1360">
        <v>1</v>
      </c>
      <c r="U54" s="1331" t="s">
        <v>84</v>
      </c>
      <c r="V54" s="1361">
        <v>1</v>
      </c>
      <c r="W54" s="440">
        <v>0</v>
      </c>
      <c r="X54" s="1152">
        <v>1</v>
      </c>
      <c r="Y54" s="1152">
        <v>1</v>
      </c>
      <c r="Z54" s="1142" t="s">
        <v>84</v>
      </c>
      <c r="AA54" s="1142" t="s">
        <v>84</v>
      </c>
      <c r="AB54" s="1142" t="s">
        <v>84</v>
      </c>
      <c r="AC54" s="1152">
        <v>1</v>
      </c>
      <c r="AD54" s="1142" t="s">
        <v>84</v>
      </c>
      <c r="AE54" s="1152">
        <v>1</v>
      </c>
      <c r="AF54" s="1153">
        <v>1</v>
      </c>
      <c r="AG54" s="479">
        <v>1</v>
      </c>
      <c r="AH54" s="1142" t="s">
        <v>84</v>
      </c>
      <c r="AI54" s="1142" t="s">
        <v>84</v>
      </c>
      <c r="AJ54" s="1154">
        <v>1</v>
      </c>
      <c r="AK54" s="854">
        <v>1</v>
      </c>
      <c r="AL54" s="479">
        <v>1</v>
      </c>
      <c r="AM54" s="1145">
        <v>1</v>
      </c>
      <c r="AN54" s="440">
        <v>1</v>
      </c>
      <c r="AO54" s="519" t="s">
        <v>84</v>
      </c>
      <c r="AP54" s="519" t="s">
        <v>84</v>
      </c>
      <c r="AQ54" s="519" t="s">
        <v>84</v>
      </c>
      <c r="AR54" s="519" t="s">
        <v>84</v>
      </c>
      <c r="AS54" s="519" t="s">
        <v>84</v>
      </c>
      <c r="AT54" s="288"/>
      <c r="AU54" s="1607" t="s">
        <v>108</v>
      </c>
      <c r="AV54" s="435" t="s">
        <v>106</v>
      </c>
      <c r="AW54" s="823">
        <v>1</v>
      </c>
      <c r="AX54" s="824">
        <v>1</v>
      </c>
      <c r="AY54" s="824"/>
      <c r="AZ54" s="824">
        <v>1</v>
      </c>
      <c r="BA54" s="824"/>
      <c r="BB54" s="824"/>
      <c r="BC54" s="824">
        <v>1</v>
      </c>
      <c r="BD54" s="824">
        <v>1</v>
      </c>
      <c r="BE54" s="824"/>
      <c r="BF54" s="824">
        <v>1</v>
      </c>
      <c r="BG54" s="824"/>
      <c r="BH54" s="824">
        <v>1</v>
      </c>
      <c r="BI54" s="824">
        <v>1</v>
      </c>
      <c r="BJ54" s="824">
        <v>1</v>
      </c>
      <c r="BK54" s="824">
        <v>1</v>
      </c>
      <c r="BL54" s="824">
        <v>1</v>
      </c>
      <c r="BM54" s="994">
        <v>1</v>
      </c>
      <c r="BN54" s="994"/>
      <c r="BO54" s="1302">
        <v>1</v>
      </c>
      <c r="BP54" s="824">
        <v>0</v>
      </c>
      <c r="BQ54" s="824">
        <v>1</v>
      </c>
      <c r="BR54" s="824">
        <v>1</v>
      </c>
      <c r="BS54" s="824"/>
      <c r="BT54" s="824"/>
      <c r="BU54" s="824"/>
      <c r="BV54" s="824">
        <v>1</v>
      </c>
      <c r="BW54" s="824"/>
      <c r="BX54" s="824">
        <v>1</v>
      </c>
      <c r="BY54" s="824">
        <v>1</v>
      </c>
      <c r="BZ54" s="824">
        <v>1</v>
      </c>
      <c r="CA54" s="824"/>
      <c r="CB54" s="824"/>
      <c r="CC54" s="824">
        <v>1</v>
      </c>
      <c r="CD54" s="846">
        <v>1</v>
      </c>
      <c r="CE54" s="825">
        <v>1</v>
      </c>
      <c r="CF54" s="846">
        <v>1</v>
      </c>
      <c r="CG54" s="846">
        <v>1</v>
      </c>
      <c r="CH54" s="517">
        <v>0</v>
      </c>
      <c r="CI54" s="517">
        <v>0</v>
      </c>
      <c r="CJ54" s="517">
        <v>0</v>
      </c>
      <c r="CK54" s="517">
        <v>0</v>
      </c>
      <c r="CL54" s="517">
        <v>0</v>
      </c>
      <c r="CM54" s="261"/>
      <c r="CN54" s="1607" t="s">
        <v>135</v>
      </c>
      <c r="CO54" s="435" t="s">
        <v>106</v>
      </c>
      <c r="CP54" s="1398">
        <v>1</v>
      </c>
      <c r="CQ54" s="1399">
        <v>1</v>
      </c>
      <c r="CR54" s="1399"/>
      <c r="CS54" s="1399">
        <v>1</v>
      </c>
      <c r="CT54" s="1399"/>
      <c r="CU54" s="1399"/>
      <c r="CV54" s="1399">
        <v>1</v>
      </c>
      <c r="CW54" s="1399">
        <v>1</v>
      </c>
      <c r="CX54" s="1399"/>
      <c r="CY54" s="1399">
        <v>1</v>
      </c>
      <c r="CZ54" s="1399"/>
      <c r="DA54" s="1399">
        <v>1</v>
      </c>
      <c r="DB54" s="1399">
        <v>1</v>
      </c>
      <c r="DC54" s="1399">
        <v>1</v>
      </c>
      <c r="DD54" s="1399">
        <v>1</v>
      </c>
      <c r="DE54" s="1399">
        <v>1</v>
      </c>
      <c r="DF54" s="1399">
        <v>1</v>
      </c>
      <c r="DG54" s="1399"/>
      <c r="DH54" s="1399">
        <v>1</v>
      </c>
      <c r="DI54" s="1399">
        <v>0</v>
      </c>
      <c r="DJ54" s="1399">
        <v>1</v>
      </c>
      <c r="DK54" s="1399">
        <v>1</v>
      </c>
      <c r="DL54" s="1399"/>
      <c r="DM54" s="1399"/>
      <c r="DN54" s="1399"/>
      <c r="DO54" s="1399">
        <v>1</v>
      </c>
      <c r="DP54" s="1399"/>
      <c r="DQ54" s="1399">
        <v>1</v>
      </c>
      <c r="DR54" s="1399">
        <v>1</v>
      </c>
      <c r="DS54" s="1399">
        <v>1</v>
      </c>
      <c r="DT54" s="1399"/>
      <c r="DU54" s="1399"/>
      <c r="DV54" s="1399">
        <v>1</v>
      </c>
      <c r="DW54" s="1399">
        <v>1</v>
      </c>
      <c r="DX54" s="1399">
        <v>1</v>
      </c>
      <c r="DY54" s="1399">
        <v>1</v>
      </c>
      <c r="DZ54" s="1400">
        <v>1</v>
      </c>
    </row>
    <row r="55" spans="1:130" ht="15" customHeight="1" x14ac:dyDescent="0.35">
      <c r="A55" s="419" t="s">
        <v>136</v>
      </c>
      <c r="B55" s="1620"/>
      <c r="C55" s="1316" t="s">
        <v>107</v>
      </c>
      <c r="D55" s="1329">
        <v>0</v>
      </c>
      <c r="E55" s="1330">
        <v>0</v>
      </c>
      <c r="F55" s="1331" t="s">
        <v>84</v>
      </c>
      <c r="G55" s="1330">
        <v>0</v>
      </c>
      <c r="H55" s="1331" t="s">
        <v>84</v>
      </c>
      <c r="I55" s="1331" t="s">
        <v>84</v>
      </c>
      <c r="J55" s="1330">
        <v>0</v>
      </c>
      <c r="K55" s="1330">
        <v>0</v>
      </c>
      <c r="L55" s="1331" t="s">
        <v>84</v>
      </c>
      <c r="M55" s="1330">
        <v>0</v>
      </c>
      <c r="N55" s="1331" t="s">
        <v>84</v>
      </c>
      <c r="O55" s="1330">
        <v>0</v>
      </c>
      <c r="P55" s="1330">
        <v>0</v>
      </c>
      <c r="Q55" s="1330">
        <v>0</v>
      </c>
      <c r="R55" s="1332">
        <v>0</v>
      </c>
      <c r="S55" s="999">
        <v>0</v>
      </c>
      <c r="T55" s="1333">
        <v>0</v>
      </c>
      <c r="U55" s="1331" t="s">
        <v>84</v>
      </c>
      <c r="V55" s="1349">
        <v>0</v>
      </c>
      <c r="W55" s="1318">
        <v>1</v>
      </c>
      <c r="X55" s="1141">
        <v>0</v>
      </c>
      <c r="Y55" s="1141">
        <v>0</v>
      </c>
      <c r="Z55" s="1142" t="s">
        <v>84</v>
      </c>
      <c r="AA55" s="1142" t="s">
        <v>84</v>
      </c>
      <c r="AB55" s="1142" t="s">
        <v>84</v>
      </c>
      <c r="AC55" s="1141">
        <v>0</v>
      </c>
      <c r="AD55" s="1142" t="s">
        <v>84</v>
      </c>
      <c r="AE55" s="1141">
        <v>0</v>
      </c>
      <c r="AF55" s="1143">
        <v>0</v>
      </c>
      <c r="AG55" s="864">
        <v>0</v>
      </c>
      <c r="AH55" s="1142" t="s">
        <v>84</v>
      </c>
      <c r="AI55" s="1142" t="s">
        <v>84</v>
      </c>
      <c r="AJ55" s="1144">
        <v>0</v>
      </c>
      <c r="AK55" s="852">
        <v>0</v>
      </c>
      <c r="AL55" s="479">
        <v>0</v>
      </c>
      <c r="AM55" s="1145">
        <v>0</v>
      </c>
      <c r="AN55" s="440">
        <v>0</v>
      </c>
      <c r="AO55" s="519" t="s">
        <v>84</v>
      </c>
      <c r="AP55" s="519" t="s">
        <v>84</v>
      </c>
      <c r="AQ55" s="519" t="s">
        <v>84</v>
      </c>
      <c r="AR55" s="519" t="s">
        <v>84</v>
      </c>
      <c r="AS55" s="519" t="s">
        <v>84</v>
      </c>
      <c r="AT55" s="288"/>
      <c r="AU55" s="1607"/>
      <c r="AV55" s="435" t="s">
        <v>107</v>
      </c>
      <c r="AW55" s="823">
        <v>0</v>
      </c>
      <c r="AX55" s="824">
        <v>0</v>
      </c>
      <c r="AY55" s="824"/>
      <c r="AZ55" s="824">
        <v>0</v>
      </c>
      <c r="BA55" s="824"/>
      <c r="BB55" s="824"/>
      <c r="BC55" s="824">
        <v>0</v>
      </c>
      <c r="BD55" s="824">
        <v>0</v>
      </c>
      <c r="BE55" s="824"/>
      <c r="BF55" s="824">
        <v>0</v>
      </c>
      <c r="BG55" s="824"/>
      <c r="BH55" s="824">
        <v>0</v>
      </c>
      <c r="BI55" s="824">
        <v>0</v>
      </c>
      <c r="BJ55" s="824">
        <v>0</v>
      </c>
      <c r="BK55" s="824">
        <v>0</v>
      </c>
      <c r="BL55" s="824">
        <v>0</v>
      </c>
      <c r="BM55" s="994">
        <v>0</v>
      </c>
      <c r="BN55" s="994"/>
      <c r="BO55" s="1302">
        <v>0</v>
      </c>
      <c r="BP55" s="824">
        <v>1</v>
      </c>
      <c r="BQ55" s="824">
        <v>0</v>
      </c>
      <c r="BR55" s="824">
        <v>0</v>
      </c>
      <c r="BS55" s="824"/>
      <c r="BT55" s="824"/>
      <c r="BU55" s="824"/>
      <c r="BV55" s="824">
        <v>0</v>
      </c>
      <c r="BW55" s="824"/>
      <c r="BX55" s="824">
        <v>0</v>
      </c>
      <c r="BY55" s="824">
        <v>0</v>
      </c>
      <c r="BZ55" s="824">
        <v>0</v>
      </c>
      <c r="CA55" s="824"/>
      <c r="CB55" s="824"/>
      <c r="CC55" s="824">
        <v>0</v>
      </c>
      <c r="CD55" s="846">
        <v>0</v>
      </c>
      <c r="CE55" s="825">
        <v>0</v>
      </c>
      <c r="CF55" s="846">
        <v>0</v>
      </c>
      <c r="CG55" s="846">
        <v>0</v>
      </c>
      <c r="CH55" s="517">
        <v>0</v>
      </c>
      <c r="CI55" s="517">
        <v>0</v>
      </c>
      <c r="CJ55" s="517">
        <v>0</v>
      </c>
      <c r="CK55" s="517">
        <v>0</v>
      </c>
      <c r="CL55" s="517">
        <v>0</v>
      </c>
      <c r="CM55" s="261"/>
      <c r="CN55" s="1607"/>
      <c r="CO55" s="435" t="s">
        <v>107</v>
      </c>
      <c r="CP55" s="1398">
        <v>0</v>
      </c>
      <c r="CQ55" s="1399">
        <v>0</v>
      </c>
      <c r="CR55" s="1399"/>
      <c r="CS55" s="1399">
        <v>0</v>
      </c>
      <c r="CT55" s="1399"/>
      <c r="CU55" s="1399"/>
      <c r="CV55" s="1399">
        <v>0</v>
      </c>
      <c r="CW55" s="1399">
        <v>0</v>
      </c>
      <c r="CX55" s="1399"/>
      <c r="CY55" s="1399">
        <v>0</v>
      </c>
      <c r="CZ55" s="1399"/>
      <c r="DA55" s="1399">
        <v>0</v>
      </c>
      <c r="DB55" s="1399">
        <v>0</v>
      </c>
      <c r="DC55" s="1399">
        <v>0</v>
      </c>
      <c r="DD55" s="1399">
        <v>0</v>
      </c>
      <c r="DE55" s="1399">
        <v>0</v>
      </c>
      <c r="DF55" s="1399">
        <v>0</v>
      </c>
      <c r="DG55" s="1399"/>
      <c r="DH55" s="1399">
        <v>0</v>
      </c>
      <c r="DI55" s="1399">
        <v>1</v>
      </c>
      <c r="DJ55" s="1399">
        <v>0</v>
      </c>
      <c r="DK55" s="1399">
        <v>0</v>
      </c>
      <c r="DL55" s="1399"/>
      <c r="DM55" s="1399"/>
      <c r="DN55" s="1399"/>
      <c r="DO55" s="1399">
        <v>0</v>
      </c>
      <c r="DP55" s="1399"/>
      <c r="DQ55" s="1399">
        <v>0</v>
      </c>
      <c r="DR55" s="1399">
        <v>0</v>
      </c>
      <c r="DS55" s="1399">
        <v>0</v>
      </c>
      <c r="DT55" s="1399"/>
      <c r="DU55" s="1399"/>
      <c r="DV55" s="1399">
        <v>0</v>
      </c>
      <c r="DW55" s="1399">
        <v>0</v>
      </c>
      <c r="DX55" s="1399">
        <v>0</v>
      </c>
      <c r="DY55" s="1399">
        <v>0</v>
      </c>
      <c r="DZ55" s="1400">
        <v>0</v>
      </c>
    </row>
    <row r="56" spans="1:130" ht="15" customHeight="1" x14ac:dyDescent="0.35">
      <c r="A56" s="419"/>
      <c r="B56" s="1621" t="s">
        <v>686</v>
      </c>
      <c r="C56" s="1316" t="s">
        <v>106</v>
      </c>
      <c r="D56" s="1334">
        <v>1</v>
      </c>
      <c r="E56" s="1350">
        <v>0.5</v>
      </c>
      <c r="F56" s="1331" t="s">
        <v>84</v>
      </c>
      <c r="G56" s="1350">
        <v>0.5</v>
      </c>
      <c r="H56" s="1331" t="s">
        <v>84</v>
      </c>
      <c r="I56" s="1331" t="s">
        <v>84</v>
      </c>
      <c r="J56" s="1350">
        <v>1</v>
      </c>
      <c r="K56" s="1351">
        <v>1</v>
      </c>
      <c r="L56" s="1331" t="s">
        <v>84</v>
      </c>
      <c r="M56" s="1350">
        <v>1</v>
      </c>
      <c r="N56" s="1331" t="s">
        <v>84</v>
      </c>
      <c r="O56" s="1350">
        <v>0.5</v>
      </c>
      <c r="P56" s="1350">
        <v>1</v>
      </c>
      <c r="Q56" s="1350">
        <v>1</v>
      </c>
      <c r="R56" s="1352">
        <v>0.5</v>
      </c>
      <c r="S56" s="1001">
        <v>1</v>
      </c>
      <c r="T56" s="1353">
        <v>1</v>
      </c>
      <c r="U56" s="1331" t="s">
        <v>84</v>
      </c>
      <c r="V56" s="1354">
        <v>1</v>
      </c>
      <c r="W56" s="430">
        <v>0.5</v>
      </c>
      <c r="X56" s="1147">
        <v>1</v>
      </c>
      <c r="Y56" s="1146">
        <v>1</v>
      </c>
      <c r="Z56" s="1142" t="s">
        <v>84</v>
      </c>
      <c r="AA56" s="1142" t="s">
        <v>84</v>
      </c>
      <c r="AB56" s="1142" t="s">
        <v>84</v>
      </c>
      <c r="AC56" s="1146">
        <v>1</v>
      </c>
      <c r="AD56" s="1142" t="s">
        <v>84</v>
      </c>
      <c r="AE56" s="1146">
        <v>1</v>
      </c>
      <c r="AF56" s="1149">
        <v>0.5</v>
      </c>
      <c r="AG56" s="480">
        <v>1</v>
      </c>
      <c r="AH56" s="1142" t="s">
        <v>84</v>
      </c>
      <c r="AI56" s="1142" t="s">
        <v>84</v>
      </c>
      <c r="AJ56" s="1150">
        <v>0.5</v>
      </c>
      <c r="AK56" s="853">
        <v>0.5</v>
      </c>
      <c r="AL56" s="480">
        <v>1</v>
      </c>
      <c r="AM56" s="1151">
        <v>1</v>
      </c>
      <c r="AN56" s="430">
        <v>1</v>
      </c>
      <c r="AO56" s="338" t="s">
        <v>84</v>
      </c>
      <c r="AP56" s="339" t="s">
        <v>84</v>
      </c>
      <c r="AQ56" s="338" t="s">
        <v>84</v>
      </c>
      <c r="AR56" s="339" t="s">
        <v>84</v>
      </c>
      <c r="AS56" s="339" t="s">
        <v>84</v>
      </c>
      <c r="AT56" s="288"/>
      <c r="AU56" s="1607" t="s">
        <v>261</v>
      </c>
      <c r="AV56" s="435" t="s">
        <v>106</v>
      </c>
      <c r="AW56" s="823">
        <v>1</v>
      </c>
      <c r="AX56" s="824">
        <v>0.5</v>
      </c>
      <c r="AY56" s="824"/>
      <c r="AZ56" s="824">
        <v>0.5</v>
      </c>
      <c r="BA56" s="824"/>
      <c r="BB56" s="824"/>
      <c r="BC56" s="824">
        <v>1</v>
      </c>
      <c r="BD56" s="824">
        <v>1</v>
      </c>
      <c r="BE56" s="824"/>
      <c r="BF56" s="824">
        <v>1</v>
      </c>
      <c r="BG56" s="824"/>
      <c r="BH56" s="824">
        <v>0.5</v>
      </c>
      <c r="BI56" s="824">
        <v>1</v>
      </c>
      <c r="BJ56" s="824">
        <v>1</v>
      </c>
      <c r="BK56" s="824">
        <v>0.5</v>
      </c>
      <c r="BL56" s="824">
        <v>1</v>
      </c>
      <c r="BM56" s="994">
        <v>1</v>
      </c>
      <c r="BN56" s="994"/>
      <c r="BO56" s="1302">
        <v>1</v>
      </c>
      <c r="BP56" s="824">
        <v>0.5</v>
      </c>
      <c r="BQ56" s="824">
        <v>1</v>
      </c>
      <c r="BR56" s="824">
        <v>1</v>
      </c>
      <c r="BS56" s="824"/>
      <c r="BT56" s="824"/>
      <c r="BU56" s="824"/>
      <c r="BV56" s="824">
        <v>1</v>
      </c>
      <c r="BW56" s="824"/>
      <c r="BX56" s="824">
        <v>1</v>
      </c>
      <c r="BY56" s="824">
        <v>0.5</v>
      </c>
      <c r="BZ56" s="824">
        <v>1</v>
      </c>
      <c r="CA56" s="824"/>
      <c r="CB56" s="824"/>
      <c r="CC56" s="824">
        <v>0.5</v>
      </c>
      <c r="CD56" s="846">
        <v>0.5</v>
      </c>
      <c r="CE56" s="825">
        <v>1</v>
      </c>
      <c r="CF56" s="846">
        <v>1</v>
      </c>
      <c r="CG56" s="846">
        <v>1</v>
      </c>
      <c r="CH56" s="338">
        <v>0</v>
      </c>
      <c r="CI56" s="338">
        <v>0</v>
      </c>
      <c r="CJ56" s="338">
        <v>0</v>
      </c>
      <c r="CK56" s="338">
        <v>0</v>
      </c>
      <c r="CL56" s="338">
        <v>0</v>
      </c>
      <c r="CM56" s="261"/>
      <c r="CN56" s="1607" t="s">
        <v>709</v>
      </c>
      <c r="CO56" s="435" t="s">
        <v>106</v>
      </c>
      <c r="CP56" s="1398">
        <v>1</v>
      </c>
      <c r="CQ56" s="1399">
        <v>0.5</v>
      </c>
      <c r="CR56" s="1399"/>
      <c r="CS56" s="1399">
        <v>0.5</v>
      </c>
      <c r="CT56" s="1399"/>
      <c r="CU56" s="1399"/>
      <c r="CV56" s="1399">
        <v>1</v>
      </c>
      <c r="CW56" s="1399">
        <v>1</v>
      </c>
      <c r="CX56" s="1399"/>
      <c r="CY56" s="1399">
        <v>1</v>
      </c>
      <c r="CZ56" s="1399"/>
      <c r="DA56" s="1399">
        <v>0.5</v>
      </c>
      <c r="DB56" s="1399">
        <v>1</v>
      </c>
      <c r="DC56" s="1399">
        <v>1</v>
      </c>
      <c r="DD56" s="1399">
        <v>0.5</v>
      </c>
      <c r="DE56" s="1399">
        <v>1</v>
      </c>
      <c r="DF56" s="1399">
        <v>1</v>
      </c>
      <c r="DG56" s="1399"/>
      <c r="DH56" s="1399">
        <v>1</v>
      </c>
      <c r="DI56" s="1399">
        <v>0.5</v>
      </c>
      <c r="DJ56" s="1399">
        <v>1</v>
      </c>
      <c r="DK56" s="1399">
        <v>1</v>
      </c>
      <c r="DL56" s="1399"/>
      <c r="DM56" s="1399"/>
      <c r="DN56" s="1399"/>
      <c r="DO56" s="1399">
        <v>1</v>
      </c>
      <c r="DP56" s="1399"/>
      <c r="DQ56" s="1399">
        <v>1</v>
      </c>
      <c r="DR56" s="1399">
        <v>0.5</v>
      </c>
      <c r="DS56" s="1399">
        <v>1</v>
      </c>
      <c r="DT56" s="1399"/>
      <c r="DU56" s="1399"/>
      <c r="DV56" s="1399">
        <v>0.5</v>
      </c>
      <c r="DW56" s="1399">
        <v>0.5</v>
      </c>
      <c r="DX56" s="1399">
        <v>1</v>
      </c>
      <c r="DY56" s="1399">
        <v>1</v>
      </c>
      <c r="DZ56" s="1400">
        <v>1</v>
      </c>
    </row>
    <row r="57" spans="1:130" ht="15" customHeight="1" x14ac:dyDescent="0.35">
      <c r="A57" s="419"/>
      <c r="B57" s="1620"/>
      <c r="C57" s="1316" t="s">
        <v>107</v>
      </c>
      <c r="D57" s="1335">
        <v>0</v>
      </c>
      <c r="E57" s="1351">
        <v>0.5</v>
      </c>
      <c r="F57" s="1331" t="s">
        <v>84</v>
      </c>
      <c r="G57" s="1351">
        <v>0.5</v>
      </c>
      <c r="H57" s="1331" t="s">
        <v>84</v>
      </c>
      <c r="I57" s="1331" t="s">
        <v>84</v>
      </c>
      <c r="J57" s="1351">
        <v>0</v>
      </c>
      <c r="K57" s="1351">
        <v>0</v>
      </c>
      <c r="L57" s="1331" t="s">
        <v>84</v>
      </c>
      <c r="M57" s="1351">
        <v>0</v>
      </c>
      <c r="N57" s="1331" t="s">
        <v>84</v>
      </c>
      <c r="O57" s="1351">
        <v>0.5</v>
      </c>
      <c r="P57" s="1351">
        <v>0</v>
      </c>
      <c r="Q57" s="1351">
        <v>0</v>
      </c>
      <c r="R57" s="1355">
        <v>0.5</v>
      </c>
      <c r="S57" s="1000">
        <v>0</v>
      </c>
      <c r="T57" s="1356">
        <v>0</v>
      </c>
      <c r="U57" s="1331" t="s">
        <v>84</v>
      </c>
      <c r="V57" s="1357">
        <v>0</v>
      </c>
      <c r="W57" s="1319">
        <v>0.5</v>
      </c>
      <c r="X57" s="1147">
        <v>0</v>
      </c>
      <c r="Y57" s="1147">
        <v>0</v>
      </c>
      <c r="Z57" s="1142" t="s">
        <v>84</v>
      </c>
      <c r="AA57" s="1142" t="s">
        <v>84</v>
      </c>
      <c r="AB57" s="1142" t="s">
        <v>84</v>
      </c>
      <c r="AC57" s="1147">
        <v>0</v>
      </c>
      <c r="AD57" s="1142" t="s">
        <v>84</v>
      </c>
      <c r="AE57" s="1147">
        <v>0</v>
      </c>
      <c r="AF57" s="1149">
        <v>0.5</v>
      </c>
      <c r="AG57" s="865">
        <v>0</v>
      </c>
      <c r="AH57" s="1142" t="s">
        <v>84</v>
      </c>
      <c r="AI57" s="1142" t="s">
        <v>84</v>
      </c>
      <c r="AJ57" s="1150">
        <v>0.5</v>
      </c>
      <c r="AK57" s="853">
        <v>0.5</v>
      </c>
      <c r="AL57" s="480">
        <v>0</v>
      </c>
      <c r="AM57" s="1151">
        <v>0</v>
      </c>
      <c r="AN57" s="430">
        <v>0</v>
      </c>
      <c r="AO57" s="338" t="s">
        <v>84</v>
      </c>
      <c r="AP57" s="338" t="s">
        <v>84</v>
      </c>
      <c r="AQ57" s="338" t="s">
        <v>84</v>
      </c>
      <c r="AR57" s="338" t="s">
        <v>84</v>
      </c>
      <c r="AS57" s="338" t="s">
        <v>84</v>
      </c>
      <c r="AT57" s="288"/>
      <c r="AU57" s="1607"/>
      <c r="AV57" s="435" t="s">
        <v>107</v>
      </c>
      <c r="AW57" s="823">
        <v>0</v>
      </c>
      <c r="AX57" s="824">
        <v>0.5</v>
      </c>
      <c r="AY57" s="824"/>
      <c r="AZ57" s="824">
        <v>0.5</v>
      </c>
      <c r="BA57" s="824"/>
      <c r="BB57" s="824"/>
      <c r="BC57" s="824">
        <v>0</v>
      </c>
      <c r="BD57" s="824">
        <v>0</v>
      </c>
      <c r="BE57" s="824"/>
      <c r="BF57" s="824">
        <v>0</v>
      </c>
      <c r="BG57" s="824"/>
      <c r="BH57" s="824">
        <v>0.5</v>
      </c>
      <c r="BI57" s="824">
        <v>0</v>
      </c>
      <c r="BJ57" s="824">
        <v>0</v>
      </c>
      <c r="BK57" s="824">
        <v>0.5</v>
      </c>
      <c r="BL57" s="824">
        <v>0</v>
      </c>
      <c r="BM57" s="994">
        <v>0</v>
      </c>
      <c r="BN57" s="994"/>
      <c r="BO57" s="1302">
        <v>0</v>
      </c>
      <c r="BP57" s="824">
        <v>0.5</v>
      </c>
      <c r="BQ57" s="824">
        <v>0</v>
      </c>
      <c r="BR57" s="824">
        <v>0</v>
      </c>
      <c r="BS57" s="824"/>
      <c r="BT57" s="824"/>
      <c r="BU57" s="824"/>
      <c r="BV57" s="824">
        <v>0</v>
      </c>
      <c r="BW57" s="824"/>
      <c r="BX57" s="824">
        <v>0</v>
      </c>
      <c r="BY57" s="824">
        <v>0.5</v>
      </c>
      <c r="BZ57" s="824">
        <v>0</v>
      </c>
      <c r="CA57" s="824"/>
      <c r="CB57" s="824"/>
      <c r="CC57" s="824">
        <v>0.5</v>
      </c>
      <c r="CD57" s="846">
        <v>0.5</v>
      </c>
      <c r="CE57" s="825">
        <v>0</v>
      </c>
      <c r="CF57" s="846">
        <v>0</v>
      </c>
      <c r="CG57" s="846">
        <v>0</v>
      </c>
      <c r="CH57" s="338">
        <v>0</v>
      </c>
      <c r="CI57" s="338">
        <v>0</v>
      </c>
      <c r="CJ57" s="338">
        <v>0</v>
      </c>
      <c r="CK57" s="338">
        <v>0</v>
      </c>
      <c r="CL57" s="338">
        <v>0</v>
      </c>
      <c r="CM57" s="261"/>
      <c r="CN57" s="1607"/>
      <c r="CO57" s="435" t="s">
        <v>107</v>
      </c>
      <c r="CP57" s="1398">
        <v>0</v>
      </c>
      <c r="CQ57" s="1399">
        <v>0.5</v>
      </c>
      <c r="CR57" s="1399"/>
      <c r="CS57" s="1399">
        <v>0.5</v>
      </c>
      <c r="CT57" s="1399"/>
      <c r="CU57" s="1399"/>
      <c r="CV57" s="1399">
        <v>0</v>
      </c>
      <c r="CW57" s="1399">
        <v>0</v>
      </c>
      <c r="CX57" s="1399"/>
      <c r="CY57" s="1399">
        <v>0</v>
      </c>
      <c r="CZ57" s="1399"/>
      <c r="DA57" s="1399">
        <v>0.5</v>
      </c>
      <c r="DB57" s="1399">
        <v>0</v>
      </c>
      <c r="DC57" s="1399">
        <v>0</v>
      </c>
      <c r="DD57" s="1399">
        <v>0.5</v>
      </c>
      <c r="DE57" s="1399">
        <v>0</v>
      </c>
      <c r="DF57" s="1399">
        <v>0</v>
      </c>
      <c r="DG57" s="1399"/>
      <c r="DH57" s="1399">
        <v>0</v>
      </c>
      <c r="DI57" s="1399">
        <v>0.5</v>
      </c>
      <c r="DJ57" s="1399">
        <v>0</v>
      </c>
      <c r="DK57" s="1399">
        <v>0</v>
      </c>
      <c r="DL57" s="1399"/>
      <c r="DM57" s="1399"/>
      <c r="DN57" s="1399"/>
      <c r="DO57" s="1399">
        <v>0</v>
      </c>
      <c r="DP57" s="1399"/>
      <c r="DQ57" s="1399">
        <v>0</v>
      </c>
      <c r="DR57" s="1399">
        <v>0.5</v>
      </c>
      <c r="DS57" s="1399">
        <v>0</v>
      </c>
      <c r="DT57" s="1399"/>
      <c r="DU57" s="1399"/>
      <c r="DV57" s="1399">
        <v>0.5</v>
      </c>
      <c r="DW57" s="1399">
        <v>0.5</v>
      </c>
      <c r="DX57" s="1399">
        <v>0</v>
      </c>
      <c r="DY57" s="1399">
        <v>0</v>
      </c>
      <c r="DZ57" s="1400">
        <v>0</v>
      </c>
    </row>
    <row r="58" spans="1:130" ht="15" customHeight="1" x14ac:dyDescent="0.35">
      <c r="A58" s="242" t="s">
        <v>28</v>
      </c>
      <c r="B58" s="1620" t="s">
        <v>181</v>
      </c>
      <c r="C58" s="1316" t="s">
        <v>106</v>
      </c>
      <c r="D58" s="1336">
        <v>1</v>
      </c>
      <c r="E58" s="440">
        <v>1</v>
      </c>
      <c r="F58" s="1331" t="s">
        <v>84</v>
      </c>
      <c r="G58" s="1358">
        <v>1</v>
      </c>
      <c r="H58" s="1331" t="s">
        <v>84</v>
      </c>
      <c r="I58" s="1331" t="s">
        <v>84</v>
      </c>
      <c r="J58" s="1358">
        <v>1</v>
      </c>
      <c r="K58" s="1358">
        <v>1</v>
      </c>
      <c r="L58" s="1331" t="s">
        <v>84</v>
      </c>
      <c r="M58" s="1358">
        <v>1</v>
      </c>
      <c r="N58" s="1331" t="s">
        <v>84</v>
      </c>
      <c r="O58" s="1358">
        <v>1</v>
      </c>
      <c r="P58" s="1358">
        <v>1</v>
      </c>
      <c r="Q58" s="1358">
        <v>1</v>
      </c>
      <c r="R58" s="1359">
        <v>1</v>
      </c>
      <c r="S58" s="1002">
        <v>1</v>
      </c>
      <c r="T58" s="1360">
        <v>1</v>
      </c>
      <c r="U58" s="1331" t="s">
        <v>84</v>
      </c>
      <c r="V58" s="1361">
        <v>1</v>
      </c>
      <c r="W58" s="440">
        <v>1</v>
      </c>
      <c r="X58" s="1152">
        <v>1</v>
      </c>
      <c r="Y58" s="1152">
        <v>1</v>
      </c>
      <c r="Z58" s="1142" t="s">
        <v>84</v>
      </c>
      <c r="AA58" s="1142" t="s">
        <v>84</v>
      </c>
      <c r="AB58" s="1142" t="s">
        <v>84</v>
      </c>
      <c r="AC58" s="1152">
        <v>1</v>
      </c>
      <c r="AD58" s="1142" t="s">
        <v>84</v>
      </c>
      <c r="AE58" s="1152">
        <v>1</v>
      </c>
      <c r="AF58" s="1153">
        <v>1</v>
      </c>
      <c r="AG58" s="479">
        <v>1</v>
      </c>
      <c r="AH58" s="1142" t="s">
        <v>84</v>
      </c>
      <c r="AI58" s="1142" t="s">
        <v>84</v>
      </c>
      <c r="AJ58" s="1154">
        <v>1</v>
      </c>
      <c r="AK58" s="854">
        <v>1</v>
      </c>
      <c r="AL58" s="479">
        <v>1</v>
      </c>
      <c r="AM58" s="1145">
        <v>1</v>
      </c>
      <c r="AN58" s="440">
        <v>0.5</v>
      </c>
      <c r="AO58" s="517" t="s">
        <v>84</v>
      </c>
      <c r="AP58" s="517" t="s">
        <v>84</v>
      </c>
      <c r="AQ58" s="517" t="s">
        <v>84</v>
      </c>
      <c r="AR58" s="517" t="s">
        <v>84</v>
      </c>
      <c r="AS58" s="517" t="s">
        <v>84</v>
      </c>
      <c r="AT58" s="288"/>
      <c r="AU58" s="1607" t="s">
        <v>181</v>
      </c>
      <c r="AV58" s="435" t="s">
        <v>106</v>
      </c>
      <c r="AW58" s="823">
        <v>1</v>
      </c>
      <c r="AX58" s="824">
        <v>1</v>
      </c>
      <c r="AY58" s="824"/>
      <c r="AZ58" s="824">
        <v>1</v>
      </c>
      <c r="BA58" s="824"/>
      <c r="BB58" s="824"/>
      <c r="BC58" s="824">
        <v>1</v>
      </c>
      <c r="BD58" s="824">
        <v>1</v>
      </c>
      <c r="BE58" s="824"/>
      <c r="BF58" s="824">
        <v>1</v>
      </c>
      <c r="BG58" s="824"/>
      <c r="BH58" s="824">
        <v>1</v>
      </c>
      <c r="BI58" s="824">
        <v>1</v>
      </c>
      <c r="BJ58" s="824">
        <v>1</v>
      </c>
      <c r="BK58" s="824">
        <v>1</v>
      </c>
      <c r="BL58" s="824">
        <v>1</v>
      </c>
      <c r="BM58" s="994">
        <v>1</v>
      </c>
      <c r="BN58" s="994"/>
      <c r="BO58" s="1302">
        <v>1</v>
      </c>
      <c r="BP58" s="824">
        <v>1</v>
      </c>
      <c r="BQ58" s="824">
        <v>1</v>
      </c>
      <c r="BR58" s="824">
        <v>1</v>
      </c>
      <c r="BS58" s="824"/>
      <c r="BT58" s="824"/>
      <c r="BU58" s="824"/>
      <c r="BV58" s="824">
        <v>1</v>
      </c>
      <c r="BW58" s="824"/>
      <c r="BX58" s="824">
        <v>1</v>
      </c>
      <c r="BY58" s="824">
        <v>1</v>
      </c>
      <c r="BZ58" s="824">
        <v>1</v>
      </c>
      <c r="CA58" s="824"/>
      <c r="CB58" s="824"/>
      <c r="CC58" s="824">
        <v>1</v>
      </c>
      <c r="CD58" s="846">
        <v>1</v>
      </c>
      <c r="CE58" s="825">
        <v>1</v>
      </c>
      <c r="CF58" s="846">
        <v>1</v>
      </c>
      <c r="CG58" s="846">
        <v>0.5</v>
      </c>
      <c r="CH58" s="517">
        <v>0</v>
      </c>
      <c r="CI58" s="517">
        <v>0</v>
      </c>
      <c r="CJ58" s="517">
        <v>0</v>
      </c>
      <c r="CK58" s="517">
        <v>0</v>
      </c>
      <c r="CL58" s="517">
        <v>0</v>
      </c>
      <c r="CM58" s="261"/>
      <c r="CN58" s="1607" t="s">
        <v>181</v>
      </c>
      <c r="CO58" s="435" t="s">
        <v>106</v>
      </c>
      <c r="CP58" s="1398">
        <v>1</v>
      </c>
      <c r="CQ58" s="1399">
        <v>1</v>
      </c>
      <c r="CR58" s="1399"/>
      <c r="CS58" s="1399">
        <v>1</v>
      </c>
      <c r="CT58" s="1399"/>
      <c r="CU58" s="1399"/>
      <c r="CV58" s="1399">
        <v>1</v>
      </c>
      <c r="CW58" s="1399">
        <v>1</v>
      </c>
      <c r="CX58" s="1399"/>
      <c r="CY58" s="1399">
        <v>1</v>
      </c>
      <c r="CZ58" s="1399"/>
      <c r="DA58" s="1399">
        <v>1</v>
      </c>
      <c r="DB58" s="1399">
        <v>1</v>
      </c>
      <c r="DC58" s="1399">
        <v>1</v>
      </c>
      <c r="DD58" s="1399">
        <v>1</v>
      </c>
      <c r="DE58" s="1399">
        <v>1</v>
      </c>
      <c r="DF58" s="1399">
        <v>1</v>
      </c>
      <c r="DG58" s="1399"/>
      <c r="DH58" s="1399">
        <v>1</v>
      </c>
      <c r="DI58" s="1399">
        <v>1</v>
      </c>
      <c r="DJ58" s="1399">
        <v>1</v>
      </c>
      <c r="DK58" s="1399">
        <v>1</v>
      </c>
      <c r="DL58" s="1399"/>
      <c r="DM58" s="1399"/>
      <c r="DN58" s="1399"/>
      <c r="DO58" s="1399">
        <v>1</v>
      </c>
      <c r="DP58" s="1399"/>
      <c r="DQ58" s="1399">
        <v>1</v>
      </c>
      <c r="DR58" s="1399">
        <v>1</v>
      </c>
      <c r="DS58" s="1399">
        <v>1</v>
      </c>
      <c r="DT58" s="1399"/>
      <c r="DU58" s="1399"/>
      <c r="DV58" s="1399">
        <v>1</v>
      </c>
      <c r="DW58" s="1399">
        <v>1</v>
      </c>
      <c r="DX58" s="1399">
        <v>1</v>
      </c>
      <c r="DY58" s="1399">
        <v>1</v>
      </c>
      <c r="DZ58" s="1400">
        <v>0.5</v>
      </c>
    </row>
    <row r="59" spans="1:130" ht="15" customHeight="1" x14ac:dyDescent="0.35">
      <c r="A59" s="419" t="s">
        <v>181</v>
      </c>
      <c r="B59" s="1620"/>
      <c r="C59" s="1316" t="s">
        <v>107</v>
      </c>
      <c r="D59" s="1329">
        <v>0</v>
      </c>
      <c r="E59" s="1330">
        <v>0</v>
      </c>
      <c r="F59" s="1331" t="s">
        <v>84</v>
      </c>
      <c r="G59" s="1330">
        <v>0</v>
      </c>
      <c r="H59" s="1331" t="s">
        <v>84</v>
      </c>
      <c r="I59" s="1331" t="s">
        <v>84</v>
      </c>
      <c r="J59" s="1330">
        <v>0</v>
      </c>
      <c r="K59" s="1330">
        <v>0</v>
      </c>
      <c r="L59" s="1331" t="s">
        <v>84</v>
      </c>
      <c r="M59" s="1330">
        <v>0</v>
      </c>
      <c r="N59" s="1331" t="s">
        <v>84</v>
      </c>
      <c r="O59" s="1330">
        <v>0</v>
      </c>
      <c r="P59" s="1330">
        <v>0</v>
      </c>
      <c r="Q59" s="1330">
        <v>0</v>
      </c>
      <c r="R59" s="1332">
        <v>0</v>
      </c>
      <c r="S59" s="999">
        <v>0</v>
      </c>
      <c r="T59" s="1333">
        <v>0</v>
      </c>
      <c r="U59" s="1331" t="s">
        <v>84</v>
      </c>
      <c r="V59" s="1349">
        <v>0</v>
      </c>
      <c r="W59" s="1318">
        <v>0</v>
      </c>
      <c r="X59" s="1141">
        <v>0</v>
      </c>
      <c r="Y59" s="1141">
        <v>0</v>
      </c>
      <c r="Z59" s="1142" t="s">
        <v>84</v>
      </c>
      <c r="AA59" s="1142" t="s">
        <v>84</v>
      </c>
      <c r="AB59" s="1142" t="s">
        <v>84</v>
      </c>
      <c r="AC59" s="1141">
        <v>0</v>
      </c>
      <c r="AD59" s="1142" t="s">
        <v>84</v>
      </c>
      <c r="AE59" s="1141">
        <v>0</v>
      </c>
      <c r="AF59" s="1143">
        <v>0</v>
      </c>
      <c r="AG59" s="864">
        <v>0</v>
      </c>
      <c r="AH59" s="1142" t="s">
        <v>84</v>
      </c>
      <c r="AI59" s="1142" t="s">
        <v>84</v>
      </c>
      <c r="AJ59" s="1144">
        <v>0</v>
      </c>
      <c r="AK59" s="852">
        <v>0</v>
      </c>
      <c r="AL59" s="479">
        <v>0</v>
      </c>
      <c r="AM59" s="1145">
        <v>0</v>
      </c>
      <c r="AN59" s="440">
        <v>0.5</v>
      </c>
      <c r="AO59" s="517" t="s">
        <v>84</v>
      </c>
      <c r="AP59" s="517" t="s">
        <v>84</v>
      </c>
      <c r="AQ59" s="517" t="s">
        <v>84</v>
      </c>
      <c r="AR59" s="517" t="s">
        <v>84</v>
      </c>
      <c r="AS59" s="517" t="s">
        <v>84</v>
      </c>
      <c r="AT59" s="288"/>
      <c r="AU59" s="1607"/>
      <c r="AV59" s="435" t="s">
        <v>107</v>
      </c>
      <c r="AW59" s="823">
        <v>0</v>
      </c>
      <c r="AX59" s="824">
        <v>0</v>
      </c>
      <c r="AY59" s="824"/>
      <c r="AZ59" s="824">
        <v>0</v>
      </c>
      <c r="BA59" s="824"/>
      <c r="BB59" s="824"/>
      <c r="BC59" s="824">
        <v>0</v>
      </c>
      <c r="BD59" s="824">
        <v>0</v>
      </c>
      <c r="BE59" s="824"/>
      <c r="BF59" s="824">
        <v>0</v>
      </c>
      <c r="BG59" s="824"/>
      <c r="BH59" s="824">
        <v>0</v>
      </c>
      <c r="BI59" s="824">
        <v>0</v>
      </c>
      <c r="BJ59" s="824">
        <v>0</v>
      </c>
      <c r="BK59" s="824">
        <v>0</v>
      </c>
      <c r="BL59" s="824">
        <v>0</v>
      </c>
      <c r="BM59" s="994">
        <v>0</v>
      </c>
      <c r="BN59" s="994"/>
      <c r="BO59" s="1302">
        <v>0</v>
      </c>
      <c r="BP59" s="824">
        <v>0</v>
      </c>
      <c r="BQ59" s="824">
        <v>0</v>
      </c>
      <c r="BR59" s="824">
        <v>0</v>
      </c>
      <c r="BS59" s="824"/>
      <c r="BT59" s="824"/>
      <c r="BU59" s="824"/>
      <c r="BV59" s="824">
        <v>0</v>
      </c>
      <c r="BW59" s="824"/>
      <c r="BX59" s="824">
        <v>0</v>
      </c>
      <c r="BY59" s="824">
        <v>0</v>
      </c>
      <c r="BZ59" s="824">
        <v>0</v>
      </c>
      <c r="CA59" s="824"/>
      <c r="CB59" s="824"/>
      <c r="CC59" s="824">
        <v>0</v>
      </c>
      <c r="CD59" s="846">
        <v>0</v>
      </c>
      <c r="CE59" s="825">
        <v>0</v>
      </c>
      <c r="CF59" s="846">
        <v>0</v>
      </c>
      <c r="CG59" s="846">
        <v>0.5</v>
      </c>
      <c r="CH59" s="517">
        <v>0</v>
      </c>
      <c r="CI59" s="517">
        <v>0</v>
      </c>
      <c r="CJ59" s="517">
        <v>0</v>
      </c>
      <c r="CK59" s="517">
        <v>0</v>
      </c>
      <c r="CL59" s="517">
        <v>0</v>
      </c>
      <c r="CM59" s="261"/>
      <c r="CN59" s="1607"/>
      <c r="CO59" s="435" t="s">
        <v>107</v>
      </c>
      <c r="CP59" s="1398">
        <v>0</v>
      </c>
      <c r="CQ59" s="1399">
        <v>0</v>
      </c>
      <c r="CR59" s="1399"/>
      <c r="CS59" s="1399">
        <v>0</v>
      </c>
      <c r="CT59" s="1399"/>
      <c r="CU59" s="1399"/>
      <c r="CV59" s="1399">
        <v>0</v>
      </c>
      <c r="CW59" s="1399">
        <v>0</v>
      </c>
      <c r="CX59" s="1399"/>
      <c r="CY59" s="1399">
        <v>0</v>
      </c>
      <c r="CZ59" s="1399"/>
      <c r="DA59" s="1399">
        <v>0</v>
      </c>
      <c r="DB59" s="1399">
        <v>0</v>
      </c>
      <c r="DC59" s="1399">
        <v>0</v>
      </c>
      <c r="DD59" s="1399">
        <v>0</v>
      </c>
      <c r="DE59" s="1399">
        <v>0</v>
      </c>
      <c r="DF59" s="1399">
        <v>0</v>
      </c>
      <c r="DG59" s="1399"/>
      <c r="DH59" s="1399">
        <v>0</v>
      </c>
      <c r="DI59" s="1399">
        <v>0</v>
      </c>
      <c r="DJ59" s="1399">
        <v>0</v>
      </c>
      <c r="DK59" s="1399">
        <v>0</v>
      </c>
      <c r="DL59" s="1399"/>
      <c r="DM59" s="1399"/>
      <c r="DN59" s="1399"/>
      <c r="DO59" s="1399">
        <v>0</v>
      </c>
      <c r="DP59" s="1399"/>
      <c r="DQ59" s="1399">
        <v>0</v>
      </c>
      <c r="DR59" s="1399">
        <v>0</v>
      </c>
      <c r="DS59" s="1399">
        <v>0</v>
      </c>
      <c r="DT59" s="1399"/>
      <c r="DU59" s="1399"/>
      <c r="DV59" s="1399">
        <v>0</v>
      </c>
      <c r="DW59" s="1399">
        <v>0</v>
      </c>
      <c r="DX59" s="1399">
        <v>0</v>
      </c>
      <c r="DY59" s="1399">
        <v>0</v>
      </c>
      <c r="DZ59" s="1400">
        <v>0.5</v>
      </c>
    </row>
    <row r="60" spans="1:130" ht="15" customHeight="1" x14ac:dyDescent="0.35">
      <c r="A60" s="418" t="s">
        <v>182</v>
      </c>
      <c r="B60" s="1620" t="s">
        <v>182</v>
      </c>
      <c r="C60" s="1316" t="s">
        <v>106</v>
      </c>
      <c r="D60" s="1334">
        <v>1</v>
      </c>
      <c r="E60" s="1350">
        <v>1</v>
      </c>
      <c r="F60" s="1331" t="s">
        <v>84</v>
      </c>
      <c r="G60" s="1350">
        <v>1</v>
      </c>
      <c r="H60" s="1331" t="s">
        <v>84</v>
      </c>
      <c r="I60" s="1331" t="s">
        <v>84</v>
      </c>
      <c r="J60" s="1350">
        <v>1</v>
      </c>
      <c r="K60" s="1351">
        <v>1</v>
      </c>
      <c r="L60" s="1331" t="s">
        <v>84</v>
      </c>
      <c r="M60" s="1350">
        <v>1</v>
      </c>
      <c r="N60" s="1331" t="s">
        <v>84</v>
      </c>
      <c r="O60" s="1350">
        <v>1</v>
      </c>
      <c r="P60" s="1350">
        <v>1</v>
      </c>
      <c r="Q60" s="1350">
        <v>1</v>
      </c>
      <c r="R60" s="1352">
        <v>1</v>
      </c>
      <c r="S60" s="1001">
        <v>1</v>
      </c>
      <c r="T60" s="1353">
        <v>1</v>
      </c>
      <c r="U60" s="1331" t="s">
        <v>84</v>
      </c>
      <c r="V60" s="1354">
        <v>1</v>
      </c>
      <c r="W60" s="430">
        <v>1</v>
      </c>
      <c r="X60" s="1147">
        <v>1</v>
      </c>
      <c r="Y60" s="1146">
        <v>1</v>
      </c>
      <c r="Z60" s="1142" t="s">
        <v>84</v>
      </c>
      <c r="AA60" s="1142" t="s">
        <v>84</v>
      </c>
      <c r="AB60" s="1142" t="s">
        <v>84</v>
      </c>
      <c r="AC60" s="1146">
        <v>0.5</v>
      </c>
      <c r="AD60" s="1142" t="s">
        <v>84</v>
      </c>
      <c r="AE60" s="1146">
        <v>0.5</v>
      </c>
      <c r="AF60" s="1149">
        <v>1</v>
      </c>
      <c r="AG60" s="480">
        <v>1</v>
      </c>
      <c r="AH60" s="1142" t="s">
        <v>84</v>
      </c>
      <c r="AI60" s="1142" t="s">
        <v>84</v>
      </c>
      <c r="AJ60" s="1150">
        <v>1</v>
      </c>
      <c r="AK60" s="853">
        <v>1</v>
      </c>
      <c r="AL60" s="480">
        <v>1</v>
      </c>
      <c r="AM60" s="1151">
        <v>1</v>
      </c>
      <c r="AN60" s="430">
        <v>1</v>
      </c>
      <c r="AO60" s="338" t="s">
        <v>84</v>
      </c>
      <c r="AP60" s="339" t="s">
        <v>84</v>
      </c>
      <c r="AQ60" s="338" t="s">
        <v>84</v>
      </c>
      <c r="AR60" s="339" t="s">
        <v>84</v>
      </c>
      <c r="AS60" s="339" t="s">
        <v>84</v>
      </c>
      <c r="AT60" s="288"/>
      <c r="AU60" s="1607" t="s">
        <v>182</v>
      </c>
      <c r="AV60" s="435" t="s">
        <v>106</v>
      </c>
      <c r="AW60" s="823">
        <v>1</v>
      </c>
      <c r="AX60" s="824">
        <v>1</v>
      </c>
      <c r="AY60" s="824"/>
      <c r="AZ60" s="824">
        <v>1</v>
      </c>
      <c r="BA60" s="824"/>
      <c r="BB60" s="824"/>
      <c r="BC60" s="824">
        <v>1</v>
      </c>
      <c r="BD60" s="824">
        <v>1</v>
      </c>
      <c r="BE60" s="824"/>
      <c r="BF60" s="824">
        <v>1</v>
      </c>
      <c r="BG60" s="824"/>
      <c r="BH60" s="824">
        <v>1</v>
      </c>
      <c r="BI60" s="824">
        <v>1</v>
      </c>
      <c r="BJ60" s="824">
        <v>1</v>
      </c>
      <c r="BK60" s="824">
        <v>1</v>
      </c>
      <c r="BL60" s="824">
        <v>1</v>
      </c>
      <c r="BM60" s="994">
        <v>1</v>
      </c>
      <c r="BN60" s="994"/>
      <c r="BO60" s="1302">
        <v>1</v>
      </c>
      <c r="BP60" s="824">
        <v>1</v>
      </c>
      <c r="BQ60" s="824">
        <v>1</v>
      </c>
      <c r="BR60" s="824">
        <v>1</v>
      </c>
      <c r="BS60" s="824"/>
      <c r="BT60" s="824"/>
      <c r="BU60" s="824"/>
      <c r="BV60" s="824">
        <v>0.5</v>
      </c>
      <c r="BW60" s="824"/>
      <c r="BX60" s="824">
        <v>0.5</v>
      </c>
      <c r="BY60" s="824">
        <v>1</v>
      </c>
      <c r="BZ60" s="824">
        <v>1</v>
      </c>
      <c r="CA60" s="824"/>
      <c r="CB60" s="824"/>
      <c r="CC60" s="824">
        <v>1</v>
      </c>
      <c r="CD60" s="846">
        <v>1</v>
      </c>
      <c r="CE60" s="825">
        <v>1</v>
      </c>
      <c r="CF60" s="846">
        <v>1</v>
      </c>
      <c r="CG60" s="846">
        <v>1</v>
      </c>
      <c r="CH60" s="338">
        <v>0</v>
      </c>
      <c r="CI60" s="338">
        <v>0</v>
      </c>
      <c r="CJ60" s="338">
        <v>0</v>
      </c>
      <c r="CK60" s="338">
        <v>0</v>
      </c>
      <c r="CL60" s="338">
        <v>0</v>
      </c>
      <c r="CM60" s="261"/>
      <c r="CN60" s="1607" t="s">
        <v>182</v>
      </c>
      <c r="CO60" s="435" t="s">
        <v>106</v>
      </c>
      <c r="CP60" s="1398">
        <v>1</v>
      </c>
      <c r="CQ60" s="1399">
        <v>1</v>
      </c>
      <c r="CR60" s="1399"/>
      <c r="CS60" s="1399">
        <v>1</v>
      </c>
      <c r="CT60" s="1399"/>
      <c r="CU60" s="1399"/>
      <c r="CV60" s="1399">
        <v>1</v>
      </c>
      <c r="CW60" s="1399">
        <v>1</v>
      </c>
      <c r="CX60" s="1399"/>
      <c r="CY60" s="1399">
        <v>1</v>
      </c>
      <c r="CZ60" s="1399"/>
      <c r="DA60" s="1399">
        <v>1</v>
      </c>
      <c r="DB60" s="1399">
        <v>1</v>
      </c>
      <c r="DC60" s="1399">
        <v>1</v>
      </c>
      <c r="DD60" s="1399">
        <v>1</v>
      </c>
      <c r="DE60" s="1399">
        <v>1</v>
      </c>
      <c r="DF60" s="1399">
        <v>1</v>
      </c>
      <c r="DG60" s="1399"/>
      <c r="DH60" s="1399">
        <v>1</v>
      </c>
      <c r="DI60" s="1399">
        <v>1</v>
      </c>
      <c r="DJ60" s="1399">
        <v>1</v>
      </c>
      <c r="DK60" s="1399">
        <v>1</v>
      </c>
      <c r="DL60" s="1399"/>
      <c r="DM60" s="1399"/>
      <c r="DN60" s="1399"/>
      <c r="DO60" s="1399">
        <v>0.5</v>
      </c>
      <c r="DP60" s="1399"/>
      <c r="DQ60" s="1399">
        <v>0.5</v>
      </c>
      <c r="DR60" s="1399">
        <v>1</v>
      </c>
      <c r="DS60" s="1399">
        <v>1</v>
      </c>
      <c r="DT60" s="1399"/>
      <c r="DU60" s="1399"/>
      <c r="DV60" s="1399">
        <v>1</v>
      </c>
      <c r="DW60" s="1399">
        <v>1</v>
      </c>
      <c r="DX60" s="1399">
        <v>1</v>
      </c>
      <c r="DY60" s="1399">
        <v>1</v>
      </c>
      <c r="DZ60" s="1400">
        <v>1</v>
      </c>
    </row>
    <row r="61" spans="1:130" ht="15.75" customHeight="1" x14ac:dyDescent="0.35">
      <c r="A61" s="243" t="s">
        <v>31</v>
      </c>
      <c r="B61" s="1620"/>
      <c r="C61" s="1316" t="s">
        <v>107</v>
      </c>
      <c r="D61" s="1335">
        <v>0</v>
      </c>
      <c r="E61" s="1351">
        <v>0</v>
      </c>
      <c r="F61" s="1331" t="s">
        <v>84</v>
      </c>
      <c r="G61" s="1351">
        <v>0</v>
      </c>
      <c r="H61" s="1331" t="s">
        <v>84</v>
      </c>
      <c r="I61" s="1331" t="s">
        <v>84</v>
      </c>
      <c r="J61" s="1351">
        <v>0</v>
      </c>
      <c r="K61" s="1351">
        <v>0</v>
      </c>
      <c r="L61" s="1331" t="s">
        <v>84</v>
      </c>
      <c r="M61" s="1351">
        <v>0</v>
      </c>
      <c r="N61" s="1331" t="s">
        <v>84</v>
      </c>
      <c r="O61" s="1351">
        <v>0</v>
      </c>
      <c r="P61" s="1351">
        <v>0</v>
      </c>
      <c r="Q61" s="1351">
        <v>0</v>
      </c>
      <c r="R61" s="1355">
        <v>0</v>
      </c>
      <c r="S61" s="1000">
        <v>0</v>
      </c>
      <c r="T61" s="1356">
        <v>0</v>
      </c>
      <c r="U61" s="1331" t="s">
        <v>84</v>
      </c>
      <c r="V61" s="1357">
        <v>0</v>
      </c>
      <c r="W61" s="1319">
        <v>0</v>
      </c>
      <c r="X61" s="1147">
        <v>0</v>
      </c>
      <c r="Y61" s="1147">
        <v>0</v>
      </c>
      <c r="Z61" s="1142" t="s">
        <v>84</v>
      </c>
      <c r="AA61" s="1142" t="s">
        <v>84</v>
      </c>
      <c r="AB61" s="1142" t="s">
        <v>84</v>
      </c>
      <c r="AC61" s="1147">
        <v>0.5</v>
      </c>
      <c r="AD61" s="1142" t="s">
        <v>84</v>
      </c>
      <c r="AE61" s="1147">
        <v>0.5</v>
      </c>
      <c r="AF61" s="1149">
        <v>0</v>
      </c>
      <c r="AG61" s="865">
        <v>0</v>
      </c>
      <c r="AH61" s="1142" t="s">
        <v>84</v>
      </c>
      <c r="AI61" s="1142" t="s">
        <v>84</v>
      </c>
      <c r="AJ61" s="1150">
        <v>0</v>
      </c>
      <c r="AK61" s="853">
        <v>0</v>
      </c>
      <c r="AL61" s="480">
        <v>0</v>
      </c>
      <c r="AM61" s="1151">
        <v>0</v>
      </c>
      <c r="AN61" s="430">
        <v>0</v>
      </c>
      <c r="AO61" s="338" t="s">
        <v>84</v>
      </c>
      <c r="AP61" s="338" t="s">
        <v>84</v>
      </c>
      <c r="AQ61" s="338" t="s">
        <v>84</v>
      </c>
      <c r="AR61" s="338" t="s">
        <v>84</v>
      </c>
      <c r="AS61" s="338" t="s">
        <v>84</v>
      </c>
      <c r="AT61" s="288"/>
      <c r="AU61" s="1607"/>
      <c r="AV61" s="435" t="s">
        <v>107</v>
      </c>
      <c r="AW61" s="823">
        <v>0</v>
      </c>
      <c r="AX61" s="824">
        <v>0</v>
      </c>
      <c r="AY61" s="824"/>
      <c r="AZ61" s="824">
        <v>0</v>
      </c>
      <c r="BA61" s="824"/>
      <c r="BB61" s="824"/>
      <c r="BC61" s="824">
        <v>0</v>
      </c>
      <c r="BD61" s="824">
        <v>0</v>
      </c>
      <c r="BE61" s="824"/>
      <c r="BF61" s="824">
        <v>0</v>
      </c>
      <c r="BG61" s="824"/>
      <c r="BH61" s="824">
        <v>0</v>
      </c>
      <c r="BI61" s="824">
        <v>0</v>
      </c>
      <c r="BJ61" s="824">
        <v>0</v>
      </c>
      <c r="BK61" s="824">
        <v>0</v>
      </c>
      <c r="BL61" s="824">
        <v>0</v>
      </c>
      <c r="BM61" s="994">
        <v>0</v>
      </c>
      <c r="BN61" s="994"/>
      <c r="BO61" s="1302">
        <v>0</v>
      </c>
      <c r="BP61" s="824">
        <v>0</v>
      </c>
      <c r="BQ61" s="824">
        <v>0</v>
      </c>
      <c r="BR61" s="824">
        <v>0</v>
      </c>
      <c r="BS61" s="824"/>
      <c r="BT61" s="824"/>
      <c r="BU61" s="824"/>
      <c r="BV61" s="824">
        <v>0.5</v>
      </c>
      <c r="BW61" s="824"/>
      <c r="BX61" s="824">
        <v>0.5</v>
      </c>
      <c r="BY61" s="824">
        <v>0</v>
      </c>
      <c r="BZ61" s="824">
        <v>0</v>
      </c>
      <c r="CA61" s="824"/>
      <c r="CB61" s="824"/>
      <c r="CC61" s="824">
        <v>0</v>
      </c>
      <c r="CD61" s="846">
        <v>0</v>
      </c>
      <c r="CE61" s="825">
        <v>0</v>
      </c>
      <c r="CF61" s="846">
        <v>0</v>
      </c>
      <c r="CG61" s="846">
        <v>0</v>
      </c>
      <c r="CH61" s="338">
        <v>0</v>
      </c>
      <c r="CI61" s="338">
        <v>0</v>
      </c>
      <c r="CJ61" s="338">
        <v>0</v>
      </c>
      <c r="CK61" s="338">
        <v>0</v>
      </c>
      <c r="CL61" s="338">
        <v>0</v>
      </c>
      <c r="CM61" s="261"/>
      <c r="CN61" s="1607"/>
      <c r="CO61" s="435" t="s">
        <v>107</v>
      </c>
      <c r="CP61" s="1398">
        <v>0</v>
      </c>
      <c r="CQ61" s="1399">
        <v>0</v>
      </c>
      <c r="CR61" s="1399"/>
      <c r="CS61" s="1399">
        <v>0</v>
      </c>
      <c r="CT61" s="1399"/>
      <c r="CU61" s="1399"/>
      <c r="CV61" s="1399">
        <v>0</v>
      </c>
      <c r="CW61" s="1399">
        <v>0</v>
      </c>
      <c r="CX61" s="1399"/>
      <c r="CY61" s="1399">
        <v>0</v>
      </c>
      <c r="CZ61" s="1399"/>
      <c r="DA61" s="1399">
        <v>0</v>
      </c>
      <c r="DB61" s="1399">
        <v>0</v>
      </c>
      <c r="DC61" s="1399">
        <v>0</v>
      </c>
      <c r="DD61" s="1399">
        <v>0</v>
      </c>
      <c r="DE61" s="1399">
        <v>0</v>
      </c>
      <c r="DF61" s="1399">
        <v>0</v>
      </c>
      <c r="DG61" s="1399"/>
      <c r="DH61" s="1399">
        <v>0</v>
      </c>
      <c r="DI61" s="1399">
        <v>0</v>
      </c>
      <c r="DJ61" s="1399">
        <v>0</v>
      </c>
      <c r="DK61" s="1399">
        <v>0</v>
      </c>
      <c r="DL61" s="1399"/>
      <c r="DM61" s="1399"/>
      <c r="DN61" s="1399"/>
      <c r="DO61" s="1399">
        <v>0.5</v>
      </c>
      <c r="DP61" s="1399"/>
      <c r="DQ61" s="1399">
        <v>0.5</v>
      </c>
      <c r="DR61" s="1399">
        <v>0</v>
      </c>
      <c r="DS61" s="1399">
        <v>0</v>
      </c>
      <c r="DT61" s="1399"/>
      <c r="DU61" s="1399"/>
      <c r="DV61" s="1399">
        <v>0</v>
      </c>
      <c r="DW61" s="1399">
        <v>0</v>
      </c>
      <c r="DX61" s="1399">
        <v>0</v>
      </c>
      <c r="DY61" s="1399">
        <v>0</v>
      </c>
      <c r="DZ61" s="1400">
        <v>0</v>
      </c>
    </row>
    <row r="62" spans="1:130" ht="15" customHeight="1" x14ac:dyDescent="0.35">
      <c r="A62" s="242" t="s">
        <v>31</v>
      </c>
      <c r="B62" s="1620" t="s">
        <v>262</v>
      </c>
      <c r="C62" s="1316" t="s">
        <v>106</v>
      </c>
      <c r="D62" s="1336">
        <v>1</v>
      </c>
      <c r="E62" s="440">
        <v>1</v>
      </c>
      <c r="F62" s="1331" t="s">
        <v>84</v>
      </c>
      <c r="G62" s="1358">
        <v>1</v>
      </c>
      <c r="H62" s="1331" t="s">
        <v>84</v>
      </c>
      <c r="I62" s="1331" t="s">
        <v>84</v>
      </c>
      <c r="J62" s="1358">
        <v>1</v>
      </c>
      <c r="K62" s="1358">
        <v>1</v>
      </c>
      <c r="L62" s="1331" t="s">
        <v>84</v>
      </c>
      <c r="M62" s="1358">
        <v>1</v>
      </c>
      <c r="N62" s="1331" t="s">
        <v>84</v>
      </c>
      <c r="O62" s="1358">
        <v>1</v>
      </c>
      <c r="P62" s="1358">
        <v>0</v>
      </c>
      <c r="Q62" s="1358">
        <v>1</v>
      </c>
      <c r="R62" s="1359">
        <v>1</v>
      </c>
      <c r="S62" s="1002">
        <v>1</v>
      </c>
      <c r="T62" s="1360">
        <v>1</v>
      </c>
      <c r="U62" s="1331" t="s">
        <v>84</v>
      </c>
      <c r="V62" s="1361">
        <v>1</v>
      </c>
      <c r="W62" s="440">
        <v>1</v>
      </c>
      <c r="X62" s="1152" t="s">
        <v>84</v>
      </c>
      <c r="Y62" s="1152">
        <v>1</v>
      </c>
      <c r="Z62" s="1142" t="s">
        <v>84</v>
      </c>
      <c r="AA62" s="1142" t="s">
        <v>84</v>
      </c>
      <c r="AB62" s="1142" t="s">
        <v>84</v>
      </c>
      <c r="AC62" s="1152">
        <v>1</v>
      </c>
      <c r="AD62" s="1142" t="s">
        <v>84</v>
      </c>
      <c r="AE62" s="1152">
        <v>1</v>
      </c>
      <c r="AF62" s="1153">
        <v>1</v>
      </c>
      <c r="AG62" s="479" t="s">
        <v>84</v>
      </c>
      <c r="AH62" s="1142" t="s">
        <v>84</v>
      </c>
      <c r="AI62" s="1142" t="s">
        <v>84</v>
      </c>
      <c r="AJ62" s="1154">
        <v>1</v>
      </c>
      <c r="AK62" s="854">
        <v>1</v>
      </c>
      <c r="AL62" s="479">
        <v>1</v>
      </c>
      <c r="AM62" s="1145">
        <v>1</v>
      </c>
      <c r="AN62" s="440">
        <v>1</v>
      </c>
      <c r="AO62" s="519" t="s">
        <v>84</v>
      </c>
      <c r="AP62" s="519" t="s">
        <v>84</v>
      </c>
      <c r="AQ62" s="519" t="s">
        <v>84</v>
      </c>
      <c r="AR62" s="519" t="s">
        <v>84</v>
      </c>
      <c r="AS62" s="519" t="s">
        <v>84</v>
      </c>
      <c r="AT62" s="288"/>
      <c r="AU62" s="1607" t="s">
        <v>262</v>
      </c>
      <c r="AV62" s="435" t="s">
        <v>106</v>
      </c>
      <c r="AW62" s="823">
        <v>1</v>
      </c>
      <c r="AX62" s="824">
        <v>1</v>
      </c>
      <c r="AY62" s="824"/>
      <c r="AZ62" s="824">
        <v>1</v>
      </c>
      <c r="BA62" s="824"/>
      <c r="BB62" s="824"/>
      <c r="BC62" s="824">
        <v>1</v>
      </c>
      <c r="BD62" s="824">
        <v>1</v>
      </c>
      <c r="BE62" s="824"/>
      <c r="BF62" s="824">
        <v>1</v>
      </c>
      <c r="BG62" s="824"/>
      <c r="BH62" s="824">
        <v>1</v>
      </c>
      <c r="BI62" s="824">
        <v>0</v>
      </c>
      <c r="BJ62" s="824">
        <v>1</v>
      </c>
      <c r="BK62" s="824">
        <v>1</v>
      </c>
      <c r="BL62" s="824">
        <v>1</v>
      </c>
      <c r="BM62" s="994">
        <v>1</v>
      </c>
      <c r="BN62" s="994"/>
      <c r="BO62" s="1302">
        <v>1</v>
      </c>
      <c r="BP62" s="824">
        <v>1</v>
      </c>
      <c r="BQ62" s="824">
        <v>0</v>
      </c>
      <c r="BR62" s="824">
        <v>1</v>
      </c>
      <c r="BS62" s="824"/>
      <c r="BT62" s="824"/>
      <c r="BU62" s="824"/>
      <c r="BV62" s="824">
        <v>1</v>
      </c>
      <c r="BW62" s="824"/>
      <c r="BX62" s="824">
        <v>1</v>
      </c>
      <c r="BY62" s="824">
        <v>1</v>
      </c>
      <c r="BZ62" s="824">
        <v>0</v>
      </c>
      <c r="CA62" s="824"/>
      <c r="CB62" s="824"/>
      <c r="CC62" s="824">
        <v>1</v>
      </c>
      <c r="CD62" s="846">
        <v>1</v>
      </c>
      <c r="CE62" s="825">
        <v>1</v>
      </c>
      <c r="CF62" s="846">
        <v>1</v>
      </c>
      <c r="CG62" s="846">
        <v>1</v>
      </c>
      <c r="CH62" s="517">
        <v>0</v>
      </c>
      <c r="CI62" s="517">
        <v>0</v>
      </c>
      <c r="CJ62" s="517">
        <v>0</v>
      </c>
      <c r="CK62" s="517">
        <v>0</v>
      </c>
      <c r="CL62" s="517">
        <v>0</v>
      </c>
      <c r="CM62" s="261"/>
      <c r="CN62" s="1607" t="s">
        <v>262</v>
      </c>
      <c r="CO62" s="435" t="s">
        <v>106</v>
      </c>
      <c r="CP62" s="1398">
        <v>1</v>
      </c>
      <c r="CQ62" s="1399">
        <v>1</v>
      </c>
      <c r="CR62" s="1399"/>
      <c r="CS62" s="1399">
        <v>1</v>
      </c>
      <c r="CT62" s="1399"/>
      <c r="CU62" s="1399"/>
      <c r="CV62" s="1399">
        <v>1</v>
      </c>
      <c r="CW62" s="1399">
        <v>1</v>
      </c>
      <c r="CX62" s="1399"/>
      <c r="CY62" s="1399">
        <v>1</v>
      </c>
      <c r="CZ62" s="1399"/>
      <c r="DA62" s="1399">
        <v>1</v>
      </c>
      <c r="DB62" s="1399">
        <v>0</v>
      </c>
      <c r="DC62" s="1399">
        <v>1</v>
      </c>
      <c r="DD62" s="1399">
        <v>1</v>
      </c>
      <c r="DE62" s="1399">
        <v>1</v>
      </c>
      <c r="DF62" s="1399">
        <v>1</v>
      </c>
      <c r="DG62" s="1399"/>
      <c r="DH62" s="1399">
        <v>1</v>
      </c>
      <c r="DI62" s="1399">
        <v>1</v>
      </c>
      <c r="DJ62" s="1399">
        <v>0</v>
      </c>
      <c r="DK62" s="1399">
        <v>1</v>
      </c>
      <c r="DL62" s="1399"/>
      <c r="DM62" s="1399"/>
      <c r="DN62" s="1399"/>
      <c r="DO62" s="1399">
        <v>1</v>
      </c>
      <c r="DP62" s="1399"/>
      <c r="DQ62" s="1399">
        <v>1</v>
      </c>
      <c r="DR62" s="1399">
        <v>1</v>
      </c>
      <c r="DS62" s="1399">
        <v>0</v>
      </c>
      <c r="DT62" s="1399"/>
      <c r="DU62" s="1399"/>
      <c r="DV62" s="1399">
        <v>1</v>
      </c>
      <c r="DW62" s="1399">
        <v>1</v>
      </c>
      <c r="DX62" s="1399">
        <v>1</v>
      </c>
      <c r="DY62" s="1399">
        <v>1</v>
      </c>
      <c r="DZ62" s="1400">
        <v>1</v>
      </c>
    </row>
    <row r="63" spans="1:130" ht="15" customHeight="1" x14ac:dyDescent="0.35">
      <c r="A63" s="419" t="s">
        <v>183</v>
      </c>
      <c r="B63" s="1620"/>
      <c r="C63" s="1316" t="s">
        <v>107</v>
      </c>
      <c r="D63" s="1329">
        <v>0</v>
      </c>
      <c r="E63" s="1330">
        <v>0</v>
      </c>
      <c r="F63" s="1331" t="s">
        <v>84</v>
      </c>
      <c r="G63" s="1330">
        <v>0</v>
      </c>
      <c r="H63" s="1331" t="s">
        <v>84</v>
      </c>
      <c r="I63" s="1331" t="s">
        <v>84</v>
      </c>
      <c r="J63" s="1330">
        <v>0</v>
      </c>
      <c r="K63" s="1330">
        <v>0</v>
      </c>
      <c r="L63" s="1331" t="s">
        <v>84</v>
      </c>
      <c r="M63" s="1330">
        <v>0</v>
      </c>
      <c r="N63" s="1331" t="s">
        <v>84</v>
      </c>
      <c r="O63" s="1330">
        <v>0</v>
      </c>
      <c r="P63" s="1330">
        <v>1</v>
      </c>
      <c r="Q63" s="1330">
        <v>0</v>
      </c>
      <c r="R63" s="1332">
        <v>0</v>
      </c>
      <c r="S63" s="999">
        <v>0</v>
      </c>
      <c r="T63" s="1333">
        <v>0</v>
      </c>
      <c r="U63" s="1331" t="s">
        <v>84</v>
      </c>
      <c r="V63" s="1349">
        <v>0</v>
      </c>
      <c r="W63" s="1318">
        <v>0</v>
      </c>
      <c r="X63" s="1141">
        <v>0</v>
      </c>
      <c r="Y63" s="1141">
        <v>0</v>
      </c>
      <c r="Z63" s="1142" t="s">
        <v>84</v>
      </c>
      <c r="AA63" s="1142" t="s">
        <v>84</v>
      </c>
      <c r="AB63" s="1142" t="s">
        <v>84</v>
      </c>
      <c r="AC63" s="1141">
        <v>0</v>
      </c>
      <c r="AD63" s="1142" t="s">
        <v>84</v>
      </c>
      <c r="AE63" s="1141">
        <v>0</v>
      </c>
      <c r="AF63" s="1143">
        <v>0</v>
      </c>
      <c r="AG63" s="864">
        <v>0</v>
      </c>
      <c r="AH63" s="1142" t="s">
        <v>84</v>
      </c>
      <c r="AI63" s="1142" t="s">
        <v>84</v>
      </c>
      <c r="AJ63" s="1144">
        <v>0</v>
      </c>
      <c r="AK63" s="852">
        <v>0</v>
      </c>
      <c r="AL63" s="479">
        <v>0</v>
      </c>
      <c r="AM63" s="1145">
        <v>0</v>
      </c>
      <c r="AN63" s="440">
        <v>0</v>
      </c>
      <c r="AO63" s="519" t="s">
        <v>84</v>
      </c>
      <c r="AP63" s="519" t="s">
        <v>84</v>
      </c>
      <c r="AQ63" s="519" t="s">
        <v>84</v>
      </c>
      <c r="AR63" s="519" t="s">
        <v>84</v>
      </c>
      <c r="AS63" s="519" t="s">
        <v>84</v>
      </c>
      <c r="AT63" s="288"/>
      <c r="AU63" s="1607"/>
      <c r="AV63" s="435" t="s">
        <v>107</v>
      </c>
      <c r="AW63" s="823">
        <v>0</v>
      </c>
      <c r="AX63" s="824">
        <v>0</v>
      </c>
      <c r="AY63" s="824"/>
      <c r="AZ63" s="824">
        <v>0</v>
      </c>
      <c r="BA63" s="824"/>
      <c r="BB63" s="824"/>
      <c r="BC63" s="824">
        <v>0</v>
      </c>
      <c r="BD63" s="824">
        <v>0</v>
      </c>
      <c r="BE63" s="824"/>
      <c r="BF63" s="824">
        <v>0</v>
      </c>
      <c r="BG63" s="824"/>
      <c r="BH63" s="824">
        <v>0</v>
      </c>
      <c r="BI63" s="824">
        <v>1</v>
      </c>
      <c r="BJ63" s="824">
        <v>0</v>
      </c>
      <c r="BK63" s="824">
        <v>0</v>
      </c>
      <c r="BL63" s="824">
        <v>0</v>
      </c>
      <c r="BM63" s="994">
        <v>0</v>
      </c>
      <c r="BN63" s="994"/>
      <c r="BO63" s="1302">
        <v>0</v>
      </c>
      <c r="BP63" s="824">
        <v>0</v>
      </c>
      <c r="BQ63" s="824">
        <v>0</v>
      </c>
      <c r="BR63" s="824">
        <v>0</v>
      </c>
      <c r="BS63" s="824"/>
      <c r="BT63" s="824"/>
      <c r="BU63" s="824"/>
      <c r="BV63" s="824">
        <v>0</v>
      </c>
      <c r="BW63" s="824"/>
      <c r="BX63" s="824">
        <v>0</v>
      </c>
      <c r="BY63" s="824">
        <v>0</v>
      </c>
      <c r="BZ63" s="824">
        <v>0</v>
      </c>
      <c r="CA63" s="824"/>
      <c r="CB63" s="824"/>
      <c r="CC63" s="824">
        <v>0</v>
      </c>
      <c r="CD63" s="846">
        <v>0</v>
      </c>
      <c r="CE63" s="825">
        <v>0</v>
      </c>
      <c r="CF63" s="846">
        <v>0</v>
      </c>
      <c r="CG63" s="846">
        <v>0</v>
      </c>
      <c r="CH63" s="517">
        <v>0</v>
      </c>
      <c r="CI63" s="517">
        <v>0</v>
      </c>
      <c r="CJ63" s="517">
        <v>0</v>
      </c>
      <c r="CK63" s="517">
        <v>0</v>
      </c>
      <c r="CL63" s="517">
        <v>0</v>
      </c>
      <c r="CM63" s="261"/>
      <c r="CN63" s="1607"/>
      <c r="CO63" s="435" t="s">
        <v>107</v>
      </c>
      <c r="CP63" s="1398">
        <v>0</v>
      </c>
      <c r="CQ63" s="1399">
        <v>0</v>
      </c>
      <c r="CR63" s="1399"/>
      <c r="CS63" s="1399">
        <v>0</v>
      </c>
      <c r="CT63" s="1399"/>
      <c r="CU63" s="1399"/>
      <c r="CV63" s="1399">
        <v>0</v>
      </c>
      <c r="CW63" s="1399">
        <v>0</v>
      </c>
      <c r="CX63" s="1399"/>
      <c r="CY63" s="1399">
        <v>0</v>
      </c>
      <c r="CZ63" s="1399"/>
      <c r="DA63" s="1399">
        <v>0</v>
      </c>
      <c r="DB63" s="1399">
        <v>1</v>
      </c>
      <c r="DC63" s="1399">
        <v>0</v>
      </c>
      <c r="DD63" s="1399">
        <v>0</v>
      </c>
      <c r="DE63" s="1399">
        <v>0</v>
      </c>
      <c r="DF63" s="1399">
        <v>0</v>
      </c>
      <c r="DG63" s="1399"/>
      <c r="DH63" s="1399">
        <v>0</v>
      </c>
      <c r="DI63" s="1399">
        <v>0</v>
      </c>
      <c r="DJ63" s="1399">
        <v>0</v>
      </c>
      <c r="DK63" s="1399">
        <v>0</v>
      </c>
      <c r="DL63" s="1399"/>
      <c r="DM63" s="1399"/>
      <c r="DN63" s="1399"/>
      <c r="DO63" s="1399">
        <v>0</v>
      </c>
      <c r="DP63" s="1399"/>
      <c r="DQ63" s="1399">
        <v>0</v>
      </c>
      <c r="DR63" s="1399">
        <v>0</v>
      </c>
      <c r="DS63" s="1399">
        <v>0</v>
      </c>
      <c r="DT63" s="1399"/>
      <c r="DU63" s="1399"/>
      <c r="DV63" s="1399">
        <v>0</v>
      </c>
      <c r="DW63" s="1399">
        <v>0</v>
      </c>
      <c r="DX63" s="1399">
        <v>0</v>
      </c>
      <c r="DY63" s="1399">
        <v>0</v>
      </c>
      <c r="DZ63" s="1400">
        <v>0</v>
      </c>
    </row>
    <row r="64" spans="1:130" ht="15" customHeight="1" x14ac:dyDescent="0.35">
      <c r="A64" s="420" t="s">
        <v>33</v>
      </c>
      <c r="B64" s="1621" t="s">
        <v>263</v>
      </c>
      <c r="C64" s="1316" t="s">
        <v>106</v>
      </c>
      <c r="D64" s="1334">
        <v>1</v>
      </c>
      <c r="E64" s="1350">
        <v>1</v>
      </c>
      <c r="F64" s="1331" t="s">
        <v>84</v>
      </c>
      <c r="G64" s="1350">
        <v>1</v>
      </c>
      <c r="H64" s="1331" t="s">
        <v>84</v>
      </c>
      <c r="I64" s="1331" t="s">
        <v>84</v>
      </c>
      <c r="J64" s="1350">
        <v>1</v>
      </c>
      <c r="K64" s="1350">
        <v>1</v>
      </c>
      <c r="L64" s="1331" t="s">
        <v>84</v>
      </c>
      <c r="M64" s="1350">
        <v>1</v>
      </c>
      <c r="N64" s="1331" t="s">
        <v>84</v>
      </c>
      <c r="O64" s="1350">
        <v>1</v>
      </c>
      <c r="P64" s="1350">
        <v>1</v>
      </c>
      <c r="Q64" s="1350">
        <v>1</v>
      </c>
      <c r="R64" s="1352">
        <v>1</v>
      </c>
      <c r="S64" s="1001">
        <v>1</v>
      </c>
      <c r="T64" s="1353">
        <v>1</v>
      </c>
      <c r="U64" s="1331" t="s">
        <v>84</v>
      </c>
      <c r="V64" s="1354">
        <v>1</v>
      </c>
      <c r="W64" s="430">
        <v>1</v>
      </c>
      <c r="X64" s="1146" t="s">
        <v>84</v>
      </c>
      <c r="Y64" s="1146">
        <v>1</v>
      </c>
      <c r="Z64" s="1142" t="s">
        <v>84</v>
      </c>
      <c r="AA64" s="1142" t="s">
        <v>84</v>
      </c>
      <c r="AB64" s="1142" t="s">
        <v>84</v>
      </c>
      <c r="AC64" s="1146">
        <v>1</v>
      </c>
      <c r="AD64" s="1142" t="s">
        <v>84</v>
      </c>
      <c r="AE64" s="1146" t="s">
        <v>84</v>
      </c>
      <c r="AF64" s="1148">
        <v>1</v>
      </c>
      <c r="AG64" s="480">
        <v>1</v>
      </c>
      <c r="AH64" s="1142" t="s">
        <v>84</v>
      </c>
      <c r="AI64" s="1142" t="s">
        <v>84</v>
      </c>
      <c r="AJ64" s="1157">
        <v>1</v>
      </c>
      <c r="AK64" s="855">
        <v>1</v>
      </c>
      <c r="AL64" s="480">
        <v>1</v>
      </c>
      <c r="AM64" s="1151">
        <v>1</v>
      </c>
      <c r="AN64" s="430">
        <v>1</v>
      </c>
      <c r="AO64" s="339" t="s">
        <v>84</v>
      </c>
      <c r="AP64" s="339" t="s">
        <v>84</v>
      </c>
      <c r="AQ64" s="339" t="s">
        <v>84</v>
      </c>
      <c r="AR64" s="339" t="s">
        <v>84</v>
      </c>
      <c r="AS64" s="339" t="s">
        <v>84</v>
      </c>
      <c r="AT64" s="288"/>
      <c r="AU64" s="1607" t="s">
        <v>263</v>
      </c>
      <c r="AV64" s="435" t="s">
        <v>106</v>
      </c>
      <c r="AW64" s="823">
        <v>1</v>
      </c>
      <c r="AX64" s="824">
        <v>1</v>
      </c>
      <c r="AY64" s="824"/>
      <c r="AZ64" s="824">
        <v>1</v>
      </c>
      <c r="BA64" s="824"/>
      <c r="BB64" s="824"/>
      <c r="BC64" s="824">
        <v>1</v>
      </c>
      <c r="BD64" s="824">
        <v>1</v>
      </c>
      <c r="BE64" s="824"/>
      <c r="BF64" s="824">
        <v>1</v>
      </c>
      <c r="BG64" s="824"/>
      <c r="BH64" s="824">
        <v>1</v>
      </c>
      <c r="BI64" s="824">
        <v>1</v>
      </c>
      <c r="BJ64" s="824">
        <v>1</v>
      </c>
      <c r="BK64" s="824">
        <v>1</v>
      </c>
      <c r="BL64" s="824">
        <v>1</v>
      </c>
      <c r="BM64" s="994">
        <v>1</v>
      </c>
      <c r="BN64" s="994"/>
      <c r="BO64" s="1302">
        <v>1</v>
      </c>
      <c r="BP64" s="824">
        <v>1</v>
      </c>
      <c r="BQ64" s="824">
        <v>0</v>
      </c>
      <c r="BR64" s="824">
        <v>1</v>
      </c>
      <c r="BS64" s="824"/>
      <c r="BT64" s="824"/>
      <c r="BU64" s="824"/>
      <c r="BV64" s="824">
        <v>1</v>
      </c>
      <c r="BW64" s="824"/>
      <c r="BX64" s="824">
        <v>0</v>
      </c>
      <c r="BY64" s="824">
        <v>1</v>
      </c>
      <c r="BZ64" s="824">
        <v>1</v>
      </c>
      <c r="CA64" s="824"/>
      <c r="CB64" s="824"/>
      <c r="CC64" s="824">
        <v>1</v>
      </c>
      <c r="CD64" s="846">
        <v>1</v>
      </c>
      <c r="CE64" s="825">
        <v>1</v>
      </c>
      <c r="CF64" s="846">
        <v>1</v>
      </c>
      <c r="CG64" s="846">
        <v>1</v>
      </c>
      <c r="CH64" s="339">
        <v>0</v>
      </c>
      <c r="CI64" s="339">
        <v>0</v>
      </c>
      <c r="CJ64" s="339">
        <v>0</v>
      </c>
      <c r="CK64" s="339">
        <v>0</v>
      </c>
      <c r="CL64" s="339">
        <v>0</v>
      </c>
      <c r="CM64" s="261"/>
      <c r="CN64" s="1607" t="s">
        <v>263</v>
      </c>
      <c r="CO64" s="435" t="s">
        <v>106</v>
      </c>
      <c r="CP64" s="1398">
        <v>1</v>
      </c>
      <c r="CQ64" s="1399">
        <v>1</v>
      </c>
      <c r="CR64" s="1399"/>
      <c r="CS64" s="1399">
        <v>1</v>
      </c>
      <c r="CT64" s="1399"/>
      <c r="CU64" s="1399"/>
      <c r="CV64" s="1399">
        <v>1</v>
      </c>
      <c r="CW64" s="1399">
        <v>1</v>
      </c>
      <c r="CX64" s="1399"/>
      <c r="CY64" s="1399">
        <v>1</v>
      </c>
      <c r="CZ64" s="1399"/>
      <c r="DA64" s="1399">
        <v>1</v>
      </c>
      <c r="DB64" s="1399">
        <v>1</v>
      </c>
      <c r="DC64" s="1399">
        <v>1</v>
      </c>
      <c r="DD64" s="1399">
        <v>1</v>
      </c>
      <c r="DE64" s="1399">
        <v>1</v>
      </c>
      <c r="DF64" s="1399">
        <v>1</v>
      </c>
      <c r="DG64" s="1399"/>
      <c r="DH64" s="1399">
        <v>1</v>
      </c>
      <c r="DI64" s="1399">
        <v>1</v>
      </c>
      <c r="DJ64" s="1399">
        <v>0</v>
      </c>
      <c r="DK64" s="1399">
        <v>1</v>
      </c>
      <c r="DL64" s="1399"/>
      <c r="DM64" s="1399"/>
      <c r="DN64" s="1399"/>
      <c r="DO64" s="1399">
        <v>1</v>
      </c>
      <c r="DP64" s="1399"/>
      <c r="DQ64" s="1399">
        <v>0</v>
      </c>
      <c r="DR64" s="1399">
        <v>1</v>
      </c>
      <c r="DS64" s="1399">
        <v>1</v>
      </c>
      <c r="DT64" s="1399"/>
      <c r="DU64" s="1399"/>
      <c r="DV64" s="1399">
        <v>1</v>
      </c>
      <c r="DW64" s="1399">
        <v>1</v>
      </c>
      <c r="DX64" s="1399">
        <v>1</v>
      </c>
      <c r="DY64" s="1399">
        <v>1</v>
      </c>
      <c r="DZ64" s="1400">
        <v>1</v>
      </c>
    </row>
    <row r="65" spans="1:130" ht="15" customHeight="1" x14ac:dyDescent="0.35">
      <c r="A65" s="419" t="s">
        <v>34</v>
      </c>
      <c r="B65" s="1620"/>
      <c r="C65" s="1316" t="s">
        <v>107</v>
      </c>
      <c r="D65" s="1335">
        <v>0</v>
      </c>
      <c r="E65" s="1351">
        <v>0</v>
      </c>
      <c r="F65" s="1331" t="s">
        <v>84</v>
      </c>
      <c r="G65" s="1351">
        <v>0</v>
      </c>
      <c r="H65" s="1331" t="s">
        <v>84</v>
      </c>
      <c r="I65" s="1331" t="s">
        <v>84</v>
      </c>
      <c r="J65" s="1351">
        <v>0</v>
      </c>
      <c r="K65" s="1351">
        <v>0</v>
      </c>
      <c r="L65" s="1331" t="s">
        <v>84</v>
      </c>
      <c r="M65" s="1351">
        <v>0</v>
      </c>
      <c r="N65" s="1331" t="s">
        <v>84</v>
      </c>
      <c r="O65" s="1351">
        <v>0</v>
      </c>
      <c r="P65" s="1351">
        <v>0</v>
      </c>
      <c r="Q65" s="1351">
        <v>0</v>
      </c>
      <c r="R65" s="1355">
        <v>0</v>
      </c>
      <c r="S65" s="1000">
        <v>0</v>
      </c>
      <c r="T65" s="1356">
        <v>0</v>
      </c>
      <c r="U65" s="1331" t="s">
        <v>84</v>
      </c>
      <c r="V65" s="1357">
        <v>0</v>
      </c>
      <c r="W65" s="1319">
        <v>0</v>
      </c>
      <c r="X65" s="1147">
        <v>0</v>
      </c>
      <c r="Y65" s="1147">
        <v>0</v>
      </c>
      <c r="Z65" s="1142" t="s">
        <v>84</v>
      </c>
      <c r="AA65" s="1142" t="s">
        <v>84</v>
      </c>
      <c r="AB65" s="1142" t="s">
        <v>84</v>
      </c>
      <c r="AC65" s="1147">
        <v>0</v>
      </c>
      <c r="AD65" s="1142" t="s">
        <v>84</v>
      </c>
      <c r="AE65" s="1147">
        <v>0</v>
      </c>
      <c r="AF65" s="1149">
        <v>0</v>
      </c>
      <c r="AG65" s="865">
        <v>0</v>
      </c>
      <c r="AH65" s="1142" t="s">
        <v>84</v>
      </c>
      <c r="AI65" s="1142" t="s">
        <v>84</v>
      </c>
      <c r="AJ65" s="1150">
        <v>0</v>
      </c>
      <c r="AK65" s="853">
        <v>0</v>
      </c>
      <c r="AL65" s="480">
        <v>0</v>
      </c>
      <c r="AM65" s="1151">
        <v>0</v>
      </c>
      <c r="AN65" s="430">
        <v>0</v>
      </c>
      <c r="AO65" s="339" t="s">
        <v>84</v>
      </c>
      <c r="AP65" s="339" t="s">
        <v>84</v>
      </c>
      <c r="AQ65" s="339" t="s">
        <v>84</v>
      </c>
      <c r="AR65" s="339" t="s">
        <v>84</v>
      </c>
      <c r="AS65" s="339" t="s">
        <v>84</v>
      </c>
      <c r="AT65" s="288"/>
      <c r="AU65" s="1607"/>
      <c r="AV65" s="435" t="s">
        <v>107</v>
      </c>
      <c r="AW65" s="823">
        <v>0</v>
      </c>
      <c r="AX65" s="824">
        <v>0</v>
      </c>
      <c r="AY65" s="824"/>
      <c r="AZ65" s="824">
        <v>0</v>
      </c>
      <c r="BA65" s="824"/>
      <c r="BB65" s="824"/>
      <c r="BC65" s="824">
        <v>0</v>
      </c>
      <c r="BD65" s="824">
        <v>0</v>
      </c>
      <c r="BE65" s="824"/>
      <c r="BF65" s="824">
        <v>0</v>
      </c>
      <c r="BG65" s="824"/>
      <c r="BH65" s="824">
        <v>0</v>
      </c>
      <c r="BI65" s="824">
        <v>0</v>
      </c>
      <c r="BJ65" s="824">
        <v>0</v>
      </c>
      <c r="BK65" s="824">
        <v>0</v>
      </c>
      <c r="BL65" s="824">
        <v>0</v>
      </c>
      <c r="BM65" s="994">
        <v>0</v>
      </c>
      <c r="BN65" s="994"/>
      <c r="BO65" s="1302">
        <v>0</v>
      </c>
      <c r="BP65" s="824">
        <v>0</v>
      </c>
      <c r="BQ65" s="824">
        <v>0</v>
      </c>
      <c r="BR65" s="824">
        <v>0</v>
      </c>
      <c r="BS65" s="824"/>
      <c r="BT65" s="824"/>
      <c r="BU65" s="824"/>
      <c r="BV65" s="824">
        <v>0</v>
      </c>
      <c r="BW65" s="824"/>
      <c r="BX65" s="824">
        <v>0</v>
      </c>
      <c r="BY65" s="824">
        <v>0</v>
      </c>
      <c r="BZ65" s="824">
        <v>0</v>
      </c>
      <c r="CA65" s="824"/>
      <c r="CB65" s="824"/>
      <c r="CC65" s="824">
        <v>0</v>
      </c>
      <c r="CD65" s="846">
        <v>0</v>
      </c>
      <c r="CE65" s="825">
        <v>0</v>
      </c>
      <c r="CF65" s="846">
        <v>0</v>
      </c>
      <c r="CG65" s="846">
        <v>0</v>
      </c>
      <c r="CH65" s="339">
        <v>0</v>
      </c>
      <c r="CI65" s="339">
        <v>0</v>
      </c>
      <c r="CJ65" s="339">
        <v>0</v>
      </c>
      <c r="CK65" s="339">
        <v>0</v>
      </c>
      <c r="CL65" s="339">
        <v>0</v>
      </c>
      <c r="CM65" s="261"/>
      <c r="CN65" s="1607"/>
      <c r="CO65" s="435" t="s">
        <v>107</v>
      </c>
      <c r="CP65" s="1398">
        <v>0</v>
      </c>
      <c r="CQ65" s="1399">
        <v>0</v>
      </c>
      <c r="CR65" s="1399"/>
      <c r="CS65" s="1399">
        <v>0</v>
      </c>
      <c r="CT65" s="1399"/>
      <c r="CU65" s="1399"/>
      <c r="CV65" s="1399">
        <v>0</v>
      </c>
      <c r="CW65" s="1399">
        <v>0</v>
      </c>
      <c r="CX65" s="1399"/>
      <c r="CY65" s="1399">
        <v>0</v>
      </c>
      <c r="CZ65" s="1399"/>
      <c r="DA65" s="1399">
        <v>0</v>
      </c>
      <c r="DB65" s="1399">
        <v>0</v>
      </c>
      <c r="DC65" s="1399">
        <v>0</v>
      </c>
      <c r="DD65" s="1399">
        <v>0</v>
      </c>
      <c r="DE65" s="1399">
        <v>0</v>
      </c>
      <c r="DF65" s="1399">
        <v>0</v>
      </c>
      <c r="DG65" s="1399"/>
      <c r="DH65" s="1399">
        <v>0</v>
      </c>
      <c r="DI65" s="1399">
        <v>0</v>
      </c>
      <c r="DJ65" s="1399">
        <v>0</v>
      </c>
      <c r="DK65" s="1399">
        <v>0</v>
      </c>
      <c r="DL65" s="1399"/>
      <c r="DM65" s="1399"/>
      <c r="DN65" s="1399"/>
      <c r="DO65" s="1399">
        <v>0</v>
      </c>
      <c r="DP65" s="1399"/>
      <c r="DQ65" s="1399">
        <v>0</v>
      </c>
      <c r="DR65" s="1399">
        <v>0</v>
      </c>
      <c r="DS65" s="1399">
        <v>0</v>
      </c>
      <c r="DT65" s="1399"/>
      <c r="DU65" s="1399"/>
      <c r="DV65" s="1399">
        <v>0</v>
      </c>
      <c r="DW65" s="1399">
        <v>0</v>
      </c>
      <c r="DX65" s="1399">
        <v>0</v>
      </c>
      <c r="DY65" s="1399">
        <v>0</v>
      </c>
      <c r="DZ65" s="1400">
        <v>0</v>
      </c>
    </row>
    <row r="66" spans="1:130" ht="15" customHeight="1" x14ac:dyDescent="0.35">
      <c r="A66" s="421" t="s">
        <v>140</v>
      </c>
      <c r="B66" s="1621" t="s">
        <v>739</v>
      </c>
      <c r="C66" s="1316" t="s">
        <v>106</v>
      </c>
      <c r="D66" s="1336">
        <v>1</v>
      </c>
      <c r="E66" s="440">
        <v>1</v>
      </c>
      <c r="F66" s="1331" t="s">
        <v>84</v>
      </c>
      <c r="G66" s="1358">
        <v>1</v>
      </c>
      <c r="H66" s="1331" t="s">
        <v>84</v>
      </c>
      <c r="I66" s="1331" t="s">
        <v>84</v>
      </c>
      <c r="J66" s="1358">
        <v>1</v>
      </c>
      <c r="K66" s="1358">
        <v>1</v>
      </c>
      <c r="L66" s="1331" t="s">
        <v>84</v>
      </c>
      <c r="M66" s="1358">
        <v>1</v>
      </c>
      <c r="N66" s="1331" t="s">
        <v>84</v>
      </c>
      <c r="O66" s="1358">
        <v>1</v>
      </c>
      <c r="P66" s="1358">
        <v>1</v>
      </c>
      <c r="Q66" s="1358">
        <v>1</v>
      </c>
      <c r="R66" s="1359">
        <v>1</v>
      </c>
      <c r="S66" s="1002">
        <v>1</v>
      </c>
      <c r="T66" s="1360">
        <v>1</v>
      </c>
      <c r="U66" s="1331" t="s">
        <v>84</v>
      </c>
      <c r="V66" s="1361">
        <v>1</v>
      </c>
      <c r="W66" s="440">
        <v>1</v>
      </c>
      <c r="X66" s="1152">
        <v>1</v>
      </c>
      <c r="Y66" s="1152">
        <v>1</v>
      </c>
      <c r="Z66" s="1142" t="s">
        <v>84</v>
      </c>
      <c r="AA66" s="1142" t="s">
        <v>84</v>
      </c>
      <c r="AB66" s="1142" t="s">
        <v>84</v>
      </c>
      <c r="AC66" s="1152">
        <v>1</v>
      </c>
      <c r="AD66" s="1142" t="s">
        <v>84</v>
      </c>
      <c r="AE66" s="1152">
        <v>1</v>
      </c>
      <c r="AF66" s="1153">
        <v>1</v>
      </c>
      <c r="AG66" s="479">
        <v>1</v>
      </c>
      <c r="AH66" s="1142" t="s">
        <v>84</v>
      </c>
      <c r="AI66" s="1142" t="s">
        <v>84</v>
      </c>
      <c r="AJ66" s="1154">
        <v>1</v>
      </c>
      <c r="AK66" s="854">
        <v>1</v>
      </c>
      <c r="AL66" s="479">
        <v>1</v>
      </c>
      <c r="AM66" s="1145">
        <v>1</v>
      </c>
      <c r="AN66" s="440">
        <v>1</v>
      </c>
      <c r="AO66" s="519" t="s">
        <v>84</v>
      </c>
      <c r="AP66" s="519" t="s">
        <v>84</v>
      </c>
      <c r="AQ66" s="519" t="s">
        <v>84</v>
      </c>
      <c r="AR66" s="519" t="s">
        <v>84</v>
      </c>
      <c r="AS66" s="519" t="s">
        <v>84</v>
      </c>
      <c r="AT66" s="288"/>
      <c r="AU66" s="1607" t="s">
        <v>34</v>
      </c>
      <c r="AV66" s="435" t="s">
        <v>106</v>
      </c>
      <c r="AW66" s="823">
        <v>1</v>
      </c>
      <c r="AX66" s="824">
        <v>1</v>
      </c>
      <c r="AY66" s="824"/>
      <c r="AZ66" s="824">
        <v>1</v>
      </c>
      <c r="BA66" s="824"/>
      <c r="BB66" s="824"/>
      <c r="BC66" s="824">
        <v>1</v>
      </c>
      <c r="BD66" s="824">
        <v>1</v>
      </c>
      <c r="BE66" s="824"/>
      <c r="BF66" s="824">
        <v>1</v>
      </c>
      <c r="BG66" s="824"/>
      <c r="BH66" s="824">
        <v>1</v>
      </c>
      <c r="BI66" s="824">
        <v>1</v>
      </c>
      <c r="BJ66" s="824">
        <v>1</v>
      </c>
      <c r="BK66" s="824">
        <v>1</v>
      </c>
      <c r="BL66" s="824">
        <v>1</v>
      </c>
      <c r="BM66" s="994">
        <v>1</v>
      </c>
      <c r="BN66" s="994"/>
      <c r="BO66" s="1302">
        <v>1</v>
      </c>
      <c r="BP66" s="824">
        <v>1</v>
      </c>
      <c r="BQ66" s="824">
        <v>1</v>
      </c>
      <c r="BR66" s="824">
        <v>1</v>
      </c>
      <c r="BS66" s="824"/>
      <c r="BT66" s="824"/>
      <c r="BU66" s="824"/>
      <c r="BV66" s="824">
        <v>1</v>
      </c>
      <c r="BW66" s="824"/>
      <c r="BX66" s="824">
        <v>1</v>
      </c>
      <c r="BY66" s="824">
        <v>1</v>
      </c>
      <c r="BZ66" s="824">
        <v>1</v>
      </c>
      <c r="CA66" s="824"/>
      <c r="CB66" s="824"/>
      <c r="CC66" s="824">
        <v>1</v>
      </c>
      <c r="CD66" s="846">
        <v>1</v>
      </c>
      <c r="CE66" s="825">
        <v>1</v>
      </c>
      <c r="CF66" s="846">
        <v>1</v>
      </c>
      <c r="CG66" s="846">
        <v>1</v>
      </c>
      <c r="CH66" s="517">
        <v>0</v>
      </c>
      <c r="CI66" s="517">
        <v>0</v>
      </c>
      <c r="CJ66" s="517">
        <v>0</v>
      </c>
      <c r="CK66" s="517">
        <v>0</v>
      </c>
      <c r="CL66" s="517">
        <v>0</v>
      </c>
      <c r="CM66" s="261"/>
      <c r="CN66" s="1607" t="s">
        <v>744</v>
      </c>
      <c r="CO66" s="435" t="s">
        <v>106</v>
      </c>
      <c r="CP66" s="1398">
        <v>1</v>
      </c>
      <c r="CQ66" s="1399">
        <v>1</v>
      </c>
      <c r="CR66" s="1399"/>
      <c r="CS66" s="1399">
        <v>1</v>
      </c>
      <c r="CT66" s="1399"/>
      <c r="CU66" s="1399"/>
      <c r="CV66" s="1399">
        <v>1</v>
      </c>
      <c r="CW66" s="1399">
        <v>1</v>
      </c>
      <c r="CX66" s="1399"/>
      <c r="CY66" s="1399">
        <v>1</v>
      </c>
      <c r="CZ66" s="1399"/>
      <c r="DA66" s="1399">
        <v>1</v>
      </c>
      <c r="DB66" s="1399">
        <v>1</v>
      </c>
      <c r="DC66" s="1399">
        <v>1</v>
      </c>
      <c r="DD66" s="1399">
        <v>1</v>
      </c>
      <c r="DE66" s="1399">
        <v>1</v>
      </c>
      <c r="DF66" s="1399">
        <v>1</v>
      </c>
      <c r="DG66" s="1399"/>
      <c r="DH66" s="1399">
        <v>1</v>
      </c>
      <c r="DI66" s="1399">
        <v>1</v>
      </c>
      <c r="DJ66" s="1399">
        <v>1</v>
      </c>
      <c r="DK66" s="1399">
        <v>1</v>
      </c>
      <c r="DL66" s="1399"/>
      <c r="DM66" s="1399"/>
      <c r="DN66" s="1399"/>
      <c r="DO66" s="1399">
        <v>1</v>
      </c>
      <c r="DP66" s="1399"/>
      <c r="DQ66" s="1399">
        <v>1</v>
      </c>
      <c r="DR66" s="1399">
        <v>1</v>
      </c>
      <c r="DS66" s="1399">
        <v>1</v>
      </c>
      <c r="DT66" s="1399"/>
      <c r="DU66" s="1399"/>
      <c r="DV66" s="1399">
        <v>1</v>
      </c>
      <c r="DW66" s="1399">
        <v>1</v>
      </c>
      <c r="DX66" s="1399">
        <v>1</v>
      </c>
      <c r="DY66" s="1399">
        <v>1</v>
      </c>
      <c r="DZ66" s="1400">
        <v>1</v>
      </c>
    </row>
    <row r="67" spans="1:130" ht="15" customHeight="1" x14ac:dyDescent="0.35">
      <c r="A67" s="419" t="s">
        <v>36</v>
      </c>
      <c r="B67" s="1620"/>
      <c r="C67" s="1316" t="s">
        <v>107</v>
      </c>
      <c r="D67" s="1329">
        <v>0</v>
      </c>
      <c r="E67" s="1330">
        <v>0</v>
      </c>
      <c r="F67" s="1331" t="s">
        <v>84</v>
      </c>
      <c r="G67" s="1330">
        <v>0</v>
      </c>
      <c r="H67" s="1331" t="s">
        <v>84</v>
      </c>
      <c r="I67" s="1331" t="s">
        <v>84</v>
      </c>
      <c r="J67" s="1330">
        <v>0</v>
      </c>
      <c r="K67" s="1330">
        <v>0</v>
      </c>
      <c r="L67" s="1331" t="s">
        <v>84</v>
      </c>
      <c r="M67" s="1330">
        <v>0</v>
      </c>
      <c r="N67" s="1331" t="s">
        <v>84</v>
      </c>
      <c r="O67" s="1330">
        <v>0</v>
      </c>
      <c r="P67" s="1330">
        <v>0</v>
      </c>
      <c r="Q67" s="1330">
        <v>0</v>
      </c>
      <c r="R67" s="1332">
        <v>0</v>
      </c>
      <c r="S67" s="999">
        <v>0</v>
      </c>
      <c r="T67" s="1333">
        <v>0</v>
      </c>
      <c r="U67" s="1331" t="s">
        <v>84</v>
      </c>
      <c r="V67" s="1349">
        <v>0</v>
      </c>
      <c r="W67" s="1318">
        <v>0</v>
      </c>
      <c r="X67" s="1141">
        <v>0</v>
      </c>
      <c r="Y67" s="1141">
        <v>0</v>
      </c>
      <c r="Z67" s="1142" t="s">
        <v>84</v>
      </c>
      <c r="AA67" s="1142" t="s">
        <v>84</v>
      </c>
      <c r="AB67" s="1142" t="s">
        <v>84</v>
      </c>
      <c r="AC67" s="1141">
        <v>0</v>
      </c>
      <c r="AD67" s="1142" t="s">
        <v>84</v>
      </c>
      <c r="AE67" s="1141">
        <v>0</v>
      </c>
      <c r="AF67" s="1143">
        <v>0</v>
      </c>
      <c r="AG67" s="864">
        <v>0</v>
      </c>
      <c r="AH67" s="1142" t="s">
        <v>84</v>
      </c>
      <c r="AI67" s="1142" t="s">
        <v>84</v>
      </c>
      <c r="AJ67" s="1144">
        <v>0</v>
      </c>
      <c r="AK67" s="852">
        <v>0</v>
      </c>
      <c r="AL67" s="479">
        <v>0</v>
      </c>
      <c r="AM67" s="1145">
        <v>0</v>
      </c>
      <c r="AN67" s="440">
        <v>0</v>
      </c>
      <c r="AO67" s="519" t="s">
        <v>84</v>
      </c>
      <c r="AP67" s="519" t="s">
        <v>84</v>
      </c>
      <c r="AQ67" s="519" t="s">
        <v>84</v>
      </c>
      <c r="AR67" s="519" t="s">
        <v>84</v>
      </c>
      <c r="AS67" s="519" t="s">
        <v>84</v>
      </c>
      <c r="AT67" s="288"/>
      <c r="AU67" s="1607"/>
      <c r="AV67" s="435" t="s">
        <v>107</v>
      </c>
      <c r="AW67" s="823">
        <v>0</v>
      </c>
      <c r="AX67" s="824">
        <v>0</v>
      </c>
      <c r="AY67" s="824"/>
      <c r="AZ67" s="824">
        <v>0</v>
      </c>
      <c r="BA67" s="824"/>
      <c r="BB67" s="824"/>
      <c r="BC67" s="824">
        <v>0</v>
      </c>
      <c r="BD67" s="824">
        <v>0</v>
      </c>
      <c r="BE67" s="824"/>
      <c r="BF67" s="824">
        <v>0</v>
      </c>
      <c r="BG67" s="824"/>
      <c r="BH67" s="824">
        <v>0</v>
      </c>
      <c r="BI67" s="824">
        <v>0</v>
      </c>
      <c r="BJ67" s="824">
        <v>0</v>
      </c>
      <c r="BK67" s="824">
        <v>0</v>
      </c>
      <c r="BL67" s="824">
        <v>0</v>
      </c>
      <c r="BM67" s="994">
        <v>0</v>
      </c>
      <c r="BN67" s="994"/>
      <c r="BO67" s="1302">
        <v>0</v>
      </c>
      <c r="BP67" s="824">
        <v>0</v>
      </c>
      <c r="BQ67" s="824">
        <v>0</v>
      </c>
      <c r="BR67" s="824">
        <v>0</v>
      </c>
      <c r="BS67" s="824"/>
      <c r="BT67" s="824"/>
      <c r="BU67" s="824"/>
      <c r="BV67" s="824">
        <v>0</v>
      </c>
      <c r="BW67" s="824"/>
      <c r="BX67" s="824">
        <v>0</v>
      </c>
      <c r="BY67" s="824">
        <v>0</v>
      </c>
      <c r="BZ67" s="824">
        <v>0</v>
      </c>
      <c r="CA67" s="824"/>
      <c r="CB67" s="824"/>
      <c r="CC67" s="824">
        <v>0</v>
      </c>
      <c r="CD67" s="846">
        <v>0</v>
      </c>
      <c r="CE67" s="825">
        <v>0</v>
      </c>
      <c r="CF67" s="846">
        <v>0</v>
      </c>
      <c r="CG67" s="846">
        <v>0</v>
      </c>
      <c r="CH67" s="517">
        <v>0</v>
      </c>
      <c r="CI67" s="517">
        <v>0</v>
      </c>
      <c r="CJ67" s="517">
        <v>0</v>
      </c>
      <c r="CK67" s="517">
        <v>0</v>
      </c>
      <c r="CL67" s="517">
        <v>0</v>
      </c>
      <c r="CM67" s="261"/>
      <c r="CN67" s="1607"/>
      <c r="CO67" s="435" t="s">
        <v>107</v>
      </c>
      <c r="CP67" s="1398">
        <v>0</v>
      </c>
      <c r="CQ67" s="1399">
        <v>0</v>
      </c>
      <c r="CR67" s="1399"/>
      <c r="CS67" s="1399">
        <v>0</v>
      </c>
      <c r="CT67" s="1399"/>
      <c r="CU67" s="1399"/>
      <c r="CV67" s="1399">
        <v>0</v>
      </c>
      <c r="CW67" s="1399">
        <v>0</v>
      </c>
      <c r="CX67" s="1399"/>
      <c r="CY67" s="1399">
        <v>0</v>
      </c>
      <c r="CZ67" s="1399"/>
      <c r="DA67" s="1399">
        <v>0</v>
      </c>
      <c r="DB67" s="1399">
        <v>0</v>
      </c>
      <c r="DC67" s="1399">
        <v>0</v>
      </c>
      <c r="DD67" s="1399">
        <v>0</v>
      </c>
      <c r="DE67" s="1399">
        <v>0</v>
      </c>
      <c r="DF67" s="1399">
        <v>0</v>
      </c>
      <c r="DG67" s="1399"/>
      <c r="DH67" s="1399">
        <v>0</v>
      </c>
      <c r="DI67" s="1399">
        <v>0</v>
      </c>
      <c r="DJ67" s="1399">
        <v>0</v>
      </c>
      <c r="DK67" s="1399">
        <v>0</v>
      </c>
      <c r="DL67" s="1399"/>
      <c r="DM67" s="1399"/>
      <c r="DN67" s="1399"/>
      <c r="DO67" s="1399">
        <v>0</v>
      </c>
      <c r="DP67" s="1399"/>
      <c r="DQ67" s="1399">
        <v>0</v>
      </c>
      <c r="DR67" s="1399">
        <v>0</v>
      </c>
      <c r="DS67" s="1399">
        <v>0</v>
      </c>
      <c r="DT67" s="1399"/>
      <c r="DU67" s="1399"/>
      <c r="DV67" s="1399">
        <v>0</v>
      </c>
      <c r="DW67" s="1399">
        <v>0</v>
      </c>
      <c r="DX67" s="1399">
        <v>0</v>
      </c>
      <c r="DY67" s="1399">
        <v>0</v>
      </c>
      <c r="DZ67" s="1400">
        <v>0</v>
      </c>
    </row>
    <row r="68" spans="1:130" ht="15" customHeight="1" x14ac:dyDescent="0.35">
      <c r="A68" s="420" t="s">
        <v>37</v>
      </c>
      <c r="B68" s="1621" t="s">
        <v>710</v>
      </c>
      <c r="C68" s="1316" t="s">
        <v>106</v>
      </c>
      <c r="D68" s="1334">
        <v>1</v>
      </c>
      <c r="E68" s="1350">
        <v>1</v>
      </c>
      <c r="F68" s="1331" t="s">
        <v>84</v>
      </c>
      <c r="G68" s="1350">
        <v>1</v>
      </c>
      <c r="H68" s="1331" t="s">
        <v>84</v>
      </c>
      <c r="I68" s="1331" t="s">
        <v>84</v>
      </c>
      <c r="J68" s="1350">
        <v>1</v>
      </c>
      <c r="K68" s="1351">
        <v>1</v>
      </c>
      <c r="L68" s="1331" t="s">
        <v>84</v>
      </c>
      <c r="M68" s="1350">
        <v>1</v>
      </c>
      <c r="N68" s="1331" t="s">
        <v>84</v>
      </c>
      <c r="O68" s="1350">
        <v>1</v>
      </c>
      <c r="P68" s="1350">
        <v>1</v>
      </c>
      <c r="Q68" s="1350">
        <v>1</v>
      </c>
      <c r="R68" s="1352">
        <v>1</v>
      </c>
      <c r="S68" s="1001">
        <v>1</v>
      </c>
      <c r="T68" s="1353">
        <v>1</v>
      </c>
      <c r="U68" s="1331" t="s">
        <v>84</v>
      </c>
      <c r="V68" s="1354">
        <v>1</v>
      </c>
      <c r="W68" s="430">
        <v>1</v>
      </c>
      <c r="X68" s="1147">
        <v>1</v>
      </c>
      <c r="Y68" s="1146">
        <v>1</v>
      </c>
      <c r="Z68" s="1142" t="s">
        <v>84</v>
      </c>
      <c r="AA68" s="1142" t="s">
        <v>84</v>
      </c>
      <c r="AB68" s="1142" t="s">
        <v>84</v>
      </c>
      <c r="AC68" s="1146">
        <v>1</v>
      </c>
      <c r="AD68" s="1142" t="s">
        <v>84</v>
      </c>
      <c r="AE68" s="1146">
        <v>1</v>
      </c>
      <c r="AF68" s="1149">
        <v>1</v>
      </c>
      <c r="AG68" s="480">
        <v>1</v>
      </c>
      <c r="AH68" s="1142" t="s">
        <v>84</v>
      </c>
      <c r="AI68" s="1142" t="s">
        <v>84</v>
      </c>
      <c r="AJ68" s="1150">
        <v>1</v>
      </c>
      <c r="AK68" s="853">
        <v>1</v>
      </c>
      <c r="AL68" s="1282">
        <v>1</v>
      </c>
      <c r="AM68" s="1151">
        <v>1</v>
      </c>
      <c r="AN68" s="430">
        <v>1</v>
      </c>
      <c r="AO68" s="339" t="s">
        <v>84</v>
      </c>
      <c r="AP68" s="339" t="s">
        <v>84</v>
      </c>
      <c r="AQ68" s="339" t="s">
        <v>84</v>
      </c>
      <c r="AR68" s="339" t="s">
        <v>84</v>
      </c>
      <c r="AS68" s="339" t="s">
        <v>84</v>
      </c>
      <c r="AT68" s="288"/>
      <c r="AU68" s="1607" t="s">
        <v>109</v>
      </c>
      <c r="AV68" s="435" t="s">
        <v>106</v>
      </c>
      <c r="AW68" s="823">
        <v>1</v>
      </c>
      <c r="AX68" s="824">
        <v>1</v>
      </c>
      <c r="AY68" s="824"/>
      <c r="AZ68" s="824">
        <v>1</v>
      </c>
      <c r="BA68" s="824"/>
      <c r="BB68" s="824"/>
      <c r="BC68" s="824">
        <v>1</v>
      </c>
      <c r="BD68" s="824">
        <v>1</v>
      </c>
      <c r="BE68" s="824"/>
      <c r="BF68" s="824">
        <v>1</v>
      </c>
      <c r="BG68" s="824"/>
      <c r="BH68" s="824">
        <v>1</v>
      </c>
      <c r="BI68" s="824">
        <v>1</v>
      </c>
      <c r="BJ68" s="824">
        <v>1</v>
      </c>
      <c r="BK68" s="824">
        <v>1</v>
      </c>
      <c r="BL68" s="824">
        <v>1</v>
      </c>
      <c r="BM68" s="994">
        <v>1</v>
      </c>
      <c r="BN68" s="994"/>
      <c r="BO68" s="1302">
        <v>1</v>
      </c>
      <c r="BP68" s="824">
        <v>1</v>
      </c>
      <c r="BQ68" s="824">
        <v>1</v>
      </c>
      <c r="BR68" s="824">
        <v>1</v>
      </c>
      <c r="BS68" s="824"/>
      <c r="BT68" s="824"/>
      <c r="BU68" s="824"/>
      <c r="BV68" s="824">
        <v>1</v>
      </c>
      <c r="BW68" s="824"/>
      <c r="BX68" s="824">
        <v>1</v>
      </c>
      <c r="BY68" s="824">
        <v>1</v>
      </c>
      <c r="BZ68" s="824">
        <v>1</v>
      </c>
      <c r="CA68" s="824"/>
      <c r="CB68" s="824"/>
      <c r="CC68" s="824">
        <v>1</v>
      </c>
      <c r="CD68" s="846">
        <v>1</v>
      </c>
      <c r="CE68" s="825">
        <v>1</v>
      </c>
      <c r="CF68" s="846">
        <v>1</v>
      </c>
      <c r="CG68" s="846">
        <v>1</v>
      </c>
      <c r="CH68" s="338">
        <v>0</v>
      </c>
      <c r="CI68" s="338">
        <v>0</v>
      </c>
      <c r="CJ68" s="338">
        <v>0</v>
      </c>
      <c r="CK68" s="338">
        <v>0</v>
      </c>
      <c r="CL68" s="338">
        <v>0</v>
      </c>
      <c r="CM68" s="261"/>
      <c r="CN68" s="1607" t="s">
        <v>710</v>
      </c>
      <c r="CO68" s="435" t="s">
        <v>106</v>
      </c>
      <c r="CP68" s="1398">
        <v>1</v>
      </c>
      <c r="CQ68" s="1399">
        <v>1</v>
      </c>
      <c r="CR68" s="1399"/>
      <c r="CS68" s="1399">
        <v>1</v>
      </c>
      <c r="CT68" s="1399"/>
      <c r="CU68" s="1399"/>
      <c r="CV68" s="1399">
        <v>1</v>
      </c>
      <c r="CW68" s="1399">
        <v>1</v>
      </c>
      <c r="CX68" s="1399"/>
      <c r="CY68" s="1399">
        <v>1</v>
      </c>
      <c r="CZ68" s="1399"/>
      <c r="DA68" s="1399">
        <v>1</v>
      </c>
      <c r="DB68" s="1399">
        <v>1</v>
      </c>
      <c r="DC68" s="1399">
        <v>1</v>
      </c>
      <c r="DD68" s="1399">
        <v>1</v>
      </c>
      <c r="DE68" s="1399">
        <v>1</v>
      </c>
      <c r="DF68" s="1399">
        <v>1</v>
      </c>
      <c r="DG68" s="1399"/>
      <c r="DH68" s="1399">
        <v>1</v>
      </c>
      <c r="DI68" s="1399">
        <v>1</v>
      </c>
      <c r="DJ68" s="1399">
        <v>1</v>
      </c>
      <c r="DK68" s="1399">
        <v>1</v>
      </c>
      <c r="DL68" s="1399"/>
      <c r="DM68" s="1399"/>
      <c r="DN68" s="1399"/>
      <c r="DO68" s="1399">
        <v>1</v>
      </c>
      <c r="DP68" s="1399"/>
      <c r="DQ68" s="1399">
        <v>1</v>
      </c>
      <c r="DR68" s="1399">
        <v>1</v>
      </c>
      <c r="DS68" s="1399">
        <v>1</v>
      </c>
      <c r="DT68" s="1399"/>
      <c r="DU68" s="1399"/>
      <c r="DV68" s="1399">
        <v>1</v>
      </c>
      <c r="DW68" s="1399">
        <v>1</v>
      </c>
      <c r="DX68" s="1399">
        <v>1</v>
      </c>
      <c r="DY68" s="1399">
        <v>1</v>
      </c>
      <c r="DZ68" s="1400">
        <v>1</v>
      </c>
    </row>
    <row r="69" spans="1:130" ht="15" customHeight="1" x14ac:dyDescent="0.35">
      <c r="A69" s="422" t="s">
        <v>235</v>
      </c>
      <c r="B69" s="1620"/>
      <c r="C69" s="1316" t="s">
        <v>107</v>
      </c>
      <c r="D69" s="1335">
        <v>0</v>
      </c>
      <c r="E69" s="1351">
        <v>0</v>
      </c>
      <c r="F69" s="1331" t="s">
        <v>84</v>
      </c>
      <c r="G69" s="1351">
        <v>0</v>
      </c>
      <c r="H69" s="1331" t="s">
        <v>84</v>
      </c>
      <c r="I69" s="1331" t="s">
        <v>84</v>
      </c>
      <c r="J69" s="1351">
        <v>0</v>
      </c>
      <c r="K69" s="1351">
        <v>0</v>
      </c>
      <c r="L69" s="1331" t="s">
        <v>84</v>
      </c>
      <c r="M69" s="1351">
        <v>0</v>
      </c>
      <c r="N69" s="1331" t="s">
        <v>84</v>
      </c>
      <c r="O69" s="1351">
        <v>0</v>
      </c>
      <c r="P69" s="1351">
        <v>0</v>
      </c>
      <c r="Q69" s="1351">
        <v>0</v>
      </c>
      <c r="R69" s="1355">
        <v>0</v>
      </c>
      <c r="S69" s="1000">
        <v>0</v>
      </c>
      <c r="T69" s="1356">
        <v>0</v>
      </c>
      <c r="U69" s="1331" t="s">
        <v>84</v>
      </c>
      <c r="V69" s="1357">
        <v>0</v>
      </c>
      <c r="W69" s="1319">
        <v>0</v>
      </c>
      <c r="X69" s="1147">
        <v>0</v>
      </c>
      <c r="Y69" s="1147">
        <v>0</v>
      </c>
      <c r="Z69" s="1142" t="s">
        <v>84</v>
      </c>
      <c r="AA69" s="1142" t="s">
        <v>84</v>
      </c>
      <c r="AB69" s="1142" t="s">
        <v>84</v>
      </c>
      <c r="AC69" s="1147">
        <v>0</v>
      </c>
      <c r="AD69" s="1142" t="s">
        <v>84</v>
      </c>
      <c r="AE69" s="1147">
        <v>0</v>
      </c>
      <c r="AF69" s="1149">
        <v>0</v>
      </c>
      <c r="AG69" s="865">
        <v>0</v>
      </c>
      <c r="AH69" s="1142" t="s">
        <v>84</v>
      </c>
      <c r="AI69" s="1142" t="s">
        <v>84</v>
      </c>
      <c r="AJ69" s="1150">
        <v>0</v>
      </c>
      <c r="AK69" s="853">
        <v>0</v>
      </c>
      <c r="AL69" s="480">
        <v>0</v>
      </c>
      <c r="AM69" s="1151">
        <v>0</v>
      </c>
      <c r="AN69" s="430">
        <v>0</v>
      </c>
      <c r="AO69" s="339" t="s">
        <v>84</v>
      </c>
      <c r="AP69" s="339" t="s">
        <v>84</v>
      </c>
      <c r="AQ69" s="339" t="s">
        <v>84</v>
      </c>
      <c r="AR69" s="339" t="s">
        <v>84</v>
      </c>
      <c r="AS69" s="339" t="s">
        <v>84</v>
      </c>
      <c r="AT69" s="288"/>
      <c r="AU69" s="1607"/>
      <c r="AV69" s="435" t="s">
        <v>107</v>
      </c>
      <c r="AW69" s="823">
        <v>0</v>
      </c>
      <c r="AX69" s="824">
        <v>0</v>
      </c>
      <c r="AY69" s="824"/>
      <c r="AZ69" s="824">
        <v>0</v>
      </c>
      <c r="BA69" s="824"/>
      <c r="BB69" s="824"/>
      <c r="BC69" s="824">
        <v>0</v>
      </c>
      <c r="BD69" s="824">
        <v>0</v>
      </c>
      <c r="BE69" s="824"/>
      <c r="BF69" s="824">
        <v>0</v>
      </c>
      <c r="BG69" s="824"/>
      <c r="BH69" s="824">
        <v>0</v>
      </c>
      <c r="BI69" s="824">
        <v>0</v>
      </c>
      <c r="BJ69" s="824">
        <v>0</v>
      </c>
      <c r="BK69" s="824">
        <v>0</v>
      </c>
      <c r="BL69" s="824">
        <v>0</v>
      </c>
      <c r="BM69" s="994">
        <v>0</v>
      </c>
      <c r="BN69" s="994"/>
      <c r="BO69" s="1302">
        <v>0</v>
      </c>
      <c r="BP69" s="824">
        <v>0</v>
      </c>
      <c r="BQ69" s="824">
        <v>0</v>
      </c>
      <c r="BR69" s="824">
        <v>0</v>
      </c>
      <c r="BS69" s="824"/>
      <c r="BT69" s="824"/>
      <c r="BU69" s="824"/>
      <c r="BV69" s="824">
        <v>0</v>
      </c>
      <c r="BW69" s="824"/>
      <c r="BX69" s="824">
        <v>0</v>
      </c>
      <c r="BY69" s="824">
        <v>0</v>
      </c>
      <c r="BZ69" s="824">
        <v>0</v>
      </c>
      <c r="CA69" s="824"/>
      <c r="CB69" s="824"/>
      <c r="CC69" s="824">
        <v>0</v>
      </c>
      <c r="CD69" s="846">
        <v>0</v>
      </c>
      <c r="CE69" s="825">
        <v>0</v>
      </c>
      <c r="CF69" s="846">
        <v>0</v>
      </c>
      <c r="CG69" s="846">
        <v>0</v>
      </c>
      <c r="CH69" s="338">
        <v>0</v>
      </c>
      <c r="CI69" s="338">
        <v>0</v>
      </c>
      <c r="CJ69" s="338">
        <v>0</v>
      </c>
      <c r="CK69" s="338">
        <v>0</v>
      </c>
      <c r="CL69" s="338">
        <v>0</v>
      </c>
      <c r="CM69" s="261"/>
      <c r="CN69" s="1607"/>
      <c r="CO69" s="435" t="s">
        <v>107</v>
      </c>
      <c r="CP69" s="1398">
        <v>0</v>
      </c>
      <c r="CQ69" s="1399">
        <v>0</v>
      </c>
      <c r="CR69" s="1399"/>
      <c r="CS69" s="1399">
        <v>0</v>
      </c>
      <c r="CT69" s="1399"/>
      <c r="CU69" s="1399"/>
      <c r="CV69" s="1399">
        <v>0</v>
      </c>
      <c r="CW69" s="1399">
        <v>0</v>
      </c>
      <c r="CX69" s="1399"/>
      <c r="CY69" s="1399">
        <v>0</v>
      </c>
      <c r="CZ69" s="1399"/>
      <c r="DA69" s="1399">
        <v>0</v>
      </c>
      <c r="DB69" s="1399">
        <v>0</v>
      </c>
      <c r="DC69" s="1399">
        <v>0</v>
      </c>
      <c r="DD69" s="1399">
        <v>0</v>
      </c>
      <c r="DE69" s="1399">
        <v>0</v>
      </c>
      <c r="DF69" s="1399">
        <v>0</v>
      </c>
      <c r="DG69" s="1399"/>
      <c r="DH69" s="1399">
        <v>0</v>
      </c>
      <c r="DI69" s="1399">
        <v>0</v>
      </c>
      <c r="DJ69" s="1399">
        <v>0</v>
      </c>
      <c r="DK69" s="1399">
        <v>0</v>
      </c>
      <c r="DL69" s="1399"/>
      <c r="DM69" s="1399"/>
      <c r="DN69" s="1399"/>
      <c r="DO69" s="1399">
        <v>0</v>
      </c>
      <c r="DP69" s="1399"/>
      <c r="DQ69" s="1399">
        <v>0</v>
      </c>
      <c r="DR69" s="1399">
        <v>0</v>
      </c>
      <c r="DS69" s="1399">
        <v>0</v>
      </c>
      <c r="DT69" s="1399"/>
      <c r="DU69" s="1399"/>
      <c r="DV69" s="1399">
        <v>0</v>
      </c>
      <c r="DW69" s="1399">
        <v>0</v>
      </c>
      <c r="DX69" s="1399">
        <v>0</v>
      </c>
      <c r="DY69" s="1399">
        <v>0</v>
      </c>
      <c r="DZ69" s="1400">
        <v>0</v>
      </c>
    </row>
    <row r="70" spans="1:130" ht="15" customHeight="1" x14ac:dyDescent="0.35">
      <c r="A70" s="242" t="s">
        <v>69</v>
      </c>
      <c r="B70" s="1620" t="s">
        <v>36</v>
      </c>
      <c r="C70" s="1316" t="s">
        <v>106</v>
      </c>
      <c r="D70" s="1336">
        <v>1</v>
      </c>
      <c r="E70" s="440">
        <v>1</v>
      </c>
      <c r="F70" s="1331" t="s">
        <v>84</v>
      </c>
      <c r="G70" s="1358">
        <v>1</v>
      </c>
      <c r="H70" s="1331" t="s">
        <v>84</v>
      </c>
      <c r="I70" s="1331" t="s">
        <v>84</v>
      </c>
      <c r="J70" s="1358">
        <v>1</v>
      </c>
      <c r="K70" s="1358">
        <v>1</v>
      </c>
      <c r="L70" s="1331" t="s">
        <v>84</v>
      </c>
      <c r="M70" s="1358">
        <v>1</v>
      </c>
      <c r="N70" s="1331" t="s">
        <v>84</v>
      </c>
      <c r="O70" s="1358">
        <v>1</v>
      </c>
      <c r="P70" s="1358">
        <v>1</v>
      </c>
      <c r="Q70" s="1358">
        <v>1</v>
      </c>
      <c r="R70" s="1359">
        <v>1</v>
      </c>
      <c r="S70" s="1002">
        <v>1</v>
      </c>
      <c r="T70" s="1360">
        <v>1</v>
      </c>
      <c r="U70" s="1331" t="s">
        <v>84</v>
      </c>
      <c r="V70" s="1361">
        <v>1</v>
      </c>
      <c r="W70" s="440">
        <v>1</v>
      </c>
      <c r="X70" s="1152" t="s">
        <v>84</v>
      </c>
      <c r="Y70" s="1152">
        <v>1</v>
      </c>
      <c r="Z70" s="1142" t="s">
        <v>84</v>
      </c>
      <c r="AA70" s="1142" t="s">
        <v>84</v>
      </c>
      <c r="AB70" s="1142" t="s">
        <v>84</v>
      </c>
      <c r="AC70" s="1152">
        <v>1</v>
      </c>
      <c r="AD70" s="1142" t="s">
        <v>84</v>
      </c>
      <c r="AE70" s="1152">
        <v>1</v>
      </c>
      <c r="AF70" s="1153">
        <v>1</v>
      </c>
      <c r="AG70" s="479">
        <v>1</v>
      </c>
      <c r="AH70" s="1142" t="s">
        <v>84</v>
      </c>
      <c r="AI70" s="1142" t="s">
        <v>84</v>
      </c>
      <c r="AJ70" s="1154">
        <v>1</v>
      </c>
      <c r="AK70" s="854">
        <v>1</v>
      </c>
      <c r="AL70" s="479">
        <v>1</v>
      </c>
      <c r="AM70" s="1145">
        <v>1</v>
      </c>
      <c r="AN70" s="440">
        <v>1</v>
      </c>
      <c r="AO70" s="519" t="s">
        <v>84</v>
      </c>
      <c r="AP70" s="519" t="s">
        <v>84</v>
      </c>
      <c r="AQ70" s="519" t="s">
        <v>84</v>
      </c>
      <c r="AR70" s="519" t="s">
        <v>84</v>
      </c>
      <c r="AS70" s="519" t="s">
        <v>84</v>
      </c>
      <c r="AT70" s="288"/>
      <c r="AU70" s="1607" t="s">
        <v>36</v>
      </c>
      <c r="AV70" s="435" t="s">
        <v>106</v>
      </c>
      <c r="AW70" s="823">
        <v>1</v>
      </c>
      <c r="AX70" s="824">
        <v>1</v>
      </c>
      <c r="AY70" s="824"/>
      <c r="AZ70" s="824">
        <v>1</v>
      </c>
      <c r="BA70" s="824"/>
      <c r="BB70" s="824"/>
      <c r="BC70" s="824">
        <v>1</v>
      </c>
      <c r="BD70" s="824">
        <v>1</v>
      </c>
      <c r="BE70" s="824"/>
      <c r="BF70" s="824">
        <v>1</v>
      </c>
      <c r="BG70" s="824"/>
      <c r="BH70" s="824">
        <v>1</v>
      </c>
      <c r="BI70" s="824">
        <v>1</v>
      </c>
      <c r="BJ70" s="824">
        <v>1</v>
      </c>
      <c r="BK70" s="824">
        <v>1</v>
      </c>
      <c r="BL70" s="824">
        <v>1</v>
      </c>
      <c r="BM70" s="994">
        <v>1</v>
      </c>
      <c r="BN70" s="994"/>
      <c r="BO70" s="1302">
        <v>1</v>
      </c>
      <c r="BP70" s="824">
        <v>1</v>
      </c>
      <c r="BQ70" s="824">
        <v>0</v>
      </c>
      <c r="BR70" s="824">
        <v>1</v>
      </c>
      <c r="BS70" s="824"/>
      <c r="BT70" s="824"/>
      <c r="BU70" s="824"/>
      <c r="BV70" s="824">
        <v>1</v>
      </c>
      <c r="BW70" s="824"/>
      <c r="BX70" s="824">
        <v>1</v>
      </c>
      <c r="BY70" s="824">
        <v>1</v>
      </c>
      <c r="BZ70" s="824">
        <v>1</v>
      </c>
      <c r="CA70" s="824"/>
      <c r="CB70" s="824"/>
      <c r="CC70" s="824">
        <v>1</v>
      </c>
      <c r="CD70" s="846">
        <v>1</v>
      </c>
      <c r="CE70" s="825">
        <v>1</v>
      </c>
      <c r="CF70" s="846">
        <v>1</v>
      </c>
      <c r="CG70" s="846">
        <v>1</v>
      </c>
      <c r="CH70" s="519">
        <v>0</v>
      </c>
      <c r="CI70" s="519">
        <v>0</v>
      </c>
      <c r="CJ70" s="519">
        <v>0</v>
      </c>
      <c r="CK70" s="519">
        <v>0</v>
      </c>
      <c r="CL70" s="519">
        <v>0</v>
      </c>
      <c r="CM70" s="261"/>
      <c r="CN70" s="1607" t="s">
        <v>36</v>
      </c>
      <c r="CO70" s="435" t="s">
        <v>106</v>
      </c>
      <c r="CP70" s="1398">
        <v>1</v>
      </c>
      <c r="CQ70" s="1399">
        <v>1</v>
      </c>
      <c r="CR70" s="1399"/>
      <c r="CS70" s="1399">
        <v>1</v>
      </c>
      <c r="CT70" s="1399"/>
      <c r="CU70" s="1399"/>
      <c r="CV70" s="1399">
        <v>1</v>
      </c>
      <c r="CW70" s="1399">
        <v>1</v>
      </c>
      <c r="CX70" s="1399"/>
      <c r="CY70" s="1399">
        <v>1</v>
      </c>
      <c r="CZ70" s="1399"/>
      <c r="DA70" s="1399">
        <v>1</v>
      </c>
      <c r="DB70" s="1399">
        <v>1</v>
      </c>
      <c r="DC70" s="1399">
        <v>1</v>
      </c>
      <c r="DD70" s="1399">
        <v>1</v>
      </c>
      <c r="DE70" s="1399">
        <v>1</v>
      </c>
      <c r="DF70" s="1399">
        <v>1</v>
      </c>
      <c r="DG70" s="1399"/>
      <c r="DH70" s="1399">
        <v>1</v>
      </c>
      <c r="DI70" s="1399">
        <v>1</v>
      </c>
      <c r="DJ70" s="1399">
        <v>0</v>
      </c>
      <c r="DK70" s="1399">
        <v>1</v>
      </c>
      <c r="DL70" s="1399"/>
      <c r="DM70" s="1399"/>
      <c r="DN70" s="1399"/>
      <c r="DO70" s="1399">
        <v>1</v>
      </c>
      <c r="DP70" s="1399"/>
      <c r="DQ70" s="1399">
        <v>1</v>
      </c>
      <c r="DR70" s="1399">
        <v>1</v>
      </c>
      <c r="DS70" s="1399">
        <v>1</v>
      </c>
      <c r="DT70" s="1399"/>
      <c r="DU70" s="1399"/>
      <c r="DV70" s="1399">
        <v>1</v>
      </c>
      <c r="DW70" s="1399">
        <v>1</v>
      </c>
      <c r="DX70" s="1399">
        <v>1</v>
      </c>
      <c r="DY70" s="1399">
        <v>1</v>
      </c>
      <c r="DZ70" s="1400">
        <v>1</v>
      </c>
    </row>
    <row r="71" spans="1:130" ht="15" customHeight="1" x14ac:dyDescent="0.35">
      <c r="A71" s="419" t="s">
        <v>185</v>
      </c>
      <c r="B71" s="1620"/>
      <c r="C71" s="1316" t="s">
        <v>107</v>
      </c>
      <c r="D71" s="1329">
        <v>0</v>
      </c>
      <c r="E71" s="1330">
        <v>0</v>
      </c>
      <c r="F71" s="1331" t="s">
        <v>84</v>
      </c>
      <c r="G71" s="1330">
        <v>0</v>
      </c>
      <c r="H71" s="1331" t="s">
        <v>84</v>
      </c>
      <c r="I71" s="1331" t="s">
        <v>84</v>
      </c>
      <c r="J71" s="1330">
        <v>0</v>
      </c>
      <c r="K71" s="1330">
        <v>0</v>
      </c>
      <c r="L71" s="1331" t="s">
        <v>84</v>
      </c>
      <c r="M71" s="1330">
        <v>0</v>
      </c>
      <c r="N71" s="1331" t="s">
        <v>84</v>
      </c>
      <c r="O71" s="1330">
        <v>0</v>
      </c>
      <c r="P71" s="1330">
        <v>0</v>
      </c>
      <c r="Q71" s="1330">
        <v>0</v>
      </c>
      <c r="R71" s="1332">
        <v>0</v>
      </c>
      <c r="S71" s="999">
        <v>0</v>
      </c>
      <c r="T71" s="1333">
        <v>0</v>
      </c>
      <c r="U71" s="1331" t="s">
        <v>84</v>
      </c>
      <c r="V71" s="1349">
        <v>0</v>
      </c>
      <c r="W71" s="1318">
        <v>0</v>
      </c>
      <c r="X71" s="1141">
        <v>0</v>
      </c>
      <c r="Y71" s="1141">
        <v>0</v>
      </c>
      <c r="Z71" s="1142" t="s">
        <v>84</v>
      </c>
      <c r="AA71" s="1142" t="s">
        <v>84</v>
      </c>
      <c r="AB71" s="1142" t="s">
        <v>84</v>
      </c>
      <c r="AC71" s="1141">
        <v>0</v>
      </c>
      <c r="AD71" s="1142" t="s">
        <v>84</v>
      </c>
      <c r="AE71" s="1141">
        <v>0</v>
      </c>
      <c r="AF71" s="1143">
        <v>0</v>
      </c>
      <c r="AG71" s="864">
        <v>0</v>
      </c>
      <c r="AH71" s="1142" t="s">
        <v>84</v>
      </c>
      <c r="AI71" s="1142" t="s">
        <v>84</v>
      </c>
      <c r="AJ71" s="1144">
        <v>0</v>
      </c>
      <c r="AK71" s="852">
        <v>0</v>
      </c>
      <c r="AL71" s="479">
        <v>0</v>
      </c>
      <c r="AM71" s="1145">
        <v>0</v>
      </c>
      <c r="AN71" s="440">
        <v>0</v>
      </c>
      <c r="AO71" s="519" t="s">
        <v>84</v>
      </c>
      <c r="AP71" s="519" t="s">
        <v>84</v>
      </c>
      <c r="AQ71" s="519" t="s">
        <v>84</v>
      </c>
      <c r="AR71" s="519" t="s">
        <v>84</v>
      </c>
      <c r="AS71" s="519" t="s">
        <v>84</v>
      </c>
      <c r="AT71" s="288"/>
      <c r="AU71" s="1607"/>
      <c r="AV71" s="435" t="s">
        <v>107</v>
      </c>
      <c r="AW71" s="823">
        <v>0</v>
      </c>
      <c r="AX71" s="824">
        <v>0</v>
      </c>
      <c r="AY71" s="824"/>
      <c r="AZ71" s="824">
        <v>0</v>
      </c>
      <c r="BA71" s="824"/>
      <c r="BB71" s="824"/>
      <c r="BC71" s="824">
        <v>0</v>
      </c>
      <c r="BD71" s="824">
        <v>0</v>
      </c>
      <c r="BE71" s="824"/>
      <c r="BF71" s="824">
        <v>0</v>
      </c>
      <c r="BG71" s="824"/>
      <c r="BH71" s="824">
        <v>0</v>
      </c>
      <c r="BI71" s="824">
        <v>0</v>
      </c>
      <c r="BJ71" s="824">
        <v>0</v>
      </c>
      <c r="BK71" s="824">
        <v>0</v>
      </c>
      <c r="BL71" s="824">
        <v>0</v>
      </c>
      <c r="BM71" s="994">
        <v>0</v>
      </c>
      <c r="BN71" s="994"/>
      <c r="BO71" s="1302">
        <v>0</v>
      </c>
      <c r="BP71" s="824">
        <v>0</v>
      </c>
      <c r="BQ71" s="824">
        <v>0</v>
      </c>
      <c r="BR71" s="824">
        <v>0</v>
      </c>
      <c r="BS71" s="824"/>
      <c r="BT71" s="824"/>
      <c r="BU71" s="824"/>
      <c r="BV71" s="824">
        <v>0</v>
      </c>
      <c r="BW71" s="824"/>
      <c r="BX71" s="824">
        <v>0</v>
      </c>
      <c r="BY71" s="824">
        <v>0</v>
      </c>
      <c r="BZ71" s="824">
        <v>0</v>
      </c>
      <c r="CA71" s="824"/>
      <c r="CB71" s="824"/>
      <c r="CC71" s="824">
        <v>0</v>
      </c>
      <c r="CD71" s="846">
        <v>0</v>
      </c>
      <c r="CE71" s="825">
        <v>0</v>
      </c>
      <c r="CF71" s="846">
        <v>0</v>
      </c>
      <c r="CG71" s="846">
        <v>0</v>
      </c>
      <c r="CH71" s="519">
        <v>0</v>
      </c>
      <c r="CI71" s="519">
        <v>0</v>
      </c>
      <c r="CJ71" s="519">
        <v>0</v>
      </c>
      <c r="CK71" s="519">
        <v>0</v>
      </c>
      <c r="CL71" s="519">
        <v>0</v>
      </c>
      <c r="CM71" s="261"/>
      <c r="CN71" s="1607"/>
      <c r="CO71" s="435" t="s">
        <v>107</v>
      </c>
      <c r="CP71" s="1398">
        <v>0</v>
      </c>
      <c r="CQ71" s="1399">
        <v>0</v>
      </c>
      <c r="CR71" s="1399"/>
      <c r="CS71" s="1399">
        <v>0</v>
      </c>
      <c r="CT71" s="1399"/>
      <c r="CU71" s="1399"/>
      <c r="CV71" s="1399">
        <v>0</v>
      </c>
      <c r="CW71" s="1399">
        <v>0</v>
      </c>
      <c r="CX71" s="1399"/>
      <c r="CY71" s="1399">
        <v>0</v>
      </c>
      <c r="CZ71" s="1399"/>
      <c r="DA71" s="1399">
        <v>0</v>
      </c>
      <c r="DB71" s="1399">
        <v>0</v>
      </c>
      <c r="DC71" s="1399">
        <v>0</v>
      </c>
      <c r="DD71" s="1399">
        <v>0</v>
      </c>
      <c r="DE71" s="1399">
        <v>0</v>
      </c>
      <c r="DF71" s="1399">
        <v>0</v>
      </c>
      <c r="DG71" s="1399"/>
      <c r="DH71" s="1399">
        <v>0</v>
      </c>
      <c r="DI71" s="1399">
        <v>0</v>
      </c>
      <c r="DJ71" s="1399">
        <v>0</v>
      </c>
      <c r="DK71" s="1399">
        <v>0</v>
      </c>
      <c r="DL71" s="1399"/>
      <c r="DM71" s="1399"/>
      <c r="DN71" s="1399"/>
      <c r="DO71" s="1399">
        <v>0</v>
      </c>
      <c r="DP71" s="1399"/>
      <c r="DQ71" s="1399">
        <v>0</v>
      </c>
      <c r="DR71" s="1399">
        <v>0</v>
      </c>
      <c r="DS71" s="1399">
        <v>0</v>
      </c>
      <c r="DT71" s="1399"/>
      <c r="DU71" s="1399"/>
      <c r="DV71" s="1399">
        <v>0</v>
      </c>
      <c r="DW71" s="1399">
        <v>0</v>
      </c>
      <c r="DX71" s="1399">
        <v>0</v>
      </c>
      <c r="DY71" s="1399">
        <v>0</v>
      </c>
      <c r="DZ71" s="1400">
        <v>0</v>
      </c>
    </row>
    <row r="72" spans="1:130" ht="15" customHeight="1" x14ac:dyDescent="0.35">
      <c r="A72" s="420" t="s">
        <v>186</v>
      </c>
      <c r="B72" s="1620" t="s">
        <v>264</v>
      </c>
      <c r="C72" s="1316" t="s">
        <v>106</v>
      </c>
      <c r="D72" s="1334">
        <v>1</v>
      </c>
      <c r="E72" s="1350">
        <v>1</v>
      </c>
      <c r="F72" s="1331" t="s">
        <v>84</v>
      </c>
      <c r="G72" s="1350">
        <v>1</v>
      </c>
      <c r="H72" s="1331" t="s">
        <v>84</v>
      </c>
      <c r="I72" s="1331" t="s">
        <v>84</v>
      </c>
      <c r="J72" s="1350">
        <v>1</v>
      </c>
      <c r="K72" s="1351">
        <v>1</v>
      </c>
      <c r="L72" s="1331" t="s">
        <v>84</v>
      </c>
      <c r="M72" s="1350">
        <v>1</v>
      </c>
      <c r="N72" s="1331" t="s">
        <v>84</v>
      </c>
      <c r="O72" s="1350">
        <v>1</v>
      </c>
      <c r="P72" s="1350">
        <v>1</v>
      </c>
      <c r="Q72" s="1350">
        <v>1</v>
      </c>
      <c r="R72" s="1352">
        <v>1</v>
      </c>
      <c r="S72" s="1001">
        <v>1</v>
      </c>
      <c r="T72" s="1353">
        <v>1</v>
      </c>
      <c r="U72" s="1331" t="s">
        <v>84</v>
      </c>
      <c r="V72" s="1354">
        <v>1</v>
      </c>
      <c r="W72" s="430">
        <v>1</v>
      </c>
      <c r="X72" s="1147">
        <v>1</v>
      </c>
      <c r="Y72" s="1146">
        <v>1</v>
      </c>
      <c r="Z72" s="1142" t="s">
        <v>84</v>
      </c>
      <c r="AA72" s="1142" t="s">
        <v>84</v>
      </c>
      <c r="AB72" s="1142" t="s">
        <v>84</v>
      </c>
      <c r="AC72" s="1146">
        <v>1</v>
      </c>
      <c r="AD72" s="1142" t="s">
        <v>84</v>
      </c>
      <c r="AE72" s="1146">
        <v>1</v>
      </c>
      <c r="AF72" s="1149">
        <v>1</v>
      </c>
      <c r="AG72" s="480">
        <v>1</v>
      </c>
      <c r="AH72" s="1142" t="s">
        <v>84</v>
      </c>
      <c r="AI72" s="1142" t="s">
        <v>84</v>
      </c>
      <c r="AJ72" s="1150">
        <v>1</v>
      </c>
      <c r="AK72" s="853">
        <v>1</v>
      </c>
      <c r="AL72" s="480">
        <v>1</v>
      </c>
      <c r="AM72" s="1151">
        <v>1</v>
      </c>
      <c r="AN72" s="430">
        <v>1</v>
      </c>
      <c r="AO72" s="339" t="s">
        <v>84</v>
      </c>
      <c r="AP72" s="339" t="s">
        <v>84</v>
      </c>
      <c r="AQ72" s="339" t="s">
        <v>84</v>
      </c>
      <c r="AR72" s="339" t="s">
        <v>84</v>
      </c>
      <c r="AS72" s="339" t="s">
        <v>84</v>
      </c>
      <c r="AT72" s="288"/>
      <c r="AU72" s="1607" t="s">
        <v>264</v>
      </c>
      <c r="AV72" s="435" t="s">
        <v>106</v>
      </c>
      <c r="AW72" s="823">
        <v>1</v>
      </c>
      <c r="AX72" s="824">
        <v>1</v>
      </c>
      <c r="AY72" s="824"/>
      <c r="AZ72" s="824">
        <v>1</v>
      </c>
      <c r="BA72" s="824"/>
      <c r="BB72" s="824"/>
      <c r="BC72" s="824">
        <v>1</v>
      </c>
      <c r="BD72" s="824">
        <v>1</v>
      </c>
      <c r="BE72" s="824"/>
      <c r="BF72" s="824">
        <v>1</v>
      </c>
      <c r="BG72" s="824"/>
      <c r="BH72" s="824">
        <v>1</v>
      </c>
      <c r="BI72" s="824">
        <v>1</v>
      </c>
      <c r="BJ72" s="824">
        <v>1</v>
      </c>
      <c r="BK72" s="824">
        <v>1</v>
      </c>
      <c r="BL72" s="824">
        <v>1</v>
      </c>
      <c r="BM72" s="994">
        <v>1</v>
      </c>
      <c r="BN72" s="994"/>
      <c r="BO72" s="1302">
        <v>1</v>
      </c>
      <c r="BP72" s="824">
        <v>1</v>
      </c>
      <c r="BQ72" s="824">
        <v>1</v>
      </c>
      <c r="BR72" s="824">
        <v>1</v>
      </c>
      <c r="BS72" s="824"/>
      <c r="BT72" s="824"/>
      <c r="BU72" s="824"/>
      <c r="BV72" s="824">
        <v>1</v>
      </c>
      <c r="BW72" s="824"/>
      <c r="BX72" s="824">
        <v>1</v>
      </c>
      <c r="BY72" s="824">
        <v>1</v>
      </c>
      <c r="BZ72" s="824">
        <v>1</v>
      </c>
      <c r="CA72" s="824"/>
      <c r="CB72" s="824"/>
      <c r="CC72" s="824">
        <v>1</v>
      </c>
      <c r="CD72" s="846">
        <v>1</v>
      </c>
      <c r="CE72" s="825">
        <v>1</v>
      </c>
      <c r="CF72" s="846">
        <v>1</v>
      </c>
      <c r="CG72" s="846">
        <v>1</v>
      </c>
      <c r="CH72" s="338">
        <v>0</v>
      </c>
      <c r="CI72" s="338">
        <v>0</v>
      </c>
      <c r="CJ72" s="338">
        <v>0</v>
      </c>
      <c r="CK72" s="338">
        <v>0</v>
      </c>
      <c r="CL72" s="338">
        <v>0</v>
      </c>
      <c r="CM72" s="261"/>
      <c r="CN72" s="1607" t="s">
        <v>264</v>
      </c>
      <c r="CO72" s="435" t="s">
        <v>106</v>
      </c>
      <c r="CP72" s="1398">
        <v>1</v>
      </c>
      <c r="CQ72" s="1399">
        <v>1</v>
      </c>
      <c r="CR72" s="1399"/>
      <c r="CS72" s="1399">
        <v>1</v>
      </c>
      <c r="CT72" s="1399"/>
      <c r="CU72" s="1399"/>
      <c r="CV72" s="1399">
        <v>1</v>
      </c>
      <c r="CW72" s="1399">
        <v>1</v>
      </c>
      <c r="CX72" s="1399"/>
      <c r="CY72" s="1399">
        <v>1</v>
      </c>
      <c r="CZ72" s="1399"/>
      <c r="DA72" s="1399">
        <v>1</v>
      </c>
      <c r="DB72" s="1399">
        <v>1</v>
      </c>
      <c r="DC72" s="1399">
        <v>1</v>
      </c>
      <c r="DD72" s="1399">
        <v>1</v>
      </c>
      <c r="DE72" s="1399">
        <v>1</v>
      </c>
      <c r="DF72" s="1399">
        <v>1</v>
      </c>
      <c r="DG72" s="1399"/>
      <c r="DH72" s="1399">
        <v>1</v>
      </c>
      <c r="DI72" s="1399">
        <v>1</v>
      </c>
      <c r="DJ72" s="1399">
        <v>1</v>
      </c>
      <c r="DK72" s="1399">
        <v>1</v>
      </c>
      <c r="DL72" s="1399"/>
      <c r="DM72" s="1399"/>
      <c r="DN72" s="1399"/>
      <c r="DO72" s="1399">
        <v>1</v>
      </c>
      <c r="DP72" s="1399"/>
      <c r="DQ72" s="1399">
        <v>1</v>
      </c>
      <c r="DR72" s="1399">
        <v>1</v>
      </c>
      <c r="DS72" s="1399">
        <v>1</v>
      </c>
      <c r="DT72" s="1399"/>
      <c r="DU72" s="1399"/>
      <c r="DV72" s="1399">
        <v>1</v>
      </c>
      <c r="DW72" s="1399">
        <v>1</v>
      </c>
      <c r="DX72" s="1399">
        <v>1</v>
      </c>
      <c r="DY72" s="1399">
        <v>1</v>
      </c>
      <c r="DZ72" s="1400">
        <v>1</v>
      </c>
    </row>
    <row r="73" spans="1:130" ht="15" customHeight="1" x14ac:dyDescent="0.35">
      <c r="A73" s="244" t="s">
        <v>141</v>
      </c>
      <c r="B73" s="1620"/>
      <c r="C73" s="1316" t="s">
        <v>107</v>
      </c>
      <c r="D73" s="1335">
        <v>0</v>
      </c>
      <c r="E73" s="1351">
        <v>0</v>
      </c>
      <c r="F73" s="1331" t="s">
        <v>84</v>
      </c>
      <c r="G73" s="1351">
        <v>0</v>
      </c>
      <c r="H73" s="1331" t="s">
        <v>84</v>
      </c>
      <c r="I73" s="1331" t="s">
        <v>84</v>
      </c>
      <c r="J73" s="1351">
        <v>0</v>
      </c>
      <c r="K73" s="1351">
        <v>0</v>
      </c>
      <c r="L73" s="1331" t="s">
        <v>84</v>
      </c>
      <c r="M73" s="1351">
        <v>0</v>
      </c>
      <c r="N73" s="1331" t="s">
        <v>84</v>
      </c>
      <c r="O73" s="1351">
        <v>0</v>
      </c>
      <c r="P73" s="1351">
        <v>0</v>
      </c>
      <c r="Q73" s="1351">
        <v>0</v>
      </c>
      <c r="R73" s="1355">
        <v>0</v>
      </c>
      <c r="S73" s="1000">
        <v>0</v>
      </c>
      <c r="T73" s="1356">
        <v>0</v>
      </c>
      <c r="U73" s="1331" t="s">
        <v>84</v>
      </c>
      <c r="V73" s="1357">
        <v>0</v>
      </c>
      <c r="W73" s="1319">
        <v>0</v>
      </c>
      <c r="X73" s="1147">
        <v>0</v>
      </c>
      <c r="Y73" s="1147">
        <v>0</v>
      </c>
      <c r="Z73" s="1142" t="s">
        <v>84</v>
      </c>
      <c r="AA73" s="1142" t="s">
        <v>84</v>
      </c>
      <c r="AB73" s="1142" t="s">
        <v>84</v>
      </c>
      <c r="AC73" s="1147">
        <v>0</v>
      </c>
      <c r="AD73" s="1142" t="s">
        <v>84</v>
      </c>
      <c r="AE73" s="1147">
        <v>0</v>
      </c>
      <c r="AF73" s="1149">
        <v>0</v>
      </c>
      <c r="AG73" s="865">
        <v>0</v>
      </c>
      <c r="AH73" s="1142" t="s">
        <v>84</v>
      </c>
      <c r="AI73" s="1142" t="s">
        <v>84</v>
      </c>
      <c r="AJ73" s="1150">
        <v>0</v>
      </c>
      <c r="AK73" s="853">
        <v>0</v>
      </c>
      <c r="AL73" s="480">
        <v>0</v>
      </c>
      <c r="AM73" s="1151">
        <v>0</v>
      </c>
      <c r="AN73" s="430">
        <v>0</v>
      </c>
      <c r="AO73" s="339" t="s">
        <v>84</v>
      </c>
      <c r="AP73" s="339" t="s">
        <v>84</v>
      </c>
      <c r="AQ73" s="339" t="s">
        <v>84</v>
      </c>
      <c r="AR73" s="339" t="s">
        <v>84</v>
      </c>
      <c r="AS73" s="339" t="s">
        <v>84</v>
      </c>
      <c r="AT73" s="288"/>
      <c r="AU73" s="1607"/>
      <c r="AV73" s="435" t="s">
        <v>107</v>
      </c>
      <c r="AW73" s="823">
        <v>0</v>
      </c>
      <c r="AX73" s="824">
        <v>0</v>
      </c>
      <c r="AY73" s="824"/>
      <c r="AZ73" s="824">
        <v>0</v>
      </c>
      <c r="BA73" s="824"/>
      <c r="BB73" s="824"/>
      <c r="BC73" s="824">
        <v>0</v>
      </c>
      <c r="BD73" s="824">
        <v>0</v>
      </c>
      <c r="BE73" s="824"/>
      <c r="BF73" s="824">
        <v>0</v>
      </c>
      <c r="BG73" s="824"/>
      <c r="BH73" s="824">
        <v>0</v>
      </c>
      <c r="BI73" s="824">
        <v>0</v>
      </c>
      <c r="BJ73" s="824">
        <v>0</v>
      </c>
      <c r="BK73" s="824">
        <v>0</v>
      </c>
      <c r="BL73" s="824">
        <v>0</v>
      </c>
      <c r="BM73" s="994">
        <v>0</v>
      </c>
      <c r="BN73" s="994"/>
      <c r="BO73" s="1302">
        <v>0</v>
      </c>
      <c r="BP73" s="824">
        <v>0</v>
      </c>
      <c r="BQ73" s="824">
        <v>0</v>
      </c>
      <c r="BR73" s="824">
        <v>0</v>
      </c>
      <c r="BS73" s="824"/>
      <c r="BT73" s="824"/>
      <c r="BU73" s="824"/>
      <c r="BV73" s="824">
        <v>0</v>
      </c>
      <c r="BW73" s="824"/>
      <c r="BX73" s="824">
        <v>0</v>
      </c>
      <c r="BY73" s="824">
        <v>0</v>
      </c>
      <c r="BZ73" s="824">
        <v>0</v>
      </c>
      <c r="CA73" s="824"/>
      <c r="CB73" s="824"/>
      <c r="CC73" s="824">
        <v>0</v>
      </c>
      <c r="CD73" s="846">
        <v>0</v>
      </c>
      <c r="CE73" s="825">
        <v>0</v>
      </c>
      <c r="CF73" s="846">
        <v>0</v>
      </c>
      <c r="CG73" s="846">
        <v>0</v>
      </c>
      <c r="CH73" s="338">
        <v>0</v>
      </c>
      <c r="CI73" s="338">
        <v>0</v>
      </c>
      <c r="CJ73" s="338">
        <v>0</v>
      </c>
      <c r="CK73" s="338">
        <v>0</v>
      </c>
      <c r="CL73" s="338">
        <v>0</v>
      </c>
      <c r="CM73" s="261"/>
      <c r="CN73" s="1607"/>
      <c r="CO73" s="435" t="s">
        <v>107</v>
      </c>
      <c r="CP73" s="1398">
        <v>0</v>
      </c>
      <c r="CQ73" s="1399">
        <v>0</v>
      </c>
      <c r="CR73" s="1399"/>
      <c r="CS73" s="1399">
        <v>0</v>
      </c>
      <c r="CT73" s="1399"/>
      <c r="CU73" s="1399"/>
      <c r="CV73" s="1399">
        <v>0</v>
      </c>
      <c r="CW73" s="1399">
        <v>0</v>
      </c>
      <c r="CX73" s="1399"/>
      <c r="CY73" s="1399">
        <v>0</v>
      </c>
      <c r="CZ73" s="1399"/>
      <c r="DA73" s="1399">
        <v>0</v>
      </c>
      <c r="DB73" s="1399">
        <v>0</v>
      </c>
      <c r="DC73" s="1399">
        <v>0</v>
      </c>
      <c r="DD73" s="1399">
        <v>0</v>
      </c>
      <c r="DE73" s="1399">
        <v>0</v>
      </c>
      <c r="DF73" s="1399">
        <v>0</v>
      </c>
      <c r="DG73" s="1399"/>
      <c r="DH73" s="1399">
        <v>0</v>
      </c>
      <c r="DI73" s="1399">
        <v>0</v>
      </c>
      <c r="DJ73" s="1399">
        <v>0</v>
      </c>
      <c r="DK73" s="1399">
        <v>0</v>
      </c>
      <c r="DL73" s="1399"/>
      <c r="DM73" s="1399"/>
      <c r="DN73" s="1399"/>
      <c r="DO73" s="1399">
        <v>0</v>
      </c>
      <c r="DP73" s="1399"/>
      <c r="DQ73" s="1399">
        <v>0</v>
      </c>
      <c r="DR73" s="1399">
        <v>0</v>
      </c>
      <c r="DS73" s="1399">
        <v>0</v>
      </c>
      <c r="DT73" s="1399"/>
      <c r="DU73" s="1399"/>
      <c r="DV73" s="1399">
        <v>0</v>
      </c>
      <c r="DW73" s="1399">
        <v>0</v>
      </c>
      <c r="DX73" s="1399">
        <v>0</v>
      </c>
      <c r="DY73" s="1399">
        <v>0</v>
      </c>
      <c r="DZ73" s="1400">
        <v>0</v>
      </c>
    </row>
    <row r="74" spans="1:130" ht="15" customHeight="1" x14ac:dyDescent="0.35">
      <c r="A74" s="423"/>
      <c r="B74" s="1621" t="s">
        <v>687</v>
      </c>
      <c r="C74" s="1316" t="s">
        <v>106</v>
      </c>
      <c r="D74" s="1336">
        <v>1</v>
      </c>
      <c r="E74" s="440">
        <v>1</v>
      </c>
      <c r="F74" s="1331" t="s">
        <v>84</v>
      </c>
      <c r="G74" s="1358">
        <v>1</v>
      </c>
      <c r="H74" s="1331" t="s">
        <v>84</v>
      </c>
      <c r="I74" s="1331" t="s">
        <v>84</v>
      </c>
      <c r="J74" s="1358">
        <v>1</v>
      </c>
      <c r="K74" s="1358">
        <v>1</v>
      </c>
      <c r="L74" s="1331" t="s">
        <v>84</v>
      </c>
      <c r="M74" s="1358">
        <v>1</v>
      </c>
      <c r="N74" s="1331" t="s">
        <v>84</v>
      </c>
      <c r="O74" s="1358">
        <v>1</v>
      </c>
      <c r="P74" s="1358">
        <v>0</v>
      </c>
      <c r="Q74" s="1358">
        <v>1</v>
      </c>
      <c r="R74" s="1359">
        <v>1</v>
      </c>
      <c r="S74" s="1002">
        <v>0</v>
      </c>
      <c r="T74" s="1360">
        <v>1</v>
      </c>
      <c r="U74" s="1331" t="s">
        <v>84</v>
      </c>
      <c r="V74" s="1361">
        <v>1</v>
      </c>
      <c r="W74" s="440">
        <v>1</v>
      </c>
      <c r="X74" s="1152">
        <v>1</v>
      </c>
      <c r="Y74" s="1152">
        <v>1</v>
      </c>
      <c r="Z74" s="1142" t="s">
        <v>84</v>
      </c>
      <c r="AA74" s="1142" t="s">
        <v>84</v>
      </c>
      <c r="AB74" s="1142" t="s">
        <v>84</v>
      </c>
      <c r="AC74" s="1152">
        <v>1</v>
      </c>
      <c r="AD74" s="1142" t="s">
        <v>84</v>
      </c>
      <c r="AE74" s="1152">
        <v>1</v>
      </c>
      <c r="AF74" s="1153">
        <v>1</v>
      </c>
      <c r="AG74" s="479">
        <v>1</v>
      </c>
      <c r="AH74" s="1142" t="s">
        <v>84</v>
      </c>
      <c r="AI74" s="1142" t="s">
        <v>84</v>
      </c>
      <c r="AJ74" s="1154">
        <v>1</v>
      </c>
      <c r="AK74" s="854">
        <v>1</v>
      </c>
      <c r="AL74" s="479">
        <v>1</v>
      </c>
      <c r="AM74" s="1145">
        <v>1</v>
      </c>
      <c r="AN74" s="440">
        <v>1</v>
      </c>
      <c r="AO74" s="519" t="s">
        <v>84</v>
      </c>
      <c r="AP74" s="519" t="s">
        <v>84</v>
      </c>
      <c r="AQ74" s="519" t="s">
        <v>84</v>
      </c>
      <c r="AR74" s="519" t="s">
        <v>84</v>
      </c>
      <c r="AS74" s="519" t="s">
        <v>84</v>
      </c>
      <c r="AT74" s="288"/>
      <c r="AU74" s="1607" t="s">
        <v>184</v>
      </c>
      <c r="AV74" s="435" t="s">
        <v>106</v>
      </c>
      <c r="AW74" s="823">
        <v>1</v>
      </c>
      <c r="AX74" s="824">
        <v>1</v>
      </c>
      <c r="AY74" s="824"/>
      <c r="AZ74" s="824">
        <v>1</v>
      </c>
      <c r="BA74" s="824"/>
      <c r="BB74" s="824"/>
      <c r="BC74" s="824">
        <v>1</v>
      </c>
      <c r="BD74" s="824">
        <v>1</v>
      </c>
      <c r="BE74" s="824"/>
      <c r="BF74" s="824">
        <v>1</v>
      </c>
      <c r="BG74" s="824"/>
      <c r="BH74" s="824">
        <v>1</v>
      </c>
      <c r="BI74" s="824">
        <v>0</v>
      </c>
      <c r="BJ74" s="824">
        <v>1</v>
      </c>
      <c r="BK74" s="824">
        <v>1</v>
      </c>
      <c r="BL74" s="824">
        <v>0</v>
      </c>
      <c r="BM74" s="994">
        <v>1</v>
      </c>
      <c r="BN74" s="994"/>
      <c r="BO74" s="1302">
        <v>1</v>
      </c>
      <c r="BP74" s="824">
        <v>1</v>
      </c>
      <c r="BQ74" s="824">
        <v>1</v>
      </c>
      <c r="BR74" s="824">
        <v>1</v>
      </c>
      <c r="BS74" s="824"/>
      <c r="BT74" s="824"/>
      <c r="BU74" s="824"/>
      <c r="BV74" s="824">
        <v>1</v>
      </c>
      <c r="BW74" s="824"/>
      <c r="BX74" s="824">
        <v>1</v>
      </c>
      <c r="BY74" s="824">
        <v>1</v>
      </c>
      <c r="BZ74" s="824">
        <v>1</v>
      </c>
      <c r="CA74" s="824"/>
      <c r="CB74" s="824"/>
      <c r="CC74" s="824">
        <v>1</v>
      </c>
      <c r="CD74" s="846">
        <v>1</v>
      </c>
      <c r="CE74" s="825">
        <v>1</v>
      </c>
      <c r="CF74" s="846">
        <v>1</v>
      </c>
      <c r="CG74" s="846">
        <v>1</v>
      </c>
      <c r="CH74" s="517">
        <v>0</v>
      </c>
      <c r="CI74" s="517">
        <v>0</v>
      </c>
      <c r="CJ74" s="517">
        <v>0</v>
      </c>
      <c r="CK74" s="517">
        <v>0</v>
      </c>
      <c r="CL74" s="517">
        <v>0</v>
      </c>
      <c r="CM74" s="261"/>
      <c r="CN74" s="1607" t="s">
        <v>711</v>
      </c>
      <c r="CO74" s="435" t="s">
        <v>106</v>
      </c>
      <c r="CP74" s="1398">
        <v>1</v>
      </c>
      <c r="CQ74" s="1399">
        <v>1</v>
      </c>
      <c r="CR74" s="1399"/>
      <c r="CS74" s="1399">
        <v>1</v>
      </c>
      <c r="CT74" s="1399"/>
      <c r="CU74" s="1399"/>
      <c r="CV74" s="1399">
        <v>1</v>
      </c>
      <c r="CW74" s="1399">
        <v>1</v>
      </c>
      <c r="CX74" s="1399"/>
      <c r="CY74" s="1399">
        <v>1</v>
      </c>
      <c r="CZ74" s="1399"/>
      <c r="DA74" s="1399">
        <v>1</v>
      </c>
      <c r="DB74" s="1399">
        <v>0</v>
      </c>
      <c r="DC74" s="1399">
        <v>1</v>
      </c>
      <c r="DD74" s="1399">
        <v>1</v>
      </c>
      <c r="DE74" s="1399">
        <v>0</v>
      </c>
      <c r="DF74" s="1399">
        <v>1</v>
      </c>
      <c r="DG74" s="1399"/>
      <c r="DH74" s="1399">
        <v>1</v>
      </c>
      <c r="DI74" s="1399">
        <v>1</v>
      </c>
      <c r="DJ74" s="1399">
        <v>1</v>
      </c>
      <c r="DK74" s="1399">
        <v>1</v>
      </c>
      <c r="DL74" s="1399"/>
      <c r="DM74" s="1399"/>
      <c r="DN74" s="1399"/>
      <c r="DO74" s="1399">
        <v>1</v>
      </c>
      <c r="DP74" s="1399"/>
      <c r="DQ74" s="1399">
        <v>1</v>
      </c>
      <c r="DR74" s="1399">
        <v>1</v>
      </c>
      <c r="DS74" s="1399">
        <v>1</v>
      </c>
      <c r="DT74" s="1399"/>
      <c r="DU74" s="1399"/>
      <c r="DV74" s="1399">
        <v>1</v>
      </c>
      <c r="DW74" s="1399">
        <v>1</v>
      </c>
      <c r="DX74" s="1399">
        <v>1</v>
      </c>
      <c r="DY74" s="1399">
        <v>1</v>
      </c>
      <c r="DZ74" s="1400">
        <v>1</v>
      </c>
    </row>
    <row r="75" spans="1:130" ht="15" customHeight="1" x14ac:dyDescent="0.35">
      <c r="A75" s="423"/>
      <c r="B75" s="1620"/>
      <c r="C75" s="1316" t="s">
        <v>107</v>
      </c>
      <c r="D75" s="1329">
        <v>0</v>
      </c>
      <c r="E75" s="1330">
        <v>0</v>
      </c>
      <c r="F75" s="1331" t="s">
        <v>84</v>
      </c>
      <c r="G75" s="1330">
        <v>0</v>
      </c>
      <c r="H75" s="1331" t="s">
        <v>84</v>
      </c>
      <c r="I75" s="1331" t="s">
        <v>84</v>
      </c>
      <c r="J75" s="1330">
        <v>0</v>
      </c>
      <c r="K75" s="1330">
        <v>0</v>
      </c>
      <c r="L75" s="1331" t="s">
        <v>84</v>
      </c>
      <c r="M75" s="1330">
        <v>0</v>
      </c>
      <c r="N75" s="1331" t="s">
        <v>84</v>
      </c>
      <c r="O75" s="1330">
        <v>0</v>
      </c>
      <c r="P75" s="1330">
        <v>1</v>
      </c>
      <c r="Q75" s="1330">
        <v>0</v>
      </c>
      <c r="R75" s="1332">
        <v>0</v>
      </c>
      <c r="S75" s="999">
        <v>1</v>
      </c>
      <c r="T75" s="1333">
        <v>0</v>
      </c>
      <c r="U75" s="1331" t="s">
        <v>84</v>
      </c>
      <c r="V75" s="1349">
        <v>0</v>
      </c>
      <c r="W75" s="1318">
        <v>0</v>
      </c>
      <c r="X75" s="1141">
        <v>0</v>
      </c>
      <c r="Y75" s="1141">
        <v>0</v>
      </c>
      <c r="Z75" s="1142" t="s">
        <v>84</v>
      </c>
      <c r="AA75" s="1142" t="s">
        <v>84</v>
      </c>
      <c r="AB75" s="1142" t="s">
        <v>84</v>
      </c>
      <c r="AC75" s="1141">
        <v>0</v>
      </c>
      <c r="AD75" s="1142" t="s">
        <v>84</v>
      </c>
      <c r="AE75" s="1141">
        <v>0</v>
      </c>
      <c r="AF75" s="1143">
        <v>0</v>
      </c>
      <c r="AG75" s="864">
        <v>0</v>
      </c>
      <c r="AH75" s="1142" t="s">
        <v>84</v>
      </c>
      <c r="AI75" s="1142" t="s">
        <v>84</v>
      </c>
      <c r="AJ75" s="1144">
        <v>0</v>
      </c>
      <c r="AK75" s="852">
        <v>0</v>
      </c>
      <c r="AL75" s="479">
        <v>0</v>
      </c>
      <c r="AM75" s="1145">
        <v>0</v>
      </c>
      <c r="AN75" s="440">
        <v>0</v>
      </c>
      <c r="AO75" s="519" t="s">
        <v>84</v>
      </c>
      <c r="AP75" s="519" t="s">
        <v>84</v>
      </c>
      <c r="AQ75" s="519" t="s">
        <v>84</v>
      </c>
      <c r="AR75" s="519" t="s">
        <v>84</v>
      </c>
      <c r="AS75" s="519" t="s">
        <v>84</v>
      </c>
      <c r="AT75" s="288"/>
      <c r="AU75" s="1607"/>
      <c r="AV75" s="435" t="s">
        <v>107</v>
      </c>
      <c r="AW75" s="823">
        <v>0</v>
      </c>
      <c r="AX75" s="824">
        <v>0</v>
      </c>
      <c r="AY75" s="824"/>
      <c r="AZ75" s="824">
        <v>0</v>
      </c>
      <c r="BA75" s="824"/>
      <c r="BB75" s="824"/>
      <c r="BC75" s="824">
        <v>0</v>
      </c>
      <c r="BD75" s="824">
        <v>0</v>
      </c>
      <c r="BE75" s="824"/>
      <c r="BF75" s="824">
        <v>0</v>
      </c>
      <c r="BG75" s="824"/>
      <c r="BH75" s="824">
        <v>0</v>
      </c>
      <c r="BI75" s="824">
        <v>1</v>
      </c>
      <c r="BJ75" s="824">
        <v>0</v>
      </c>
      <c r="BK75" s="824">
        <v>0</v>
      </c>
      <c r="BL75" s="824">
        <v>1</v>
      </c>
      <c r="BM75" s="994">
        <v>0</v>
      </c>
      <c r="BN75" s="994"/>
      <c r="BO75" s="1302">
        <v>0</v>
      </c>
      <c r="BP75" s="824">
        <v>0</v>
      </c>
      <c r="BQ75" s="824">
        <v>0</v>
      </c>
      <c r="BR75" s="824">
        <v>0</v>
      </c>
      <c r="BS75" s="824"/>
      <c r="BT75" s="824"/>
      <c r="BU75" s="824"/>
      <c r="BV75" s="824">
        <v>0</v>
      </c>
      <c r="BW75" s="824"/>
      <c r="BX75" s="824">
        <v>0</v>
      </c>
      <c r="BY75" s="824">
        <v>0</v>
      </c>
      <c r="BZ75" s="824">
        <v>0</v>
      </c>
      <c r="CA75" s="824"/>
      <c r="CB75" s="824"/>
      <c r="CC75" s="824">
        <v>0</v>
      </c>
      <c r="CD75" s="846">
        <v>0</v>
      </c>
      <c r="CE75" s="825">
        <v>0</v>
      </c>
      <c r="CF75" s="846">
        <v>0</v>
      </c>
      <c r="CG75" s="846">
        <v>0</v>
      </c>
      <c r="CH75" s="517">
        <v>0</v>
      </c>
      <c r="CI75" s="517">
        <v>0</v>
      </c>
      <c r="CJ75" s="517">
        <v>0</v>
      </c>
      <c r="CK75" s="517">
        <v>0</v>
      </c>
      <c r="CL75" s="517">
        <v>0</v>
      </c>
      <c r="CM75" s="261"/>
      <c r="CN75" s="1607"/>
      <c r="CO75" s="435" t="s">
        <v>107</v>
      </c>
      <c r="CP75" s="1398">
        <v>0</v>
      </c>
      <c r="CQ75" s="1399">
        <v>0</v>
      </c>
      <c r="CR75" s="1399"/>
      <c r="CS75" s="1399">
        <v>0</v>
      </c>
      <c r="CT75" s="1399"/>
      <c r="CU75" s="1399"/>
      <c r="CV75" s="1399">
        <v>0</v>
      </c>
      <c r="CW75" s="1399">
        <v>0</v>
      </c>
      <c r="CX75" s="1399"/>
      <c r="CY75" s="1399">
        <v>0</v>
      </c>
      <c r="CZ75" s="1399"/>
      <c r="DA75" s="1399">
        <v>0</v>
      </c>
      <c r="DB75" s="1399">
        <v>1</v>
      </c>
      <c r="DC75" s="1399">
        <v>0</v>
      </c>
      <c r="DD75" s="1399">
        <v>0</v>
      </c>
      <c r="DE75" s="1399">
        <v>1</v>
      </c>
      <c r="DF75" s="1399">
        <v>0</v>
      </c>
      <c r="DG75" s="1399"/>
      <c r="DH75" s="1399">
        <v>0</v>
      </c>
      <c r="DI75" s="1399">
        <v>0</v>
      </c>
      <c r="DJ75" s="1399">
        <v>0</v>
      </c>
      <c r="DK75" s="1399">
        <v>0</v>
      </c>
      <c r="DL75" s="1399"/>
      <c r="DM75" s="1399"/>
      <c r="DN75" s="1399"/>
      <c r="DO75" s="1399">
        <v>0</v>
      </c>
      <c r="DP75" s="1399"/>
      <c r="DQ75" s="1399">
        <v>0</v>
      </c>
      <c r="DR75" s="1399">
        <v>0</v>
      </c>
      <c r="DS75" s="1399">
        <v>0</v>
      </c>
      <c r="DT75" s="1399"/>
      <c r="DU75" s="1399"/>
      <c r="DV75" s="1399">
        <v>0</v>
      </c>
      <c r="DW75" s="1399">
        <v>0</v>
      </c>
      <c r="DX75" s="1399">
        <v>0</v>
      </c>
      <c r="DY75" s="1399">
        <v>0</v>
      </c>
      <c r="DZ75" s="1400">
        <v>0</v>
      </c>
    </row>
    <row r="76" spans="1:130" ht="15" customHeight="1" x14ac:dyDescent="0.35">
      <c r="A76" s="420"/>
      <c r="B76" s="1617" t="s">
        <v>725</v>
      </c>
      <c r="C76" s="1316" t="s">
        <v>106</v>
      </c>
      <c r="D76" s="1334">
        <v>1</v>
      </c>
      <c r="E76" s="1350" t="s">
        <v>84</v>
      </c>
      <c r="F76" s="1331" t="s">
        <v>84</v>
      </c>
      <c r="G76" s="1350" t="s">
        <v>84</v>
      </c>
      <c r="H76" s="1331" t="s">
        <v>84</v>
      </c>
      <c r="I76" s="1331" t="s">
        <v>84</v>
      </c>
      <c r="J76" s="1350" t="s">
        <v>84</v>
      </c>
      <c r="K76" s="1350" t="s">
        <v>84</v>
      </c>
      <c r="L76" s="1331" t="s">
        <v>84</v>
      </c>
      <c r="M76" s="1350" t="s">
        <v>84</v>
      </c>
      <c r="N76" s="1331" t="s">
        <v>84</v>
      </c>
      <c r="O76" s="1350" t="s">
        <v>84</v>
      </c>
      <c r="P76" s="1350" t="s">
        <v>84</v>
      </c>
      <c r="Q76" s="1350" t="s">
        <v>84</v>
      </c>
      <c r="R76" s="1350" t="s">
        <v>84</v>
      </c>
      <c r="S76" s="1350">
        <v>0</v>
      </c>
      <c r="T76" s="1350" t="s">
        <v>84</v>
      </c>
      <c r="U76" s="1331" t="s">
        <v>84</v>
      </c>
      <c r="V76" s="1364" t="s">
        <v>84</v>
      </c>
      <c r="W76" s="430">
        <v>0</v>
      </c>
      <c r="X76" s="1146" t="s">
        <v>84</v>
      </c>
      <c r="Y76" s="1146">
        <v>1</v>
      </c>
      <c r="Z76" s="1142" t="s">
        <v>84</v>
      </c>
      <c r="AA76" s="1142" t="s">
        <v>84</v>
      </c>
      <c r="AB76" s="1142" t="s">
        <v>84</v>
      </c>
      <c r="AC76" s="1146" t="s">
        <v>84</v>
      </c>
      <c r="AD76" s="1142" t="s">
        <v>84</v>
      </c>
      <c r="AE76" s="1146" t="s">
        <v>84</v>
      </c>
      <c r="AF76" s="1148" t="s">
        <v>84</v>
      </c>
      <c r="AG76" s="480" t="s">
        <v>84</v>
      </c>
      <c r="AH76" s="1142" t="s">
        <v>84</v>
      </c>
      <c r="AI76" s="1142" t="s">
        <v>84</v>
      </c>
      <c r="AJ76" s="1157" t="s">
        <v>84</v>
      </c>
      <c r="AK76" s="855">
        <v>1</v>
      </c>
      <c r="AL76" s="480" t="s">
        <v>84</v>
      </c>
      <c r="AM76" s="1151" t="s">
        <v>84</v>
      </c>
      <c r="AN76" s="430" t="s">
        <v>84</v>
      </c>
      <c r="AO76" s="339" t="s">
        <v>84</v>
      </c>
      <c r="AP76" s="339" t="s">
        <v>84</v>
      </c>
      <c r="AQ76" s="339" t="s">
        <v>84</v>
      </c>
      <c r="AR76" s="339" t="s">
        <v>84</v>
      </c>
      <c r="AS76" s="339" t="s">
        <v>84</v>
      </c>
      <c r="AT76" s="288"/>
      <c r="AU76" s="1607" t="s">
        <v>688</v>
      </c>
      <c r="AV76" s="435"/>
      <c r="AW76" s="823">
        <v>1</v>
      </c>
      <c r="AX76" s="824">
        <v>0</v>
      </c>
      <c r="AY76" s="824"/>
      <c r="AZ76" s="824">
        <v>0</v>
      </c>
      <c r="BA76" s="824"/>
      <c r="BB76" s="824"/>
      <c r="BC76" s="824">
        <v>0</v>
      </c>
      <c r="BD76" s="824">
        <v>0</v>
      </c>
      <c r="BE76" s="824"/>
      <c r="BF76" s="824">
        <v>0</v>
      </c>
      <c r="BG76" s="824"/>
      <c r="BH76" s="824">
        <v>0</v>
      </c>
      <c r="BI76" s="824">
        <v>0</v>
      </c>
      <c r="BJ76" s="824">
        <v>0</v>
      </c>
      <c r="BK76" s="824">
        <v>0</v>
      </c>
      <c r="BL76" s="824">
        <v>0</v>
      </c>
      <c r="BM76" s="994">
        <v>0</v>
      </c>
      <c r="BN76" s="994"/>
      <c r="BO76" s="1302">
        <v>0</v>
      </c>
      <c r="BP76" s="824">
        <v>0</v>
      </c>
      <c r="BQ76" s="824">
        <v>0</v>
      </c>
      <c r="BR76" s="824">
        <v>1</v>
      </c>
      <c r="BS76" s="824"/>
      <c r="BT76" s="824"/>
      <c r="BU76" s="824"/>
      <c r="BV76" s="824">
        <v>0</v>
      </c>
      <c r="BW76" s="824"/>
      <c r="BX76" s="824">
        <v>0</v>
      </c>
      <c r="BY76" s="824">
        <v>0</v>
      </c>
      <c r="BZ76" s="824">
        <v>0</v>
      </c>
      <c r="CA76" s="824"/>
      <c r="CB76" s="824"/>
      <c r="CC76" s="824">
        <v>0</v>
      </c>
      <c r="CD76" s="846">
        <v>1</v>
      </c>
      <c r="CE76" s="825">
        <v>0</v>
      </c>
      <c r="CF76" s="846">
        <v>0</v>
      </c>
      <c r="CG76" s="846">
        <v>0</v>
      </c>
      <c r="CH76" s="339"/>
      <c r="CI76" s="339"/>
      <c r="CJ76" s="339"/>
      <c r="CK76" s="339"/>
      <c r="CL76" s="339"/>
      <c r="CM76" s="261"/>
      <c r="CN76" s="1607" t="s">
        <v>725</v>
      </c>
      <c r="CO76" s="435" t="s">
        <v>106</v>
      </c>
      <c r="CP76" s="1398">
        <v>1</v>
      </c>
      <c r="CQ76" s="1399">
        <v>0</v>
      </c>
      <c r="CR76" s="1399"/>
      <c r="CS76" s="1399">
        <v>0</v>
      </c>
      <c r="CT76" s="1399"/>
      <c r="CU76" s="1399"/>
      <c r="CV76" s="1399">
        <v>0</v>
      </c>
      <c r="CW76" s="1399">
        <v>0</v>
      </c>
      <c r="CX76" s="1399"/>
      <c r="CY76" s="1399">
        <v>0</v>
      </c>
      <c r="CZ76" s="1399"/>
      <c r="DA76" s="1399">
        <v>0</v>
      </c>
      <c r="DB76" s="1399">
        <v>0</v>
      </c>
      <c r="DC76" s="1399">
        <v>0</v>
      </c>
      <c r="DD76" s="1399">
        <v>0</v>
      </c>
      <c r="DE76" s="1399">
        <v>0</v>
      </c>
      <c r="DF76" s="1399">
        <v>0</v>
      </c>
      <c r="DG76" s="1399"/>
      <c r="DH76" s="1399">
        <v>0</v>
      </c>
      <c r="DI76" s="1399">
        <v>0</v>
      </c>
      <c r="DJ76" s="1399">
        <v>0</v>
      </c>
      <c r="DK76" s="1399">
        <v>1</v>
      </c>
      <c r="DL76" s="1399"/>
      <c r="DM76" s="1399"/>
      <c r="DN76" s="1399"/>
      <c r="DO76" s="1399">
        <v>0</v>
      </c>
      <c r="DP76" s="1399"/>
      <c r="DQ76" s="1399">
        <v>0</v>
      </c>
      <c r="DR76" s="1399">
        <v>0</v>
      </c>
      <c r="DS76" s="1399">
        <v>0</v>
      </c>
      <c r="DT76" s="1399"/>
      <c r="DU76" s="1399"/>
      <c r="DV76" s="1399">
        <v>0</v>
      </c>
      <c r="DW76" s="1399">
        <v>1</v>
      </c>
      <c r="DX76" s="1399">
        <v>0</v>
      </c>
      <c r="DY76" s="1399">
        <v>0</v>
      </c>
      <c r="DZ76" s="1400">
        <v>0</v>
      </c>
    </row>
    <row r="77" spans="1:130" ht="15" customHeight="1" x14ac:dyDescent="0.35">
      <c r="A77" s="419"/>
      <c r="B77" s="1618"/>
      <c r="C77" s="1316" t="s">
        <v>107</v>
      </c>
      <c r="D77" s="1335">
        <v>0</v>
      </c>
      <c r="E77" s="1351">
        <v>0</v>
      </c>
      <c r="F77" s="1331" t="s">
        <v>84</v>
      </c>
      <c r="G77" s="1351">
        <v>0</v>
      </c>
      <c r="H77" s="1331" t="s">
        <v>84</v>
      </c>
      <c r="I77" s="1331" t="s">
        <v>84</v>
      </c>
      <c r="J77" s="1351">
        <v>0</v>
      </c>
      <c r="K77" s="1351">
        <v>0</v>
      </c>
      <c r="L77" s="1331" t="s">
        <v>84</v>
      </c>
      <c r="M77" s="1351">
        <v>0</v>
      </c>
      <c r="N77" s="1331" t="s">
        <v>84</v>
      </c>
      <c r="O77" s="1351">
        <v>0</v>
      </c>
      <c r="P77" s="1351">
        <v>0</v>
      </c>
      <c r="Q77" s="1351">
        <v>0</v>
      </c>
      <c r="R77" s="1355">
        <v>0</v>
      </c>
      <c r="S77" s="1000">
        <v>1</v>
      </c>
      <c r="T77" s="1356">
        <v>0</v>
      </c>
      <c r="U77" s="1331" t="s">
        <v>84</v>
      </c>
      <c r="V77" s="1357">
        <v>0</v>
      </c>
      <c r="W77" s="1319">
        <v>1</v>
      </c>
      <c r="X77" s="1147">
        <v>0</v>
      </c>
      <c r="Y77" s="1147">
        <v>0</v>
      </c>
      <c r="Z77" s="1142" t="s">
        <v>84</v>
      </c>
      <c r="AA77" s="1142" t="s">
        <v>84</v>
      </c>
      <c r="AB77" s="1142" t="s">
        <v>84</v>
      </c>
      <c r="AC77" s="1147">
        <v>0</v>
      </c>
      <c r="AD77" s="1142" t="s">
        <v>84</v>
      </c>
      <c r="AE77" s="1147">
        <v>0</v>
      </c>
      <c r="AF77" s="1149">
        <v>0</v>
      </c>
      <c r="AG77" s="865">
        <v>0</v>
      </c>
      <c r="AH77" s="1142" t="s">
        <v>84</v>
      </c>
      <c r="AI77" s="1142" t="s">
        <v>84</v>
      </c>
      <c r="AJ77" s="1150">
        <v>0</v>
      </c>
      <c r="AK77" s="853">
        <v>0</v>
      </c>
      <c r="AL77" s="480">
        <v>0</v>
      </c>
      <c r="AM77" s="1151">
        <v>0</v>
      </c>
      <c r="AN77" s="430">
        <v>0</v>
      </c>
      <c r="AO77" s="339" t="s">
        <v>84</v>
      </c>
      <c r="AP77" s="339" t="s">
        <v>84</v>
      </c>
      <c r="AQ77" s="339" t="s">
        <v>84</v>
      </c>
      <c r="AR77" s="339" t="s">
        <v>84</v>
      </c>
      <c r="AS77" s="339" t="s">
        <v>84</v>
      </c>
      <c r="AT77" s="288"/>
      <c r="AU77" s="1607"/>
      <c r="AV77" s="435"/>
      <c r="AW77" s="823">
        <v>0</v>
      </c>
      <c r="AX77" s="824">
        <v>0</v>
      </c>
      <c r="AY77" s="824"/>
      <c r="AZ77" s="824">
        <v>0</v>
      </c>
      <c r="BA77" s="824"/>
      <c r="BB77" s="824"/>
      <c r="BC77" s="824">
        <v>0</v>
      </c>
      <c r="BD77" s="824">
        <v>0</v>
      </c>
      <c r="BE77" s="824"/>
      <c r="BF77" s="824">
        <v>0</v>
      </c>
      <c r="BG77" s="824"/>
      <c r="BH77" s="824">
        <v>0</v>
      </c>
      <c r="BI77" s="824">
        <v>0</v>
      </c>
      <c r="BJ77" s="824">
        <v>0</v>
      </c>
      <c r="BK77" s="824">
        <v>0</v>
      </c>
      <c r="BL77" s="824">
        <v>1</v>
      </c>
      <c r="BM77" s="994">
        <v>0</v>
      </c>
      <c r="BN77" s="994"/>
      <c r="BO77" s="1302">
        <v>0</v>
      </c>
      <c r="BP77" s="824">
        <v>1</v>
      </c>
      <c r="BQ77" s="824">
        <v>0</v>
      </c>
      <c r="BR77" s="824">
        <v>0</v>
      </c>
      <c r="BS77" s="824"/>
      <c r="BT77" s="824"/>
      <c r="BU77" s="824"/>
      <c r="BV77" s="824">
        <v>0</v>
      </c>
      <c r="BW77" s="824"/>
      <c r="BX77" s="824">
        <v>0</v>
      </c>
      <c r="BY77" s="824">
        <v>0</v>
      </c>
      <c r="BZ77" s="824">
        <v>0</v>
      </c>
      <c r="CA77" s="824"/>
      <c r="CB77" s="824"/>
      <c r="CC77" s="824">
        <v>0</v>
      </c>
      <c r="CD77" s="846">
        <v>0</v>
      </c>
      <c r="CE77" s="825">
        <v>0</v>
      </c>
      <c r="CF77" s="846">
        <v>0</v>
      </c>
      <c r="CG77" s="846">
        <v>0</v>
      </c>
      <c r="CH77" s="339"/>
      <c r="CI77" s="339"/>
      <c r="CJ77" s="339"/>
      <c r="CK77" s="339"/>
      <c r="CL77" s="339"/>
      <c r="CM77" s="261"/>
      <c r="CN77" s="1607"/>
      <c r="CO77" s="435" t="s">
        <v>107</v>
      </c>
      <c r="CP77" s="1398">
        <v>0</v>
      </c>
      <c r="CQ77" s="1399">
        <v>0</v>
      </c>
      <c r="CR77" s="1399"/>
      <c r="CS77" s="1399">
        <v>0</v>
      </c>
      <c r="CT77" s="1399"/>
      <c r="CU77" s="1399"/>
      <c r="CV77" s="1399">
        <v>0</v>
      </c>
      <c r="CW77" s="1399">
        <v>0</v>
      </c>
      <c r="CX77" s="1399"/>
      <c r="CY77" s="1399">
        <v>0</v>
      </c>
      <c r="CZ77" s="1399"/>
      <c r="DA77" s="1399">
        <v>0</v>
      </c>
      <c r="DB77" s="1399">
        <v>0</v>
      </c>
      <c r="DC77" s="1399">
        <v>0</v>
      </c>
      <c r="DD77" s="1399">
        <v>0</v>
      </c>
      <c r="DE77" s="1399">
        <v>1</v>
      </c>
      <c r="DF77" s="1399">
        <v>0</v>
      </c>
      <c r="DG77" s="1399"/>
      <c r="DH77" s="1399">
        <v>0</v>
      </c>
      <c r="DI77" s="1399">
        <v>1</v>
      </c>
      <c r="DJ77" s="1399">
        <v>0</v>
      </c>
      <c r="DK77" s="1399">
        <v>0</v>
      </c>
      <c r="DL77" s="1399"/>
      <c r="DM77" s="1399"/>
      <c r="DN77" s="1399"/>
      <c r="DO77" s="1399">
        <v>0</v>
      </c>
      <c r="DP77" s="1399"/>
      <c r="DQ77" s="1399">
        <v>0</v>
      </c>
      <c r="DR77" s="1399">
        <v>0</v>
      </c>
      <c r="DS77" s="1399">
        <v>0</v>
      </c>
      <c r="DT77" s="1399"/>
      <c r="DU77" s="1399"/>
      <c r="DV77" s="1399">
        <v>0</v>
      </c>
      <c r="DW77" s="1399">
        <v>0</v>
      </c>
      <c r="DX77" s="1399">
        <v>0</v>
      </c>
      <c r="DY77" s="1399">
        <v>0</v>
      </c>
      <c r="DZ77" s="1400">
        <v>0</v>
      </c>
    </row>
    <row r="78" spans="1:130" ht="15" customHeight="1" x14ac:dyDescent="0.35">
      <c r="A78" s="421"/>
      <c r="B78" s="1617" t="s">
        <v>689</v>
      </c>
      <c r="C78" s="1316" t="s">
        <v>106</v>
      </c>
      <c r="D78" s="1336">
        <v>1</v>
      </c>
      <c r="E78" s="440" t="s">
        <v>84</v>
      </c>
      <c r="F78" s="1331" t="s">
        <v>84</v>
      </c>
      <c r="G78" s="1358" t="s">
        <v>84</v>
      </c>
      <c r="H78" s="1331" t="s">
        <v>84</v>
      </c>
      <c r="I78" s="1331" t="s">
        <v>84</v>
      </c>
      <c r="J78" s="1358" t="s">
        <v>84</v>
      </c>
      <c r="K78" s="1358" t="s">
        <v>84</v>
      </c>
      <c r="L78" s="1331" t="s">
        <v>84</v>
      </c>
      <c r="M78" s="1358" t="s">
        <v>84</v>
      </c>
      <c r="N78" s="1331" t="s">
        <v>84</v>
      </c>
      <c r="O78" s="1358" t="s">
        <v>84</v>
      </c>
      <c r="P78" s="1358" t="s">
        <v>84</v>
      </c>
      <c r="Q78" s="1358" t="s">
        <v>84</v>
      </c>
      <c r="R78" s="1359" t="s">
        <v>84</v>
      </c>
      <c r="S78" s="1002" t="s">
        <v>84</v>
      </c>
      <c r="T78" s="1360" t="s">
        <v>84</v>
      </c>
      <c r="U78" s="1331" t="s">
        <v>84</v>
      </c>
      <c r="V78" s="1361" t="s">
        <v>84</v>
      </c>
      <c r="W78" s="440" t="s">
        <v>84</v>
      </c>
      <c r="X78" s="1152" t="s">
        <v>84</v>
      </c>
      <c r="Y78" s="1152">
        <v>1</v>
      </c>
      <c r="Z78" s="1142" t="s">
        <v>84</v>
      </c>
      <c r="AA78" s="1142" t="s">
        <v>84</v>
      </c>
      <c r="AB78" s="1142" t="s">
        <v>84</v>
      </c>
      <c r="AC78" s="1152" t="s">
        <v>84</v>
      </c>
      <c r="AD78" s="1142" t="s">
        <v>84</v>
      </c>
      <c r="AE78" s="1152" t="s">
        <v>84</v>
      </c>
      <c r="AF78" s="1153" t="s">
        <v>84</v>
      </c>
      <c r="AG78" s="479" t="s">
        <v>84</v>
      </c>
      <c r="AH78" s="1142" t="s">
        <v>84</v>
      </c>
      <c r="AI78" s="1142" t="s">
        <v>84</v>
      </c>
      <c r="AJ78" s="1154" t="s">
        <v>84</v>
      </c>
      <c r="AK78" s="854" t="s">
        <v>84</v>
      </c>
      <c r="AL78" s="479" t="s">
        <v>84</v>
      </c>
      <c r="AM78" s="1145" t="s">
        <v>84</v>
      </c>
      <c r="AN78" s="440" t="s">
        <v>84</v>
      </c>
      <c r="AO78" s="519" t="s">
        <v>84</v>
      </c>
      <c r="AP78" s="519" t="s">
        <v>84</v>
      </c>
      <c r="AQ78" s="519" t="s">
        <v>84</v>
      </c>
      <c r="AR78" s="519" t="s">
        <v>84</v>
      </c>
      <c r="AS78" s="519" t="s">
        <v>84</v>
      </c>
      <c r="AT78" s="288"/>
      <c r="AU78" s="1607" t="s">
        <v>689</v>
      </c>
      <c r="AV78" s="435"/>
      <c r="AW78" s="823">
        <v>1</v>
      </c>
      <c r="AX78" s="824">
        <v>0</v>
      </c>
      <c r="AY78" s="824"/>
      <c r="AZ78" s="824">
        <v>0</v>
      </c>
      <c r="BA78" s="824"/>
      <c r="BB78" s="824"/>
      <c r="BC78" s="824">
        <v>0</v>
      </c>
      <c r="BD78" s="824">
        <v>0</v>
      </c>
      <c r="BE78" s="824"/>
      <c r="BF78" s="824">
        <v>0</v>
      </c>
      <c r="BG78" s="824"/>
      <c r="BH78" s="824">
        <v>0</v>
      </c>
      <c r="BI78" s="824">
        <v>0</v>
      </c>
      <c r="BJ78" s="824">
        <v>0</v>
      </c>
      <c r="BK78" s="824">
        <v>0</v>
      </c>
      <c r="BL78" s="824">
        <v>0</v>
      </c>
      <c r="BM78" s="994">
        <v>0</v>
      </c>
      <c r="BN78" s="994"/>
      <c r="BO78" s="1302">
        <v>0</v>
      </c>
      <c r="BP78" s="824">
        <v>0</v>
      </c>
      <c r="BQ78" s="824">
        <v>0</v>
      </c>
      <c r="BR78" s="824">
        <v>1</v>
      </c>
      <c r="BS78" s="824"/>
      <c r="BT78" s="824"/>
      <c r="BU78" s="824"/>
      <c r="BV78" s="824">
        <v>0</v>
      </c>
      <c r="BW78" s="824"/>
      <c r="BX78" s="824">
        <v>0</v>
      </c>
      <c r="BY78" s="824">
        <v>0</v>
      </c>
      <c r="BZ78" s="824">
        <v>0</v>
      </c>
      <c r="CA78" s="824"/>
      <c r="CB78" s="824"/>
      <c r="CC78" s="824">
        <v>0</v>
      </c>
      <c r="CD78" s="846">
        <v>0</v>
      </c>
      <c r="CE78" s="825">
        <v>0</v>
      </c>
      <c r="CF78" s="846">
        <v>0</v>
      </c>
      <c r="CG78" s="846">
        <v>0</v>
      </c>
      <c r="CH78" s="517"/>
      <c r="CI78" s="517"/>
      <c r="CJ78" s="517"/>
      <c r="CK78" s="517"/>
      <c r="CL78" s="517"/>
      <c r="CM78" s="261"/>
      <c r="CN78" s="1607" t="s">
        <v>689</v>
      </c>
      <c r="CO78" s="435" t="s">
        <v>106</v>
      </c>
      <c r="CP78" s="1398">
        <v>1</v>
      </c>
      <c r="CQ78" s="1399">
        <v>0</v>
      </c>
      <c r="CR78" s="1399"/>
      <c r="CS78" s="1399">
        <v>0</v>
      </c>
      <c r="CT78" s="1399"/>
      <c r="CU78" s="1399"/>
      <c r="CV78" s="1399">
        <v>0</v>
      </c>
      <c r="CW78" s="1399">
        <v>0</v>
      </c>
      <c r="CX78" s="1399"/>
      <c r="CY78" s="1399">
        <v>0</v>
      </c>
      <c r="CZ78" s="1399"/>
      <c r="DA78" s="1399">
        <v>0</v>
      </c>
      <c r="DB78" s="1399">
        <v>0</v>
      </c>
      <c r="DC78" s="1399">
        <v>0</v>
      </c>
      <c r="DD78" s="1399">
        <v>0</v>
      </c>
      <c r="DE78" s="1399">
        <v>0</v>
      </c>
      <c r="DF78" s="1399">
        <v>0</v>
      </c>
      <c r="DG78" s="1399"/>
      <c r="DH78" s="1399">
        <v>0</v>
      </c>
      <c r="DI78" s="1399">
        <v>0</v>
      </c>
      <c r="DJ78" s="1399">
        <v>0</v>
      </c>
      <c r="DK78" s="1399">
        <v>1</v>
      </c>
      <c r="DL78" s="1399"/>
      <c r="DM78" s="1399"/>
      <c r="DN78" s="1399"/>
      <c r="DO78" s="1399">
        <v>0</v>
      </c>
      <c r="DP78" s="1399"/>
      <c r="DQ78" s="1399">
        <v>0</v>
      </c>
      <c r="DR78" s="1399">
        <v>0</v>
      </c>
      <c r="DS78" s="1399">
        <v>0</v>
      </c>
      <c r="DT78" s="1399"/>
      <c r="DU78" s="1399"/>
      <c r="DV78" s="1399">
        <v>0</v>
      </c>
      <c r="DW78" s="1399">
        <v>0</v>
      </c>
      <c r="DX78" s="1399">
        <v>0</v>
      </c>
      <c r="DY78" s="1399">
        <v>0</v>
      </c>
      <c r="DZ78" s="1400">
        <v>0</v>
      </c>
    </row>
    <row r="79" spans="1:130" ht="15" customHeight="1" x14ac:dyDescent="0.35">
      <c r="A79" s="419"/>
      <c r="B79" s="1618"/>
      <c r="C79" s="1316" t="s">
        <v>107</v>
      </c>
      <c r="D79" s="1329">
        <v>0</v>
      </c>
      <c r="E79" s="1330">
        <v>0</v>
      </c>
      <c r="F79" s="1331" t="s">
        <v>84</v>
      </c>
      <c r="G79" s="1330">
        <v>0</v>
      </c>
      <c r="H79" s="1331" t="s">
        <v>84</v>
      </c>
      <c r="I79" s="1331" t="s">
        <v>84</v>
      </c>
      <c r="J79" s="1330">
        <v>0</v>
      </c>
      <c r="K79" s="1330">
        <v>0</v>
      </c>
      <c r="L79" s="1331" t="s">
        <v>84</v>
      </c>
      <c r="M79" s="1330">
        <v>0</v>
      </c>
      <c r="N79" s="1331" t="s">
        <v>84</v>
      </c>
      <c r="O79" s="1330">
        <v>0</v>
      </c>
      <c r="P79" s="1330">
        <v>0</v>
      </c>
      <c r="Q79" s="1330">
        <v>0</v>
      </c>
      <c r="R79" s="1332">
        <v>0</v>
      </c>
      <c r="S79" s="999">
        <v>0</v>
      </c>
      <c r="T79" s="1333">
        <v>0</v>
      </c>
      <c r="U79" s="1331" t="s">
        <v>84</v>
      </c>
      <c r="V79" s="1349">
        <v>0</v>
      </c>
      <c r="W79" s="1318">
        <v>0</v>
      </c>
      <c r="X79" s="1141">
        <v>0</v>
      </c>
      <c r="Y79" s="1141">
        <v>0</v>
      </c>
      <c r="Z79" s="1142" t="s">
        <v>84</v>
      </c>
      <c r="AA79" s="1142" t="s">
        <v>84</v>
      </c>
      <c r="AB79" s="1142" t="s">
        <v>84</v>
      </c>
      <c r="AC79" s="1141">
        <v>0</v>
      </c>
      <c r="AD79" s="1142" t="s">
        <v>84</v>
      </c>
      <c r="AE79" s="1141">
        <v>0</v>
      </c>
      <c r="AF79" s="1143">
        <v>0</v>
      </c>
      <c r="AG79" s="864">
        <v>0</v>
      </c>
      <c r="AH79" s="1142" t="s">
        <v>84</v>
      </c>
      <c r="AI79" s="1142" t="s">
        <v>84</v>
      </c>
      <c r="AJ79" s="1144">
        <v>0</v>
      </c>
      <c r="AK79" s="852">
        <v>0</v>
      </c>
      <c r="AL79" s="479">
        <v>0</v>
      </c>
      <c r="AM79" s="1145">
        <v>0</v>
      </c>
      <c r="AN79" s="440">
        <v>0</v>
      </c>
      <c r="AO79" s="519" t="s">
        <v>84</v>
      </c>
      <c r="AP79" s="519" t="s">
        <v>84</v>
      </c>
      <c r="AQ79" s="519" t="s">
        <v>84</v>
      </c>
      <c r="AR79" s="519" t="s">
        <v>84</v>
      </c>
      <c r="AS79" s="519" t="s">
        <v>84</v>
      </c>
      <c r="AT79" s="288"/>
      <c r="AU79" s="1607"/>
      <c r="AV79" s="435"/>
      <c r="AW79" s="823">
        <v>0</v>
      </c>
      <c r="AX79" s="824">
        <v>0</v>
      </c>
      <c r="AY79" s="824"/>
      <c r="AZ79" s="824">
        <v>0</v>
      </c>
      <c r="BA79" s="824"/>
      <c r="BB79" s="824"/>
      <c r="BC79" s="824">
        <v>0</v>
      </c>
      <c r="BD79" s="824">
        <v>0</v>
      </c>
      <c r="BE79" s="824"/>
      <c r="BF79" s="824">
        <v>0</v>
      </c>
      <c r="BG79" s="824"/>
      <c r="BH79" s="824">
        <v>0</v>
      </c>
      <c r="BI79" s="824">
        <v>0</v>
      </c>
      <c r="BJ79" s="824">
        <v>0</v>
      </c>
      <c r="BK79" s="824">
        <v>0</v>
      </c>
      <c r="BL79" s="824">
        <v>0</v>
      </c>
      <c r="BM79" s="994">
        <v>0</v>
      </c>
      <c r="BN79" s="994"/>
      <c r="BO79" s="1302">
        <v>0</v>
      </c>
      <c r="BP79" s="824">
        <v>0</v>
      </c>
      <c r="BQ79" s="824">
        <v>0</v>
      </c>
      <c r="BR79" s="824">
        <v>0</v>
      </c>
      <c r="BS79" s="824"/>
      <c r="BT79" s="824"/>
      <c r="BU79" s="824"/>
      <c r="BV79" s="824">
        <v>0</v>
      </c>
      <c r="BW79" s="824"/>
      <c r="BX79" s="824">
        <v>0</v>
      </c>
      <c r="BY79" s="824">
        <v>0</v>
      </c>
      <c r="BZ79" s="824">
        <v>0</v>
      </c>
      <c r="CA79" s="824"/>
      <c r="CB79" s="824"/>
      <c r="CC79" s="824">
        <v>0</v>
      </c>
      <c r="CD79" s="846">
        <v>0</v>
      </c>
      <c r="CE79" s="825">
        <v>0</v>
      </c>
      <c r="CF79" s="846">
        <v>0</v>
      </c>
      <c r="CG79" s="846">
        <v>0</v>
      </c>
      <c r="CH79" s="517"/>
      <c r="CI79" s="517"/>
      <c r="CJ79" s="517"/>
      <c r="CK79" s="517"/>
      <c r="CL79" s="517"/>
      <c r="CM79" s="261"/>
      <c r="CN79" s="1607"/>
      <c r="CO79" s="435" t="s">
        <v>107</v>
      </c>
      <c r="CP79" s="1398">
        <v>0</v>
      </c>
      <c r="CQ79" s="1399">
        <v>0</v>
      </c>
      <c r="CR79" s="1399"/>
      <c r="CS79" s="1399">
        <v>0</v>
      </c>
      <c r="CT79" s="1399"/>
      <c r="CU79" s="1399"/>
      <c r="CV79" s="1399">
        <v>0</v>
      </c>
      <c r="CW79" s="1399">
        <v>0</v>
      </c>
      <c r="CX79" s="1399"/>
      <c r="CY79" s="1399">
        <v>0</v>
      </c>
      <c r="CZ79" s="1399"/>
      <c r="DA79" s="1399">
        <v>0</v>
      </c>
      <c r="DB79" s="1399">
        <v>0</v>
      </c>
      <c r="DC79" s="1399">
        <v>0</v>
      </c>
      <c r="DD79" s="1399">
        <v>0</v>
      </c>
      <c r="DE79" s="1399">
        <v>0</v>
      </c>
      <c r="DF79" s="1399">
        <v>0</v>
      </c>
      <c r="DG79" s="1399"/>
      <c r="DH79" s="1399">
        <v>0</v>
      </c>
      <c r="DI79" s="1399">
        <v>0</v>
      </c>
      <c r="DJ79" s="1399">
        <v>0</v>
      </c>
      <c r="DK79" s="1399">
        <v>0</v>
      </c>
      <c r="DL79" s="1399"/>
      <c r="DM79" s="1399"/>
      <c r="DN79" s="1399"/>
      <c r="DO79" s="1399">
        <v>0</v>
      </c>
      <c r="DP79" s="1399"/>
      <c r="DQ79" s="1399">
        <v>0</v>
      </c>
      <c r="DR79" s="1399">
        <v>0</v>
      </c>
      <c r="DS79" s="1399">
        <v>0</v>
      </c>
      <c r="DT79" s="1399"/>
      <c r="DU79" s="1399"/>
      <c r="DV79" s="1399">
        <v>0</v>
      </c>
      <c r="DW79" s="1399">
        <v>0</v>
      </c>
      <c r="DX79" s="1399">
        <v>0</v>
      </c>
      <c r="DY79" s="1399">
        <v>0</v>
      </c>
      <c r="DZ79" s="1400">
        <v>0</v>
      </c>
    </row>
    <row r="80" spans="1:130" ht="15" customHeight="1" x14ac:dyDescent="0.35">
      <c r="A80" s="420"/>
      <c r="B80" s="1617" t="s">
        <v>690</v>
      </c>
      <c r="C80" s="1316" t="s">
        <v>106</v>
      </c>
      <c r="D80" s="1334">
        <v>1</v>
      </c>
      <c r="E80" s="1350" t="s">
        <v>84</v>
      </c>
      <c r="F80" s="1331" t="s">
        <v>84</v>
      </c>
      <c r="G80" s="1350" t="s">
        <v>84</v>
      </c>
      <c r="H80" s="1331" t="s">
        <v>84</v>
      </c>
      <c r="I80" s="1331" t="s">
        <v>84</v>
      </c>
      <c r="J80" s="1350" t="s">
        <v>84</v>
      </c>
      <c r="K80" s="1350" t="s">
        <v>84</v>
      </c>
      <c r="L80" s="1331" t="s">
        <v>84</v>
      </c>
      <c r="M80" s="1350" t="s">
        <v>84</v>
      </c>
      <c r="N80" s="1331" t="s">
        <v>84</v>
      </c>
      <c r="O80" s="1350" t="s">
        <v>84</v>
      </c>
      <c r="P80" s="1350" t="s">
        <v>84</v>
      </c>
      <c r="Q80" s="1350" t="s">
        <v>84</v>
      </c>
      <c r="R80" s="1352" t="s">
        <v>84</v>
      </c>
      <c r="S80" s="1001">
        <v>0</v>
      </c>
      <c r="T80" s="1353" t="s">
        <v>84</v>
      </c>
      <c r="U80" s="1331" t="s">
        <v>84</v>
      </c>
      <c r="V80" s="1354" t="s">
        <v>84</v>
      </c>
      <c r="W80" s="430">
        <v>0</v>
      </c>
      <c r="X80" s="1146" t="s">
        <v>84</v>
      </c>
      <c r="Y80" s="1146">
        <v>1</v>
      </c>
      <c r="Z80" s="1142" t="s">
        <v>84</v>
      </c>
      <c r="AA80" s="1142" t="s">
        <v>84</v>
      </c>
      <c r="AB80" s="1142" t="s">
        <v>84</v>
      </c>
      <c r="AC80" s="1146" t="s">
        <v>84</v>
      </c>
      <c r="AD80" s="1142" t="s">
        <v>84</v>
      </c>
      <c r="AE80" s="1146" t="s">
        <v>84</v>
      </c>
      <c r="AF80" s="1148" t="s">
        <v>84</v>
      </c>
      <c r="AG80" s="480" t="s">
        <v>84</v>
      </c>
      <c r="AH80" s="1142" t="s">
        <v>84</v>
      </c>
      <c r="AI80" s="1142" t="s">
        <v>84</v>
      </c>
      <c r="AJ80" s="1157" t="s">
        <v>84</v>
      </c>
      <c r="AK80" s="855" t="s">
        <v>84</v>
      </c>
      <c r="AL80" s="480" t="s">
        <v>84</v>
      </c>
      <c r="AM80" s="1151" t="s">
        <v>84</v>
      </c>
      <c r="AN80" s="430" t="s">
        <v>84</v>
      </c>
      <c r="AO80" s="339" t="s">
        <v>84</v>
      </c>
      <c r="AP80" s="339" t="s">
        <v>84</v>
      </c>
      <c r="AQ80" s="339" t="s">
        <v>84</v>
      </c>
      <c r="AR80" s="339" t="s">
        <v>84</v>
      </c>
      <c r="AS80" s="339" t="s">
        <v>84</v>
      </c>
      <c r="AT80" s="288"/>
      <c r="AU80" s="1607" t="s">
        <v>690</v>
      </c>
      <c r="AV80" s="435"/>
      <c r="AW80" s="823">
        <v>1</v>
      </c>
      <c r="AX80" s="824">
        <v>0</v>
      </c>
      <c r="AY80" s="824"/>
      <c r="AZ80" s="824">
        <v>0</v>
      </c>
      <c r="BA80" s="824"/>
      <c r="BB80" s="824"/>
      <c r="BC80" s="824">
        <v>0</v>
      </c>
      <c r="BD80" s="824">
        <v>0</v>
      </c>
      <c r="BE80" s="824"/>
      <c r="BF80" s="824">
        <v>0</v>
      </c>
      <c r="BG80" s="824"/>
      <c r="BH80" s="824">
        <v>0</v>
      </c>
      <c r="BI80" s="824">
        <v>0</v>
      </c>
      <c r="BJ80" s="824">
        <v>0</v>
      </c>
      <c r="BK80" s="824">
        <v>0</v>
      </c>
      <c r="BL80" s="824">
        <v>0</v>
      </c>
      <c r="BM80" s="994">
        <v>0</v>
      </c>
      <c r="BN80" s="994"/>
      <c r="BO80" s="1302">
        <v>0</v>
      </c>
      <c r="BP80" s="824">
        <v>0</v>
      </c>
      <c r="BQ80" s="824">
        <v>0</v>
      </c>
      <c r="BR80" s="824">
        <v>1</v>
      </c>
      <c r="BS80" s="824"/>
      <c r="BT80" s="824"/>
      <c r="BU80" s="824"/>
      <c r="BV80" s="824">
        <v>0</v>
      </c>
      <c r="BW80" s="824"/>
      <c r="BX80" s="824">
        <v>0</v>
      </c>
      <c r="BY80" s="824">
        <v>0</v>
      </c>
      <c r="BZ80" s="824">
        <v>0</v>
      </c>
      <c r="CA80" s="824"/>
      <c r="CB80" s="824"/>
      <c r="CC80" s="824">
        <v>0</v>
      </c>
      <c r="CD80" s="846">
        <v>0</v>
      </c>
      <c r="CE80" s="825">
        <v>0</v>
      </c>
      <c r="CF80" s="846">
        <v>0</v>
      </c>
      <c r="CG80" s="846">
        <v>0</v>
      </c>
      <c r="CH80" s="338"/>
      <c r="CI80" s="338"/>
      <c r="CJ80" s="338"/>
      <c r="CK80" s="338"/>
      <c r="CL80" s="338"/>
      <c r="CM80" s="261"/>
      <c r="CN80" s="1607" t="s">
        <v>690</v>
      </c>
      <c r="CO80" s="435" t="s">
        <v>106</v>
      </c>
      <c r="CP80" s="1398">
        <v>1</v>
      </c>
      <c r="CQ80" s="1399">
        <v>0</v>
      </c>
      <c r="CR80" s="1399"/>
      <c r="CS80" s="1399">
        <v>0</v>
      </c>
      <c r="CT80" s="1399"/>
      <c r="CU80" s="1399"/>
      <c r="CV80" s="1399">
        <v>0</v>
      </c>
      <c r="CW80" s="1399">
        <v>0</v>
      </c>
      <c r="CX80" s="1399"/>
      <c r="CY80" s="1399">
        <v>0</v>
      </c>
      <c r="CZ80" s="1399"/>
      <c r="DA80" s="1399">
        <v>0</v>
      </c>
      <c r="DB80" s="1399">
        <v>0</v>
      </c>
      <c r="DC80" s="1399">
        <v>0</v>
      </c>
      <c r="DD80" s="1399">
        <v>0</v>
      </c>
      <c r="DE80" s="1399">
        <v>0</v>
      </c>
      <c r="DF80" s="1399">
        <v>0</v>
      </c>
      <c r="DG80" s="1399"/>
      <c r="DH80" s="1399">
        <v>0</v>
      </c>
      <c r="DI80" s="1399">
        <v>0</v>
      </c>
      <c r="DJ80" s="1399">
        <v>0</v>
      </c>
      <c r="DK80" s="1399">
        <v>1</v>
      </c>
      <c r="DL80" s="1399"/>
      <c r="DM80" s="1399"/>
      <c r="DN80" s="1399"/>
      <c r="DO80" s="1399">
        <v>0</v>
      </c>
      <c r="DP80" s="1399"/>
      <c r="DQ80" s="1399">
        <v>0</v>
      </c>
      <c r="DR80" s="1399">
        <v>0</v>
      </c>
      <c r="DS80" s="1399">
        <v>0</v>
      </c>
      <c r="DT80" s="1399"/>
      <c r="DU80" s="1399"/>
      <c r="DV80" s="1399">
        <v>0</v>
      </c>
      <c r="DW80" s="1399">
        <v>0</v>
      </c>
      <c r="DX80" s="1399">
        <v>0</v>
      </c>
      <c r="DY80" s="1399">
        <v>0</v>
      </c>
      <c r="DZ80" s="1400">
        <v>0</v>
      </c>
    </row>
    <row r="81" spans="1:130" ht="15" customHeight="1" x14ac:dyDescent="0.35">
      <c r="A81" s="422"/>
      <c r="B81" s="1618"/>
      <c r="C81" s="1316" t="s">
        <v>107</v>
      </c>
      <c r="D81" s="1335">
        <v>0</v>
      </c>
      <c r="E81" s="1351">
        <v>0</v>
      </c>
      <c r="F81" s="1331" t="s">
        <v>84</v>
      </c>
      <c r="G81" s="1351">
        <v>0</v>
      </c>
      <c r="H81" s="1331" t="s">
        <v>84</v>
      </c>
      <c r="I81" s="1331" t="s">
        <v>84</v>
      </c>
      <c r="J81" s="1351">
        <v>0</v>
      </c>
      <c r="K81" s="1351">
        <v>0</v>
      </c>
      <c r="L81" s="1331" t="s">
        <v>84</v>
      </c>
      <c r="M81" s="1351">
        <v>0</v>
      </c>
      <c r="N81" s="1331" t="s">
        <v>84</v>
      </c>
      <c r="O81" s="1351">
        <v>0</v>
      </c>
      <c r="P81" s="1351">
        <v>0</v>
      </c>
      <c r="Q81" s="1351">
        <v>0</v>
      </c>
      <c r="R81" s="1355">
        <v>0</v>
      </c>
      <c r="S81" s="1000">
        <v>1</v>
      </c>
      <c r="T81" s="1356">
        <v>0</v>
      </c>
      <c r="U81" s="1331" t="s">
        <v>84</v>
      </c>
      <c r="V81" s="1357">
        <v>0</v>
      </c>
      <c r="W81" s="1319">
        <v>1</v>
      </c>
      <c r="X81" s="1147">
        <v>0</v>
      </c>
      <c r="Y81" s="1147">
        <v>0</v>
      </c>
      <c r="Z81" s="1142" t="s">
        <v>84</v>
      </c>
      <c r="AA81" s="1142" t="s">
        <v>84</v>
      </c>
      <c r="AB81" s="1142" t="s">
        <v>84</v>
      </c>
      <c r="AC81" s="1147">
        <v>0</v>
      </c>
      <c r="AD81" s="1142" t="s">
        <v>84</v>
      </c>
      <c r="AE81" s="1147">
        <v>0</v>
      </c>
      <c r="AF81" s="1149">
        <v>0</v>
      </c>
      <c r="AG81" s="865">
        <v>0</v>
      </c>
      <c r="AH81" s="1142" t="s">
        <v>84</v>
      </c>
      <c r="AI81" s="1142" t="s">
        <v>84</v>
      </c>
      <c r="AJ81" s="1150">
        <v>0</v>
      </c>
      <c r="AK81" s="853">
        <v>0</v>
      </c>
      <c r="AL81" s="480">
        <v>0</v>
      </c>
      <c r="AM81" s="1151">
        <v>0</v>
      </c>
      <c r="AN81" s="430">
        <v>0</v>
      </c>
      <c r="AO81" s="339" t="s">
        <v>84</v>
      </c>
      <c r="AP81" s="339" t="s">
        <v>84</v>
      </c>
      <c r="AQ81" s="339" t="s">
        <v>84</v>
      </c>
      <c r="AR81" s="339" t="s">
        <v>84</v>
      </c>
      <c r="AS81" s="339" t="s">
        <v>84</v>
      </c>
      <c r="AT81" s="288"/>
      <c r="AU81" s="1607"/>
      <c r="AV81" s="435"/>
      <c r="AW81" s="823">
        <v>0</v>
      </c>
      <c r="AX81" s="824">
        <v>0</v>
      </c>
      <c r="AY81" s="824"/>
      <c r="AZ81" s="824">
        <v>0</v>
      </c>
      <c r="BA81" s="824"/>
      <c r="BB81" s="824"/>
      <c r="BC81" s="824">
        <v>0</v>
      </c>
      <c r="BD81" s="824">
        <v>0</v>
      </c>
      <c r="BE81" s="824"/>
      <c r="BF81" s="824">
        <v>0</v>
      </c>
      <c r="BG81" s="824"/>
      <c r="BH81" s="824">
        <v>0</v>
      </c>
      <c r="BI81" s="824">
        <v>0</v>
      </c>
      <c r="BJ81" s="824">
        <v>0</v>
      </c>
      <c r="BK81" s="824">
        <v>0</v>
      </c>
      <c r="BL81" s="824">
        <v>1</v>
      </c>
      <c r="BM81" s="994">
        <v>0</v>
      </c>
      <c r="BN81" s="994"/>
      <c r="BO81" s="1302">
        <v>0</v>
      </c>
      <c r="BP81" s="824">
        <v>1</v>
      </c>
      <c r="BQ81" s="824">
        <v>0</v>
      </c>
      <c r="BR81" s="824">
        <v>0</v>
      </c>
      <c r="BS81" s="824"/>
      <c r="BT81" s="824"/>
      <c r="BU81" s="824"/>
      <c r="BV81" s="824">
        <v>0</v>
      </c>
      <c r="BW81" s="824"/>
      <c r="BX81" s="824">
        <v>0</v>
      </c>
      <c r="BY81" s="824">
        <v>0</v>
      </c>
      <c r="BZ81" s="824">
        <v>0</v>
      </c>
      <c r="CA81" s="824"/>
      <c r="CB81" s="824"/>
      <c r="CC81" s="824">
        <v>0</v>
      </c>
      <c r="CD81" s="846">
        <v>0</v>
      </c>
      <c r="CE81" s="825">
        <v>0</v>
      </c>
      <c r="CF81" s="846">
        <v>0</v>
      </c>
      <c r="CG81" s="846">
        <v>0</v>
      </c>
      <c r="CH81" s="338"/>
      <c r="CI81" s="338"/>
      <c r="CJ81" s="338"/>
      <c r="CK81" s="338"/>
      <c r="CL81" s="338"/>
      <c r="CM81" s="261"/>
      <c r="CN81" s="1607"/>
      <c r="CO81" s="435" t="s">
        <v>107</v>
      </c>
      <c r="CP81" s="1398">
        <v>0</v>
      </c>
      <c r="CQ81" s="1399">
        <v>0</v>
      </c>
      <c r="CR81" s="1399"/>
      <c r="CS81" s="1399">
        <v>0</v>
      </c>
      <c r="CT81" s="1399"/>
      <c r="CU81" s="1399"/>
      <c r="CV81" s="1399">
        <v>0</v>
      </c>
      <c r="CW81" s="1399">
        <v>0</v>
      </c>
      <c r="CX81" s="1399"/>
      <c r="CY81" s="1399">
        <v>0</v>
      </c>
      <c r="CZ81" s="1399"/>
      <c r="DA81" s="1399">
        <v>0</v>
      </c>
      <c r="DB81" s="1399">
        <v>0</v>
      </c>
      <c r="DC81" s="1399">
        <v>0</v>
      </c>
      <c r="DD81" s="1399">
        <v>0</v>
      </c>
      <c r="DE81" s="1399">
        <v>1</v>
      </c>
      <c r="DF81" s="1399">
        <v>0</v>
      </c>
      <c r="DG81" s="1399"/>
      <c r="DH81" s="1399">
        <v>0</v>
      </c>
      <c r="DI81" s="1399">
        <v>1</v>
      </c>
      <c r="DJ81" s="1399">
        <v>0</v>
      </c>
      <c r="DK81" s="1399">
        <v>0</v>
      </c>
      <c r="DL81" s="1399"/>
      <c r="DM81" s="1399"/>
      <c r="DN81" s="1399"/>
      <c r="DO81" s="1399">
        <v>0</v>
      </c>
      <c r="DP81" s="1399"/>
      <c r="DQ81" s="1399">
        <v>0</v>
      </c>
      <c r="DR81" s="1399">
        <v>0</v>
      </c>
      <c r="DS81" s="1399">
        <v>0</v>
      </c>
      <c r="DT81" s="1399"/>
      <c r="DU81" s="1399"/>
      <c r="DV81" s="1399">
        <v>0</v>
      </c>
      <c r="DW81" s="1399">
        <v>0</v>
      </c>
      <c r="DX81" s="1399">
        <v>0</v>
      </c>
      <c r="DY81" s="1399">
        <v>0</v>
      </c>
      <c r="DZ81" s="1400">
        <v>0</v>
      </c>
    </row>
    <row r="82" spans="1:130" ht="15" customHeight="1" x14ac:dyDescent="0.35">
      <c r="A82" s="242"/>
      <c r="B82" s="1617" t="s">
        <v>691</v>
      </c>
      <c r="C82" s="1316" t="s">
        <v>106</v>
      </c>
      <c r="D82" s="1336">
        <v>1</v>
      </c>
      <c r="E82" s="440" t="s">
        <v>84</v>
      </c>
      <c r="F82" s="1331" t="s">
        <v>84</v>
      </c>
      <c r="G82" s="1358" t="s">
        <v>84</v>
      </c>
      <c r="H82" s="1331" t="s">
        <v>84</v>
      </c>
      <c r="I82" s="1331" t="s">
        <v>84</v>
      </c>
      <c r="J82" s="1358" t="s">
        <v>84</v>
      </c>
      <c r="K82" s="1358" t="s">
        <v>84</v>
      </c>
      <c r="L82" s="1331" t="s">
        <v>84</v>
      </c>
      <c r="M82" s="1358" t="s">
        <v>84</v>
      </c>
      <c r="N82" s="1331" t="s">
        <v>84</v>
      </c>
      <c r="O82" s="1358" t="s">
        <v>84</v>
      </c>
      <c r="P82" s="1358" t="s">
        <v>84</v>
      </c>
      <c r="Q82" s="1358" t="s">
        <v>84</v>
      </c>
      <c r="R82" s="1358" t="s">
        <v>84</v>
      </c>
      <c r="S82" s="1358">
        <v>0</v>
      </c>
      <c r="T82" s="1358" t="s">
        <v>84</v>
      </c>
      <c r="U82" s="1331" t="s">
        <v>84</v>
      </c>
      <c r="V82" s="1365" t="s">
        <v>84</v>
      </c>
      <c r="W82" s="440">
        <v>0</v>
      </c>
      <c r="X82" s="1152" t="s">
        <v>84</v>
      </c>
      <c r="Y82" s="1152">
        <v>1</v>
      </c>
      <c r="Z82" s="1142" t="s">
        <v>84</v>
      </c>
      <c r="AA82" s="1142" t="s">
        <v>84</v>
      </c>
      <c r="AB82" s="1142" t="s">
        <v>84</v>
      </c>
      <c r="AC82" s="1152" t="s">
        <v>84</v>
      </c>
      <c r="AD82" s="1142" t="s">
        <v>84</v>
      </c>
      <c r="AE82" s="1152" t="s">
        <v>84</v>
      </c>
      <c r="AF82" s="1153" t="s">
        <v>84</v>
      </c>
      <c r="AG82" s="479" t="s">
        <v>84</v>
      </c>
      <c r="AH82" s="1142" t="s">
        <v>84</v>
      </c>
      <c r="AI82" s="1142" t="s">
        <v>84</v>
      </c>
      <c r="AJ82" s="1154" t="s">
        <v>84</v>
      </c>
      <c r="AK82" s="854">
        <v>1</v>
      </c>
      <c r="AL82" s="479" t="s">
        <v>84</v>
      </c>
      <c r="AM82" s="1145" t="s">
        <v>84</v>
      </c>
      <c r="AN82" s="440" t="s">
        <v>84</v>
      </c>
      <c r="AO82" s="519" t="s">
        <v>84</v>
      </c>
      <c r="AP82" s="519" t="s">
        <v>84</v>
      </c>
      <c r="AQ82" s="519" t="s">
        <v>84</v>
      </c>
      <c r="AR82" s="519" t="s">
        <v>84</v>
      </c>
      <c r="AS82" s="519" t="s">
        <v>84</v>
      </c>
      <c r="AT82" s="288"/>
      <c r="AU82" s="1607" t="s">
        <v>691</v>
      </c>
      <c r="AV82" s="435"/>
      <c r="AW82" s="823">
        <v>1</v>
      </c>
      <c r="AX82" s="824">
        <v>0</v>
      </c>
      <c r="AY82" s="824"/>
      <c r="AZ82" s="824">
        <v>0</v>
      </c>
      <c r="BA82" s="824"/>
      <c r="BB82" s="824"/>
      <c r="BC82" s="824">
        <v>0</v>
      </c>
      <c r="BD82" s="824">
        <v>0</v>
      </c>
      <c r="BE82" s="824"/>
      <c r="BF82" s="824">
        <v>0</v>
      </c>
      <c r="BG82" s="824"/>
      <c r="BH82" s="824">
        <v>0</v>
      </c>
      <c r="BI82" s="824">
        <v>0</v>
      </c>
      <c r="BJ82" s="824">
        <v>0</v>
      </c>
      <c r="BK82" s="824">
        <v>0</v>
      </c>
      <c r="BL82" s="824">
        <v>0</v>
      </c>
      <c r="BM82" s="994">
        <v>0</v>
      </c>
      <c r="BN82" s="994"/>
      <c r="BO82" s="1302">
        <v>0</v>
      </c>
      <c r="BP82" s="824">
        <v>0</v>
      </c>
      <c r="BQ82" s="824">
        <v>0</v>
      </c>
      <c r="BR82" s="824">
        <v>1</v>
      </c>
      <c r="BS82" s="824"/>
      <c r="BT82" s="824"/>
      <c r="BU82" s="824"/>
      <c r="BV82" s="824">
        <v>0</v>
      </c>
      <c r="BW82" s="824"/>
      <c r="BX82" s="824">
        <v>0</v>
      </c>
      <c r="BY82" s="824">
        <v>0</v>
      </c>
      <c r="BZ82" s="824">
        <v>0</v>
      </c>
      <c r="CA82" s="824"/>
      <c r="CB82" s="824"/>
      <c r="CC82" s="824">
        <v>0</v>
      </c>
      <c r="CD82" s="846">
        <v>1</v>
      </c>
      <c r="CE82" s="825">
        <v>0</v>
      </c>
      <c r="CF82" s="846">
        <v>0</v>
      </c>
      <c r="CG82" s="846">
        <v>0</v>
      </c>
      <c r="CH82" s="519"/>
      <c r="CI82" s="519"/>
      <c r="CJ82" s="519"/>
      <c r="CK82" s="519"/>
      <c r="CL82" s="519"/>
      <c r="CM82" s="261"/>
      <c r="CN82" s="1607" t="s">
        <v>691</v>
      </c>
      <c r="CO82" s="435" t="s">
        <v>106</v>
      </c>
      <c r="CP82" s="1398">
        <v>1</v>
      </c>
      <c r="CQ82" s="1399">
        <v>0</v>
      </c>
      <c r="CR82" s="1399"/>
      <c r="CS82" s="1399">
        <v>0</v>
      </c>
      <c r="CT82" s="1399"/>
      <c r="CU82" s="1399"/>
      <c r="CV82" s="1399">
        <v>0</v>
      </c>
      <c r="CW82" s="1399">
        <v>0</v>
      </c>
      <c r="CX82" s="1399"/>
      <c r="CY82" s="1399">
        <v>0</v>
      </c>
      <c r="CZ82" s="1399"/>
      <c r="DA82" s="1399">
        <v>0</v>
      </c>
      <c r="DB82" s="1399">
        <v>0</v>
      </c>
      <c r="DC82" s="1399">
        <v>0</v>
      </c>
      <c r="DD82" s="1399">
        <v>0</v>
      </c>
      <c r="DE82" s="1399">
        <v>0</v>
      </c>
      <c r="DF82" s="1399">
        <v>0</v>
      </c>
      <c r="DG82" s="1399"/>
      <c r="DH82" s="1399">
        <v>0</v>
      </c>
      <c r="DI82" s="1399">
        <v>0</v>
      </c>
      <c r="DJ82" s="1399">
        <v>0</v>
      </c>
      <c r="DK82" s="1399">
        <v>1</v>
      </c>
      <c r="DL82" s="1399"/>
      <c r="DM82" s="1399"/>
      <c r="DN82" s="1399"/>
      <c r="DO82" s="1399">
        <v>0</v>
      </c>
      <c r="DP82" s="1399"/>
      <c r="DQ82" s="1399">
        <v>0</v>
      </c>
      <c r="DR82" s="1399">
        <v>0</v>
      </c>
      <c r="DS82" s="1399">
        <v>0</v>
      </c>
      <c r="DT82" s="1399"/>
      <c r="DU82" s="1399"/>
      <c r="DV82" s="1399">
        <v>0</v>
      </c>
      <c r="DW82" s="1399">
        <v>1</v>
      </c>
      <c r="DX82" s="1399">
        <v>0</v>
      </c>
      <c r="DY82" s="1399">
        <v>0</v>
      </c>
      <c r="DZ82" s="1400">
        <v>0</v>
      </c>
    </row>
    <row r="83" spans="1:130" ht="15" customHeight="1" x14ac:dyDescent="0.35">
      <c r="A83" s="419"/>
      <c r="B83" s="1618"/>
      <c r="C83" s="1316" t="s">
        <v>107</v>
      </c>
      <c r="D83" s="1329">
        <v>0</v>
      </c>
      <c r="E83" s="1330">
        <v>0</v>
      </c>
      <c r="F83" s="1331" t="s">
        <v>84</v>
      </c>
      <c r="G83" s="1330">
        <v>0</v>
      </c>
      <c r="H83" s="1331" t="s">
        <v>84</v>
      </c>
      <c r="I83" s="1331" t="s">
        <v>84</v>
      </c>
      <c r="J83" s="1330">
        <v>0</v>
      </c>
      <c r="K83" s="1330">
        <v>0</v>
      </c>
      <c r="L83" s="1331" t="s">
        <v>84</v>
      </c>
      <c r="M83" s="1330">
        <v>0</v>
      </c>
      <c r="N83" s="1331" t="s">
        <v>84</v>
      </c>
      <c r="O83" s="1330">
        <v>0</v>
      </c>
      <c r="P83" s="1330">
        <v>0</v>
      </c>
      <c r="Q83" s="1330">
        <v>0</v>
      </c>
      <c r="R83" s="1332">
        <v>0</v>
      </c>
      <c r="S83" s="999">
        <v>1</v>
      </c>
      <c r="T83" s="1333">
        <v>0</v>
      </c>
      <c r="U83" s="1331" t="s">
        <v>84</v>
      </c>
      <c r="V83" s="1349">
        <v>0</v>
      </c>
      <c r="W83" s="1318">
        <v>1</v>
      </c>
      <c r="X83" s="1141">
        <v>0</v>
      </c>
      <c r="Y83" s="1141">
        <v>0</v>
      </c>
      <c r="Z83" s="1142" t="s">
        <v>84</v>
      </c>
      <c r="AA83" s="1142" t="s">
        <v>84</v>
      </c>
      <c r="AB83" s="1142" t="s">
        <v>84</v>
      </c>
      <c r="AC83" s="1141">
        <v>0</v>
      </c>
      <c r="AD83" s="1142" t="s">
        <v>84</v>
      </c>
      <c r="AE83" s="1141">
        <v>0</v>
      </c>
      <c r="AF83" s="1143">
        <v>0</v>
      </c>
      <c r="AG83" s="864">
        <v>0</v>
      </c>
      <c r="AH83" s="1142" t="s">
        <v>84</v>
      </c>
      <c r="AI83" s="1142" t="s">
        <v>84</v>
      </c>
      <c r="AJ83" s="1144">
        <v>0</v>
      </c>
      <c r="AK83" s="852">
        <v>0</v>
      </c>
      <c r="AL83" s="479">
        <v>0</v>
      </c>
      <c r="AM83" s="1145">
        <v>0</v>
      </c>
      <c r="AN83" s="440">
        <v>0</v>
      </c>
      <c r="AO83" s="519" t="s">
        <v>84</v>
      </c>
      <c r="AP83" s="519" t="s">
        <v>84</v>
      </c>
      <c r="AQ83" s="519" t="s">
        <v>84</v>
      </c>
      <c r="AR83" s="519" t="s">
        <v>84</v>
      </c>
      <c r="AS83" s="519" t="s">
        <v>84</v>
      </c>
      <c r="AT83" s="288"/>
      <c r="AU83" s="1607"/>
      <c r="AV83" s="435"/>
      <c r="AW83" s="823">
        <v>0</v>
      </c>
      <c r="AX83" s="824">
        <v>0</v>
      </c>
      <c r="AY83" s="824"/>
      <c r="AZ83" s="824">
        <v>0</v>
      </c>
      <c r="BA83" s="824"/>
      <c r="BB83" s="824"/>
      <c r="BC83" s="824">
        <v>0</v>
      </c>
      <c r="BD83" s="824">
        <v>0</v>
      </c>
      <c r="BE83" s="824"/>
      <c r="BF83" s="824">
        <v>0</v>
      </c>
      <c r="BG83" s="824"/>
      <c r="BH83" s="824">
        <v>0</v>
      </c>
      <c r="BI83" s="824">
        <v>0</v>
      </c>
      <c r="BJ83" s="824">
        <v>0</v>
      </c>
      <c r="BK83" s="824">
        <v>0</v>
      </c>
      <c r="BL83" s="824">
        <v>1</v>
      </c>
      <c r="BM83" s="994">
        <v>0</v>
      </c>
      <c r="BN83" s="994"/>
      <c r="BO83" s="1302">
        <v>0</v>
      </c>
      <c r="BP83" s="824">
        <v>1</v>
      </c>
      <c r="BQ83" s="824">
        <v>0</v>
      </c>
      <c r="BR83" s="824">
        <v>0</v>
      </c>
      <c r="BS83" s="824"/>
      <c r="BT83" s="824"/>
      <c r="BU83" s="824"/>
      <c r="BV83" s="824">
        <v>0</v>
      </c>
      <c r="BW83" s="824"/>
      <c r="BX83" s="824">
        <v>0</v>
      </c>
      <c r="BY83" s="824">
        <v>0</v>
      </c>
      <c r="BZ83" s="824">
        <v>0</v>
      </c>
      <c r="CA83" s="824"/>
      <c r="CB83" s="824"/>
      <c r="CC83" s="824">
        <v>0</v>
      </c>
      <c r="CD83" s="846">
        <v>0</v>
      </c>
      <c r="CE83" s="825">
        <v>0</v>
      </c>
      <c r="CF83" s="846">
        <v>0</v>
      </c>
      <c r="CG83" s="846">
        <v>0</v>
      </c>
      <c r="CH83" s="519"/>
      <c r="CI83" s="519"/>
      <c r="CJ83" s="519"/>
      <c r="CK83" s="519"/>
      <c r="CL83" s="519"/>
      <c r="CM83" s="261"/>
      <c r="CN83" s="1607"/>
      <c r="CO83" s="435" t="s">
        <v>107</v>
      </c>
      <c r="CP83" s="1398">
        <v>0</v>
      </c>
      <c r="CQ83" s="1399">
        <v>0</v>
      </c>
      <c r="CR83" s="1399"/>
      <c r="CS83" s="1399">
        <v>0</v>
      </c>
      <c r="CT83" s="1399"/>
      <c r="CU83" s="1399"/>
      <c r="CV83" s="1399">
        <v>0</v>
      </c>
      <c r="CW83" s="1399">
        <v>0</v>
      </c>
      <c r="CX83" s="1399"/>
      <c r="CY83" s="1399">
        <v>0</v>
      </c>
      <c r="CZ83" s="1399"/>
      <c r="DA83" s="1399">
        <v>0</v>
      </c>
      <c r="DB83" s="1399">
        <v>0</v>
      </c>
      <c r="DC83" s="1399">
        <v>0</v>
      </c>
      <c r="DD83" s="1399">
        <v>0</v>
      </c>
      <c r="DE83" s="1399">
        <v>1</v>
      </c>
      <c r="DF83" s="1399">
        <v>0</v>
      </c>
      <c r="DG83" s="1399"/>
      <c r="DH83" s="1399">
        <v>0</v>
      </c>
      <c r="DI83" s="1399">
        <v>1</v>
      </c>
      <c r="DJ83" s="1399">
        <v>0</v>
      </c>
      <c r="DK83" s="1399">
        <v>0</v>
      </c>
      <c r="DL83" s="1399"/>
      <c r="DM83" s="1399"/>
      <c r="DN83" s="1399"/>
      <c r="DO83" s="1399">
        <v>0</v>
      </c>
      <c r="DP83" s="1399"/>
      <c r="DQ83" s="1399">
        <v>0</v>
      </c>
      <c r="DR83" s="1399">
        <v>0</v>
      </c>
      <c r="DS83" s="1399">
        <v>0</v>
      </c>
      <c r="DT83" s="1399"/>
      <c r="DU83" s="1399"/>
      <c r="DV83" s="1399">
        <v>0</v>
      </c>
      <c r="DW83" s="1399">
        <v>0</v>
      </c>
      <c r="DX83" s="1399">
        <v>0</v>
      </c>
      <c r="DY83" s="1399">
        <v>0</v>
      </c>
      <c r="DZ83" s="1400">
        <v>0</v>
      </c>
    </row>
    <row r="84" spans="1:130" ht="15" customHeight="1" x14ac:dyDescent="0.35">
      <c r="A84" s="423"/>
      <c r="B84" s="1620" t="s">
        <v>137</v>
      </c>
      <c r="C84" s="1316" t="s">
        <v>106</v>
      </c>
      <c r="D84" s="1334">
        <v>1</v>
      </c>
      <c r="E84" s="1350">
        <v>1</v>
      </c>
      <c r="F84" s="1331" t="s">
        <v>84</v>
      </c>
      <c r="G84" s="1350">
        <v>1</v>
      </c>
      <c r="H84" s="1331" t="s">
        <v>84</v>
      </c>
      <c r="I84" s="1331" t="s">
        <v>84</v>
      </c>
      <c r="J84" s="1350">
        <v>1</v>
      </c>
      <c r="K84" s="1351">
        <v>1</v>
      </c>
      <c r="L84" s="1331" t="s">
        <v>84</v>
      </c>
      <c r="M84" s="1350">
        <v>1</v>
      </c>
      <c r="N84" s="1331" t="s">
        <v>84</v>
      </c>
      <c r="O84" s="1350">
        <v>0</v>
      </c>
      <c r="P84" s="1350">
        <v>0</v>
      </c>
      <c r="Q84" s="1350">
        <v>1</v>
      </c>
      <c r="R84" s="1352">
        <v>1</v>
      </c>
      <c r="S84" s="1001">
        <v>1</v>
      </c>
      <c r="T84" s="1353">
        <v>0</v>
      </c>
      <c r="U84" s="1331" t="s">
        <v>84</v>
      </c>
      <c r="V84" s="1354">
        <v>1</v>
      </c>
      <c r="W84" s="430">
        <v>1</v>
      </c>
      <c r="X84" s="1147">
        <v>0</v>
      </c>
      <c r="Y84" s="1146">
        <v>1</v>
      </c>
      <c r="Z84" s="1142" t="s">
        <v>84</v>
      </c>
      <c r="AA84" s="1142" t="s">
        <v>84</v>
      </c>
      <c r="AB84" s="1142" t="s">
        <v>84</v>
      </c>
      <c r="AC84" s="1146">
        <v>0</v>
      </c>
      <c r="AD84" s="1142" t="s">
        <v>84</v>
      </c>
      <c r="AE84" s="1146">
        <v>0</v>
      </c>
      <c r="AF84" s="1149">
        <v>1</v>
      </c>
      <c r="AG84" s="480">
        <v>0</v>
      </c>
      <c r="AH84" s="1142" t="s">
        <v>84</v>
      </c>
      <c r="AI84" s="1142" t="s">
        <v>84</v>
      </c>
      <c r="AJ84" s="1150">
        <v>1</v>
      </c>
      <c r="AK84" s="853">
        <v>0</v>
      </c>
      <c r="AL84" s="480">
        <v>1</v>
      </c>
      <c r="AM84" s="1151">
        <v>1</v>
      </c>
      <c r="AN84" s="430">
        <v>1</v>
      </c>
      <c r="AO84" s="339" t="s">
        <v>84</v>
      </c>
      <c r="AP84" s="339" t="s">
        <v>84</v>
      </c>
      <c r="AQ84" s="339" t="s">
        <v>84</v>
      </c>
      <c r="AR84" s="339" t="s">
        <v>84</v>
      </c>
      <c r="AS84" s="339" t="s">
        <v>84</v>
      </c>
      <c r="AT84" s="288"/>
      <c r="AU84" s="1607" t="s">
        <v>137</v>
      </c>
      <c r="AV84" s="435" t="s">
        <v>106</v>
      </c>
      <c r="AW84" s="823">
        <v>1</v>
      </c>
      <c r="AX84" s="824">
        <v>1</v>
      </c>
      <c r="AY84" s="824"/>
      <c r="AZ84" s="824">
        <v>1</v>
      </c>
      <c r="BA84" s="824"/>
      <c r="BB84" s="824"/>
      <c r="BC84" s="824">
        <v>1</v>
      </c>
      <c r="BD84" s="824">
        <v>1</v>
      </c>
      <c r="BE84" s="824"/>
      <c r="BF84" s="824">
        <v>1</v>
      </c>
      <c r="BG84" s="824"/>
      <c r="BH84" s="824">
        <v>0</v>
      </c>
      <c r="BI84" s="824">
        <v>0</v>
      </c>
      <c r="BJ84" s="824">
        <v>1</v>
      </c>
      <c r="BK84" s="824">
        <v>1</v>
      </c>
      <c r="BL84" s="824">
        <v>1</v>
      </c>
      <c r="BM84" s="994">
        <v>0</v>
      </c>
      <c r="BN84" s="994"/>
      <c r="BO84" s="1302">
        <v>1</v>
      </c>
      <c r="BP84" s="824">
        <v>1</v>
      </c>
      <c r="BQ84" s="824">
        <v>0</v>
      </c>
      <c r="BR84" s="824">
        <v>1</v>
      </c>
      <c r="BS84" s="824"/>
      <c r="BT84" s="824"/>
      <c r="BU84" s="824"/>
      <c r="BV84" s="824">
        <v>0</v>
      </c>
      <c r="BW84" s="824"/>
      <c r="BX84" s="824">
        <v>0</v>
      </c>
      <c r="BY84" s="824">
        <v>1</v>
      </c>
      <c r="BZ84" s="824">
        <v>0</v>
      </c>
      <c r="CA84" s="824"/>
      <c r="CB84" s="824"/>
      <c r="CC84" s="824">
        <v>1</v>
      </c>
      <c r="CD84" s="846">
        <v>0</v>
      </c>
      <c r="CE84" s="825">
        <v>1</v>
      </c>
      <c r="CF84" s="846">
        <v>1</v>
      </c>
      <c r="CG84" s="846">
        <v>1</v>
      </c>
      <c r="CH84" s="338">
        <v>0</v>
      </c>
      <c r="CI84" s="338">
        <v>0</v>
      </c>
      <c r="CJ84" s="338">
        <v>0</v>
      </c>
      <c r="CK84" s="338">
        <v>0</v>
      </c>
      <c r="CL84" s="338">
        <v>0</v>
      </c>
      <c r="CM84" s="261"/>
      <c r="CN84" s="1607" t="s">
        <v>137</v>
      </c>
      <c r="CO84" s="435" t="s">
        <v>106</v>
      </c>
      <c r="CP84" s="1398">
        <v>1</v>
      </c>
      <c r="CQ84" s="1399">
        <v>1</v>
      </c>
      <c r="CR84" s="1399"/>
      <c r="CS84" s="1399">
        <v>1</v>
      </c>
      <c r="CT84" s="1399"/>
      <c r="CU84" s="1399"/>
      <c r="CV84" s="1399">
        <v>1</v>
      </c>
      <c r="CW84" s="1399">
        <v>1</v>
      </c>
      <c r="CX84" s="1399"/>
      <c r="CY84" s="1399">
        <v>1</v>
      </c>
      <c r="CZ84" s="1399"/>
      <c r="DA84" s="1399">
        <v>0</v>
      </c>
      <c r="DB84" s="1399">
        <v>0</v>
      </c>
      <c r="DC84" s="1399">
        <v>1</v>
      </c>
      <c r="DD84" s="1399">
        <v>1</v>
      </c>
      <c r="DE84" s="1399">
        <v>1</v>
      </c>
      <c r="DF84" s="1399">
        <v>0</v>
      </c>
      <c r="DG84" s="1399"/>
      <c r="DH84" s="1399">
        <v>1</v>
      </c>
      <c r="DI84" s="1399">
        <v>1</v>
      </c>
      <c r="DJ84" s="1399">
        <v>0</v>
      </c>
      <c r="DK84" s="1399">
        <v>1</v>
      </c>
      <c r="DL84" s="1399"/>
      <c r="DM84" s="1399"/>
      <c r="DN84" s="1399"/>
      <c r="DO84" s="1399">
        <v>0</v>
      </c>
      <c r="DP84" s="1399"/>
      <c r="DQ84" s="1399">
        <v>0</v>
      </c>
      <c r="DR84" s="1399">
        <v>1</v>
      </c>
      <c r="DS84" s="1399">
        <v>0</v>
      </c>
      <c r="DT84" s="1399"/>
      <c r="DU84" s="1399"/>
      <c r="DV84" s="1399">
        <v>1</v>
      </c>
      <c r="DW84" s="1399">
        <v>0</v>
      </c>
      <c r="DX84" s="1399">
        <v>1</v>
      </c>
      <c r="DY84" s="1399">
        <v>1</v>
      </c>
      <c r="DZ84" s="1400">
        <v>1</v>
      </c>
    </row>
    <row r="85" spans="1:130" ht="15" customHeight="1" x14ac:dyDescent="0.35">
      <c r="A85" s="423"/>
      <c r="B85" s="1620"/>
      <c r="C85" s="1316" t="s">
        <v>107</v>
      </c>
      <c r="D85" s="1335">
        <v>0</v>
      </c>
      <c r="E85" s="1351">
        <v>0</v>
      </c>
      <c r="F85" s="1331" t="s">
        <v>84</v>
      </c>
      <c r="G85" s="1351">
        <v>0</v>
      </c>
      <c r="H85" s="1331" t="s">
        <v>84</v>
      </c>
      <c r="I85" s="1331" t="s">
        <v>84</v>
      </c>
      <c r="J85" s="1351">
        <v>0</v>
      </c>
      <c r="K85" s="1351">
        <v>0</v>
      </c>
      <c r="L85" s="1331" t="s">
        <v>84</v>
      </c>
      <c r="M85" s="1351">
        <v>0</v>
      </c>
      <c r="N85" s="1331" t="s">
        <v>84</v>
      </c>
      <c r="O85" s="1351">
        <v>1</v>
      </c>
      <c r="P85" s="1351">
        <v>1</v>
      </c>
      <c r="Q85" s="1351">
        <v>0</v>
      </c>
      <c r="R85" s="1355">
        <v>0</v>
      </c>
      <c r="S85" s="1000">
        <v>0</v>
      </c>
      <c r="T85" s="1356">
        <v>1</v>
      </c>
      <c r="U85" s="1331" t="s">
        <v>84</v>
      </c>
      <c r="V85" s="1357">
        <v>0</v>
      </c>
      <c r="W85" s="1319">
        <v>0</v>
      </c>
      <c r="X85" s="1147">
        <v>1</v>
      </c>
      <c r="Y85" s="1147">
        <v>0</v>
      </c>
      <c r="Z85" s="1142" t="s">
        <v>84</v>
      </c>
      <c r="AA85" s="1142" t="s">
        <v>84</v>
      </c>
      <c r="AB85" s="1142" t="s">
        <v>84</v>
      </c>
      <c r="AC85" s="1147">
        <v>1</v>
      </c>
      <c r="AD85" s="1142" t="s">
        <v>84</v>
      </c>
      <c r="AE85" s="1147">
        <v>1</v>
      </c>
      <c r="AF85" s="1149">
        <v>0</v>
      </c>
      <c r="AG85" s="865">
        <v>1</v>
      </c>
      <c r="AH85" s="1142" t="s">
        <v>84</v>
      </c>
      <c r="AI85" s="1142" t="s">
        <v>84</v>
      </c>
      <c r="AJ85" s="1150">
        <v>0</v>
      </c>
      <c r="AK85" s="853">
        <v>1</v>
      </c>
      <c r="AL85" s="480">
        <v>0</v>
      </c>
      <c r="AM85" s="1151">
        <v>0</v>
      </c>
      <c r="AN85" s="430">
        <v>0</v>
      </c>
      <c r="AO85" s="339" t="s">
        <v>84</v>
      </c>
      <c r="AP85" s="339" t="s">
        <v>84</v>
      </c>
      <c r="AQ85" s="339" t="s">
        <v>84</v>
      </c>
      <c r="AR85" s="339" t="s">
        <v>84</v>
      </c>
      <c r="AS85" s="339" t="s">
        <v>84</v>
      </c>
      <c r="AT85" s="288"/>
      <c r="AU85" s="1607"/>
      <c r="AV85" s="435" t="s">
        <v>107</v>
      </c>
      <c r="AW85" s="823">
        <v>0</v>
      </c>
      <c r="AX85" s="824">
        <v>0</v>
      </c>
      <c r="AY85" s="824"/>
      <c r="AZ85" s="824">
        <v>0</v>
      </c>
      <c r="BA85" s="824"/>
      <c r="BB85" s="824"/>
      <c r="BC85" s="824">
        <v>0</v>
      </c>
      <c r="BD85" s="824">
        <v>0</v>
      </c>
      <c r="BE85" s="824"/>
      <c r="BF85" s="824">
        <v>0</v>
      </c>
      <c r="BG85" s="824"/>
      <c r="BH85" s="824">
        <v>1</v>
      </c>
      <c r="BI85" s="824">
        <v>1</v>
      </c>
      <c r="BJ85" s="824">
        <v>0</v>
      </c>
      <c r="BK85" s="824">
        <v>0</v>
      </c>
      <c r="BL85" s="824">
        <v>0</v>
      </c>
      <c r="BM85" s="994">
        <v>1</v>
      </c>
      <c r="BN85" s="994"/>
      <c r="BO85" s="1302">
        <v>0</v>
      </c>
      <c r="BP85" s="824">
        <v>0</v>
      </c>
      <c r="BQ85" s="824">
        <v>1</v>
      </c>
      <c r="BR85" s="824">
        <v>0</v>
      </c>
      <c r="BS85" s="824"/>
      <c r="BT85" s="824"/>
      <c r="BU85" s="824"/>
      <c r="BV85" s="824">
        <v>1</v>
      </c>
      <c r="BW85" s="824"/>
      <c r="BX85" s="824">
        <v>1</v>
      </c>
      <c r="BY85" s="824">
        <v>0</v>
      </c>
      <c r="BZ85" s="824">
        <v>1</v>
      </c>
      <c r="CA85" s="824"/>
      <c r="CB85" s="824"/>
      <c r="CC85" s="824">
        <v>0</v>
      </c>
      <c r="CD85" s="846">
        <v>1</v>
      </c>
      <c r="CE85" s="825">
        <v>0</v>
      </c>
      <c r="CF85" s="846">
        <v>0</v>
      </c>
      <c r="CG85" s="846">
        <v>0</v>
      </c>
      <c r="CH85" s="338">
        <v>0</v>
      </c>
      <c r="CI85" s="338">
        <v>0</v>
      </c>
      <c r="CJ85" s="338">
        <v>0</v>
      </c>
      <c r="CK85" s="338">
        <v>0</v>
      </c>
      <c r="CL85" s="338">
        <v>0</v>
      </c>
      <c r="CM85" s="261"/>
      <c r="CN85" s="1607"/>
      <c r="CO85" s="435" t="s">
        <v>107</v>
      </c>
      <c r="CP85" s="1398">
        <v>0</v>
      </c>
      <c r="CQ85" s="1399">
        <v>0</v>
      </c>
      <c r="CR85" s="1399"/>
      <c r="CS85" s="1399">
        <v>0</v>
      </c>
      <c r="CT85" s="1399"/>
      <c r="CU85" s="1399"/>
      <c r="CV85" s="1399">
        <v>0</v>
      </c>
      <c r="CW85" s="1399">
        <v>0</v>
      </c>
      <c r="CX85" s="1399"/>
      <c r="CY85" s="1399">
        <v>0</v>
      </c>
      <c r="CZ85" s="1399"/>
      <c r="DA85" s="1399">
        <v>1</v>
      </c>
      <c r="DB85" s="1399">
        <v>1</v>
      </c>
      <c r="DC85" s="1399">
        <v>0</v>
      </c>
      <c r="DD85" s="1399">
        <v>0</v>
      </c>
      <c r="DE85" s="1399">
        <v>0</v>
      </c>
      <c r="DF85" s="1399">
        <v>1</v>
      </c>
      <c r="DG85" s="1399"/>
      <c r="DH85" s="1399">
        <v>0</v>
      </c>
      <c r="DI85" s="1399">
        <v>0</v>
      </c>
      <c r="DJ85" s="1399">
        <v>1</v>
      </c>
      <c r="DK85" s="1399">
        <v>0</v>
      </c>
      <c r="DL85" s="1399"/>
      <c r="DM85" s="1399"/>
      <c r="DN85" s="1399"/>
      <c r="DO85" s="1399">
        <v>1</v>
      </c>
      <c r="DP85" s="1399"/>
      <c r="DQ85" s="1399">
        <v>1</v>
      </c>
      <c r="DR85" s="1399">
        <v>0</v>
      </c>
      <c r="DS85" s="1399">
        <v>1</v>
      </c>
      <c r="DT85" s="1399"/>
      <c r="DU85" s="1399"/>
      <c r="DV85" s="1399">
        <v>0</v>
      </c>
      <c r="DW85" s="1399">
        <v>1</v>
      </c>
      <c r="DX85" s="1399">
        <v>0</v>
      </c>
      <c r="DY85" s="1399">
        <v>0</v>
      </c>
      <c r="DZ85" s="1400">
        <v>0</v>
      </c>
    </row>
    <row r="86" spans="1:130" ht="15" customHeight="1" x14ac:dyDescent="0.35">
      <c r="A86" s="423"/>
      <c r="B86" s="1620" t="s">
        <v>185</v>
      </c>
      <c r="C86" s="1316" t="s">
        <v>106</v>
      </c>
      <c r="D86" s="1336">
        <v>1</v>
      </c>
      <c r="E86" s="440">
        <v>1</v>
      </c>
      <c r="F86" s="1331" t="s">
        <v>84</v>
      </c>
      <c r="G86" s="1358">
        <v>1</v>
      </c>
      <c r="H86" s="1331" t="s">
        <v>84</v>
      </c>
      <c r="I86" s="1331" t="s">
        <v>84</v>
      </c>
      <c r="J86" s="1358">
        <v>1</v>
      </c>
      <c r="K86" s="1358">
        <v>1</v>
      </c>
      <c r="L86" s="1331" t="s">
        <v>84</v>
      </c>
      <c r="M86" s="1358">
        <v>1</v>
      </c>
      <c r="N86" s="1331" t="s">
        <v>84</v>
      </c>
      <c r="O86" s="1358">
        <v>1</v>
      </c>
      <c r="P86" s="1358">
        <v>1</v>
      </c>
      <c r="Q86" s="1358">
        <v>1</v>
      </c>
      <c r="R86" s="1359">
        <v>1</v>
      </c>
      <c r="S86" s="1002">
        <v>1</v>
      </c>
      <c r="T86" s="1360">
        <v>1</v>
      </c>
      <c r="U86" s="1331" t="s">
        <v>84</v>
      </c>
      <c r="V86" s="1361">
        <v>1</v>
      </c>
      <c r="W86" s="440">
        <v>1</v>
      </c>
      <c r="X86" s="1152">
        <v>1</v>
      </c>
      <c r="Y86" s="1152">
        <v>1</v>
      </c>
      <c r="Z86" s="1142" t="s">
        <v>84</v>
      </c>
      <c r="AA86" s="1142" t="s">
        <v>84</v>
      </c>
      <c r="AB86" s="1142" t="s">
        <v>84</v>
      </c>
      <c r="AC86" s="1152">
        <v>1</v>
      </c>
      <c r="AD86" s="1142" t="s">
        <v>84</v>
      </c>
      <c r="AE86" s="1152">
        <v>1</v>
      </c>
      <c r="AF86" s="1153">
        <v>1</v>
      </c>
      <c r="AG86" s="479">
        <v>1</v>
      </c>
      <c r="AH86" s="1142" t="s">
        <v>84</v>
      </c>
      <c r="AI86" s="1142" t="s">
        <v>84</v>
      </c>
      <c r="AJ86" s="1154">
        <v>1</v>
      </c>
      <c r="AK86" s="854">
        <v>1</v>
      </c>
      <c r="AL86" s="479">
        <v>1</v>
      </c>
      <c r="AM86" s="1145">
        <v>1</v>
      </c>
      <c r="AN86" s="440">
        <v>1</v>
      </c>
      <c r="AO86" s="519" t="s">
        <v>84</v>
      </c>
      <c r="AP86" s="519" t="s">
        <v>84</v>
      </c>
      <c r="AQ86" s="519" t="s">
        <v>84</v>
      </c>
      <c r="AR86" s="519" t="s">
        <v>84</v>
      </c>
      <c r="AS86" s="519" t="s">
        <v>84</v>
      </c>
      <c r="AT86" s="288"/>
      <c r="AU86" s="1607" t="s">
        <v>185</v>
      </c>
      <c r="AV86" s="435" t="s">
        <v>106</v>
      </c>
      <c r="AW86" s="823">
        <v>1</v>
      </c>
      <c r="AX86" s="824">
        <v>1</v>
      </c>
      <c r="AY86" s="824"/>
      <c r="AZ86" s="824">
        <v>1</v>
      </c>
      <c r="BA86" s="824"/>
      <c r="BB86" s="824"/>
      <c r="BC86" s="824">
        <v>1</v>
      </c>
      <c r="BD86" s="824">
        <v>1</v>
      </c>
      <c r="BE86" s="824"/>
      <c r="BF86" s="824">
        <v>1</v>
      </c>
      <c r="BG86" s="824"/>
      <c r="BH86" s="824">
        <v>1</v>
      </c>
      <c r="BI86" s="824">
        <v>1</v>
      </c>
      <c r="BJ86" s="824">
        <v>1</v>
      </c>
      <c r="BK86" s="824">
        <v>1</v>
      </c>
      <c r="BL86" s="824">
        <v>1</v>
      </c>
      <c r="BM86" s="994">
        <v>1</v>
      </c>
      <c r="BN86" s="994"/>
      <c r="BO86" s="1302">
        <v>1</v>
      </c>
      <c r="BP86" s="824">
        <v>1</v>
      </c>
      <c r="BQ86" s="824">
        <v>1</v>
      </c>
      <c r="BR86" s="824">
        <v>1</v>
      </c>
      <c r="BS86" s="824"/>
      <c r="BT86" s="824"/>
      <c r="BU86" s="824"/>
      <c r="BV86" s="824">
        <v>1</v>
      </c>
      <c r="BW86" s="824"/>
      <c r="BX86" s="824">
        <v>1</v>
      </c>
      <c r="BY86" s="824">
        <v>1</v>
      </c>
      <c r="BZ86" s="824">
        <v>1</v>
      </c>
      <c r="CA86" s="824"/>
      <c r="CB86" s="824"/>
      <c r="CC86" s="824">
        <v>1</v>
      </c>
      <c r="CD86" s="846">
        <v>1</v>
      </c>
      <c r="CE86" s="825">
        <v>1</v>
      </c>
      <c r="CF86" s="846">
        <v>1</v>
      </c>
      <c r="CG86" s="846">
        <v>1</v>
      </c>
      <c r="CH86" s="517">
        <v>0</v>
      </c>
      <c r="CI86" s="517">
        <v>0</v>
      </c>
      <c r="CJ86" s="517">
        <v>0</v>
      </c>
      <c r="CK86" s="517">
        <v>0</v>
      </c>
      <c r="CL86" s="517">
        <v>0</v>
      </c>
      <c r="CM86" s="261"/>
      <c r="CN86" s="1607" t="s">
        <v>185</v>
      </c>
      <c r="CO86" s="435" t="s">
        <v>106</v>
      </c>
      <c r="CP86" s="1398">
        <v>1</v>
      </c>
      <c r="CQ86" s="1399">
        <v>1</v>
      </c>
      <c r="CR86" s="1399"/>
      <c r="CS86" s="1399">
        <v>1</v>
      </c>
      <c r="CT86" s="1399"/>
      <c r="CU86" s="1399"/>
      <c r="CV86" s="1399">
        <v>1</v>
      </c>
      <c r="CW86" s="1399">
        <v>1</v>
      </c>
      <c r="CX86" s="1399"/>
      <c r="CY86" s="1399">
        <v>1</v>
      </c>
      <c r="CZ86" s="1399"/>
      <c r="DA86" s="1399">
        <v>1</v>
      </c>
      <c r="DB86" s="1399">
        <v>1</v>
      </c>
      <c r="DC86" s="1399">
        <v>1</v>
      </c>
      <c r="DD86" s="1399">
        <v>1</v>
      </c>
      <c r="DE86" s="1399">
        <v>1</v>
      </c>
      <c r="DF86" s="1399">
        <v>1</v>
      </c>
      <c r="DG86" s="1399"/>
      <c r="DH86" s="1399">
        <v>1</v>
      </c>
      <c r="DI86" s="1399">
        <v>1</v>
      </c>
      <c r="DJ86" s="1399">
        <v>1</v>
      </c>
      <c r="DK86" s="1399">
        <v>1</v>
      </c>
      <c r="DL86" s="1399"/>
      <c r="DM86" s="1399"/>
      <c r="DN86" s="1399"/>
      <c r="DO86" s="1399">
        <v>1</v>
      </c>
      <c r="DP86" s="1399"/>
      <c r="DQ86" s="1399">
        <v>1</v>
      </c>
      <c r="DR86" s="1399">
        <v>1</v>
      </c>
      <c r="DS86" s="1399">
        <v>1</v>
      </c>
      <c r="DT86" s="1399"/>
      <c r="DU86" s="1399"/>
      <c r="DV86" s="1399">
        <v>1</v>
      </c>
      <c r="DW86" s="1399">
        <v>1</v>
      </c>
      <c r="DX86" s="1399">
        <v>1</v>
      </c>
      <c r="DY86" s="1399">
        <v>1</v>
      </c>
      <c r="DZ86" s="1400">
        <v>1</v>
      </c>
    </row>
    <row r="87" spans="1:130" ht="15" customHeight="1" x14ac:dyDescent="0.35">
      <c r="A87" s="423"/>
      <c r="B87" s="1620"/>
      <c r="C87" s="1316" t="s">
        <v>107</v>
      </c>
      <c r="D87" s="1329">
        <v>0</v>
      </c>
      <c r="E87" s="1330">
        <v>0</v>
      </c>
      <c r="F87" s="1331" t="s">
        <v>84</v>
      </c>
      <c r="G87" s="1330">
        <v>0</v>
      </c>
      <c r="H87" s="1331" t="s">
        <v>84</v>
      </c>
      <c r="I87" s="1331" t="s">
        <v>84</v>
      </c>
      <c r="J87" s="1330">
        <v>0</v>
      </c>
      <c r="K87" s="1330">
        <v>0</v>
      </c>
      <c r="L87" s="1331" t="s">
        <v>84</v>
      </c>
      <c r="M87" s="1330">
        <v>0</v>
      </c>
      <c r="N87" s="1331" t="s">
        <v>84</v>
      </c>
      <c r="O87" s="1330">
        <v>0</v>
      </c>
      <c r="P87" s="1330">
        <v>0</v>
      </c>
      <c r="Q87" s="1330">
        <v>0</v>
      </c>
      <c r="R87" s="1332">
        <v>0</v>
      </c>
      <c r="S87" s="999">
        <v>0</v>
      </c>
      <c r="T87" s="1333">
        <v>0</v>
      </c>
      <c r="U87" s="1331" t="s">
        <v>84</v>
      </c>
      <c r="V87" s="1349">
        <v>0</v>
      </c>
      <c r="W87" s="1318">
        <v>0</v>
      </c>
      <c r="X87" s="1141">
        <v>0</v>
      </c>
      <c r="Y87" s="1141">
        <v>0</v>
      </c>
      <c r="Z87" s="1142" t="s">
        <v>84</v>
      </c>
      <c r="AA87" s="1142" t="s">
        <v>84</v>
      </c>
      <c r="AB87" s="1142" t="s">
        <v>84</v>
      </c>
      <c r="AC87" s="1141">
        <v>0</v>
      </c>
      <c r="AD87" s="1142" t="s">
        <v>84</v>
      </c>
      <c r="AE87" s="1141">
        <v>0</v>
      </c>
      <c r="AF87" s="1143">
        <v>0</v>
      </c>
      <c r="AG87" s="864">
        <v>0</v>
      </c>
      <c r="AH87" s="1142" t="s">
        <v>84</v>
      </c>
      <c r="AI87" s="1142" t="s">
        <v>84</v>
      </c>
      <c r="AJ87" s="1144">
        <v>0</v>
      </c>
      <c r="AK87" s="852">
        <v>0</v>
      </c>
      <c r="AL87" s="479">
        <v>0</v>
      </c>
      <c r="AM87" s="1145">
        <v>0</v>
      </c>
      <c r="AN87" s="440">
        <v>0</v>
      </c>
      <c r="AO87" s="519" t="s">
        <v>84</v>
      </c>
      <c r="AP87" s="519" t="s">
        <v>84</v>
      </c>
      <c r="AQ87" s="519" t="s">
        <v>84</v>
      </c>
      <c r="AR87" s="519" t="s">
        <v>84</v>
      </c>
      <c r="AS87" s="519" t="s">
        <v>84</v>
      </c>
      <c r="AT87" s="288"/>
      <c r="AU87" s="1607"/>
      <c r="AV87" s="435" t="s">
        <v>107</v>
      </c>
      <c r="AW87" s="823">
        <v>0</v>
      </c>
      <c r="AX87" s="824">
        <v>0</v>
      </c>
      <c r="AY87" s="824"/>
      <c r="AZ87" s="824">
        <v>0</v>
      </c>
      <c r="BA87" s="824"/>
      <c r="BB87" s="824"/>
      <c r="BC87" s="824">
        <v>0</v>
      </c>
      <c r="BD87" s="824">
        <v>0</v>
      </c>
      <c r="BE87" s="824"/>
      <c r="BF87" s="824">
        <v>0</v>
      </c>
      <c r="BG87" s="824"/>
      <c r="BH87" s="824">
        <v>0</v>
      </c>
      <c r="BI87" s="824">
        <v>0</v>
      </c>
      <c r="BJ87" s="824">
        <v>0</v>
      </c>
      <c r="BK87" s="824">
        <v>0</v>
      </c>
      <c r="BL87" s="824">
        <v>0</v>
      </c>
      <c r="BM87" s="994">
        <v>0</v>
      </c>
      <c r="BN87" s="994"/>
      <c r="BO87" s="1302">
        <v>0</v>
      </c>
      <c r="BP87" s="824">
        <v>0</v>
      </c>
      <c r="BQ87" s="824">
        <v>0</v>
      </c>
      <c r="BR87" s="824">
        <v>0</v>
      </c>
      <c r="BS87" s="824"/>
      <c r="BT87" s="824"/>
      <c r="BU87" s="824"/>
      <c r="BV87" s="824">
        <v>0</v>
      </c>
      <c r="BW87" s="824"/>
      <c r="BX87" s="824">
        <v>0</v>
      </c>
      <c r="BY87" s="824">
        <v>0</v>
      </c>
      <c r="BZ87" s="824">
        <v>0</v>
      </c>
      <c r="CA87" s="824"/>
      <c r="CB87" s="824"/>
      <c r="CC87" s="824">
        <v>0</v>
      </c>
      <c r="CD87" s="846">
        <v>0</v>
      </c>
      <c r="CE87" s="825">
        <v>0</v>
      </c>
      <c r="CF87" s="846">
        <v>0</v>
      </c>
      <c r="CG87" s="846">
        <v>0</v>
      </c>
      <c r="CH87" s="517">
        <v>0</v>
      </c>
      <c r="CI87" s="517">
        <v>0</v>
      </c>
      <c r="CJ87" s="517">
        <v>0</v>
      </c>
      <c r="CK87" s="517">
        <v>0</v>
      </c>
      <c r="CL87" s="517">
        <v>0</v>
      </c>
      <c r="CM87" s="261"/>
      <c r="CN87" s="1607"/>
      <c r="CO87" s="435" t="s">
        <v>107</v>
      </c>
      <c r="CP87" s="1398">
        <v>0</v>
      </c>
      <c r="CQ87" s="1399">
        <v>0</v>
      </c>
      <c r="CR87" s="1399"/>
      <c r="CS87" s="1399">
        <v>0</v>
      </c>
      <c r="CT87" s="1399"/>
      <c r="CU87" s="1399"/>
      <c r="CV87" s="1399">
        <v>0</v>
      </c>
      <c r="CW87" s="1399">
        <v>0</v>
      </c>
      <c r="CX87" s="1399"/>
      <c r="CY87" s="1399">
        <v>0</v>
      </c>
      <c r="CZ87" s="1399"/>
      <c r="DA87" s="1399">
        <v>0</v>
      </c>
      <c r="DB87" s="1399">
        <v>0</v>
      </c>
      <c r="DC87" s="1399">
        <v>0</v>
      </c>
      <c r="DD87" s="1399">
        <v>0</v>
      </c>
      <c r="DE87" s="1399">
        <v>0</v>
      </c>
      <c r="DF87" s="1399">
        <v>0</v>
      </c>
      <c r="DG87" s="1399"/>
      <c r="DH87" s="1399">
        <v>0</v>
      </c>
      <c r="DI87" s="1399">
        <v>0</v>
      </c>
      <c r="DJ87" s="1399">
        <v>0</v>
      </c>
      <c r="DK87" s="1399">
        <v>0</v>
      </c>
      <c r="DL87" s="1399"/>
      <c r="DM87" s="1399"/>
      <c r="DN87" s="1399"/>
      <c r="DO87" s="1399">
        <v>0</v>
      </c>
      <c r="DP87" s="1399"/>
      <c r="DQ87" s="1399">
        <v>0</v>
      </c>
      <c r="DR87" s="1399">
        <v>0</v>
      </c>
      <c r="DS87" s="1399">
        <v>0</v>
      </c>
      <c r="DT87" s="1399"/>
      <c r="DU87" s="1399"/>
      <c r="DV87" s="1399">
        <v>0</v>
      </c>
      <c r="DW87" s="1399">
        <v>0</v>
      </c>
      <c r="DX87" s="1399">
        <v>0</v>
      </c>
      <c r="DY87" s="1399">
        <v>0</v>
      </c>
      <c r="DZ87" s="1400">
        <v>0</v>
      </c>
    </row>
    <row r="88" spans="1:130" ht="15.75" customHeight="1" x14ac:dyDescent="0.35">
      <c r="A88" s="424" t="s">
        <v>70</v>
      </c>
      <c r="B88" s="1620" t="s">
        <v>186</v>
      </c>
      <c r="C88" s="1316" t="s">
        <v>106</v>
      </c>
      <c r="D88" s="1334">
        <v>1</v>
      </c>
      <c r="E88" s="1350">
        <v>1</v>
      </c>
      <c r="F88" s="1331" t="s">
        <v>84</v>
      </c>
      <c r="G88" s="1350">
        <v>1</v>
      </c>
      <c r="H88" s="1331" t="s">
        <v>84</v>
      </c>
      <c r="I88" s="1331" t="s">
        <v>84</v>
      </c>
      <c r="J88" s="1350">
        <v>1</v>
      </c>
      <c r="K88" s="1351">
        <v>1</v>
      </c>
      <c r="L88" s="1331" t="s">
        <v>84</v>
      </c>
      <c r="M88" s="1350">
        <v>1</v>
      </c>
      <c r="N88" s="1331" t="s">
        <v>84</v>
      </c>
      <c r="O88" s="1350">
        <v>1</v>
      </c>
      <c r="P88" s="1350">
        <v>1</v>
      </c>
      <c r="Q88" s="1350">
        <v>1</v>
      </c>
      <c r="R88" s="1352">
        <v>1</v>
      </c>
      <c r="S88" s="1001">
        <v>1</v>
      </c>
      <c r="T88" s="1353">
        <v>1</v>
      </c>
      <c r="U88" s="1331" t="s">
        <v>84</v>
      </c>
      <c r="V88" s="1354">
        <v>1</v>
      </c>
      <c r="W88" s="430">
        <v>1</v>
      </c>
      <c r="X88" s="1147">
        <v>1</v>
      </c>
      <c r="Y88" s="1146">
        <v>1</v>
      </c>
      <c r="Z88" s="1142" t="s">
        <v>84</v>
      </c>
      <c r="AA88" s="1142" t="s">
        <v>84</v>
      </c>
      <c r="AB88" s="1142" t="s">
        <v>84</v>
      </c>
      <c r="AC88" s="1146">
        <v>1</v>
      </c>
      <c r="AD88" s="1142" t="s">
        <v>84</v>
      </c>
      <c r="AE88" s="1146">
        <v>1</v>
      </c>
      <c r="AF88" s="1149">
        <v>1</v>
      </c>
      <c r="AG88" s="480">
        <v>1</v>
      </c>
      <c r="AH88" s="1142" t="s">
        <v>84</v>
      </c>
      <c r="AI88" s="1142" t="s">
        <v>84</v>
      </c>
      <c r="AJ88" s="1150">
        <v>1</v>
      </c>
      <c r="AK88" s="853">
        <v>1</v>
      </c>
      <c r="AL88" s="480">
        <v>1</v>
      </c>
      <c r="AM88" s="1151">
        <v>1</v>
      </c>
      <c r="AN88" s="430">
        <v>1</v>
      </c>
      <c r="AO88" s="339" t="s">
        <v>84</v>
      </c>
      <c r="AP88" s="339" t="s">
        <v>84</v>
      </c>
      <c r="AQ88" s="339" t="s">
        <v>84</v>
      </c>
      <c r="AR88" s="339" t="s">
        <v>84</v>
      </c>
      <c r="AS88" s="339" t="s">
        <v>84</v>
      </c>
      <c r="AT88" s="288"/>
      <c r="AU88" s="1607" t="s">
        <v>186</v>
      </c>
      <c r="AV88" s="435" t="s">
        <v>106</v>
      </c>
      <c r="AW88" s="823">
        <v>1</v>
      </c>
      <c r="AX88" s="824">
        <v>1</v>
      </c>
      <c r="AY88" s="824"/>
      <c r="AZ88" s="824">
        <v>1</v>
      </c>
      <c r="BA88" s="824"/>
      <c r="BB88" s="824"/>
      <c r="BC88" s="824">
        <v>1</v>
      </c>
      <c r="BD88" s="824">
        <v>1</v>
      </c>
      <c r="BE88" s="824"/>
      <c r="BF88" s="824">
        <v>1</v>
      </c>
      <c r="BG88" s="824"/>
      <c r="BH88" s="824">
        <v>1</v>
      </c>
      <c r="BI88" s="824">
        <v>1</v>
      </c>
      <c r="BJ88" s="824">
        <v>1</v>
      </c>
      <c r="BK88" s="824">
        <v>1</v>
      </c>
      <c r="BL88" s="824">
        <v>1</v>
      </c>
      <c r="BM88" s="994">
        <v>1</v>
      </c>
      <c r="BN88" s="994"/>
      <c r="BO88" s="1302">
        <v>1</v>
      </c>
      <c r="BP88" s="824">
        <v>1</v>
      </c>
      <c r="BQ88" s="824">
        <v>1</v>
      </c>
      <c r="BR88" s="824">
        <v>1</v>
      </c>
      <c r="BS88" s="824"/>
      <c r="BT88" s="824"/>
      <c r="BU88" s="824"/>
      <c r="BV88" s="824">
        <v>1</v>
      </c>
      <c r="BW88" s="824"/>
      <c r="BX88" s="824">
        <v>1</v>
      </c>
      <c r="BY88" s="824">
        <v>1</v>
      </c>
      <c r="BZ88" s="824">
        <v>1</v>
      </c>
      <c r="CA88" s="824"/>
      <c r="CB88" s="824"/>
      <c r="CC88" s="824">
        <v>1</v>
      </c>
      <c r="CD88" s="846">
        <v>1</v>
      </c>
      <c r="CE88" s="825">
        <v>1</v>
      </c>
      <c r="CF88" s="846">
        <v>1</v>
      </c>
      <c r="CG88" s="846">
        <v>1</v>
      </c>
      <c r="CH88" s="338">
        <v>0</v>
      </c>
      <c r="CI88" s="338">
        <v>0</v>
      </c>
      <c r="CJ88" s="338">
        <v>0</v>
      </c>
      <c r="CK88" s="338">
        <v>0</v>
      </c>
      <c r="CL88" s="338">
        <v>0</v>
      </c>
      <c r="CM88" s="261"/>
      <c r="CN88" s="1607" t="s">
        <v>186</v>
      </c>
      <c r="CO88" s="435" t="s">
        <v>106</v>
      </c>
      <c r="CP88" s="1398">
        <v>1</v>
      </c>
      <c r="CQ88" s="1399">
        <v>1</v>
      </c>
      <c r="CR88" s="1399"/>
      <c r="CS88" s="1399">
        <v>1</v>
      </c>
      <c r="CT88" s="1399"/>
      <c r="CU88" s="1399"/>
      <c r="CV88" s="1399">
        <v>1</v>
      </c>
      <c r="CW88" s="1399">
        <v>1</v>
      </c>
      <c r="CX88" s="1399"/>
      <c r="CY88" s="1399">
        <v>1</v>
      </c>
      <c r="CZ88" s="1399"/>
      <c r="DA88" s="1399">
        <v>1</v>
      </c>
      <c r="DB88" s="1399">
        <v>1</v>
      </c>
      <c r="DC88" s="1399">
        <v>1</v>
      </c>
      <c r="DD88" s="1399">
        <v>1</v>
      </c>
      <c r="DE88" s="1399">
        <v>1</v>
      </c>
      <c r="DF88" s="1399">
        <v>1</v>
      </c>
      <c r="DG88" s="1399"/>
      <c r="DH88" s="1399">
        <v>1</v>
      </c>
      <c r="DI88" s="1399">
        <v>1</v>
      </c>
      <c r="DJ88" s="1399">
        <v>1</v>
      </c>
      <c r="DK88" s="1399">
        <v>1</v>
      </c>
      <c r="DL88" s="1399"/>
      <c r="DM88" s="1399"/>
      <c r="DN88" s="1399"/>
      <c r="DO88" s="1399">
        <v>1</v>
      </c>
      <c r="DP88" s="1399"/>
      <c r="DQ88" s="1399">
        <v>1</v>
      </c>
      <c r="DR88" s="1399">
        <v>1</v>
      </c>
      <c r="DS88" s="1399">
        <v>1</v>
      </c>
      <c r="DT88" s="1399"/>
      <c r="DU88" s="1399"/>
      <c r="DV88" s="1399">
        <v>1</v>
      </c>
      <c r="DW88" s="1399">
        <v>1</v>
      </c>
      <c r="DX88" s="1399">
        <v>1</v>
      </c>
      <c r="DY88" s="1399">
        <v>1</v>
      </c>
      <c r="DZ88" s="1400">
        <v>1</v>
      </c>
    </row>
    <row r="89" spans="1:130" ht="15" customHeight="1" x14ac:dyDescent="0.35">
      <c r="A89" s="245" t="s">
        <v>71</v>
      </c>
      <c r="B89" s="1620"/>
      <c r="C89" s="1316" t="s">
        <v>107</v>
      </c>
      <c r="D89" s="1335">
        <v>0</v>
      </c>
      <c r="E89" s="1351">
        <v>0</v>
      </c>
      <c r="F89" s="1331" t="s">
        <v>84</v>
      </c>
      <c r="G89" s="1351">
        <v>0</v>
      </c>
      <c r="H89" s="1331" t="s">
        <v>84</v>
      </c>
      <c r="I89" s="1331" t="s">
        <v>84</v>
      </c>
      <c r="J89" s="1351">
        <v>0</v>
      </c>
      <c r="K89" s="1351">
        <v>0</v>
      </c>
      <c r="L89" s="1331" t="s">
        <v>84</v>
      </c>
      <c r="M89" s="1351">
        <v>0</v>
      </c>
      <c r="N89" s="1331" t="s">
        <v>84</v>
      </c>
      <c r="O89" s="1351">
        <v>0</v>
      </c>
      <c r="P89" s="1351">
        <v>0</v>
      </c>
      <c r="Q89" s="1351">
        <v>0</v>
      </c>
      <c r="R89" s="1355">
        <v>0</v>
      </c>
      <c r="S89" s="1000">
        <v>0</v>
      </c>
      <c r="T89" s="1356">
        <v>0</v>
      </c>
      <c r="U89" s="1331" t="s">
        <v>84</v>
      </c>
      <c r="V89" s="1357">
        <v>0</v>
      </c>
      <c r="W89" s="1319">
        <v>0</v>
      </c>
      <c r="X89" s="1147">
        <v>0</v>
      </c>
      <c r="Y89" s="1147">
        <v>0</v>
      </c>
      <c r="Z89" s="1142" t="s">
        <v>84</v>
      </c>
      <c r="AA89" s="1142" t="s">
        <v>84</v>
      </c>
      <c r="AB89" s="1142" t="s">
        <v>84</v>
      </c>
      <c r="AC89" s="1147">
        <v>0</v>
      </c>
      <c r="AD89" s="1142" t="s">
        <v>84</v>
      </c>
      <c r="AE89" s="1147">
        <v>0</v>
      </c>
      <c r="AF89" s="1149">
        <v>0</v>
      </c>
      <c r="AG89" s="865">
        <v>0</v>
      </c>
      <c r="AH89" s="1142" t="s">
        <v>84</v>
      </c>
      <c r="AI89" s="1142" t="s">
        <v>84</v>
      </c>
      <c r="AJ89" s="1150">
        <v>0</v>
      </c>
      <c r="AK89" s="853">
        <v>0</v>
      </c>
      <c r="AL89" s="480">
        <v>0</v>
      </c>
      <c r="AM89" s="1151">
        <v>0</v>
      </c>
      <c r="AN89" s="430">
        <v>0</v>
      </c>
      <c r="AO89" s="339" t="s">
        <v>84</v>
      </c>
      <c r="AP89" s="339" t="s">
        <v>84</v>
      </c>
      <c r="AQ89" s="339" t="s">
        <v>84</v>
      </c>
      <c r="AR89" s="339" t="s">
        <v>84</v>
      </c>
      <c r="AS89" s="339" t="s">
        <v>84</v>
      </c>
      <c r="AT89" s="288"/>
      <c r="AU89" s="1607"/>
      <c r="AV89" s="435" t="s">
        <v>107</v>
      </c>
      <c r="AW89" s="823">
        <v>0</v>
      </c>
      <c r="AX89" s="824">
        <v>0</v>
      </c>
      <c r="AY89" s="824"/>
      <c r="AZ89" s="824">
        <v>0</v>
      </c>
      <c r="BA89" s="824"/>
      <c r="BB89" s="824"/>
      <c r="BC89" s="824">
        <v>0</v>
      </c>
      <c r="BD89" s="824">
        <v>0</v>
      </c>
      <c r="BE89" s="824"/>
      <c r="BF89" s="824">
        <v>0</v>
      </c>
      <c r="BG89" s="824"/>
      <c r="BH89" s="824">
        <v>0</v>
      </c>
      <c r="BI89" s="824">
        <v>0</v>
      </c>
      <c r="BJ89" s="824">
        <v>0</v>
      </c>
      <c r="BK89" s="824">
        <v>0</v>
      </c>
      <c r="BL89" s="824">
        <v>0</v>
      </c>
      <c r="BM89" s="994">
        <v>0</v>
      </c>
      <c r="BN89" s="994"/>
      <c r="BO89" s="1302">
        <v>0</v>
      </c>
      <c r="BP89" s="824">
        <v>0</v>
      </c>
      <c r="BQ89" s="824">
        <v>0</v>
      </c>
      <c r="BR89" s="824">
        <v>0</v>
      </c>
      <c r="BS89" s="824"/>
      <c r="BT89" s="824"/>
      <c r="BU89" s="824"/>
      <c r="BV89" s="824">
        <v>0</v>
      </c>
      <c r="BW89" s="824"/>
      <c r="BX89" s="824">
        <v>0</v>
      </c>
      <c r="BY89" s="824">
        <v>0</v>
      </c>
      <c r="BZ89" s="824">
        <v>0</v>
      </c>
      <c r="CA89" s="824"/>
      <c r="CB89" s="824"/>
      <c r="CC89" s="824">
        <v>0</v>
      </c>
      <c r="CD89" s="846">
        <v>0</v>
      </c>
      <c r="CE89" s="825">
        <v>0</v>
      </c>
      <c r="CF89" s="846">
        <v>0</v>
      </c>
      <c r="CG89" s="846">
        <v>0</v>
      </c>
      <c r="CH89" s="338">
        <v>0</v>
      </c>
      <c r="CI89" s="338">
        <v>0</v>
      </c>
      <c r="CJ89" s="338">
        <v>0</v>
      </c>
      <c r="CK89" s="338">
        <v>0</v>
      </c>
      <c r="CL89" s="338">
        <v>0</v>
      </c>
      <c r="CM89" s="261"/>
      <c r="CN89" s="1607"/>
      <c r="CO89" s="435" t="s">
        <v>107</v>
      </c>
      <c r="CP89" s="1398">
        <v>0</v>
      </c>
      <c r="CQ89" s="1399">
        <v>0</v>
      </c>
      <c r="CR89" s="1399"/>
      <c r="CS89" s="1399">
        <v>0</v>
      </c>
      <c r="CT89" s="1399"/>
      <c r="CU89" s="1399"/>
      <c r="CV89" s="1399">
        <v>0</v>
      </c>
      <c r="CW89" s="1399">
        <v>0</v>
      </c>
      <c r="CX89" s="1399"/>
      <c r="CY89" s="1399">
        <v>0</v>
      </c>
      <c r="CZ89" s="1399"/>
      <c r="DA89" s="1399">
        <v>0</v>
      </c>
      <c r="DB89" s="1399">
        <v>0</v>
      </c>
      <c r="DC89" s="1399">
        <v>0</v>
      </c>
      <c r="DD89" s="1399">
        <v>0</v>
      </c>
      <c r="DE89" s="1399">
        <v>0</v>
      </c>
      <c r="DF89" s="1399">
        <v>0</v>
      </c>
      <c r="DG89" s="1399"/>
      <c r="DH89" s="1399">
        <v>0</v>
      </c>
      <c r="DI89" s="1399">
        <v>0</v>
      </c>
      <c r="DJ89" s="1399">
        <v>0</v>
      </c>
      <c r="DK89" s="1399">
        <v>0</v>
      </c>
      <c r="DL89" s="1399"/>
      <c r="DM89" s="1399"/>
      <c r="DN89" s="1399"/>
      <c r="DO89" s="1399">
        <v>0</v>
      </c>
      <c r="DP89" s="1399"/>
      <c r="DQ89" s="1399">
        <v>0</v>
      </c>
      <c r="DR89" s="1399">
        <v>0</v>
      </c>
      <c r="DS89" s="1399">
        <v>0</v>
      </c>
      <c r="DT89" s="1399"/>
      <c r="DU89" s="1399"/>
      <c r="DV89" s="1399">
        <v>0</v>
      </c>
      <c r="DW89" s="1399">
        <v>0</v>
      </c>
      <c r="DX89" s="1399">
        <v>0</v>
      </c>
      <c r="DY89" s="1399">
        <v>0</v>
      </c>
      <c r="DZ89" s="1400">
        <v>0</v>
      </c>
    </row>
    <row r="90" spans="1:130" ht="15" customHeight="1" x14ac:dyDescent="0.35">
      <c r="A90" s="422" t="s">
        <v>72</v>
      </c>
      <c r="B90" s="1620" t="s">
        <v>110</v>
      </c>
      <c r="C90" s="1316" t="s">
        <v>106</v>
      </c>
      <c r="D90" s="1336" t="s">
        <v>84</v>
      </c>
      <c r="E90" s="440">
        <v>1</v>
      </c>
      <c r="F90" s="1331" t="s">
        <v>84</v>
      </c>
      <c r="G90" s="1358">
        <v>1</v>
      </c>
      <c r="H90" s="1331" t="s">
        <v>84</v>
      </c>
      <c r="I90" s="1331" t="s">
        <v>84</v>
      </c>
      <c r="J90" s="1358">
        <v>1</v>
      </c>
      <c r="K90" s="1358">
        <v>1</v>
      </c>
      <c r="L90" s="1331" t="s">
        <v>84</v>
      </c>
      <c r="M90" s="1358">
        <v>1</v>
      </c>
      <c r="N90" s="1331" t="s">
        <v>84</v>
      </c>
      <c r="O90" s="1358" t="s">
        <v>84</v>
      </c>
      <c r="P90" s="1358">
        <v>1</v>
      </c>
      <c r="Q90" s="1358">
        <v>1</v>
      </c>
      <c r="R90" s="1359">
        <v>1</v>
      </c>
      <c r="S90" s="1002" t="s">
        <v>84</v>
      </c>
      <c r="T90" s="1360">
        <v>1</v>
      </c>
      <c r="U90" s="1331" t="s">
        <v>84</v>
      </c>
      <c r="V90" s="1361">
        <v>1</v>
      </c>
      <c r="W90" s="440" t="s">
        <v>84</v>
      </c>
      <c r="X90" s="1152" t="s">
        <v>84</v>
      </c>
      <c r="Y90" s="1152" t="s">
        <v>84</v>
      </c>
      <c r="Z90" s="1142" t="s">
        <v>84</v>
      </c>
      <c r="AA90" s="1142" t="s">
        <v>84</v>
      </c>
      <c r="AB90" s="1142" t="s">
        <v>84</v>
      </c>
      <c r="AC90" s="1152">
        <v>1</v>
      </c>
      <c r="AD90" s="1142" t="s">
        <v>84</v>
      </c>
      <c r="AE90" s="1152">
        <v>0</v>
      </c>
      <c r="AF90" s="1153">
        <v>1</v>
      </c>
      <c r="AG90" s="479">
        <v>1</v>
      </c>
      <c r="AH90" s="1142" t="s">
        <v>84</v>
      </c>
      <c r="AI90" s="1142" t="s">
        <v>84</v>
      </c>
      <c r="AJ90" s="1154" t="s">
        <v>84</v>
      </c>
      <c r="AK90" s="854" t="s">
        <v>84</v>
      </c>
      <c r="AL90" s="479">
        <v>1</v>
      </c>
      <c r="AM90" s="1145" t="s">
        <v>84</v>
      </c>
      <c r="AN90" s="440" t="s">
        <v>84</v>
      </c>
      <c r="AO90" s="519" t="s">
        <v>84</v>
      </c>
      <c r="AP90" s="519" t="s">
        <v>84</v>
      </c>
      <c r="AQ90" s="519" t="s">
        <v>84</v>
      </c>
      <c r="AR90" s="519" t="s">
        <v>84</v>
      </c>
      <c r="AS90" s="519" t="s">
        <v>84</v>
      </c>
      <c r="AT90" s="288"/>
      <c r="AU90" s="1607" t="s">
        <v>110</v>
      </c>
      <c r="AV90" s="435" t="s">
        <v>106</v>
      </c>
      <c r="AW90" s="823">
        <v>0</v>
      </c>
      <c r="AX90" s="824">
        <v>1</v>
      </c>
      <c r="AY90" s="824"/>
      <c r="AZ90" s="824">
        <v>1</v>
      </c>
      <c r="BA90" s="824"/>
      <c r="BB90" s="824"/>
      <c r="BC90" s="824">
        <v>1</v>
      </c>
      <c r="BD90" s="824">
        <v>1</v>
      </c>
      <c r="BE90" s="824"/>
      <c r="BF90" s="824">
        <v>1</v>
      </c>
      <c r="BG90" s="824"/>
      <c r="BH90" s="824">
        <v>0</v>
      </c>
      <c r="BI90" s="824">
        <v>1</v>
      </c>
      <c r="BJ90" s="824">
        <v>1</v>
      </c>
      <c r="BK90" s="824">
        <v>1</v>
      </c>
      <c r="BL90" s="824">
        <v>0</v>
      </c>
      <c r="BM90" s="994">
        <v>1</v>
      </c>
      <c r="BN90" s="994"/>
      <c r="BO90" s="1302">
        <v>1</v>
      </c>
      <c r="BP90" s="824">
        <v>0</v>
      </c>
      <c r="BQ90" s="824">
        <v>0</v>
      </c>
      <c r="BR90" s="824">
        <v>0</v>
      </c>
      <c r="BS90" s="824"/>
      <c r="BT90" s="824"/>
      <c r="BU90" s="824"/>
      <c r="BV90" s="824">
        <v>1</v>
      </c>
      <c r="BW90" s="824"/>
      <c r="BX90" s="824">
        <v>0</v>
      </c>
      <c r="BY90" s="824">
        <v>1</v>
      </c>
      <c r="BZ90" s="824">
        <v>1</v>
      </c>
      <c r="CA90" s="824"/>
      <c r="CB90" s="824"/>
      <c r="CC90" s="824">
        <v>0</v>
      </c>
      <c r="CD90" s="846">
        <v>0</v>
      </c>
      <c r="CE90" s="825">
        <v>1</v>
      </c>
      <c r="CF90" s="846">
        <v>0</v>
      </c>
      <c r="CG90" s="846">
        <v>0</v>
      </c>
      <c r="CH90" s="519">
        <v>0</v>
      </c>
      <c r="CI90" s="519">
        <v>0</v>
      </c>
      <c r="CJ90" s="519">
        <v>0</v>
      </c>
      <c r="CK90" s="519">
        <v>0</v>
      </c>
      <c r="CL90" s="519">
        <v>0</v>
      </c>
      <c r="CM90" s="261"/>
      <c r="CN90" s="1607" t="s">
        <v>110</v>
      </c>
      <c r="CO90" s="435" t="s">
        <v>106</v>
      </c>
      <c r="CP90" s="1398">
        <v>0</v>
      </c>
      <c r="CQ90" s="1399">
        <v>1</v>
      </c>
      <c r="CR90" s="1399"/>
      <c r="CS90" s="1399">
        <v>1</v>
      </c>
      <c r="CT90" s="1399"/>
      <c r="CU90" s="1399"/>
      <c r="CV90" s="1399">
        <v>1</v>
      </c>
      <c r="CW90" s="1399">
        <v>1</v>
      </c>
      <c r="CX90" s="1399"/>
      <c r="CY90" s="1399">
        <v>1</v>
      </c>
      <c r="CZ90" s="1399"/>
      <c r="DA90" s="1399">
        <v>0</v>
      </c>
      <c r="DB90" s="1399">
        <v>1</v>
      </c>
      <c r="DC90" s="1399">
        <v>1</v>
      </c>
      <c r="DD90" s="1399">
        <v>1</v>
      </c>
      <c r="DE90" s="1399">
        <v>0</v>
      </c>
      <c r="DF90" s="1399">
        <v>1</v>
      </c>
      <c r="DG90" s="1399"/>
      <c r="DH90" s="1399">
        <v>1</v>
      </c>
      <c r="DI90" s="1399">
        <v>0</v>
      </c>
      <c r="DJ90" s="1399">
        <v>0</v>
      </c>
      <c r="DK90" s="1399">
        <v>0</v>
      </c>
      <c r="DL90" s="1399"/>
      <c r="DM90" s="1399"/>
      <c r="DN90" s="1399"/>
      <c r="DO90" s="1399">
        <v>1</v>
      </c>
      <c r="DP90" s="1399"/>
      <c r="DQ90" s="1399">
        <v>0</v>
      </c>
      <c r="DR90" s="1399">
        <v>1</v>
      </c>
      <c r="DS90" s="1399">
        <v>1</v>
      </c>
      <c r="DT90" s="1399"/>
      <c r="DU90" s="1399"/>
      <c r="DV90" s="1399">
        <v>0</v>
      </c>
      <c r="DW90" s="1399">
        <v>0</v>
      </c>
      <c r="DX90" s="1399">
        <v>1</v>
      </c>
      <c r="DY90" s="1399">
        <v>0</v>
      </c>
      <c r="DZ90" s="1400">
        <v>0</v>
      </c>
    </row>
    <row r="91" spans="1:130" ht="15" customHeight="1" x14ac:dyDescent="0.35">
      <c r="A91" s="420" t="s">
        <v>236</v>
      </c>
      <c r="B91" s="1620"/>
      <c r="C91" s="1316" t="s">
        <v>107</v>
      </c>
      <c r="D91" s="1329">
        <v>0</v>
      </c>
      <c r="E91" s="1330">
        <v>0</v>
      </c>
      <c r="F91" s="1331" t="s">
        <v>84</v>
      </c>
      <c r="G91" s="1330">
        <v>0</v>
      </c>
      <c r="H91" s="1331" t="s">
        <v>84</v>
      </c>
      <c r="I91" s="1331" t="s">
        <v>84</v>
      </c>
      <c r="J91" s="1330">
        <v>0</v>
      </c>
      <c r="K91" s="1330">
        <v>0</v>
      </c>
      <c r="L91" s="1331" t="s">
        <v>84</v>
      </c>
      <c r="M91" s="1330">
        <v>0</v>
      </c>
      <c r="N91" s="1331" t="s">
        <v>84</v>
      </c>
      <c r="O91" s="1330">
        <v>0</v>
      </c>
      <c r="P91" s="1330">
        <v>0</v>
      </c>
      <c r="Q91" s="1330">
        <v>0</v>
      </c>
      <c r="R91" s="1332">
        <v>0</v>
      </c>
      <c r="S91" s="999">
        <v>0</v>
      </c>
      <c r="T91" s="1333">
        <v>0</v>
      </c>
      <c r="U91" s="1331" t="s">
        <v>84</v>
      </c>
      <c r="V91" s="1349">
        <v>0</v>
      </c>
      <c r="W91" s="1318">
        <v>0</v>
      </c>
      <c r="X91" s="1141">
        <v>0</v>
      </c>
      <c r="Y91" s="1141">
        <v>0</v>
      </c>
      <c r="Z91" s="1142" t="s">
        <v>84</v>
      </c>
      <c r="AA91" s="1142" t="s">
        <v>84</v>
      </c>
      <c r="AB91" s="1142" t="s">
        <v>84</v>
      </c>
      <c r="AC91" s="1141">
        <v>0</v>
      </c>
      <c r="AD91" s="1142" t="s">
        <v>84</v>
      </c>
      <c r="AE91" s="1141">
        <v>1</v>
      </c>
      <c r="AF91" s="1143">
        <v>0</v>
      </c>
      <c r="AG91" s="864">
        <v>0</v>
      </c>
      <c r="AH91" s="1142" t="s">
        <v>84</v>
      </c>
      <c r="AI91" s="1142" t="s">
        <v>84</v>
      </c>
      <c r="AJ91" s="1144">
        <v>0</v>
      </c>
      <c r="AK91" s="852">
        <v>0</v>
      </c>
      <c r="AL91" s="479">
        <v>0</v>
      </c>
      <c r="AM91" s="1145">
        <v>0</v>
      </c>
      <c r="AN91" s="440">
        <v>0</v>
      </c>
      <c r="AO91" s="519" t="s">
        <v>84</v>
      </c>
      <c r="AP91" s="519" t="s">
        <v>84</v>
      </c>
      <c r="AQ91" s="519" t="s">
        <v>84</v>
      </c>
      <c r="AR91" s="519" t="s">
        <v>84</v>
      </c>
      <c r="AS91" s="519" t="s">
        <v>84</v>
      </c>
      <c r="AT91" s="288"/>
      <c r="AU91" s="1607"/>
      <c r="AV91" s="435" t="s">
        <v>107</v>
      </c>
      <c r="AW91" s="823">
        <v>0</v>
      </c>
      <c r="AX91" s="824">
        <v>0</v>
      </c>
      <c r="AY91" s="824"/>
      <c r="AZ91" s="824">
        <v>0</v>
      </c>
      <c r="BA91" s="824"/>
      <c r="BB91" s="824"/>
      <c r="BC91" s="824">
        <v>0</v>
      </c>
      <c r="BD91" s="824">
        <v>0</v>
      </c>
      <c r="BE91" s="824"/>
      <c r="BF91" s="824">
        <v>0</v>
      </c>
      <c r="BG91" s="824"/>
      <c r="BH91" s="824">
        <v>0</v>
      </c>
      <c r="BI91" s="824">
        <v>0</v>
      </c>
      <c r="BJ91" s="824">
        <v>0</v>
      </c>
      <c r="BK91" s="824">
        <v>0</v>
      </c>
      <c r="BL91" s="824">
        <v>0</v>
      </c>
      <c r="BM91" s="994">
        <v>0</v>
      </c>
      <c r="BN91" s="994"/>
      <c r="BO91" s="1302">
        <v>0</v>
      </c>
      <c r="BP91" s="824">
        <v>0</v>
      </c>
      <c r="BQ91" s="824">
        <v>0</v>
      </c>
      <c r="BR91" s="824">
        <v>0</v>
      </c>
      <c r="BS91" s="824"/>
      <c r="BT91" s="824"/>
      <c r="BU91" s="824"/>
      <c r="BV91" s="824">
        <v>0</v>
      </c>
      <c r="BW91" s="824"/>
      <c r="BX91" s="824">
        <v>1</v>
      </c>
      <c r="BY91" s="824">
        <v>0</v>
      </c>
      <c r="BZ91" s="824">
        <v>0</v>
      </c>
      <c r="CA91" s="824"/>
      <c r="CB91" s="824"/>
      <c r="CC91" s="824">
        <v>0</v>
      </c>
      <c r="CD91" s="846">
        <v>0</v>
      </c>
      <c r="CE91" s="825">
        <v>0</v>
      </c>
      <c r="CF91" s="846">
        <v>0</v>
      </c>
      <c r="CG91" s="846">
        <v>0</v>
      </c>
      <c r="CH91" s="519">
        <v>0</v>
      </c>
      <c r="CI91" s="519">
        <v>0</v>
      </c>
      <c r="CJ91" s="519">
        <v>0</v>
      </c>
      <c r="CK91" s="519">
        <v>0</v>
      </c>
      <c r="CL91" s="519">
        <v>0</v>
      </c>
      <c r="CM91" s="261"/>
      <c r="CN91" s="1607"/>
      <c r="CO91" s="435" t="s">
        <v>107</v>
      </c>
      <c r="CP91" s="1398">
        <v>0</v>
      </c>
      <c r="CQ91" s="1399">
        <v>0</v>
      </c>
      <c r="CR91" s="1399"/>
      <c r="CS91" s="1399">
        <v>0</v>
      </c>
      <c r="CT91" s="1399"/>
      <c r="CU91" s="1399"/>
      <c r="CV91" s="1399">
        <v>0</v>
      </c>
      <c r="CW91" s="1399">
        <v>0</v>
      </c>
      <c r="CX91" s="1399"/>
      <c r="CY91" s="1399">
        <v>0</v>
      </c>
      <c r="CZ91" s="1399"/>
      <c r="DA91" s="1399">
        <v>0</v>
      </c>
      <c r="DB91" s="1399">
        <v>0</v>
      </c>
      <c r="DC91" s="1399">
        <v>0</v>
      </c>
      <c r="DD91" s="1399">
        <v>0</v>
      </c>
      <c r="DE91" s="1399">
        <v>0</v>
      </c>
      <c r="DF91" s="1399">
        <v>0</v>
      </c>
      <c r="DG91" s="1399"/>
      <c r="DH91" s="1399">
        <v>0</v>
      </c>
      <c r="DI91" s="1399">
        <v>0</v>
      </c>
      <c r="DJ91" s="1399">
        <v>0</v>
      </c>
      <c r="DK91" s="1399">
        <v>0</v>
      </c>
      <c r="DL91" s="1399"/>
      <c r="DM91" s="1399"/>
      <c r="DN91" s="1399"/>
      <c r="DO91" s="1399">
        <v>0</v>
      </c>
      <c r="DP91" s="1399"/>
      <c r="DQ91" s="1399">
        <v>1</v>
      </c>
      <c r="DR91" s="1399">
        <v>0</v>
      </c>
      <c r="DS91" s="1399">
        <v>0</v>
      </c>
      <c r="DT91" s="1399"/>
      <c r="DU91" s="1399"/>
      <c r="DV91" s="1399">
        <v>0</v>
      </c>
      <c r="DW91" s="1399">
        <v>0</v>
      </c>
      <c r="DX91" s="1399">
        <v>0</v>
      </c>
      <c r="DY91" s="1399">
        <v>0</v>
      </c>
      <c r="DZ91" s="1400">
        <v>0</v>
      </c>
    </row>
    <row r="92" spans="1:130" ht="15" customHeight="1" x14ac:dyDescent="0.35">
      <c r="A92" s="419" t="s">
        <v>237</v>
      </c>
      <c r="B92" s="1617" t="s">
        <v>712</v>
      </c>
      <c r="C92" s="1316" t="s">
        <v>106</v>
      </c>
      <c r="D92" s="1334" t="s">
        <v>84</v>
      </c>
      <c r="E92" s="1350">
        <v>1</v>
      </c>
      <c r="F92" s="1331" t="s">
        <v>84</v>
      </c>
      <c r="G92" s="1350">
        <v>1</v>
      </c>
      <c r="H92" s="1331" t="s">
        <v>84</v>
      </c>
      <c r="I92" s="1331" t="s">
        <v>84</v>
      </c>
      <c r="J92" s="1350">
        <v>1</v>
      </c>
      <c r="K92" s="1350">
        <v>1</v>
      </c>
      <c r="L92" s="1331" t="s">
        <v>84</v>
      </c>
      <c r="M92" s="1350">
        <v>1</v>
      </c>
      <c r="N92" s="1331" t="s">
        <v>84</v>
      </c>
      <c r="O92" s="1350">
        <v>1</v>
      </c>
      <c r="P92" s="1350">
        <v>1</v>
      </c>
      <c r="Q92" s="1350">
        <v>1</v>
      </c>
      <c r="R92" s="1352">
        <v>1</v>
      </c>
      <c r="S92" s="1001" t="s">
        <v>84</v>
      </c>
      <c r="T92" s="1353">
        <v>1</v>
      </c>
      <c r="U92" s="1331" t="s">
        <v>84</v>
      </c>
      <c r="V92" s="1354">
        <v>1</v>
      </c>
      <c r="W92" s="430" t="s">
        <v>84</v>
      </c>
      <c r="X92" s="1146">
        <v>1</v>
      </c>
      <c r="Y92" s="1146" t="s">
        <v>84</v>
      </c>
      <c r="Z92" s="1142" t="s">
        <v>84</v>
      </c>
      <c r="AA92" s="1142" t="s">
        <v>84</v>
      </c>
      <c r="AB92" s="1142" t="s">
        <v>84</v>
      </c>
      <c r="AC92" s="1146">
        <v>1</v>
      </c>
      <c r="AD92" s="1142" t="s">
        <v>84</v>
      </c>
      <c r="AE92" s="1146">
        <v>1</v>
      </c>
      <c r="AF92" s="1148">
        <v>1</v>
      </c>
      <c r="AG92" s="480">
        <v>1</v>
      </c>
      <c r="AH92" s="1142" t="s">
        <v>84</v>
      </c>
      <c r="AI92" s="1142" t="s">
        <v>84</v>
      </c>
      <c r="AJ92" s="1157">
        <v>1</v>
      </c>
      <c r="AK92" s="855" t="s">
        <v>84</v>
      </c>
      <c r="AL92" s="480">
        <v>1</v>
      </c>
      <c r="AM92" s="1151">
        <v>1</v>
      </c>
      <c r="AN92" s="430">
        <v>1</v>
      </c>
      <c r="AO92" s="553" t="s">
        <v>84</v>
      </c>
      <c r="AP92" s="553" t="s">
        <v>84</v>
      </c>
      <c r="AQ92" s="553" t="s">
        <v>84</v>
      </c>
      <c r="AR92" s="553" t="s">
        <v>84</v>
      </c>
      <c r="AS92" s="553" t="s">
        <v>84</v>
      </c>
      <c r="AT92" s="288"/>
      <c r="AU92" s="1607" t="s">
        <v>187</v>
      </c>
      <c r="AV92" s="435" t="s">
        <v>106</v>
      </c>
      <c r="AW92" s="823">
        <v>0</v>
      </c>
      <c r="AX92" s="824">
        <v>1</v>
      </c>
      <c r="AY92" s="824"/>
      <c r="AZ92" s="824">
        <v>1</v>
      </c>
      <c r="BA92" s="824"/>
      <c r="BB92" s="824"/>
      <c r="BC92" s="824">
        <v>1</v>
      </c>
      <c r="BD92" s="824">
        <v>1</v>
      </c>
      <c r="BE92" s="824"/>
      <c r="BF92" s="824">
        <v>1</v>
      </c>
      <c r="BG92" s="824"/>
      <c r="BH92" s="824">
        <v>1</v>
      </c>
      <c r="BI92" s="824">
        <v>1</v>
      </c>
      <c r="BJ92" s="824">
        <v>1</v>
      </c>
      <c r="BK92" s="824">
        <v>1</v>
      </c>
      <c r="BL92" s="824">
        <v>0</v>
      </c>
      <c r="BM92" s="994">
        <v>1</v>
      </c>
      <c r="BN92" s="994"/>
      <c r="BO92" s="1302">
        <v>1</v>
      </c>
      <c r="BP92" s="824">
        <v>0</v>
      </c>
      <c r="BQ92" s="824">
        <v>1</v>
      </c>
      <c r="BR92" s="824">
        <v>0</v>
      </c>
      <c r="BS92" s="824"/>
      <c r="BT92" s="824"/>
      <c r="BU92" s="824"/>
      <c r="BV92" s="824">
        <v>1</v>
      </c>
      <c r="BW92" s="824"/>
      <c r="BX92" s="824">
        <v>1</v>
      </c>
      <c r="BY92" s="824">
        <v>1</v>
      </c>
      <c r="BZ92" s="824">
        <v>1</v>
      </c>
      <c r="CA92" s="824"/>
      <c r="CB92" s="824"/>
      <c r="CC92" s="824">
        <v>1</v>
      </c>
      <c r="CD92" s="846">
        <v>0</v>
      </c>
      <c r="CE92" s="825">
        <v>1</v>
      </c>
      <c r="CF92" s="846">
        <v>1</v>
      </c>
      <c r="CG92" s="846">
        <v>1</v>
      </c>
      <c r="CH92" s="339">
        <v>0</v>
      </c>
      <c r="CI92" s="339">
        <v>0</v>
      </c>
      <c r="CJ92" s="339">
        <v>0</v>
      </c>
      <c r="CK92" s="339">
        <v>0</v>
      </c>
      <c r="CL92" s="339">
        <v>0</v>
      </c>
      <c r="CM92" s="261"/>
      <c r="CN92" s="1607" t="s">
        <v>712</v>
      </c>
      <c r="CO92" s="435" t="s">
        <v>106</v>
      </c>
      <c r="CP92" s="1398">
        <v>0</v>
      </c>
      <c r="CQ92" s="1399">
        <v>1</v>
      </c>
      <c r="CR92" s="1399"/>
      <c r="CS92" s="1399">
        <v>1</v>
      </c>
      <c r="CT92" s="1399"/>
      <c r="CU92" s="1399"/>
      <c r="CV92" s="1399">
        <v>1</v>
      </c>
      <c r="CW92" s="1399">
        <v>1</v>
      </c>
      <c r="CX92" s="1399"/>
      <c r="CY92" s="1399">
        <v>1</v>
      </c>
      <c r="CZ92" s="1399"/>
      <c r="DA92" s="1399">
        <v>1</v>
      </c>
      <c r="DB92" s="1399">
        <v>1</v>
      </c>
      <c r="DC92" s="1399">
        <v>1</v>
      </c>
      <c r="DD92" s="1399">
        <v>1</v>
      </c>
      <c r="DE92" s="1399">
        <v>0</v>
      </c>
      <c r="DF92" s="1399">
        <v>1</v>
      </c>
      <c r="DG92" s="1399"/>
      <c r="DH92" s="1399">
        <v>1</v>
      </c>
      <c r="DI92" s="1399">
        <v>0</v>
      </c>
      <c r="DJ92" s="1399">
        <v>1</v>
      </c>
      <c r="DK92" s="1399">
        <v>0</v>
      </c>
      <c r="DL92" s="1399"/>
      <c r="DM92" s="1399"/>
      <c r="DN92" s="1399"/>
      <c r="DO92" s="1399">
        <v>1</v>
      </c>
      <c r="DP92" s="1399"/>
      <c r="DQ92" s="1399">
        <v>1</v>
      </c>
      <c r="DR92" s="1399">
        <v>1</v>
      </c>
      <c r="DS92" s="1399">
        <v>1</v>
      </c>
      <c r="DT92" s="1399"/>
      <c r="DU92" s="1399"/>
      <c r="DV92" s="1399">
        <v>1</v>
      </c>
      <c r="DW92" s="1399">
        <v>0</v>
      </c>
      <c r="DX92" s="1399">
        <v>1</v>
      </c>
      <c r="DY92" s="1399">
        <v>1</v>
      </c>
      <c r="DZ92" s="1400">
        <v>1</v>
      </c>
    </row>
    <row r="93" spans="1:130" ht="15" customHeight="1" x14ac:dyDescent="0.35">
      <c r="A93" s="242" t="s">
        <v>49</v>
      </c>
      <c r="B93" s="1618"/>
      <c r="C93" s="1316" t="s">
        <v>107</v>
      </c>
      <c r="D93" s="1335">
        <v>0</v>
      </c>
      <c r="E93" s="1351">
        <v>0</v>
      </c>
      <c r="F93" s="1331" t="s">
        <v>84</v>
      </c>
      <c r="G93" s="1351">
        <v>0</v>
      </c>
      <c r="H93" s="1331" t="s">
        <v>84</v>
      </c>
      <c r="I93" s="1331" t="s">
        <v>84</v>
      </c>
      <c r="J93" s="1351">
        <v>0</v>
      </c>
      <c r="K93" s="1351">
        <v>0</v>
      </c>
      <c r="L93" s="1331" t="s">
        <v>84</v>
      </c>
      <c r="M93" s="1351">
        <v>0</v>
      </c>
      <c r="N93" s="1331" t="s">
        <v>84</v>
      </c>
      <c r="O93" s="1351">
        <v>0</v>
      </c>
      <c r="P93" s="1351">
        <v>0</v>
      </c>
      <c r="Q93" s="1351">
        <v>0</v>
      </c>
      <c r="R93" s="1355">
        <v>0</v>
      </c>
      <c r="S93" s="1000">
        <v>0</v>
      </c>
      <c r="T93" s="1356">
        <v>0</v>
      </c>
      <c r="U93" s="1331" t="s">
        <v>84</v>
      </c>
      <c r="V93" s="1357">
        <v>0</v>
      </c>
      <c r="W93" s="1319">
        <v>0</v>
      </c>
      <c r="X93" s="1147">
        <v>0</v>
      </c>
      <c r="Y93" s="1147">
        <v>0</v>
      </c>
      <c r="Z93" s="1142" t="s">
        <v>84</v>
      </c>
      <c r="AA93" s="1142" t="s">
        <v>84</v>
      </c>
      <c r="AB93" s="1142" t="s">
        <v>84</v>
      </c>
      <c r="AC93" s="1147">
        <v>0</v>
      </c>
      <c r="AD93" s="1142" t="s">
        <v>84</v>
      </c>
      <c r="AE93" s="1147">
        <v>0</v>
      </c>
      <c r="AF93" s="1149">
        <v>0</v>
      </c>
      <c r="AG93" s="865">
        <v>0</v>
      </c>
      <c r="AH93" s="1142" t="s">
        <v>84</v>
      </c>
      <c r="AI93" s="1142" t="s">
        <v>84</v>
      </c>
      <c r="AJ93" s="1150">
        <v>0</v>
      </c>
      <c r="AK93" s="853">
        <v>0</v>
      </c>
      <c r="AL93" s="480">
        <v>0</v>
      </c>
      <c r="AM93" s="1151">
        <v>0</v>
      </c>
      <c r="AN93" s="430">
        <v>0</v>
      </c>
      <c r="AO93" s="553" t="s">
        <v>84</v>
      </c>
      <c r="AP93" s="553" t="s">
        <v>84</v>
      </c>
      <c r="AQ93" s="553" t="s">
        <v>84</v>
      </c>
      <c r="AR93" s="553" t="s">
        <v>84</v>
      </c>
      <c r="AS93" s="553" t="s">
        <v>84</v>
      </c>
      <c r="AT93" s="288"/>
      <c r="AU93" s="1607"/>
      <c r="AV93" s="435" t="s">
        <v>107</v>
      </c>
      <c r="AW93" s="823">
        <v>0</v>
      </c>
      <c r="AX93" s="824">
        <v>0</v>
      </c>
      <c r="AY93" s="824"/>
      <c r="AZ93" s="824">
        <v>0</v>
      </c>
      <c r="BA93" s="824"/>
      <c r="BB93" s="824"/>
      <c r="BC93" s="824">
        <v>0</v>
      </c>
      <c r="BD93" s="824">
        <v>0</v>
      </c>
      <c r="BE93" s="824"/>
      <c r="BF93" s="824">
        <v>0</v>
      </c>
      <c r="BG93" s="824"/>
      <c r="BH93" s="824">
        <v>0</v>
      </c>
      <c r="BI93" s="824">
        <v>0</v>
      </c>
      <c r="BJ93" s="824">
        <v>0</v>
      </c>
      <c r="BK93" s="824">
        <v>0</v>
      </c>
      <c r="BL93" s="824">
        <v>0</v>
      </c>
      <c r="BM93" s="994">
        <v>0</v>
      </c>
      <c r="BN93" s="994"/>
      <c r="BO93" s="1302">
        <v>0</v>
      </c>
      <c r="BP93" s="824">
        <v>0</v>
      </c>
      <c r="BQ93" s="824">
        <v>0</v>
      </c>
      <c r="BR93" s="824">
        <v>0</v>
      </c>
      <c r="BS93" s="824"/>
      <c r="BT93" s="824"/>
      <c r="BU93" s="824"/>
      <c r="BV93" s="824">
        <v>0</v>
      </c>
      <c r="BW93" s="824"/>
      <c r="BX93" s="824">
        <v>0</v>
      </c>
      <c r="BY93" s="824">
        <v>0</v>
      </c>
      <c r="BZ93" s="824">
        <v>0</v>
      </c>
      <c r="CA93" s="824"/>
      <c r="CB93" s="824"/>
      <c r="CC93" s="824">
        <v>0</v>
      </c>
      <c r="CD93" s="846">
        <v>0</v>
      </c>
      <c r="CE93" s="825">
        <v>0</v>
      </c>
      <c r="CF93" s="846">
        <v>0</v>
      </c>
      <c r="CG93" s="846">
        <v>0</v>
      </c>
      <c r="CH93" s="339">
        <v>0</v>
      </c>
      <c r="CI93" s="339">
        <v>0</v>
      </c>
      <c r="CJ93" s="339">
        <v>0</v>
      </c>
      <c r="CK93" s="339">
        <v>0</v>
      </c>
      <c r="CL93" s="339">
        <v>0</v>
      </c>
      <c r="CM93" s="261"/>
      <c r="CN93" s="1607"/>
      <c r="CO93" s="435" t="s">
        <v>107</v>
      </c>
      <c r="CP93" s="1398">
        <v>0</v>
      </c>
      <c r="CQ93" s="1399">
        <v>0</v>
      </c>
      <c r="CR93" s="1399"/>
      <c r="CS93" s="1399">
        <v>0</v>
      </c>
      <c r="CT93" s="1399"/>
      <c r="CU93" s="1399"/>
      <c r="CV93" s="1399">
        <v>0</v>
      </c>
      <c r="CW93" s="1399">
        <v>0</v>
      </c>
      <c r="CX93" s="1399"/>
      <c r="CY93" s="1399">
        <v>0</v>
      </c>
      <c r="CZ93" s="1399"/>
      <c r="DA93" s="1399">
        <v>0</v>
      </c>
      <c r="DB93" s="1399">
        <v>0</v>
      </c>
      <c r="DC93" s="1399">
        <v>0</v>
      </c>
      <c r="DD93" s="1399">
        <v>0</v>
      </c>
      <c r="DE93" s="1399">
        <v>0</v>
      </c>
      <c r="DF93" s="1399">
        <v>0</v>
      </c>
      <c r="DG93" s="1399"/>
      <c r="DH93" s="1399">
        <v>0</v>
      </c>
      <c r="DI93" s="1399">
        <v>0</v>
      </c>
      <c r="DJ93" s="1399">
        <v>0</v>
      </c>
      <c r="DK93" s="1399">
        <v>0</v>
      </c>
      <c r="DL93" s="1399"/>
      <c r="DM93" s="1399"/>
      <c r="DN93" s="1399"/>
      <c r="DO93" s="1399">
        <v>0</v>
      </c>
      <c r="DP93" s="1399"/>
      <c r="DQ93" s="1399">
        <v>0</v>
      </c>
      <c r="DR93" s="1399">
        <v>0</v>
      </c>
      <c r="DS93" s="1399">
        <v>0</v>
      </c>
      <c r="DT93" s="1399"/>
      <c r="DU93" s="1399"/>
      <c r="DV93" s="1399">
        <v>0</v>
      </c>
      <c r="DW93" s="1399">
        <v>0</v>
      </c>
      <c r="DX93" s="1399">
        <v>0</v>
      </c>
      <c r="DY93" s="1399">
        <v>0</v>
      </c>
      <c r="DZ93" s="1400">
        <v>0</v>
      </c>
    </row>
    <row r="94" spans="1:130" ht="15" customHeight="1" x14ac:dyDescent="0.35">
      <c r="A94" s="419" t="s">
        <v>50</v>
      </c>
      <c r="B94" s="1621" t="s">
        <v>698</v>
      </c>
      <c r="C94" s="1316" t="s">
        <v>106</v>
      </c>
      <c r="D94" s="1336" t="s">
        <v>84</v>
      </c>
      <c r="E94" s="440">
        <v>1</v>
      </c>
      <c r="F94" s="1331" t="s">
        <v>84</v>
      </c>
      <c r="G94" s="1358">
        <v>1</v>
      </c>
      <c r="H94" s="1331" t="s">
        <v>84</v>
      </c>
      <c r="I94" s="1331" t="s">
        <v>84</v>
      </c>
      <c r="J94" s="1358">
        <v>1</v>
      </c>
      <c r="K94" s="1358">
        <v>1</v>
      </c>
      <c r="L94" s="1331" t="s">
        <v>84</v>
      </c>
      <c r="M94" s="1358">
        <v>1</v>
      </c>
      <c r="N94" s="1331" t="s">
        <v>84</v>
      </c>
      <c r="O94" s="1358">
        <v>0</v>
      </c>
      <c r="P94" s="1358">
        <v>1</v>
      </c>
      <c r="Q94" s="1358">
        <v>1</v>
      </c>
      <c r="R94" s="1359">
        <v>1</v>
      </c>
      <c r="S94" s="1002" t="s">
        <v>84</v>
      </c>
      <c r="T94" s="1360">
        <v>1</v>
      </c>
      <c r="U94" s="1331" t="s">
        <v>84</v>
      </c>
      <c r="V94" s="1361">
        <v>1</v>
      </c>
      <c r="W94" s="440" t="s">
        <v>84</v>
      </c>
      <c r="X94" s="1152">
        <v>1</v>
      </c>
      <c r="Y94" s="1152" t="s">
        <v>84</v>
      </c>
      <c r="Z94" s="1142" t="s">
        <v>84</v>
      </c>
      <c r="AA94" s="1142" t="s">
        <v>84</v>
      </c>
      <c r="AB94" s="1142" t="s">
        <v>84</v>
      </c>
      <c r="AC94" s="1152">
        <v>1</v>
      </c>
      <c r="AD94" s="1142" t="s">
        <v>84</v>
      </c>
      <c r="AE94" s="1152">
        <v>1</v>
      </c>
      <c r="AF94" s="1153">
        <v>1</v>
      </c>
      <c r="AG94" s="479">
        <v>1</v>
      </c>
      <c r="AH94" s="1142" t="s">
        <v>84</v>
      </c>
      <c r="AI94" s="1142" t="s">
        <v>84</v>
      </c>
      <c r="AJ94" s="1154">
        <v>0</v>
      </c>
      <c r="AK94" s="854" t="s">
        <v>84</v>
      </c>
      <c r="AL94" s="479">
        <v>1</v>
      </c>
      <c r="AM94" s="1145">
        <v>1</v>
      </c>
      <c r="AN94" s="440">
        <v>1</v>
      </c>
      <c r="AO94" s="519" t="s">
        <v>84</v>
      </c>
      <c r="AP94" s="519" t="s">
        <v>84</v>
      </c>
      <c r="AQ94" s="519" t="s">
        <v>84</v>
      </c>
      <c r="AR94" s="519" t="s">
        <v>84</v>
      </c>
      <c r="AS94" s="519" t="s">
        <v>84</v>
      </c>
      <c r="AT94" s="288"/>
      <c r="AU94" s="1607" t="s">
        <v>188</v>
      </c>
      <c r="AV94" s="435" t="s">
        <v>106</v>
      </c>
      <c r="AW94" s="823">
        <v>0</v>
      </c>
      <c r="AX94" s="824">
        <v>1</v>
      </c>
      <c r="AY94" s="824"/>
      <c r="AZ94" s="824">
        <v>1</v>
      </c>
      <c r="BA94" s="824"/>
      <c r="BB94" s="824"/>
      <c r="BC94" s="824">
        <v>1</v>
      </c>
      <c r="BD94" s="824">
        <v>1</v>
      </c>
      <c r="BE94" s="824"/>
      <c r="BF94" s="824">
        <v>1</v>
      </c>
      <c r="BG94" s="824"/>
      <c r="BH94" s="824">
        <v>0</v>
      </c>
      <c r="BI94" s="824">
        <v>1</v>
      </c>
      <c r="BJ94" s="824">
        <v>1</v>
      </c>
      <c r="BK94" s="824">
        <v>1</v>
      </c>
      <c r="BL94" s="824">
        <v>0</v>
      </c>
      <c r="BM94" s="994">
        <v>1</v>
      </c>
      <c r="BN94" s="994"/>
      <c r="BO94" s="1302">
        <v>1</v>
      </c>
      <c r="BP94" s="824">
        <v>0</v>
      </c>
      <c r="BQ94" s="824">
        <v>1</v>
      </c>
      <c r="BR94" s="824">
        <v>0</v>
      </c>
      <c r="BS94" s="824"/>
      <c r="BT94" s="824"/>
      <c r="BU94" s="824"/>
      <c r="BV94" s="824">
        <v>1</v>
      </c>
      <c r="BW94" s="824"/>
      <c r="BX94" s="824">
        <v>1</v>
      </c>
      <c r="BY94" s="824">
        <v>1</v>
      </c>
      <c r="BZ94" s="824">
        <v>1</v>
      </c>
      <c r="CA94" s="824"/>
      <c r="CB94" s="824"/>
      <c r="CC94" s="824">
        <v>0</v>
      </c>
      <c r="CD94" s="846">
        <v>0</v>
      </c>
      <c r="CE94" s="825">
        <v>1</v>
      </c>
      <c r="CF94" s="846">
        <v>1</v>
      </c>
      <c r="CG94" s="846">
        <v>1</v>
      </c>
      <c r="CH94" s="519">
        <v>0</v>
      </c>
      <c r="CI94" s="519">
        <v>0</v>
      </c>
      <c r="CJ94" s="519">
        <v>0</v>
      </c>
      <c r="CK94" s="519">
        <v>0</v>
      </c>
      <c r="CL94" s="519">
        <v>0</v>
      </c>
      <c r="CM94" s="261"/>
      <c r="CN94" s="1607" t="s">
        <v>698</v>
      </c>
      <c r="CO94" s="435" t="s">
        <v>106</v>
      </c>
      <c r="CP94" s="1398">
        <v>0</v>
      </c>
      <c r="CQ94" s="1399">
        <v>1</v>
      </c>
      <c r="CR94" s="1399"/>
      <c r="CS94" s="1399">
        <v>1</v>
      </c>
      <c r="CT94" s="1399"/>
      <c r="CU94" s="1399"/>
      <c r="CV94" s="1399">
        <v>1</v>
      </c>
      <c r="CW94" s="1399">
        <v>1</v>
      </c>
      <c r="CX94" s="1399"/>
      <c r="CY94" s="1399">
        <v>1</v>
      </c>
      <c r="CZ94" s="1399"/>
      <c r="DA94" s="1399">
        <v>0</v>
      </c>
      <c r="DB94" s="1399">
        <v>1</v>
      </c>
      <c r="DC94" s="1399">
        <v>1</v>
      </c>
      <c r="DD94" s="1399">
        <v>1</v>
      </c>
      <c r="DE94" s="1399">
        <v>0</v>
      </c>
      <c r="DF94" s="1399">
        <v>1</v>
      </c>
      <c r="DG94" s="1399"/>
      <c r="DH94" s="1399">
        <v>1</v>
      </c>
      <c r="DI94" s="1399">
        <v>0</v>
      </c>
      <c r="DJ94" s="1399">
        <v>1</v>
      </c>
      <c r="DK94" s="1399">
        <v>0</v>
      </c>
      <c r="DL94" s="1399"/>
      <c r="DM94" s="1399"/>
      <c r="DN94" s="1399"/>
      <c r="DO94" s="1399">
        <v>1</v>
      </c>
      <c r="DP94" s="1399"/>
      <c r="DQ94" s="1399">
        <v>1</v>
      </c>
      <c r="DR94" s="1399">
        <v>1</v>
      </c>
      <c r="DS94" s="1399">
        <v>1</v>
      </c>
      <c r="DT94" s="1399"/>
      <c r="DU94" s="1399"/>
      <c r="DV94" s="1399">
        <v>0</v>
      </c>
      <c r="DW94" s="1399">
        <v>0</v>
      </c>
      <c r="DX94" s="1399">
        <v>1</v>
      </c>
      <c r="DY94" s="1399">
        <v>1</v>
      </c>
      <c r="DZ94" s="1400">
        <v>1</v>
      </c>
    </row>
    <row r="95" spans="1:130" ht="15" customHeight="1" x14ac:dyDescent="0.35">
      <c r="A95" s="420" t="s">
        <v>51</v>
      </c>
      <c r="B95" s="1620"/>
      <c r="C95" s="1316" t="s">
        <v>107</v>
      </c>
      <c r="D95" s="1329">
        <v>0</v>
      </c>
      <c r="E95" s="1330">
        <v>0</v>
      </c>
      <c r="F95" s="1331" t="s">
        <v>84</v>
      </c>
      <c r="G95" s="1330">
        <v>0</v>
      </c>
      <c r="H95" s="1331" t="s">
        <v>84</v>
      </c>
      <c r="I95" s="1331" t="s">
        <v>84</v>
      </c>
      <c r="J95" s="1330">
        <v>0</v>
      </c>
      <c r="K95" s="1330">
        <v>0</v>
      </c>
      <c r="L95" s="1331" t="s">
        <v>84</v>
      </c>
      <c r="M95" s="1330">
        <v>0</v>
      </c>
      <c r="N95" s="1331" t="s">
        <v>84</v>
      </c>
      <c r="O95" s="1330">
        <v>1</v>
      </c>
      <c r="P95" s="1330">
        <v>0</v>
      </c>
      <c r="Q95" s="1330">
        <v>0</v>
      </c>
      <c r="R95" s="1332">
        <v>0</v>
      </c>
      <c r="S95" s="999">
        <v>0</v>
      </c>
      <c r="T95" s="1333">
        <v>0</v>
      </c>
      <c r="U95" s="1331" t="s">
        <v>84</v>
      </c>
      <c r="V95" s="1349">
        <v>0</v>
      </c>
      <c r="W95" s="1318">
        <v>0</v>
      </c>
      <c r="X95" s="1141">
        <v>0</v>
      </c>
      <c r="Y95" s="1141">
        <v>0</v>
      </c>
      <c r="Z95" s="1142" t="s">
        <v>84</v>
      </c>
      <c r="AA95" s="1142" t="s">
        <v>84</v>
      </c>
      <c r="AB95" s="1142" t="s">
        <v>84</v>
      </c>
      <c r="AC95" s="1141">
        <v>0</v>
      </c>
      <c r="AD95" s="1142" t="s">
        <v>84</v>
      </c>
      <c r="AE95" s="1141">
        <v>0</v>
      </c>
      <c r="AF95" s="1143">
        <v>0</v>
      </c>
      <c r="AG95" s="864">
        <v>0</v>
      </c>
      <c r="AH95" s="1142" t="s">
        <v>84</v>
      </c>
      <c r="AI95" s="1142" t="s">
        <v>84</v>
      </c>
      <c r="AJ95" s="1144">
        <v>1</v>
      </c>
      <c r="AK95" s="852">
        <v>0</v>
      </c>
      <c r="AL95" s="479">
        <v>0</v>
      </c>
      <c r="AM95" s="1145">
        <v>0</v>
      </c>
      <c r="AN95" s="440">
        <v>0</v>
      </c>
      <c r="AO95" s="519" t="s">
        <v>84</v>
      </c>
      <c r="AP95" s="519" t="s">
        <v>84</v>
      </c>
      <c r="AQ95" s="519" t="s">
        <v>84</v>
      </c>
      <c r="AR95" s="519" t="s">
        <v>84</v>
      </c>
      <c r="AS95" s="519" t="s">
        <v>84</v>
      </c>
      <c r="AT95" s="288"/>
      <c r="AU95" s="1607"/>
      <c r="AV95" s="435" t="s">
        <v>107</v>
      </c>
      <c r="AW95" s="823">
        <v>0</v>
      </c>
      <c r="AX95" s="824">
        <v>0</v>
      </c>
      <c r="AY95" s="824"/>
      <c r="AZ95" s="824">
        <v>0</v>
      </c>
      <c r="BA95" s="824"/>
      <c r="BB95" s="824"/>
      <c r="BC95" s="824">
        <v>0</v>
      </c>
      <c r="BD95" s="824">
        <v>0</v>
      </c>
      <c r="BE95" s="824"/>
      <c r="BF95" s="824">
        <v>0</v>
      </c>
      <c r="BG95" s="824"/>
      <c r="BH95" s="824">
        <v>1</v>
      </c>
      <c r="BI95" s="824">
        <v>0</v>
      </c>
      <c r="BJ95" s="824">
        <v>0</v>
      </c>
      <c r="BK95" s="824">
        <v>0</v>
      </c>
      <c r="BL95" s="824">
        <v>0</v>
      </c>
      <c r="BM95" s="994">
        <v>0</v>
      </c>
      <c r="BN95" s="994"/>
      <c r="BO95" s="1302">
        <v>0</v>
      </c>
      <c r="BP95" s="824">
        <v>0</v>
      </c>
      <c r="BQ95" s="824">
        <v>0</v>
      </c>
      <c r="BR95" s="824">
        <v>0</v>
      </c>
      <c r="BS95" s="824"/>
      <c r="BT95" s="824"/>
      <c r="BU95" s="824"/>
      <c r="BV95" s="824">
        <v>0</v>
      </c>
      <c r="BW95" s="824"/>
      <c r="BX95" s="824">
        <v>0</v>
      </c>
      <c r="BY95" s="824">
        <v>0</v>
      </c>
      <c r="BZ95" s="824">
        <v>0</v>
      </c>
      <c r="CA95" s="824"/>
      <c r="CB95" s="824"/>
      <c r="CC95" s="824">
        <v>1</v>
      </c>
      <c r="CD95" s="846">
        <v>0</v>
      </c>
      <c r="CE95" s="825">
        <v>0</v>
      </c>
      <c r="CF95" s="846">
        <v>0</v>
      </c>
      <c r="CG95" s="846">
        <v>0</v>
      </c>
      <c r="CH95" s="519">
        <v>0</v>
      </c>
      <c r="CI95" s="519">
        <v>0</v>
      </c>
      <c r="CJ95" s="519">
        <v>0</v>
      </c>
      <c r="CK95" s="519">
        <v>0</v>
      </c>
      <c r="CL95" s="519">
        <v>0</v>
      </c>
      <c r="CM95" s="261"/>
      <c r="CN95" s="1607"/>
      <c r="CO95" s="435" t="s">
        <v>107</v>
      </c>
      <c r="CP95" s="1398">
        <v>0</v>
      </c>
      <c r="CQ95" s="1399">
        <v>0</v>
      </c>
      <c r="CR95" s="1399"/>
      <c r="CS95" s="1399">
        <v>0</v>
      </c>
      <c r="CT95" s="1399"/>
      <c r="CU95" s="1399"/>
      <c r="CV95" s="1399">
        <v>0</v>
      </c>
      <c r="CW95" s="1399">
        <v>0</v>
      </c>
      <c r="CX95" s="1399"/>
      <c r="CY95" s="1399">
        <v>0</v>
      </c>
      <c r="CZ95" s="1399"/>
      <c r="DA95" s="1399">
        <v>1</v>
      </c>
      <c r="DB95" s="1399">
        <v>0</v>
      </c>
      <c r="DC95" s="1399">
        <v>0</v>
      </c>
      <c r="DD95" s="1399">
        <v>0</v>
      </c>
      <c r="DE95" s="1399">
        <v>0</v>
      </c>
      <c r="DF95" s="1399">
        <v>0</v>
      </c>
      <c r="DG95" s="1399"/>
      <c r="DH95" s="1399">
        <v>0</v>
      </c>
      <c r="DI95" s="1399">
        <v>0</v>
      </c>
      <c r="DJ95" s="1399">
        <v>0</v>
      </c>
      <c r="DK95" s="1399">
        <v>0</v>
      </c>
      <c r="DL95" s="1399"/>
      <c r="DM95" s="1399"/>
      <c r="DN95" s="1399"/>
      <c r="DO95" s="1399">
        <v>0</v>
      </c>
      <c r="DP95" s="1399"/>
      <c r="DQ95" s="1399">
        <v>0</v>
      </c>
      <c r="DR95" s="1399">
        <v>0</v>
      </c>
      <c r="DS95" s="1399">
        <v>0</v>
      </c>
      <c r="DT95" s="1399"/>
      <c r="DU95" s="1399"/>
      <c r="DV95" s="1399">
        <v>1</v>
      </c>
      <c r="DW95" s="1399">
        <v>0</v>
      </c>
      <c r="DX95" s="1399">
        <v>0</v>
      </c>
      <c r="DY95" s="1399">
        <v>0</v>
      </c>
      <c r="DZ95" s="1400">
        <v>0</v>
      </c>
    </row>
    <row r="96" spans="1:130" ht="15" customHeight="1" x14ac:dyDescent="0.35">
      <c r="A96" s="425" t="s">
        <v>142</v>
      </c>
      <c r="B96" s="1620" t="s">
        <v>111</v>
      </c>
      <c r="C96" s="1316" t="s">
        <v>106</v>
      </c>
      <c r="D96" s="1334">
        <v>1</v>
      </c>
      <c r="E96" s="1350">
        <v>1</v>
      </c>
      <c r="F96" s="1331" t="s">
        <v>84</v>
      </c>
      <c r="G96" s="1350">
        <v>1</v>
      </c>
      <c r="H96" s="1331" t="s">
        <v>84</v>
      </c>
      <c r="I96" s="1331" t="s">
        <v>84</v>
      </c>
      <c r="J96" s="1350">
        <v>1</v>
      </c>
      <c r="K96" s="1351">
        <v>1</v>
      </c>
      <c r="L96" s="1331" t="s">
        <v>84</v>
      </c>
      <c r="M96" s="1350">
        <v>1</v>
      </c>
      <c r="N96" s="1331" t="s">
        <v>84</v>
      </c>
      <c r="O96" s="1350">
        <v>1</v>
      </c>
      <c r="P96" s="1350">
        <v>1</v>
      </c>
      <c r="Q96" s="1350">
        <v>1</v>
      </c>
      <c r="R96" s="1352">
        <v>1</v>
      </c>
      <c r="S96" s="1001">
        <v>1</v>
      </c>
      <c r="T96" s="1353">
        <v>1</v>
      </c>
      <c r="U96" s="1331" t="s">
        <v>84</v>
      </c>
      <c r="V96" s="1354">
        <v>1</v>
      </c>
      <c r="W96" s="430">
        <v>0</v>
      </c>
      <c r="X96" s="1147">
        <v>0</v>
      </c>
      <c r="Y96" s="1146">
        <v>0.5</v>
      </c>
      <c r="Z96" s="1142" t="s">
        <v>84</v>
      </c>
      <c r="AA96" s="1142" t="s">
        <v>84</v>
      </c>
      <c r="AB96" s="1142" t="s">
        <v>84</v>
      </c>
      <c r="AC96" s="1146">
        <v>0.5</v>
      </c>
      <c r="AD96" s="1142" t="s">
        <v>84</v>
      </c>
      <c r="AE96" s="1146">
        <v>1</v>
      </c>
      <c r="AF96" s="1149">
        <v>0.5</v>
      </c>
      <c r="AG96" s="480">
        <v>0.5</v>
      </c>
      <c r="AH96" s="1142" t="s">
        <v>84</v>
      </c>
      <c r="AI96" s="1142" t="s">
        <v>84</v>
      </c>
      <c r="AJ96" s="1150">
        <v>1</v>
      </c>
      <c r="AK96" s="853">
        <v>1</v>
      </c>
      <c r="AL96" s="480">
        <v>1</v>
      </c>
      <c r="AM96" s="1151">
        <v>1</v>
      </c>
      <c r="AN96" s="430">
        <v>1</v>
      </c>
      <c r="AO96" s="338" t="s">
        <v>84</v>
      </c>
      <c r="AP96" s="339" t="s">
        <v>84</v>
      </c>
      <c r="AQ96" s="338" t="s">
        <v>84</v>
      </c>
      <c r="AR96" s="339" t="s">
        <v>84</v>
      </c>
      <c r="AS96" s="339" t="s">
        <v>84</v>
      </c>
      <c r="AT96" s="288"/>
      <c r="AU96" s="1607" t="s">
        <v>111</v>
      </c>
      <c r="AV96" s="435" t="s">
        <v>106</v>
      </c>
      <c r="AW96" s="823">
        <v>1</v>
      </c>
      <c r="AX96" s="824">
        <v>1</v>
      </c>
      <c r="AY96" s="824"/>
      <c r="AZ96" s="824">
        <v>1</v>
      </c>
      <c r="BA96" s="824"/>
      <c r="BB96" s="824"/>
      <c r="BC96" s="824">
        <v>1</v>
      </c>
      <c r="BD96" s="824">
        <v>1</v>
      </c>
      <c r="BE96" s="824"/>
      <c r="BF96" s="824">
        <v>1</v>
      </c>
      <c r="BG96" s="824"/>
      <c r="BH96" s="824">
        <v>1</v>
      </c>
      <c r="BI96" s="824">
        <v>1</v>
      </c>
      <c r="BJ96" s="824">
        <v>1</v>
      </c>
      <c r="BK96" s="824">
        <v>1</v>
      </c>
      <c r="BL96" s="824">
        <v>1</v>
      </c>
      <c r="BM96" s="994">
        <v>1</v>
      </c>
      <c r="BN96" s="994"/>
      <c r="BO96" s="1302">
        <v>1</v>
      </c>
      <c r="BP96" s="824">
        <v>0</v>
      </c>
      <c r="BQ96" s="824">
        <v>0</v>
      </c>
      <c r="BR96" s="824">
        <v>0.5</v>
      </c>
      <c r="BS96" s="824"/>
      <c r="BT96" s="824"/>
      <c r="BU96" s="824"/>
      <c r="BV96" s="824">
        <v>0.5</v>
      </c>
      <c r="BW96" s="824"/>
      <c r="BX96" s="824">
        <v>1</v>
      </c>
      <c r="BY96" s="824">
        <v>0.5</v>
      </c>
      <c r="BZ96" s="824">
        <v>0.5</v>
      </c>
      <c r="CA96" s="824"/>
      <c r="CB96" s="824"/>
      <c r="CC96" s="824">
        <v>1</v>
      </c>
      <c r="CD96" s="846">
        <v>1</v>
      </c>
      <c r="CE96" s="825">
        <v>1</v>
      </c>
      <c r="CF96" s="846">
        <v>1</v>
      </c>
      <c r="CG96" s="846">
        <v>1</v>
      </c>
      <c r="CH96" s="338">
        <v>0</v>
      </c>
      <c r="CI96" s="338">
        <v>0</v>
      </c>
      <c r="CJ96" s="338">
        <v>0</v>
      </c>
      <c r="CK96" s="338">
        <v>0</v>
      </c>
      <c r="CL96" s="338">
        <v>0</v>
      </c>
      <c r="CM96" s="261"/>
      <c r="CN96" s="1607" t="s">
        <v>111</v>
      </c>
      <c r="CO96" s="435" t="s">
        <v>106</v>
      </c>
      <c r="CP96" s="1398">
        <v>1</v>
      </c>
      <c r="CQ96" s="1399">
        <v>1</v>
      </c>
      <c r="CR96" s="1399"/>
      <c r="CS96" s="1399">
        <v>1</v>
      </c>
      <c r="CT96" s="1399"/>
      <c r="CU96" s="1399"/>
      <c r="CV96" s="1399">
        <v>1</v>
      </c>
      <c r="CW96" s="1399">
        <v>1</v>
      </c>
      <c r="CX96" s="1399"/>
      <c r="CY96" s="1399">
        <v>1</v>
      </c>
      <c r="CZ96" s="1399"/>
      <c r="DA96" s="1399">
        <v>1</v>
      </c>
      <c r="DB96" s="1399">
        <v>1</v>
      </c>
      <c r="DC96" s="1399">
        <v>1</v>
      </c>
      <c r="DD96" s="1399">
        <v>1</v>
      </c>
      <c r="DE96" s="1399">
        <v>1</v>
      </c>
      <c r="DF96" s="1399">
        <v>1</v>
      </c>
      <c r="DG96" s="1399"/>
      <c r="DH96" s="1399">
        <v>1</v>
      </c>
      <c r="DI96" s="1399">
        <v>0</v>
      </c>
      <c r="DJ96" s="1399">
        <v>0</v>
      </c>
      <c r="DK96" s="1399">
        <v>0.5</v>
      </c>
      <c r="DL96" s="1399"/>
      <c r="DM96" s="1399"/>
      <c r="DN96" s="1399"/>
      <c r="DO96" s="1399">
        <v>0.5</v>
      </c>
      <c r="DP96" s="1399"/>
      <c r="DQ96" s="1399">
        <v>1</v>
      </c>
      <c r="DR96" s="1399">
        <v>0.5</v>
      </c>
      <c r="DS96" s="1399">
        <v>0.5</v>
      </c>
      <c r="DT96" s="1399"/>
      <c r="DU96" s="1399"/>
      <c r="DV96" s="1399">
        <v>1</v>
      </c>
      <c r="DW96" s="1399">
        <v>1</v>
      </c>
      <c r="DX96" s="1399">
        <v>1</v>
      </c>
      <c r="DY96" s="1399">
        <v>1</v>
      </c>
      <c r="DZ96" s="1400">
        <v>1</v>
      </c>
    </row>
    <row r="97" spans="1:130" ht="15.75" customHeight="1" x14ac:dyDescent="0.35">
      <c r="A97" s="426" t="s">
        <v>73</v>
      </c>
      <c r="B97" s="1620"/>
      <c r="C97" s="1316" t="s">
        <v>107</v>
      </c>
      <c r="D97" s="1335">
        <v>0</v>
      </c>
      <c r="E97" s="1351">
        <v>0</v>
      </c>
      <c r="F97" s="1331" t="s">
        <v>84</v>
      </c>
      <c r="G97" s="1351">
        <v>0</v>
      </c>
      <c r="H97" s="1331" t="s">
        <v>84</v>
      </c>
      <c r="I97" s="1331" t="s">
        <v>84</v>
      </c>
      <c r="J97" s="1351">
        <v>0</v>
      </c>
      <c r="K97" s="1351">
        <v>0</v>
      </c>
      <c r="L97" s="1331" t="s">
        <v>84</v>
      </c>
      <c r="M97" s="1351">
        <v>0</v>
      </c>
      <c r="N97" s="1331" t="s">
        <v>84</v>
      </c>
      <c r="O97" s="1351">
        <v>0</v>
      </c>
      <c r="P97" s="1351">
        <v>0</v>
      </c>
      <c r="Q97" s="1351">
        <v>0</v>
      </c>
      <c r="R97" s="1355">
        <v>0</v>
      </c>
      <c r="S97" s="1000">
        <v>0</v>
      </c>
      <c r="T97" s="1356">
        <v>0</v>
      </c>
      <c r="U97" s="1331" t="s">
        <v>84</v>
      </c>
      <c r="V97" s="1357">
        <v>0</v>
      </c>
      <c r="W97" s="1319">
        <v>1</v>
      </c>
      <c r="X97" s="1147">
        <v>1</v>
      </c>
      <c r="Y97" s="1147">
        <v>0.5</v>
      </c>
      <c r="Z97" s="1142" t="s">
        <v>84</v>
      </c>
      <c r="AA97" s="1142" t="s">
        <v>84</v>
      </c>
      <c r="AB97" s="1142" t="s">
        <v>84</v>
      </c>
      <c r="AC97" s="1147">
        <v>0.5</v>
      </c>
      <c r="AD97" s="1142" t="s">
        <v>84</v>
      </c>
      <c r="AE97" s="1147">
        <v>0</v>
      </c>
      <c r="AF97" s="1149">
        <v>0.5</v>
      </c>
      <c r="AG97" s="865">
        <v>0.5</v>
      </c>
      <c r="AH97" s="1142" t="s">
        <v>84</v>
      </c>
      <c r="AI97" s="1142" t="s">
        <v>84</v>
      </c>
      <c r="AJ97" s="1150">
        <v>0</v>
      </c>
      <c r="AK97" s="853">
        <v>0</v>
      </c>
      <c r="AL97" s="480">
        <v>0</v>
      </c>
      <c r="AM97" s="1151">
        <v>0</v>
      </c>
      <c r="AN97" s="430">
        <v>0</v>
      </c>
      <c r="AO97" s="338" t="s">
        <v>84</v>
      </c>
      <c r="AP97" s="338" t="s">
        <v>84</v>
      </c>
      <c r="AQ97" s="338" t="s">
        <v>84</v>
      </c>
      <c r="AR97" s="338" t="s">
        <v>84</v>
      </c>
      <c r="AS97" s="338" t="s">
        <v>84</v>
      </c>
      <c r="AT97" s="288"/>
      <c r="AU97" s="1607"/>
      <c r="AV97" s="435" t="s">
        <v>107</v>
      </c>
      <c r="AW97" s="823">
        <v>0</v>
      </c>
      <c r="AX97" s="824">
        <v>0</v>
      </c>
      <c r="AY97" s="824"/>
      <c r="AZ97" s="824">
        <v>0</v>
      </c>
      <c r="BA97" s="824"/>
      <c r="BB97" s="824"/>
      <c r="BC97" s="824">
        <v>0</v>
      </c>
      <c r="BD97" s="824">
        <v>0</v>
      </c>
      <c r="BE97" s="824"/>
      <c r="BF97" s="824">
        <v>0</v>
      </c>
      <c r="BG97" s="824"/>
      <c r="BH97" s="824">
        <v>0</v>
      </c>
      <c r="BI97" s="824">
        <v>0</v>
      </c>
      <c r="BJ97" s="824">
        <v>0</v>
      </c>
      <c r="BK97" s="824">
        <v>0</v>
      </c>
      <c r="BL97" s="824">
        <v>0</v>
      </c>
      <c r="BM97" s="994">
        <v>0</v>
      </c>
      <c r="BN97" s="994"/>
      <c r="BO97" s="1302">
        <v>0</v>
      </c>
      <c r="BP97" s="824">
        <v>1</v>
      </c>
      <c r="BQ97" s="824">
        <v>1</v>
      </c>
      <c r="BR97" s="824">
        <v>0.5</v>
      </c>
      <c r="BS97" s="824"/>
      <c r="BT97" s="824"/>
      <c r="BU97" s="824"/>
      <c r="BV97" s="824">
        <v>0.5</v>
      </c>
      <c r="BW97" s="824"/>
      <c r="BX97" s="824">
        <v>0</v>
      </c>
      <c r="BY97" s="824">
        <v>0.5</v>
      </c>
      <c r="BZ97" s="824">
        <v>0.5</v>
      </c>
      <c r="CA97" s="824"/>
      <c r="CB97" s="824"/>
      <c r="CC97" s="824">
        <v>0</v>
      </c>
      <c r="CD97" s="846">
        <v>0</v>
      </c>
      <c r="CE97" s="825">
        <v>0</v>
      </c>
      <c r="CF97" s="846">
        <v>0</v>
      </c>
      <c r="CG97" s="846">
        <v>0</v>
      </c>
      <c r="CH97" s="338">
        <v>0</v>
      </c>
      <c r="CI97" s="338">
        <v>0</v>
      </c>
      <c r="CJ97" s="338">
        <v>0</v>
      </c>
      <c r="CK97" s="338">
        <v>0</v>
      </c>
      <c r="CL97" s="338">
        <v>0</v>
      </c>
      <c r="CM97" s="261"/>
      <c r="CN97" s="1607"/>
      <c r="CO97" s="435" t="s">
        <v>107</v>
      </c>
      <c r="CP97" s="1398">
        <v>0</v>
      </c>
      <c r="CQ97" s="1399">
        <v>0</v>
      </c>
      <c r="CR97" s="1399"/>
      <c r="CS97" s="1399">
        <v>0</v>
      </c>
      <c r="CT97" s="1399"/>
      <c r="CU97" s="1399"/>
      <c r="CV97" s="1399">
        <v>0</v>
      </c>
      <c r="CW97" s="1399">
        <v>0</v>
      </c>
      <c r="CX97" s="1399"/>
      <c r="CY97" s="1399">
        <v>0</v>
      </c>
      <c r="CZ97" s="1399"/>
      <c r="DA97" s="1399">
        <v>0</v>
      </c>
      <c r="DB97" s="1399">
        <v>0</v>
      </c>
      <c r="DC97" s="1399">
        <v>0</v>
      </c>
      <c r="DD97" s="1399">
        <v>0</v>
      </c>
      <c r="DE97" s="1399">
        <v>0</v>
      </c>
      <c r="DF97" s="1399">
        <v>0</v>
      </c>
      <c r="DG97" s="1399"/>
      <c r="DH97" s="1399">
        <v>0</v>
      </c>
      <c r="DI97" s="1399">
        <v>1</v>
      </c>
      <c r="DJ97" s="1399">
        <v>1</v>
      </c>
      <c r="DK97" s="1399">
        <v>0.5</v>
      </c>
      <c r="DL97" s="1399"/>
      <c r="DM97" s="1399"/>
      <c r="DN97" s="1399"/>
      <c r="DO97" s="1399">
        <v>0.5</v>
      </c>
      <c r="DP97" s="1399"/>
      <c r="DQ97" s="1399">
        <v>0</v>
      </c>
      <c r="DR97" s="1399">
        <v>0.5</v>
      </c>
      <c r="DS97" s="1399">
        <v>0.5</v>
      </c>
      <c r="DT97" s="1399"/>
      <c r="DU97" s="1399"/>
      <c r="DV97" s="1399">
        <v>0</v>
      </c>
      <c r="DW97" s="1399">
        <v>0</v>
      </c>
      <c r="DX97" s="1399">
        <v>0</v>
      </c>
      <c r="DY97" s="1399">
        <v>0</v>
      </c>
      <c r="DZ97" s="1400">
        <v>0</v>
      </c>
    </row>
    <row r="98" spans="1:130" ht="15" customHeight="1" x14ac:dyDescent="0.35">
      <c r="A98" s="242" t="s">
        <v>40</v>
      </c>
      <c r="B98" s="1620" t="s">
        <v>189</v>
      </c>
      <c r="C98" s="1316" t="s">
        <v>106</v>
      </c>
      <c r="D98" s="1336">
        <v>1</v>
      </c>
      <c r="E98" s="440">
        <v>1</v>
      </c>
      <c r="F98" s="1331" t="s">
        <v>84</v>
      </c>
      <c r="G98" s="1358">
        <v>1</v>
      </c>
      <c r="H98" s="1331" t="s">
        <v>84</v>
      </c>
      <c r="I98" s="1331" t="s">
        <v>84</v>
      </c>
      <c r="J98" s="1358">
        <v>1</v>
      </c>
      <c r="K98" s="1358">
        <v>1</v>
      </c>
      <c r="L98" s="1331" t="s">
        <v>84</v>
      </c>
      <c r="M98" s="1358">
        <v>1</v>
      </c>
      <c r="N98" s="1331" t="s">
        <v>84</v>
      </c>
      <c r="O98" s="1358">
        <v>1</v>
      </c>
      <c r="P98" s="1358">
        <v>1</v>
      </c>
      <c r="Q98" s="1358">
        <v>1</v>
      </c>
      <c r="R98" s="1359">
        <v>1</v>
      </c>
      <c r="S98" s="1002">
        <v>1</v>
      </c>
      <c r="T98" s="1360">
        <v>1</v>
      </c>
      <c r="U98" s="1331" t="s">
        <v>84</v>
      </c>
      <c r="V98" s="1361">
        <v>1</v>
      </c>
      <c r="W98" s="440">
        <v>1</v>
      </c>
      <c r="X98" s="1152">
        <v>0.5</v>
      </c>
      <c r="Y98" s="1152">
        <v>0.5</v>
      </c>
      <c r="Z98" s="1142" t="s">
        <v>84</v>
      </c>
      <c r="AA98" s="1142" t="s">
        <v>84</v>
      </c>
      <c r="AB98" s="1142" t="s">
        <v>84</v>
      </c>
      <c r="AC98" s="1152">
        <v>1</v>
      </c>
      <c r="AD98" s="1142" t="s">
        <v>84</v>
      </c>
      <c r="AE98" s="1152">
        <v>0.5</v>
      </c>
      <c r="AF98" s="1153">
        <v>1</v>
      </c>
      <c r="AG98" s="479">
        <v>0.5</v>
      </c>
      <c r="AH98" s="1142" t="s">
        <v>84</v>
      </c>
      <c r="AI98" s="1142" t="s">
        <v>84</v>
      </c>
      <c r="AJ98" s="1154">
        <v>1</v>
      </c>
      <c r="AK98" s="854">
        <v>1</v>
      </c>
      <c r="AL98" s="479">
        <v>1</v>
      </c>
      <c r="AM98" s="1145">
        <v>1</v>
      </c>
      <c r="AN98" s="440">
        <v>1</v>
      </c>
      <c r="AO98" s="517" t="s">
        <v>84</v>
      </c>
      <c r="AP98" s="517" t="s">
        <v>84</v>
      </c>
      <c r="AQ98" s="517" t="s">
        <v>84</v>
      </c>
      <c r="AR98" s="517" t="s">
        <v>84</v>
      </c>
      <c r="AS98" s="517" t="s">
        <v>84</v>
      </c>
      <c r="AT98" s="288"/>
      <c r="AU98" s="1607" t="s">
        <v>189</v>
      </c>
      <c r="AV98" s="435" t="s">
        <v>106</v>
      </c>
      <c r="AW98" s="823">
        <v>1</v>
      </c>
      <c r="AX98" s="824">
        <v>1</v>
      </c>
      <c r="AY98" s="824"/>
      <c r="AZ98" s="824">
        <v>1</v>
      </c>
      <c r="BA98" s="824"/>
      <c r="BB98" s="824"/>
      <c r="BC98" s="824">
        <v>1</v>
      </c>
      <c r="BD98" s="824">
        <v>1</v>
      </c>
      <c r="BE98" s="824"/>
      <c r="BF98" s="824">
        <v>1</v>
      </c>
      <c r="BG98" s="824"/>
      <c r="BH98" s="824">
        <v>1</v>
      </c>
      <c r="BI98" s="824">
        <v>1</v>
      </c>
      <c r="BJ98" s="824">
        <v>1</v>
      </c>
      <c r="BK98" s="824">
        <v>1</v>
      </c>
      <c r="BL98" s="824">
        <v>1</v>
      </c>
      <c r="BM98" s="994">
        <v>1</v>
      </c>
      <c r="BN98" s="994"/>
      <c r="BO98" s="1302">
        <v>1</v>
      </c>
      <c r="BP98" s="824">
        <v>1</v>
      </c>
      <c r="BQ98" s="824">
        <v>0.5</v>
      </c>
      <c r="BR98" s="824">
        <v>0.5</v>
      </c>
      <c r="BS98" s="824"/>
      <c r="BT98" s="824"/>
      <c r="BU98" s="824"/>
      <c r="BV98" s="824">
        <v>1</v>
      </c>
      <c r="BW98" s="824"/>
      <c r="BX98" s="824">
        <v>0.5</v>
      </c>
      <c r="BY98" s="824">
        <v>1</v>
      </c>
      <c r="BZ98" s="824">
        <v>0.5</v>
      </c>
      <c r="CA98" s="824"/>
      <c r="CB98" s="824"/>
      <c r="CC98" s="824">
        <v>1</v>
      </c>
      <c r="CD98" s="846">
        <v>1</v>
      </c>
      <c r="CE98" s="825">
        <v>1</v>
      </c>
      <c r="CF98" s="846">
        <v>1</v>
      </c>
      <c r="CG98" s="846">
        <v>1</v>
      </c>
      <c r="CH98" s="517">
        <v>0</v>
      </c>
      <c r="CI98" s="517">
        <v>0</v>
      </c>
      <c r="CJ98" s="517">
        <v>0</v>
      </c>
      <c r="CK98" s="517">
        <v>0</v>
      </c>
      <c r="CL98" s="517">
        <v>0</v>
      </c>
      <c r="CM98" s="261"/>
      <c r="CN98" s="1607" t="s">
        <v>189</v>
      </c>
      <c r="CO98" s="435" t="s">
        <v>106</v>
      </c>
      <c r="CP98" s="1398">
        <v>1</v>
      </c>
      <c r="CQ98" s="1399">
        <v>1</v>
      </c>
      <c r="CR98" s="1399"/>
      <c r="CS98" s="1399">
        <v>1</v>
      </c>
      <c r="CT98" s="1399"/>
      <c r="CU98" s="1399"/>
      <c r="CV98" s="1399">
        <v>1</v>
      </c>
      <c r="CW98" s="1399">
        <v>1</v>
      </c>
      <c r="CX98" s="1399"/>
      <c r="CY98" s="1399">
        <v>1</v>
      </c>
      <c r="CZ98" s="1399"/>
      <c r="DA98" s="1399">
        <v>1</v>
      </c>
      <c r="DB98" s="1399">
        <v>1</v>
      </c>
      <c r="DC98" s="1399">
        <v>1</v>
      </c>
      <c r="DD98" s="1399">
        <v>1</v>
      </c>
      <c r="DE98" s="1399">
        <v>1</v>
      </c>
      <c r="DF98" s="1399">
        <v>1</v>
      </c>
      <c r="DG98" s="1399"/>
      <c r="DH98" s="1399">
        <v>1</v>
      </c>
      <c r="DI98" s="1399">
        <v>1</v>
      </c>
      <c r="DJ98" s="1399">
        <v>0.5</v>
      </c>
      <c r="DK98" s="1399">
        <v>0.5</v>
      </c>
      <c r="DL98" s="1399"/>
      <c r="DM98" s="1399"/>
      <c r="DN98" s="1399"/>
      <c r="DO98" s="1399">
        <v>1</v>
      </c>
      <c r="DP98" s="1399"/>
      <c r="DQ98" s="1399">
        <v>0.5</v>
      </c>
      <c r="DR98" s="1399">
        <v>1</v>
      </c>
      <c r="DS98" s="1399">
        <v>0.5</v>
      </c>
      <c r="DT98" s="1399"/>
      <c r="DU98" s="1399"/>
      <c r="DV98" s="1399">
        <v>1</v>
      </c>
      <c r="DW98" s="1399">
        <v>1</v>
      </c>
      <c r="DX98" s="1399">
        <v>1</v>
      </c>
      <c r="DY98" s="1399">
        <v>1</v>
      </c>
      <c r="DZ98" s="1400">
        <v>1</v>
      </c>
    </row>
    <row r="99" spans="1:130" ht="15" customHeight="1" x14ac:dyDescent="0.35">
      <c r="A99" s="419" t="s">
        <v>41</v>
      </c>
      <c r="B99" s="1620"/>
      <c r="C99" s="1316" t="s">
        <v>107</v>
      </c>
      <c r="D99" s="1329">
        <v>0</v>
      </c>
      <c r="E99" s="1330">
        <v>0</v>
      </c>
      <c r="F99" s="1331" t="s">
        <v>84</v>
      </c>
      <c r="G99" s="1330">
        <v>0</v>
      </c>
      <c r="H99" s="1331" t="s">
        <v>84</v>
      </c>
      <c r="I99" s="1331" t="s">
        <v>84</v>
      </c>
      <c r="J99" s="1330">
        <v>0</v>
      </c>
      <c r="K99" s="1330">
        <v>0</v>
      </c>
      <c r="L99" s="1331" t="s">
        <v>84</v>
      </c>
      <c r="M99" s="1330">
        <v>0</v>
      </c>
      <c r="N99" s="1331" t="s">
        <v>84</v>
      </c>
      <c r="O99" s="1330">
        <v>0</v>
      </c>
      <c r="P99" s="1330">
        <v>0</v>
      </c>
      <c r="Q99" s="1330">
        <v>0</v>
      </c>
      <c r="R99" s="1332">
        <v>0</v>
      </c>
      <c r="S99" s="999">
        <v>0</v>
      </c>
      <c r="T99" s="1333">
        <v>0</v>
      </c>
      <c r="U99" s="1331" t="s">
        <v>84</v>
      </c>
      <c r="V99" s="1349">
        <v>0</v>
      </c>
      <c r="W99" s="1318">
        <v>0</v>
      </c>
      <c r="X99" s="1141">
        <v>0.5</v>
      </c>
      <c r="Y99" s="1141">
        <v>0.5</v>
      </c>
      <c r="Z99" s="1142" t="s">
        <v>84</v>
      </c>
      <c r="AA99" s="1142" t="s">
        <v>84</v>
      </c>
      <c r="AB99" s="1142" t="s">
        <v>84</v>
      </c>
      <c r="AC99" s="1141">
        <v>0</v>
      </c>
      <c r="AD99" s="1142" t="s">
        <v>84</v>
      </c>
      <c r="AE99" s="1141">
        <v>0.5</v>
      </c>
      <c r="AF99" s="1143">
        <v>0</v>
      </c>
      <c r="AG99" s="864">
        <v>0.5</v>
      </c>
      <c r="AH99" s="1142" t="s">
        <v>84</v>
      </c>
      <c r="AI99" s="1142" t="s">
        <v>84</v>
      </c>
      <c r="AJ99" s="1144">
        <v>0</v>
      </c>
      <c r="AK99" s="852">
        <v>0</v>
      </c>
      <c r="AL99" s="479">
        <v>0</v>
      </c>
      <c r="AM99" s="1145">
        <v>0</v>
      </c>
      <c r="AN99" s="440">
        <v>0</v>
      </c>
      <c r="AO99" s="517" t="s">
        <v>84</v>
      </c>
      <c r="AP99" s="517" t="s">
        <v>84</v>
      </c>
      <c r="AQ99" s="517" t="s">
        <v>84</v>
      </c>
      <c r="AR99" s="517" t="s">
        <v>84</v>
      </c>
      <c r="AS99" s="517" t="s">
        <v>84</v>
      </c>
      <c r="AT99" s="288"/>
      <c r="AU99" s="1607"/>
      <c r="AV99" s="435" t="s">
        <v>107</v>
      </c>
      <c r="AW99" s="823">
        <v>0</v>
      </c>
      <c r="AX99" s="824">
        <v>0</v>
      </c>
      <c r="AY99" s="824"/>
      <c r="AZ99" s="824">
        <v>0</v>
      </c>
      <c r="BA99" s="824"/>
      <c r="BB99" s="824"/>
      <c r="BC99" s="824">
        <v>0</v>
      </c>
      <c r="BD99" s="824">
        <v>0</v>
      </c>
      <c r="BE99" s="824"/>
      <c r="BF99" s="824">
        <v>0</v>
      </c>
      <c r="BG99" s="824"/>
      <c r="BH99" s="824">
        <v>0</v>
      </c>
      <c r="BI99" s="824">
        <v>0</v>
      </c>
      <c r="BJ99" s="824">
        <v>0</v>
      </c>
      <c r="BK99" s="824">
        <v>0</v>
      </c>
      <c r="BL99" s="824">
        <v>0</v>
      </c>
      <c r="BM99" s="994">
        <v>0</v>
      </c>
      <c r="BN99" s="994"/>
      <c r="BO99" s="1302">
        <v>0</v>
      </c>
      <c r="BP99" s="824">
        <v>0</v>
      </c>
      <c r="BQ99" s="824">
        <v>0.5</v>
      </c>
      <c r="BR99" s="824">
        <v>0.5</v>
      </c>
      <c r="BS99" s="824"/>
      <c r="BT99" s="824"/>
      <c r="BU99" s="824"/>
      <c r="BV99" s="824">
        <v>0</v>
      </c>
      <c r="BW99" s="824"/>
      <c r="BX99" s="824">
        <v>0.5</v>
      </c>
      <c r="BY99" s="824">
        <v>0</v>
      </c>
      <c r="BZ99" s="824">
        <v>0.5</v>
      </c>
      <c r="CA99" s="824"/>
      <c r="CB99" s="824"/>
      <c r="CC99" s="824">
        <v>0</v>
      </c>
      <c r="CD99" s="846">
        <v>0</v>
      </c>
      <c r="CE99" s="825">
        <v>0</v>
      </c>
      <c r="CF99" s="846">
        <v>0</v>
      </c>
      <c r="CG99" s="846">
        <v>0</v>
      </c>
      <c r="CH99" s="517">
        <v>0</v>
      </c>
      <c r="CI99" s="517">
        <v>0</v>
      </c>
      <c r="CJ99" s="517">
        <v>0</v>
      </c>
      <c r="CK99" s="517">
        <v>0</v>
      </c>
      <c r="CL99" s="517">
        <v>0</v>
      </c>
      <c r="CM99" s="261"/>
      <c r="CN99" s="1607"/>
      <c r="CO99" s="435" t="s">
        <v>107</v>
      </c>
      <c r="CP99" s="1398">
        <v>0</v>
      </c>
      <c r="CQ99" s="1399">
        <v>0</v>
      </c>
      <c r="CR99" s="1399"/>
      <c r="CS99" s="1399">
        <v>0</v>
      </c>
      <c r="CT99" s="1399"/>
      <c r="CU99" s="1399"/>
      <c r="CV99" s="1399">
        <v>0</v>
      </c>
      <c r="CW99" s="1399">
        <v>0</v>
      </c>
      <c r="CX99" s="1399"/>
      <c r="CY99" s="1399">
        <v>0</v>
      </c>
      <c r="CZ99" s="1399"/>
      <c r="DA99" s="1399">
        <v>0</v>
      </c>
      <c r="DB99" s="1399">
        <v>0</v>
      </c>
      <c r="DC99" s="1399">
        <v>0</v>
      </c>
      <c r="DD99" s="1399">
        <v>0</v>
      </c>
      <c r="DE99" s="1399">
        <v>0</v>
      </c>
      <c r="DF99" s="1399">
        <v>0</v>
      </c>
      <c r="DG99" s="1399"/>
      <c r="DH99" s="1399">
        <v>0</v>
      </c>
      <c r="DI99" s="1399">
        <v>0</v>
      </c>
      <c r="DJ99" s="1399">
        <v>0.5</v>
      </c>
      <c r="DK99" s="1399">
        <v>0.5</v>
      </c>
      <c r="DL99" s="1399"/>
      <c r="DM99" s="1399"/>
      <c r="DN99" s="1399"/>
      <c r="DO99" s="1399">
        <v>0</v>
      </c>
      <c r="DP99" s="1399"/>
      <c r="DQ99" s="1399">
        <v>0.5</v>
      </c>
      <c r="DR99" s="1399">
        <v>0</v>
      </c>
      <c r="DS99" s="1399">
        <v>0.5</v>
      </c>
      <c r="DT99" s="1399"/>
      <c r="DU99" s="1399"/>
      <c r="DV99" s="1399">
        <v>0</v>
      </c>
      <c r="DW99" s="1399">
        <v>0</v>
      </c>
      <c r="DX99" s="1399">
        <v>0</v>
      </c>
      <c r="DY99" s="1399">
        <v>0</v>
      </c>
      <c r="DZ99" s="1400">
        <v>0</v>
      </c>
    </row>
    <row r="100" spans="1:130" ht="15" customHeight="1" x14ac:dyDescent="0.35">
      <c r="A100" s="420" t="s">
        <v>238</v>
      </c>
      <c r="B100" s="1620" t="s">
        <v>112</v>
      </c>
      <c r="C100" s="1316" t="s">
        <v>106</v>
      </c>
      <c r="D100" s="1334">
        <v>1</v>
      </c>
      <c r="E100" s="1350">
        <v>1</v>
      </c>
      <c r="F100" s="1331" t="s">
        <v>84</v>
      </c>
      <c r="G100" s="1350">
        <v>1</v>
      </c>
      <c r="H100" s="1331" t="s">
        <v>84</v>
      </c>
      <c r="I100" s="1331" t="s">
        <v>84</v>
      </c>
      <c r="J100" s="1350">
        <v>1</v>
      </c>
      <c r="K100" s="1351">
        <v>1</v>
      </c>
      <c r="L100" s="1331" t="s">
        <v>84</v>
      </c>
      <c r="M100" s="1350">
        <v>1</v>
      </c>
      <c r="N100" s="1331" t="s">
        <v>84</v>
      </c>
      <c r="O100" s="1350">
        <v>1</v>
      </c>
      <c r="P100" s="1350">
        <v>1</v>
      </c>
      <c r="Q100" s="1350">
        <v>0.5</v>
      </c>
      <c r="R100" s="1352">
        <v>1</v>
      </c>
      <c r="S100" s="1001">
        <v>1</v>
      </c>
      <c r="T100" s="1353">
        <v>1</v>
      </c>
      <c r="U100" s="1331" t="s">
        <v>84</v>
      </c>
      <c r="V100" s="1354">
        <v>1</v>
      </c>
      <c r="W100" s="430">
        <v>0.5</v>
      </c>
      <c r="X100" s="1147">
        <v>1</v>
      </c>
      <c r="Y100" s="1146">
        <v>0.5</v>
      </c>
      <c r="Z100" s="1142" t="s">
        <v>84</v>
      </c>
      <c r="AA100" s="1142" t="s">
        <v>84</v>
      </c>
      <c r="AB100" s="1142" t="s">
        <v>84</v>
      </c>
      <c r="AC100" s="1146">
        <v>0.5</v>
      </c>
      <c r="AD100" s="1142" t="s">
        <v>84</v>
      </c>
      <c r="AE100" s="1146">
        <v>0.5</v>
      </c>
      <c r="AF100" s="1149">
        <v>1</v>
      </c>
      <c r="AG100" s="480">
        <v>0.5</v>
      </c>
      <c r="AH100" s="1142" t="s">
        <v>84</v>
      </c>
      <c r="AI100" s="1142" t="s">
        <v>84</v>
      </c>
      <c r="AJ100" s="1150">
        <v>1</v>
      </c>
      <c r="AK100" s="853">
        <v>1</v>
      </c>
      <c r="AL100" s="480">
        <v>1</v>
      </c>
      <c r="AM100" s="1151">
        <v>1</v>
      </c>
      <c r="AN100" s="430">
        <v>1</v>
      </c>
      <c r="AO100" s="338" t="s">
        <v>84</v>
      </c>
      <c r="AP100" s="339" t="s">
        <v>84</v>
      </c>
      <c r="AQ100" s="338" t="s">
        <v>84</v>
      </c>
      <c r="AR100" s="339" t="s">
        <v>84</v>
      </c>
      <c r="AS100" s="339" t="s">
        <v>84</v>
      </c>
      <c r="AT100" s="288"/>
      <c r="AU100" s="1607" t="s">
        <v>112</v>
      </c>
      <c r="AV100" s="435" t="s">
        <v>106</v>
      </c>
      <c r="AW100" s="823">
        <v>1</v>
      </c>
      <c r="AX100" s="824">
        <v>1</v>
      </c>
      <c r="AY100" s="824"/>
      <c r="AZ100" s="824">
        <v>1</v>
      </c>
      <c r="BA100" s="824"/>
      <c r="BB100" s="824"/>
      <c r="BC100" s="824">
        <v>1</v>
      </c>
      <c r="BD100" s="824">
        <v>1</v>
      </c>
      <c r="BE100" s="824"/>
      <c r="BF100" s="824">
        <v>1</v>
      </c>
      <c r="BG100" s="824"/>
      <c r="BH100" s="824">
        <v>1</v>
      </c>
      <c r="BI100" s="824">
        <v>1</v>
      </c>
      <c r="BJ100" s="824">
        <v>0.5</v>
      </c>
      <c r="BK100" s="824">
        <v>1</v>
      </c>
      <c r="BL100" s="824">
        <v>1</v>
      </c>
      <c r="BM100" s="994">
        <v>1</v>
      </c>
      <c r="BN100" s="994"/>
      <c r="BO100" s="1302">
        <v>1</v>
      </c>
      <c r="BP100" s="824">
        <v>0.5</v>
      </c>
      <c r="BQ100" s="824">
        <v>1</v>
      </c>
      <c r="BR100" s="824">
        <v>0.5</v>
      </c>
      <c r="BS100" s="824"/>
      <c r="BT100" s="824"/>
      <c r="BU100" s="824"/>
      <c r="BV100" s="824">
        <v>0.5</v>
      </c>
      <c r="BW100" s="824"/>
      <c r="BX100" s="824">
        <v>0.5</v>
      </c>
      <c r="BY100" s="824">
        <v>1</v>
      </c>
      <c r="BZ100" s="824">
        <v>0.5</v>
      </c>
      <c r="CA100" s="824"/>
      <c r="CB100" s="824"/>
      <c r="CC100" s="824">
        <v>1</v>
      </c>
      <c r="CD100" s="846">
        <v>1</v>
      </c>
      <c r="CE100" s="825">
        <v>1</v>
      </c>
      <c r="CF100" s="846">
        <v>1</v>
      </c>
      <c r="CG100" s="846">
        <v>1</v>
      </c>
      <c r="CH100" s="338">
        <v>0</v>
      </c>
      <c r="CI100" s="338">
        <v>0</v>
      </c>
      <c r="CJ100" s="338">
        <v>0</v>
      </c>
      <c r="CK100" s="338">
        <v>0</v>
      </c>
      <c r="CL100" s="338">
        <v>0</v>
      </c>
      <c r="CM100" s="261"/>
      <c r="CN100" s="1607" t="s">
        <v>112</v>
      </c>
      <c r="CO100" s="435" t="s">
        <v>106</v>
      </c>
      <c r="CP100" s="1398">
        <v>1</v>
      </c>
      <c r="CQ100" s="1399">
        <v>1</v>
      </c>
      <c r="CR100" s="1399"/>
      <c r="CS100" s="1399">
        <v>1</v>
      </c>
      <c r="CT100" s="1399"/>
      <c r="CU100" s="1399"/>
      <c r="CV100" s="1399">
        <v>1</v>
      </c>
      <c r="CW100" s="1399">
        <v>1</v>
      </c>
      <c r="CX100" s="1399"/>
      <c r="CY100" s="1399">
        <v>1</v>
      </c>
      <c r="CZ100" s="1399"/>
      <c r="DA100" s="1399">
        <v>1</v>
      </c>
      <c r="DB100" s="1399">
        <v>1</v>
      </c>
      <c r="DC100" s="1399">
        <v>0.5</v>
      </c>
      <c r="DD100" s="1399">
        <v>1</v>
      </c>
      <c r="DE100" s="1399">
        <v>1</v>
      </c>
      <c r="DF100" s="1399">
        <v>1</v>
      </c>
      <c r="DG100" s="1399"/>
      <c r="DH100" s="1399">
        <v>1</v>
      </c>
      <c r="DI100" s="1399">
        <v>0.5</v>
      </c>
      <c r="DJ100" s="1399">
        <v>1</v>
      </c>
      <c r="DK100" s="1399">
        <v>0.5</v>
      </c>
      <c r="DL100" s="1399"/>
      <c r="DM100" s="1399"/>
      <c r="DN100" s="1399"/>
      <c r="DO100" s="1399">
        <v>0.5</v>
      </c>
      <c r="DP100" s="1399"/>
      <c r="DQ100" s="1399">
        <v>0.5</v>
      </c>
      <c r="DR100" s="1399">
        <v>1</v>
      </c>
      <c r="DS100" s="1399">
        <v>0.5</v>
      </c>
      <c r="DT100" s="1399"/>
      <c r="DU100" s="1399"/>
      <c r="DV100" s="1399">
        <v>1</v>
      </c>
      <c r="DW100" s="1399">
        <v>1</v>
      </c>
      <c r="DX100" s="1399">
        <v>1</v>
      </c>
      <c r="DY100" s="1399">
        <v>1</v>
      </c>
      <c r="DZ100" s="1400">
        <v>1</v>
      </c>
    </row>
    <row r="101" spans="1:130" ht="15" customHeight="1" x14ac:dyDescent="0.35">
      <c r="A101" s="419" t="s">
        <v>42</v>
      </c>
      <c r="B101" s="1620"/>
      <c r="C101" s="1316" t="s">
        <v>107</v>
      </c>
      <c r="D101" s="1335">
        <v>0</v>
      </c>
      <c r="E101" s="1351">
        <v>0</v>
      </c>
      <c r="F101" s="1331" t="s">
        <v>84</v>
      </c>
      <c r="G101" s="1351">
        <v>0</v>
      </c>
      <c r="H101" s="1331" t="s">
        <v>84</v>
      </c>
      <c r="I101" s="1331" t="s">
        <v>84</v>
      </c>
      <c r="J101" s="1351">
        <v>0</v>
      </c>
      <c r="K101" s="1351">
        <v>0</v>
      </c>
      <c r="L101" s="1331" t="s">
        <v>84</v>
      </c>
      <c r="M101" s="1351">
        <v>0</v>
      </c>
      <c r="N101" s="1331" t="s">
        <v>84</v>
      </c>
      <c r="O101" s="1351">
        <v>0</v>
      </c>
      <c r="P101" s="1351">
        <v>0</v>
      </c>
      <c r="Q101" s="1351">
        <v>0.5</v>
      </c>
      <c r="R101" s="1355">
        <v>0</v>
      </c>
      <c r="S101" s="1000">
        <v>0</v>
      </c>
      <c r="T101" s="1356">
        <v>0</v>
      </c>
      <c r="U101" s="1331" t="s">
        <v>84</v>
      </c>
      <c r="V101" s="1357">
        <v>0</v>
      </c>
      <c r="W101" s="1319">
        <v>0.5</v>
      </c>
      <c r="X101" s="1147">
        <v>0</v>
      </c>
      <c r="Y101" s="1147">
        <v>0.5</v>
      </c>
      <c r="Z101" s="1142" t="s">
        <v>84</v>
      </c>
      <c r="AA101" s="1142" t="s">
        <v>84</v>
      </c>
      <c r="AB101" s="1142" t="s">
        <v>84</v>
      </c>
      <c r="AC101" s="1147">
        <v>0.5</v>
      </c>
      <c r="AD101" s="1142" t="s">
        <v>84</v>
      </c>
      <c r="AE101" s="1147">
        <v>0.5</v>
      </c>
      <c r="AF101" s="1149">
        <v>0</v>
      </c>
      <c r="AG101" s="865">
        <v>0.5</v>
      </c>
      <c r="AH101" s="1142" t="s">
        <v>84</v>
      </c>
      <c r="AI101" s="1142" t="s">
        <v>84</v>
      </c>
      <c r="AJ101" s="1150">
        <v>0</v>
      </c>
      <c r="AK101" s="853">
        <v>0</v>
      </c>
      <c r="AL101" s="480">
        <v>0</v>
      </c>
      <c r="AM101" s="1151">
        <v>0</v>
      </c>
      <c r="AN101" s="430">
        <v>0</v>
      </c>
      <c r="AO101" s="338" t="s">
        <v>84</v>
      </c>
      <c r="AP101" s="338" t="s">
        <v>84</v>
      </c>
      <c r="AQ101" s="338" t="s">
        <v>84</v>
      </c>
      <c r="AR101" s="338" t="s">
        <v>84</v>
      </c>
      <c r="AS101" s="338" t="s">
        <v>84</v>
      </c>
      <c r="AT101" s="288"/>
      <c r="AU101" s="1607"/>
      <c r="AV101" s="435" t="s">
        <v>107</v>
      </c>
      <c r="AW101" s="823">
        <v>0</v>
      </c>
      <c r="AX101" s="824">
        <v>0</v>
      </c>
      <c r="AY101" s="824"/>
      <c r="AZ101" s="824">
        <v>0</v>
      </c>
      <c r="BA101" s="824"/>
      <c r="BB101" s="824"/>
      <c r="BC101" s="824">
        <v>0</v>
      </c>
      <c r="BD101" s="824">
        <v>0</v>
      </c>
      <c r="BE101" s="824"/>
      <c r="BF101" s="824">
        <v>0</v>
      </c>
      <c r="BG101" s="824"/>
      <c r="BH101" s="824">
        <v>0</v>
      </c>
      <c r="BI101" s="824">
        <v>0</v>
      </c>
      <c r="BJ101" s="824">
        <v>0.5</v>
      </c>
      <c r="BK101" s="824">
        <v>0</v>
      </c>
      <c r="BL101" s="824">
        <v>0</v>
      </c>
      <c r="BM101" s="994">
        <v>0</v>
      </c>
      <c r="BN101" s="994"/>
      <c r="BO101" s="1302">
        <v>0</v>
      </c>
      <c r="BP101" s="824">
        <v>0.5</v>
      </c>
      <c r="BQ101" s="824">
        <v>0</v>
      </c>
      <c r="BR101" s="824">
        <v>0.5</v>
      </c>
      <c r="BS101" s="824"/>
      <c r="BT101" s="824"/>
      <c r="BU101" s="824"/>
      <c r="BV101" s="824">
        <v>0.5</v>
      </c>
      <c r="BW101" s="824"/>
      <c r="BX101" s="824">
        <v>0.5</v>
      </c>
      <c r="BY101" s="824">
        <v>0</v>
      </c>
      <c r="BZ101" s="824">
        <v>0.5</v>
      </c>
      <c r="CA101" s="824"/>
      <c r="CB101" s="824"/>
      <c r="CC101" s="824">
        <v>0</v>
      </c>
      <c r="CD101" s="846">
        <v>0</v>
      </c>
      <c r="CE101" s="825">
        <v>0</v>
      </c>
      <c r="CF101" s="846">
        <v>0</v>
      </c>
      <c r="CG101" s="846">
        <v>0</v>
      </c>
      <c r="CH101" s="338">
        <v>0</v>
      </c>
      <c r="CI101" s="338">
        <v>0</v>
      </c>
      <c r="CJ101" s="338">
        <v>0</v>
      </c>
      <c r="CK101" s="338">
        <v>0</v>
      </c>
      <c r="CL101" s="338">
        <v>0</v>
      </c>
      <c r="CM101" s="261"/>
      <c r="CN101" s="1607"/>
      <c r="CO101" s="435" t="s">
        <v>107</v>
      </c>
      <c r="CP101" s="1398">
        <v>0</v>
      </c>
      <c r="CQ101" s="1399">
        <v>0</v>
      </c>
      <c r="CR101" s="1399"/>
      <c r="CS101" s="1399">
        <v>0</v>
      </c>
      <c r="CT101" s="1399"/>
      <c r="CU101" s="1399"/>
      <c r="CV101" s="1399">
        <v>0</v>
      </c>
      <c r="CW101" s="1399">
        <v>0</v>
      </c>
      <c r="CX101" s="1399"/>
      <c r="CY101" s="1399">
        <v>0</v>
      </c>
      <c r="CZ101" s="1399"/>
      <c r="DA101" s="1399">
        <v>0</v>
      </c>
      <c r="DB101" s="1399">
        <v>0</v>
      </c>
      <c r="DC101" s="1399">
        <v>0.5</v>
      </c>
      <c r="DD101" s="1399">
        <v>0</v>
      </c>
      <c r="DE101" s="1399">
        <v>0</v>
      </c>
      <c r="DF101" s="1399">
        <v>0</v>
      </c>
      <c r="DG101" s="1399"/>
      <c r="DH101" s="1399">
        <v>0</v>
      </c>
      <c r="DI101" s="1399">
        <v>0.5</v>
      </c>
      <c r="DJ101" s="1399">
        <v>0</v>
      </c>
      <c r="DK101" s="1399">
        <v>0.5</v>
      </c>
      <c r="DL101" s="1399"/>
      <c r="DM101" s="1399"/>
      <c r="DN101" s="1399"/>
      <c r="DO101" s="1399">
        <v>0.5</v>
      </c>
      <c r="DP101" s="1399"/>
      <c r="DQ101" s="1399">
        <v>0.5</v>
      </c>
      <c r="DR101" s="1399">
        <v>0</v>
      </c>
      <c r="DS101" s="1399">
        <v>0.5</v>
      </c>
      <c r="DT101" s="1399"/>
      <c r="DU101" s="1399"/>
      <c r="DV101" s="1399">
        <v>0</v>
      </c>
      <c r="DW101" s="1399">
        <v>0</v>
      </c>
      <c r="DX101" s="1399">
        <v>0</v>
      </c>
      <c r="DY101" s="1399">
        <v>0</v>
      </c>
      <c r="DZ101" s="1400">
        <v>0</v>
      </c>
    </row>
    <row r="102" spans="1:130" ht="15" customHeight="1" x14ac:dyDescent="0.35">
      <c r="A102" s="242" t="s">
        <v>43</v>
      </c>
      <c r="B102" s="1620" t="s">
        <v>113</v>
      </c>
      <c r="C102" s="1316" t="s">
        <v>106</v>
      </c>
      <c r="D102" s="1336">
        <v>1</v>
      </c>
      <c r="E102" s="440">
        <v>1</v>
      </c>
      <c r="F102" s="1331" t="s">
        <v>84</v>
      </c>
      <c r="G102" s="1358">
        <v>1</v>
      </c>
      <c r="H102" s="1331" t="s">
        <v>84</v>
      </c>
      <c r="I102" s="1331" t="s">
        <v>84</v>
      </c>
      <c r="J102" s="1358">
        <v>1</v>
      </c>
      <c r="K102" s="1358">
        <v>1</v>
      </c>
      <c r="L102" s="1331" t="s">
        <v>84</v>
      </c>
      <c r="M102" s="1358">
        <v>1</v>
      </c>
      <c r="N102" s="1331" t="s">
        <v>84</v>
      </c>
      <c r="O102" s="1358">
        <v>1</v>
      </c>
      <c r="P102" s="1358">
        <v>1</v>
      </c>
      <c r="Q102" s="1358">
        <v>1</v>
      </c>
      <c r="R102" s="1359">
        <v>1</v>
      </c>
      <c r="S102" s="1002">
        <v>1</v>
      </c>
      <c r="T102" s="1360">
        <v>1</v>
      </c>
      <c r="U102" s="1331" t="s">
        <v>84</v>
      </c>
      <c r="V102" s="1361">
        <v>1</v>
      </c>
      <c r="W102" s="440">
        <v>1</v>
      </c>
      <c r="X102" s="1152">
        <v>0.5</v>
      </c>
      <c r="Y102" s="1152">
        <v>1</v>
      </c>
      <c r="Z102" s="1142" t="s">
        <v>84</v>
      </c>
      <c r="AA102" s="1142" t="s">
        <v>84</v>
      </c>
      <c r="AB102" s="1142" t="s">
        <v>84</v>
      </c>
      <c r="AC102" s="1152">
        <v>1</v>
      </c>
      <c r="AD102" s="1142" t="s">
        <v>84</v>
      </c>
      <c r="AE102" s="1152">
        <v>1</v>
      </c>
      <c r="AF102" s="1153">
        <v>0.5</v>
      </c>
      <c r="AG102" s="479">
        <v>1</v>
      </c>
      <c r="AH102" s="1142" t="s">
        <v>84</v>
      </c>
      <c r="AI102" s="1142" t="s">
        <v>84</v>
      </c>
      <c r="AJ102" s="1154">
        <v>1</v>
      </c>
      <c r="AK102" s="854">
        <v>1</v>
      </c>
      <c r="AL102" s="479">
        <v>1</v>
      </c>
      <c r="AM102" s="1145">
        <v>1</v>
      </c>
      <c r="AN102" s="440">
        <v>1</v>
      </c>
      <c r="AO102" s="517" t="s">
        <v>84</v>
      </c>
      <c r="AP102" s="517" t="s">
        <v>84</v>
      </c>
      <c r="AQ102" s="517" t="s">
        <v>84</v>
      </c>
      <c r="AR102" s="517" t="s">
        <v>84</v>
      </c>
      <c r="AS102" s="517" t="s">
        <v>84</v>
      </c>
      <c r="AT102" s="288"/>
      <c r="AU102" s="1607" t="s">
        <v>113</v>
      </c>
      <c r="AV102" s="435" t="s">
        <v>106</v>
      </c>
      <c r="AW102" s="823">
        <v>1</v>
      </c>
      <c r="AX102" s="824">
        <v>1</v>
      </c>
      <c r="AY102" s="824"/>
      <c r="AZ102" s="824">
        <v>1</v>
      </c>
      <c r="BA102" s="824"/>
      <c r="BB102" s="824"/>
      <c r="BC102" s="824">
        <v>1</v>
      </c>
      <c r="BD102" s="824">
        <v>1</v>
      </c>
      <c r="BE102" s="824"/>
      <c r="BF102" s="824">
        <v>1</v>
      </c>
      <c r="BG102" s="824"/>
      <c r="BH102" s="824">
        <v>1</v>
      </c>
      <c r="BI102" s="824">
        <v>1</v>
      </c>
      <c r="BJ102" s="824">
        <v>1</v>
      </c>
      <c r="BK102" s="824">
        <v>1</v>
      </c>
      <c r="BL102" s="824">
        <v>1</v>
      </c>
      <c r="BM102" s="994">
        <v>1</v>
      </c>
      <c r="BN102" s="994"/>
      <c r="BO102" s="1302">
        <v>1</v>
      </c>
      <c r="BP102" s="824">
        <v>1</v>
      </c>
      <c r="BQ102" s="824">
        <v>0.5</v>
      </c>
      <c r="BR102" s="824">
        <v>1</v>
      </c>
      <c r="BS102" s="824"/>
      <c r="BT102" s="824"/>
      <c r="BU102" s="824"/>
      <c r="BV102" s="824">
        <v>1</v>
      </c>
      <c r="BW102" s="824"/>
      <c r="BX102" s="824">
        <v>1</v>
      </c>
      <c r="BY102" s="824">
        <v>0.5</v>
      </c>
      <c r="BZ102" s="824">
        <v>1</v>
      </c>
      <c r="CA102" s="824"/>
      <c r="CB102" s="824"/>
      <c r="CC102" s="824">
        <v>1</v>
      </c>
      <c r="CD102" s="846">
        <v>1</v>
      </c>
      <c r="CE102" s="825">
        <v>1</v>
      </c>
      <c r="CF102" s="846">
        <v>1</v>
      </c>
      <c r="CG102" s="846">
        <v>1</v>
      </c>
      <c r="CH102" s="517">
        <v>0</v>
      </c>
      <c r="CI102" s="517">
        <v>0</v>
      </c>
      <c r="CJ102" s="517">
        <v>0</v>
      </c>
      <c r="CK102" s="517">
        <v>0</v>
      </c>
      <c r="CL102" s="517">
        <v>0</v>
      </c>
      <c r="CM102" s="261"/>
      <c r="CN102" s="1607" t="s">
        <v>113</v>
      </c>
      <c r="CO102" s="435" t="s">
        <v>106</v>
      </c>
      <c r="CP102" s="1398">
        <v>1</v>
      </c>
      <c r="CQ102" s="1399">
        <v>1</v>
      </c>
      <c r="CR102" s="1399"/>
      <c r="CS102" s="1399">
        <v>1</v>
      </c>
      <c r="CT102" s="1399"/>
      <c r="CU102" s="1399"/>
      <c r="CV102" s="1399">
        <v>1</v>
      </c>
      <c r="CW102" s="1399">
        <v>1</v>
      </c>
      <c r="CX102" s="1399"/>
      <c r="CY102" s="1399">
        <v>1</v>
      </c>
      <c r="CZ102" s="1399"/>
      <c r="DA102" s="1399">
        <v>1</v>
      </c>
      <c r="DB102" s="1399">
        <v>1</v>
      </c>
      <c r="DC102" s="1399">
        <v>1</v>
      </c>
      <c r="DD102" s="1399">
        <v>1</v>
      </c>
      <c r="DE102" s="1399">
        <v>1</v>
      </c>
      <c r="DF102" s="1399">
        <v>1</v>
      </c>
      <c r="DG102" s="1399"/>
      <c r="DH102" s="1399">
        <v>1</v>
      </c>
      <c r="DI102" s="1399">
        <v>1</v>
      </c>
      <c r="DJ102" s="1399">
        <v>0.5</v>
      </c>
      <c r="DK102" s="1399">
        <v>1</v>
      </c>
      <c r="DL102" s="1399"/>
      <c r="DM102" s="1399"/>
      <c r="DN102" s="1399"/>
      <c r="DO102" s="1399">
        <v>1</v>
      </c>
      <c r="DP102" s="1399"/>
      <c r="DQ102" s="1399">
        <v>1</v>
      </c>
      <c r="DR102" s="1399">
        <v>0.5</v>
      </c>
      <c r="DS102" s="1399">
        <v>1</v>
      </c>
      <c r="DT102" s="1399"/>
      <c r="DU102" s="1399"/>
      <c r="DV102" s="1399">
        <v>1</v>
      </c>
      <c r="DW102" s="1399">
        <v>1</v>
      </c>
      <c r="DX102" s="1399">
        <v>1</v>
      </c>
      <c r="DY102" s="1399">
        <v>1</v>
      </c>
      <c r="DZ102" s="1400">
        <v>1</v>
      </c>
    </row>
    <row r="103" spans="1:130" ht="15" customHeight="1" x14ac:dyDescent="0.35">
      <c r="A103" s="419" t="s">
        <v>44</v>
      </c>
      <c r="B103" s="1620"/>
      <c r="C103" s="1316" t="s">
        <v>107</v>
      </c>
      <c r="D103" s="1329">
        <v>0</v>
      </c>
      <c r="E103" s="1330">
        <v>0</v>
      </c>
      <c r="F103" s="1331" t="s">
        <v>84</v>
      </c>
      <c r="G103" s="1330">
        <v>0</v>
      </c>
      <c r="H103" s="1331" t="s">
        <v>84</v>
      </c>
      <c r="I103" s="1331" t="s">
        <v>84</v>
      </c>
      <c r="J103" s="1330">
        <v>0</v>
      </c>
      <c r="K103" s="1330">
        <v>0</v>
      </c>
      <c r="L103" s="1331" t="s">
        <v>84</v>
      </c>
      <c r="M103" s="1330">
        <v>0</v>
      </c>
      <c r="N103" s="1331" t="s">
        <v>84</v>
      </c>
      <c r="O103" s="1330">
        <v>0</v>
      </c>
      <c r="P103" s="1330">
        <v>0</v>
      </c>
      <c r="Q103" s="1330">
        <v>0</v>
      </c>
      <c r="R103" s="1332">
        <v>0</v>
      </c>
      <c r="S103" s="999">
        <v>0</v>
      </c>
      <c r="T103" s="1333">
        <v>0</v>
      </c>
      <c r="U103" s="1331" t="s">
        <v>84</v>
      </c>
      <c r="V103" s="1349">
        <v>0</v>
      </c>
      <c r="W103" s="1318">
        <v>0</v>
      </c>
      <c r="X103" s="1141">
        <v>0.5</v>
      </c>
      <c r="Y103" s="1141">
        <v>0</v>
      </c>
      <c r="Z103" s="1142" t="s">
        <v>84</v>
      </c>
      <c r="AA103" s="1142" t="s">
        <v>84</v>
      </c>
      <c r="AB103" s="1142" t="s">
        <v>84</v>
      </c>
      <c r="AC103" s="1141">
        <v>0</v>
      </c>
      <c r="AD103" s="1142" t="s">
        <v>84</v>
      </c>
      <c r="AE103" s="1141">
        <v>0</v>
      </c>
      <c r="AF103" s="1143">
        <v>0.5</v>
      </c>
      <c r="AG103" s="864">
        <v>0</v>
      </c>
      <c r="AH103" s="1142" t="s">
        <v>84</v>
      </c>
      <c r="AI103" s="1142" t="s">
        <v>84</v>
      </c>
      <c r="AJ103" s="1144">
        <v>0</v>
      </c>
      <c r="AK103" s="852">
        <v>0</v>
      </c>
      <c r="AL103" s="479">
        <v>0</v>
      </c>
      <c r="AM103" s="1145">
        <v>0</v>
      </c>
      <c r="AN103" s="440">
        <v>0</v>
      </c>
      <c r="AO103" s="517" t="s">
        <v>84</v>
      </c>
      <c r="AP103" s="517" t="s">
        <v>84</v>
      </c>
      <c r="AQ103" s="517" t="s">
        <v>84</v>
      </c>
      <c r="AR103" s="517" t="s">
        <v>84</v>
      </c>
      <c r="AS103" s="517" t="s">
        <v>84</v>
      </c>
      <c r="AT103" s="288"/>
      <c r="AU103" s="1607"/>
      <c r="AV103" s="435" t="s">
        <v>107</v>
      </c>
      <c r="AW103" s="823">
        <v>0</v>
      </c>
      <c r="AX103" s="824">
        <v>0</v>
      </c>
      <c r="AY103" s="824"/>
      <c r="AZ103" s="824">
        <v>0</v>
      </c>
      <c r="BA103" s="824"/>
      <c r="BB103" s="824"/>
      <c r="BC103" s="824">
        <v>0</v>
      </c>
      <c r="BD103" s="824">
        <v>0</v>
      </c>
      <c r="BE103" s="824"/>
      <c r="BF103" s="824">
        <v>0</v>
      </c>
      <c r="BG103" s="824"/>
      <c r="BH103" s="824">
        <v>0</v>
      </c>
      <c r="BI103" s="824">
        <v>0</v>
      </c>
      <c r="BJ103" s="824">
        <v>0</v>
      </c>
      <c r="BK103" s="824">
        <v>0</v>
      </c>
      <c r="BL103" s="824">
        <v>0</v>
      </c>
      <c r="BM103" s="994">
        <v>0</v>
      </c>
      <c r="BN103" s="994"/>
      <c r="BO103" s="1302">
        <v>0</v>
      </c>
      <c r="BP103" s="824">
        <v>0</v>
      </c>
      <c r="BQ103" s="824">
        <v>0.5</v>
      </c>
      <c r="BR103" s="824">
        <v>0</v>
      </c>
      <c r="BS103" s="824"/>
      <c r="BT103" s="824"/>
      <c r="BU103" s="824"/>
      <c r="BV103" s="824">
        <v>0</v>
      </c>
      <c r="BW103" s="824"/>
      <c r="BX103" s="824">
        <v>0</v>
      </c>
      <c r="BY103" s="824">
        <v>0.5</v>
      </c>
      <c r="BZ103" s="824">
        <v>0</v>
      </c>
      <c r="CA103" s="824"/>
      <c r="CB103" s="824"/>
      <c r="CC103" s="824">
        <v>0</v>
      </c>
      <c r="CD103" s="846">
        <v>0</v>
      </c>
      <c r="CE103" s="825">
        <v>0</v>
      </c>
      <c r="CF103" s="846">
        <v>0</v>
      </c>
      <c r="CG103" s="846">
        <v>0</v>
      </c>
      <c r="CH103" s="517">
        <v>0</v>
      </c>
      <c r="CI103" s="517">
        <v>0</v>
      </c>
      <c r="CJ103" s="517">
        <v>0</v>
      </c>
      <c r="CK103" s="517">
        <v>0</v>
      </c>
      <c r="CL103" s="517">
        <v>0</v>
      </c>
      <c r="CM103" s="261"/>
      <c r="CN103" s="1607"/>
      <c r="CO103" s="435" t="s">
        <v>107</v>
      </c>
      <c r="CP103" s="1398">
        <v>0</v>
      </c>
      <c r="CQ103" s="1399">
        <v>0</v>
      </c>
      <c r="CR103" s="1399"/>
      <c r="CS103" s="1399">
        <v>0</v>
      </c>
      <c r="CT103" s="1399"/>
      <c r="CU103" s="1399"/>
      <c r="CV103" s="1399">
        <v>0</v>
      </c>
      <c r="CW103" s="1399">
        <v>0</v>
      </c>
      <c r="CX103" s="1399"/>
      <c r="CY103" s="1399">
        <v>0</v>
      </c>
      <c r="CZ103" s="1399"/>
      <c r="DA103" s="1399">
        <v>0</v>
      </c>
      <c r="DB103" s="1399">
        <v>0</v>
      </c>
      <c r="DC103" s="1399">
        <v>0</v>
      </c>
      <c r="DD103" s="1399">
        <v>0</v>
      </c>
      <c r="DE103" s="1399">
        <v>0</v>
      </c>
      <c r="DF103" s="1399">
        <v>0</v>
      </c>
      <c r="DG103" s="1399"/>
      <c r="DH103" s="1399">
        <v>0</v>
      </c>
      <c r="DI103" s="1399">
        <v>0</v>
      </c>
      <c r="DJ103" s="1399">
        <v>0.5</v>
      </c>
      <c r="DK103" s="1399">
        <v>0</v>
      </c>
      <c r="DL103" s="1399"/>
      <c r="DM103" s="1399"/>
      <c r="DN103" s="1399"/>
      <c r="DO103" s="1399">
        <v>0</v>
      </c>
      <c r="DP103" s="1399"/>
      <c r="DQ103" s="1399">
        <v>0</v>
      </c>
      <c r="DR103" s="1399">
        <v>0.5</v>
      </c>
      <c r="DS103" s="1399">
        <v>0</v>
      </c>
      <c r="DT103" s="1399"/>
      <c r="DU103" s="1399"/>
      <c r="DV103" s="1399">
        <v>0</v>
      </c>
      <c r="DW103" s="1399">
        <v>0</v>
      </c>
      <c r="DX103" s="1399">
        <v>0</v>
      </c>
      <c r="DY103" s="1399">
        <v>0</v>
      </c>
      <c r="DZ103" s="1400">
        <v>0</v>
      </c>
    </row>
    <row r="104" spans="1:130" ht="15" customHeight="1" x14ac:dyDescent="0.35">
      <c r="A104" s="418" t="s">
        <v>45</v>
      </c>
      <c r="B104" s="1620" t="s">
        <v>114</v>
      </c>
      <c r="C104" s="1316" t="s">
        <v>106</v>
      </c>
      <c r="D104" s="1334">
        <v>1</v>
      </c>
      <c r="E104" s="1350">
        <v>1</v>
      </c>
      <c r="F104" s="1331" t="s">
        <v>84</v>
      </c>
      <c r="G104" s="1350">
        <v>1</v>
      </c>
      <c r="H104" s="1331" t="s">
        <v>84</v>
      </c>
      <c r="I104" s="1331" t="s">
        <v>84</v>
      </c>
      <c r="J104" s="1350">
        <v>1</v>
      </c>
      <c r="K104" s="1351">
        <v>1</v>
      </c>
      <c r="L104" s="1331" t="s">
        <v>84</v>
      </c>
      <c r="M104" s="1350">
        <v>1</v>
      </c>
      <c r="N104" s="1331" t="s">
        <v>84</v>
      </c>
      <c r="O104" s="1350">
        <v>1</v>
      </c>
      <c r="P104" s="1350">
        <v>1</v>
      </c>
      <c r="Q104" s="1350">
        <v>1</v>
      </c>
      <c r="R104" s="1352">
        <v>1</v>
      </c>
      <c r="S104" s="1001">
        <v>1</v>
      </c>
      <c r="T104" s="1353">
        <v>1</v>
      </c>
      <c r="U104" s="1331" t="s">
        <v>84</v>
      </c>
      <c r="V104" s="1354">
        <v>1</v>
      </c>
      <c r="W104" s="430">
        <v>1</v>
      </c>
      <c r="X104" s="1147">
        <v>1</v>
      </c>
      <c r="Y104" s="1146">
        <v>1</v>
      </c>
      <c r="Z104" s="1142" t="s">
        <v>84</v>
      </c>
      <c r="AA104" s="1142" t="s">
        <v>84</v>
      </c>
      <c r="AB104" s="1142" t="s">
        <v>84</v>
      </c>
      <c r="AC104" s="1146">
        <v>1</v>
      </c>
      <c r="AD104" s="1142" t="s">
        <v>84</v>
      </c>
      <c r="AE104" s="1146">
        <v>1</v>
      </c>
      <c r="AF104" s="1149">
        <v>1</v>
      </c>
      <c r="AG104" s="480">
        <v>1</v>
      </c>
      <c r="AH104" s="1142" t="s">
        <v>84</v>
      </c>
      <c r="AI104" s="1142" t="s">
        <v>84</v>
      </c>
      <c r="AJ104" s="1150">
        <v>1</v>
      </c>
      <c r="AK104" s="853">
        <v>1</v>
      </c>
      <c r="AL104" s="480">
        <v>1</v>
      </c>
      <c r="AM104" s="1151">
        <v>1</v>
      </c>
      <c r="AN104" s="430">
        <v>1</v>
      </c>
      <c r="AO104" s="338" t="s">
        <v>84</v>
      </c>
      <c r="AP104" s="339" t="s">
        <v>84</v>
      </c>
      <c r="AQ104" s="338" t="s">
        <v>84</v>
      </c>
      <c r="AR104" s="339" t="s">
        <v>84</v>
      </c>
      <c r="AS104" s="339" t="s">
        <v>84</v>
      </c>
      <c r="AT104" s="288"/>
      <c r="AU104" s="1607" t="s">
        <v>114</v>
      </c>
      <c r="AV104" s="435" t="s">
        <v>106</v>
      </c>
      <c r="AW104" s="823">
        <v>1</v>
      </c>
      <c r="AX104" s="824">
        <v>1</v>
      </c>
      <c r="AY104" s="824"/>
      <c r="AZ104" s="824">
        <v>1</v>
      </c>
      <c r="BA104" s="824"/>
      <c r="BB104" s="824"/>
      <c r="BC104" s="824">
        <v>1</v>
      </c>
      <c r="BD104" s="824">
        <v>1</v>
      </c>
      <c r="BE104" s="824"/>
      <c r="BF104" s="824">
        <v>1</v>
      </c>
      <c r="BG104" s="824"/>
      <c r="BH104" s="824">
        <v>1</v>
      </c>
      <c r="BI104" s="824">
        <v>1</v>
      </c>
      <c r="BJ104" s="824">
        <v>1</v>
      </c>
      <c r="BK104" s="824">
        <v>1</v>
      </c>
      <c r="BL104" s="824">
        <v>1</v>
      </c>
      <c r="BM104" s="994">
        <v>1</v>
      </c>
      <c r="BN104" s="994"/>
      <c r="BO104" s="1302">
        <v>1</v>
      </c>
      <c r="BP104" s="824">
        <v>1</v>
      </c>
      <c r="BQ104" s="824">
        <v>1</v>
      </c>
      <c r="BR104" s="824">
        <v>1</v>
      </c>
      <c r="BS104" s="824"/>
      <c r="BT104" s="824"/>
      <c r="BU104" s="824"/>
      <c r="BV104" s="824">
        <v>1</v>
      </c>
      <c r="BW104" s="824"/>
      <c r="BX104" s="824">
        <v>1</v>
      </c>
      <c r="BY104" s="824">
        <v>1</v>
      </c>
      <c r="BZ104" s="824">
        <v>1</v>
      </c>
      <c r="CA104" s="824"/>
      <c r="CB104" s="824"/>
      <c r="CC104" s="824">
        <v>1</v>
      </c>
      <c r="CD104" s="846">
        <v>1</v>
      </c>
      <c r="CE104" s="825">
        <v>1</v>
      </c>
      <c r="CF104" s="846">
        <v>1</v>
      </c>
      <c r="CG104" s="846">
        <v>1</v>
      </c>
      <c r="CH104" s="338">
        <v>0</v>
      </c>
      <c r="CI104" s="338">
        <v>0</v>
      </c>
      <c r="CJ104" s="338">
        <v>0</v>
      </c>
      <c r="CK104" s="338">
        <v>0</v>
      </c>
      <c r="CL104" s="338">
        <v>0</v>
      </c>
      <c r="CM104" s="261"/>
      <c r="CN104" s="1607" t="s">
        <v>114</v>
      </c>
      <c r="CO104" s="435" t="s">
        <v>106</v>
      </c>
      <c r="CP104" s="1398">
        <v>1</v>
      </c>
      <c r="CQ104" s="1399">
        <v>1</v>
      </c>
      <c r="CR104" s="1399"/>
      <c r="CS104" s="1399">
        <v>1</v>
      </c>
      <c r="CT104" s="1399"/>
      <c r="CU104" s="1399"/>
      <c r="CV104" s="1399">
        <v>1</v>
      </c>
      <c r="CW104" s="1399">
        <v>1</v>
      </c>
      <c r="CX104" s="1399"/>
      <c r="CY104" s="1399">
        <v>1</v>
      </c>
      <c r="CZ104" s="1399"/>
      <c r="DA104" s="1399">
        <v>1</v>
      </c>
      <c r="DB104" s="1399">
        <v>1</v>
      </c>
      <c r="DC104" s="1399">
        <v>1</v>
      </c>
      <c r="DD104" s="1399">
        <v>1</v>
      </c>
      <c r="DE104" s="1399">
        <v>1</v>
      </c>
      <c r="DF104" s="1399">
        <v>1</v>
      </c>
      <c r="DG104" s="1399"/>
      <c r="DH104" s="1399">
        <v>1</v>
      </c>
      <c r="DI104" s="1399">
        <v>1</v>
      </c>
      <c r="DJ104" s="1399">
        <v>1</v>
      </c>
      <c r="DK104" s="1399">
        <v>1</v>
      </c>
      <c r="DL104" s="1399"/>
      <c r="DM104" s="1399"/>
      <c r="DN104" s="1399"/>
      <c r="DO104" s="1399">
        <v>1</v>
      </c>
      <c r="DP104" s="1399"/>
      <c r="DQ104" s="1399">
        <v>1</v>
      </c>
      <c r="DR104" s="1399">
        <v>1</v>
      </c>
      <c r="DS104" s="1399">
        <v>1</v>
      </c>
      <c r="DT104" s="1399"/>
      <c r="DU104" s="1399"/>
      <c r="DV104" s="1399">
        <v>1</v>
      </c>
      <c r="DW104" s="1399">
        <v>1</v>
      </c>
      <c r="DX104" s="1399">
        <v>1</v>
      </c>
      <c r="DY104" s="1399">
        <v>1</v>
      </c>
      <c r="DZ104" s="1400">
        <v>1</v>
      </c>
    </row>
    <row r="105" spans="1:130" ht="15.75" customHeight="1" x14ac:dyDescent="0.35">
      <c r="A105" s="427" t="s">
        <v>81</v>
      </c>
      <c r="B105" s="1620"/>
      <c r="C105" s="1316" t="s">
        <v>107</v>
      </c>
      <c r="D105" s="1335">
        <v>0</v>
      </c>
      <c r="E105" s="1351">
        <v>0</v>
      </c>
      <c r="F105" s="1331" t="s">
        <v>84</v>
      </c>
      <c r="G105" s="1351">
        <v>0</v>
      </c>
      <c r="H105" s="1331" t="s">
        <v>84</v>
      </c>
      <c r="I105" s="1331" t="s">
        <v>84</v>
      </c>
      <c r="J105" s="1351">
        <v>0</v>
      </c>
      <c r="K105" s="1351">
        <v>0</v>
      </c>
      <c r="L105" s="1331" t="s">
        <v>84</v>
      </c>
      <c r="M105" s="1351">
        <v>0</v>
      </c>
      <c r="N105" s="1331" t="s">
        <v>84</v>
      </c>
      <c r="O105" s="1351">
        <v>0</v>
      </c>
      <c r="P105" s="1351">
        <v>0</v>
      </c>
      <c r="Q105" s="1351">
        <v>0</v>
      </c>
      <c r="R105" s="1355">
        <v>0</v>
      </c>
      <c r="S105" s="1000">
        <v>0</v>
      </c>
      <c r="T105" s="1356">
        <v>0</v>
      </c>
      <c r="U105" s="1331" t="s">
        <v>84</v>
      </c>
      <c r="V105" s="1357">
        <v>0</v>
      </c>
      <c r="W105" s="1319">
        <v>0</v>
      </c>
      <c r="X105" s="1147">
        <v>0</v>
      </c>
      <c r="Y105" s="1147">
        <v>0</v>
      </c>
      <c r="Z105" s="1142" t="s">
        <v>84</v>
      </c>
      <c r="AA105" s="1142" t="s">
        <v>84</v>
      </c>
      <c r="AB105" s="1142" t="s">
        <v>84</v>
      </c>
      <c r="AC105" s="1147">
        <v>0</v>
      </c>
      <c r="AD105" s="1142" t="s">
        <v>84</v>
      </c>
      <c r="AE105" s="1147">
        <v>0</v>
      </c>
      <c r="AF105" s="1149">
        <v>0</v>
      </c>
      <c r="AG105" s="865">
        <v>0</v>
      </c>
      <c r="AH105" s="1142" t="s">
        <v>84</v>
      </c>
      <c r="AI105" s="1142" t="s">
        <v>84</v>
      </c>
      <c r="AJ105" s="1150">
        <v>0</v>
      </c>
      <c r="AK105" s="853">
        <v>0</v>
      </c>
      <c r="AL105" s="480">
        <v>0</v>
      </c>
      <c r="AM105" s="1151">
        <v>0</v>
      </c>
      <c r="AN105" s="430">
        <v>0</v>
      </c>
      <c r="AO105" s="338" t="s">
        <v>84</v>
      </c>
      <c r="AP105" s="338" t="s">
        <v>84</v>
      </c>
      <c r="AQ105" s="338" t="s">
        <v>84</v>
      </c>
      <c r="AR105" s="338" t="s">
        <v>84</v>
      </c>
      <c r="AS105" s="338" t="s">
        <v>84</v>
      </c>
      <c r="AT105" s="288"/>
      <c r="AU105" s="1607"/>
      <c r="AV105" s="435" t="s">
        <v>107</v>
      </c>
      <c r="AW105" s="823">
        <v>0</v>
      </c>
      <c r="AX105" s="824">
        <v>0</v>
      </c>
      <c r="AY105" s="824"/>
      <c r="AZ105" s="824">
        <v>0</v>
      </c>
      <c r="BA105" s="824"/>
      <c r="BB105" s="824"/>
      <c r="BC105" s="824">
        <v>0</v>
      </c>
      <c r="BD105" s="824">
        <v>0</v>
      </c>
      <c r="BE105" s="824"/>
      <c r="BF105" s="824">
        <v>0</v>
      </c>
      <c r="BG105" s="824"/>
      <c r="BH105" s="824">
        <v>0</v>
      </c>
      <c r="BI105" s="824">
        <v>0</v>
      </c>
      <c r="BJ105" s="824">
        <v>0</v>
      </c>
      <c r="BK105" s="824">
        <v>0</v>
      </c>
      <c r="BL105" s="824">
        <v>0</v>
      </c>
      <c r="BM105" s="994">
        <v>0</v>
      </c>
      <c r="BN105" s="994"/>
      <c r="BO105" s="1302">
        <v>0</v>
      </c>
      <c r="BP105" s="824">
        <v>0</v>
      </c>
      <c r="BQ105" s="824">
        <v>0</v>
      </c>
      <c r="BR105" s="824">
        <v>0</v>
      </c>
      <c r="BS105" s="824"/>
      <c r="BT105" s="824"/>
      <c r="BU105" s="824"/>
      <c r="BV105" s="824">
        <v>0</v>
      </c>
      <c r="BW105" s="824"/>
      <c r="BX105" s="824">
        <v>0</v>
      </c>
      <c r="BY105" s="824">
        <v>0</v>
      </c>
      <c r="BZ105" s="824">
        <v>0</v>
      </c>
      <c r="CA105" s="824"/>
      <c r="CB105" s="824"/>
      <c r="CC105" s="824">
        <v>0</v>
      </c>
      <c r="CD105" s="846">
        <v>0</v>
      </c>
      <c r="CE105" s="825">
        <v>0</v>
      </c>
      <c r="CF105" s="846">
        <v>0</v>
      </c>
      <c r="CG105" s="846">
        <v>0</v>
      </c>
      <c r="CH105" s="338">
        <v>0</v>
      </c>
      <c r="CI105" s="338">
        <v>0</v>
      </c>
      <c r="CJ105" s="338">
        <v>0</v>
      </c>
      <c r="CK105" s="338">
        <v>0</v>
      </c>
      <c r="CL105" s="338">
        <v>0</v>
      </c>
      <c r="CM105" s="261"/>
      <c r="CN105" s="1607"/>
      <c r="CO105" s="435" t="s">
        <v>107</v>
      </c>
      <c r="CP105" s="1398">
        <v>0</v>
      </c>
      <c r="CQ105" s="1399">
        <v>0</v>
      </c>
      <c r="CR105" s="1399"/>
      <c r="CS105" s="1399">
        <v>0</v>
      </c>
      <c r="CT105" s="1399"/>
      <c r="CU105" s="1399"/>
      <c r="CV105" s="1399">
        <v>0</v>
      </c>
      <c r="CW105" s="1399">
        <v>0</v>
      </c>
      <c r="CX105" s="1399"/>
      <c r="CY105" s="1399">
        <v>0</v>
      </c>
      <c r="CZ105" s="1399"/>
      <c r="DA105" s="1399">
        <v>0</v>
      </c>
      <c r="DB105" s="1399">
        <v>0</v>
      </c>
      <c r="DC105" s="1399">
        <v>0</v>
      </c>
      <c r="DD105" s="1399">
        <v>0</v>
      </c>
      <c r="DE105" s="1399">
        <v>0</v>
      </c>
      <c r="DF105" s="1399">
        <v>0</v>
      </c>
      <c r="DG105" s="1399"/>
      <c r="DH105" s="1399">
        <v>0</v>
      </c>
      <c r="DI105" s="1399">
        <v>0</v>
      </c>
      <c r="DJ105" s="1399">
        <v>0</v>
      </c>
      <c r="DK105" s="1399">
        <v>0</v>
      </c>
      <c r="DL105" s="1399"/>
      <c r="DM105" s="1399"/>
      <c r="DN105" s="1399"/>
      <c r="DO105" s="1399">
        <v>0</v>
      </c>
      <c r="DP105" s="1399"/>
      <c r="DQ105" s="1399">
        <v>0</v>
      </c>
      <c r="DR105" s="1399">
        <v>0</v>
      </c>
      <c r="DS105" s="1399">
        <v>0</v>
      </c>
      <c r="DT105" s="1399"/>
      <c r="DU105" s="1399"/>
      <c r="DV105" s="1399">
        <v>0</v>
      </c>
      <c r="DW105" s="1399">
        <v>0</v>
      </c>
      <c r="DX105" s="1399">
        <v>0</v>
      </c>
      <c r="DY105" s="1399">
        <v>0</v>
      </c>
      <c r="DZ105" s="1400">
        <v>0</v>
      </c>
    </row>
    <row r="106" spans="1:130" ht="15.75" customHeight="1" x14ac:dyDescent="0.35">
      <c r="A106" s="785"/>
      <c r="B106" s="1620" t="s">
        <v>701</v>
      </c>
      <c r="C106" s="1316" t="s">
        <v>106</v>
      </c>
      <c r="D106" s="1336">
        <v>1</v>
      </c>
      <c r="E106" s="440" t="s">
        <v>84</v>
      </c>
      <c r="F106" s="1331" t="s">
        <v>84</v>
      </c>
      <c r="G106" s="1358" t="s">
        <v>84</v>
      </c>
      <c r="H106" s="1331" t="s">
        <v>84</v>
      </c>
      <c r="I106" s="1331" t="s">
        <v>84</v>
      </c>
      <c r="J106" s="1358" t="s">
        <v>84</v>
      </c>
      <c r="K106" s="1358" t="s">
        <v>84</v>
      </c>
      <c r="L106" s="1331" t="s">
        <v>84</v>
      </c>
      <c r="M106" s="1358" t="s">
        <v>84</v>
      </c>
      <c r="N106" s="1331" t="s">
        <v>84</v>
      </c>
      <c r="O106" s="1358" t="s">
        <v>84</v>
      </c>
      <c r="P106" s="1358" t="s">
        <v>84</v>
      </c>
      <c r="Q106" s="1358" t="s">
        <v>84</v>
      </c>
      <c r="R106" s="1358" t="s">
        <v>84</v>
      </c>
      <c r="S106" s="1358">
        <v>1</v>
      </c>
      <c r="T106" s="1358" t="s">
        <v>84</v>
      </c>
      <c r="U106" s="1331" t="s">
        <v>84</v>
      </c>
      <c r="V106" s="1365" t="s">
        <v>84</v>
      </c>
      <c r="W106" s="440">
        <v>1</v>
      </c>
      <c r="X106" s="1152" t="s">
        <v>84</v>
      </c>
      <c r="Y106" s="1152">
        <v>1</v>
      </c>
      <c r="Z106" s="1142" t="s">
        <v>84</v>
      </c>
      <c r="AA106" s="1142" t="s">
        <v>84</v>
      </c>
      <c r="AB106" s="1142" t="s">
        <v>84</v>
      </c>
      <c r="AC106" s="1152" t="s">
        <v>84</v>
      </c>
      <c r="AD106" s="1142" t="s">
        <v>84</v>
      </c>
      <c r="AE106" s="1152" t="s">
        <v>84</v>
      </c>
      <c r="AF106" s="1153" t="s">
        <v>84</v>
      </c>
      <c r="AG106" s="479" t="s">
        <v>84</v>
      </c>
      <c r="AH106" s="1142" t="s">
        <v>84</v>
      </c>
      <c r="AI106" s="1142" t="s">
        <v>84</v>
      </c>
      <c r="AJ106" s="1154" t="s">
        <v>84</v>
      </c>
      <c r="AK106" s="854">
        <v>1</v>
      </c>
      <c r="AL106" s="479" t="s">
        <v>84</v>
      </c>
      <c r="AM106" s="1145" t="s">
        <v>84</v>
      </c>
      <c r="AN106" s="440" t="s">
        <v>84</v>
      </c>
      <c r="AO106" s="338" t="s">
        <v>84</v>
      </c>
      <c r="AP106" s="339" t="s">
        <v>84</v>
      </c>
      <c r="AQ106" s="338" t="s">
        <v>84</v>
      </c>
      <c r="AR106" s="339" t="s">
        <v>84</v>
      </c>
      <c r="AS106" s="339" t="s">
        <v>84</v>
      </c>
      <c r="AT106" s="288"/>
      <c r="AU106" s="1620" t="s">
        <v>701</v>
      </c>
      <c r="AV106" s="435"/>
      <c r="AW106" s="823">
        <v>1</v>
      </c>
      <c r="AX106" s="824">
        <v>0</v>
      </c>
      <c r="AY106" s="824"/>
      <c r="AZ106" s="824">
        <v>0</v>
      </c>
      <c r="BA106" s="824"/>
      <c r="BB106" s="824"/>
      <c r="BC106" s="824">
        <v>0</v>
      </c>
      <c r="BD106" s="824">
        <v>0</v>
      </c>
      <c r="BE106" s="824"/>
      <c r="BF106" s="824">
        <v>0</v>
      </c>
      <c r="BG106" s="824"/>
      <c r="BH106" s="824">
        <v>0</v>
      </c>
      <c r="BI106" s="824">
        <v>0</v>
      </c>
      <c r="BJ106" s="824">
        <v>0</v>
      </c>
      <c r="BK106" s="824">
        <v>0</v>
      </c>
      <c r="BL106" s="824">
        <v>1</v>
      </c>
      <c r="BM106" s="994">
        <v>0</v>
      </c>
      <c r="BN106" s="994"/>
      <c r="BO106" s="1302">
        <v>0</v>
      </c>
      <c r="BP106" s="824">
        <v>1</v>
      </c>
      <c r="BQ106" s="824">
        <v>0</v>
      </c>
      <c r="BR106" s="824">
        <v>1</v>
      </c>
      <c r="BS106" s="824"/>
      <c r="BT106" s="824"/>
      <c r="BU106" s="824"/>
      <c r="BV106" s="824">
        <v>0</v>
      </c>
      <c r="BW106" s="824"/>
      <c r="BX106" s="824">
        <v>0</v>
      </c>
      <c r="BY106" s="824">
        <v>0</v>
      </c>
      <c r="BZ106" s="824">
        <v>0</v>
      </c>
      <c r="CA106" s="824"/>
      <c r="CB106" s="824"/>
      <c r="CC106" s="824">
        <v>0</v>
      </c>
      <c r="CD106" s="846">
        <v>1</v>
      </c>
      <c r="CE106" s="825">
        <v>0</v>
      </c>
      <c r="CF106" s="846">
        <v>0</v>
      </c>
      <c r="CG106" s="846">
        <v>0</v>
      </c>
      <c r="CH106" s="782"/>
      <c r="CI106" s="782"/>
      <c r="CJ106" s="782"/>
      <c r="CK106" s="782"/>
      <c r="CL106" s="782"/>
      <c r="CM106" s="261"/>
      <c r="CN106" s="1607" t="s">
        <v>701</v>
      </c>
      <c r="CO106" s="435" t="s">
        <v>106</v>
      </c>
      <c r="CP106" s="1398">
        <v>1</v>
      </c>
      <c r="CQ106" s="1399">
        <v>0</v>
      </c>
      <c r="CR106" s="1399"/>
      <c r="CS106" s="1399">
        <v>0</v>
      </c>
      <c r="CT106" s="1399"/>
      <c r="CU106" s="1399"/>
      <c r="CV106" s="1399">
        <v>0</v>
      </c>
      <c r="CW106" s="1399">
        <v>0</v>
      </c>
      <c r="CX106" s="1399"/>
      <c r="CY106" s="1399">
        <v>0</v>
      </c>
      <c r="CZ106" s="1399"/>
      <c r="DA106" s="1399">
        <v>0</v>
      </c>
      <c r="DB106" s="1399">
        <v>0</v>
      </c>
      <c r="DC106" s="1399">
        <v>0</v>
      </c>
      <c r="DD106" s="1399">
        <v>0</v>
      </c>
      <c r="DE106" s="1399">
        <v>1</v>
      </c>
      <c r="DF106" s="1399">
        <v>0</v>
      </c>
      <c r="DG106" s="1399"/>
      <c r="DH106" s="1399">
        <v>0</v>
      </c>
      <c r="DI106" s="1399">
        <v>1</v>
      </c>
      <c r="DJ106" s="1399">
        <v>0</v>
      </c>
      <c r="DK106" s="1399">
        <v>1</v>
      </c>
      <c r="DL106" s="1399"/>
      <c r="DM106" s="1399"/>
      <c r="DN106" s="1399"/>
      <c r="DO106" s="1399">
        <v>0</v>
      </c>
      <c r="DP106" s="1399"/>
      <c r="DQ106" s="1399">
        <v>0</v>
      </c>
      <c r="DR106" s="1399">
        <v>0</v>
      </c>
      <c r="DS106" s="1399">
        <v>0</v>
      </c>
      <c r="DT106" s="1399"/>
      <c r="DU106" s="1399"/>
      <c r="DV106" s="1399">
        <v>0</v>
      </c>
      <c r="DW106" s="1399">
        <v>1</v>
      </c>
      <c r="DX106" s="1399">
        <v>0</v>
      </c>
      <c r="DY106" s="1399">
        <v>0</v>
      </c>
      <c r="DZ106" s="1400">
        <v>0</v>
      </c>
    </row>
    <row r="107" spans="1:130" ht="15.75" customHeight="1" x14ac:dyDescent="0.35">
      <c r="A107" s="785"/>
      <c r="B107" s="1620"/>
      <c r="C107" s="1316" t="s">
        <v>107</v>
      </c>
      <c r="D107" s="1329">
        <v>0</v>
      </c>
      <c r="E107" s="1330">
        <v>0</v>
      </c>
      <c r="F107" s="1331" t="s">
        <v>84</v>
      </c>
      <c r="G107" s="1330">
        <v>0</v>
      </c>
      <c r="H107" s="1331" t="s">
        <v>84</v>
      </c>
      <c r="I107" s="1331" t="s">
        <v>84</v>
      </c>
      <c r="J107" s="1330">
        <v>0</v>
      </c>
      <c r="K107" s="1330">
        <v>0</v>
      </c>
      <c r="L107" s="1331" t="s">
        <v>84</v>
      </c>
      <c r="M107" s="1330">
        <v>0</v>
      </c>
      <c r="N107" s="1331" t="s">
        <v>84</v>
      </c>
      <c r="O107" s="1330">
        <v>0</v>
      </c>
      <c r="P107" s="1330">
        <v>0</v>
      </c>
      <c r="Q107" s="1330">
        <v>0</v>
      </c>
      <c r="R107" s="1332">
        <v>0</v>
      </c>
      <c r="S107" s="999">
        <v>0</v>
      </c>
      <c r="T107" s="1333">
        <v>0</v>
      </c>
      <c r="U107" s="1331" t="s">
        <v>84</v>
      </c>
      <c r="V107" s="1349">
        <v>0</v>
      </c>
      <c r="W107" s="1318">
        <v>0</v>
      </c>
      <c r="X107" s="1141">
        <v>0</v>
      </c>
      <c r="Y107" s="1141">
        <v>0</v>
      </c>
      <c r="Z107" s="1142" t="s">
        <v>84</v>
      </c>
      <c r="AA107" s="1142" t="s">
        <v>84</v>
      </c>
      <c r="AB107" s="1142" t="s">
        <v>84</v>
      </c>
      <c r="AC107" s="1141">
        <v>0</v>
      </c>
      <c r="AD107" s="1142" t="s">
        <v>84</v>
      </c>
      <c r="AE107" s="1141">
        <v>0</v>
      </c>
      <c r="AF107" s="1143">
        <v>0</v>
      </c>
      <c r="AG107" s="864">
        <v>0</v>
      </c>
      <c r="AH107" s="1142" t="s">
        <v>84</v>
      </c>
      <c r="AI107" s="1142" t="s">
        <v>84</v>
      </c>
      <c r="AJ107" s="1144">
        <v>0</v>
      </c>
      <c r="AK107" s="852">
        <v>0</v>
      </c>
      <c r="AL107" s="479">
        <v>0</v>
      </c>
      <c r="AM107" s="1145">
        <v>0</v>
      </c>
      <c r="AN107" s="440">
        <v>0</v>
      </c>
      <c r="AO107" s="338" t="s">
        <v>84</v>
      </c>
      <c r="AP107" s="338" t="s">
        <v>84</v>
      </c>
      <c r="AQ107" s="338" t="s">
        <v>84</v>
      </c>
      <c r="AR107" s="338" t="s">
        <v>84</v>
      </c>
      <c r="AS107" s="338" t="s">
        <v>84</v>
      </c>
      <c r="AT107" s="288"/>
      <c r="AU107" s="1620"/>
      <c r="AV107" s="435"/>
      <c r="AW107" s="823">
        <v>0</v>
      </c>
      <c r="AX107" s="824">
        <v>0</v>
      </c>
      <c r="AY107" s="824"/>
      <c r="AZ107" s="824">
        <v>0</v>
      </c>
      <c r="BA107" s="824"/>
      <c r="BB107" s="824"/>
      <c r="BC107" s="824">
        <v>0</v>
      </c>
      <c r="BD107" s="824">
        <v>0</v>
      </c>
      <c r="BE107" s="824"/>
      <c r="BF107" s="824">
        <v>0</v>
      </c>
      <c r="BG107" s="824"/>
      <c r="BH107" s="824">
        <v>0</v>
      </c>
      <c r="BI107" s="824">
        <v>0</v>
      </c>
      <c r="BJ107" s="824">
        <v>0</v>
      </c>
      <c r="BK107" s="824">
        <v>0</v>
      </c>
      <c r="BL107" s="824">
        <v>0</v>
      </c>
      <c r="BM107" s="994">
        <v>0</v>
      </c>
      <c r="BN107" s="994"/>
      <c r="BO107" s="1302">
        <v>0</v>
      </c>
      <c r="BP107" s="824">
        <v>0</v>
      </c>
      <c r="BQ107" s="824">
        <v>0</v>
      </c>
      <c r="BR107" s="824">
        <v>0</v>
      </c>
      <c r="BS107" s="824"/>
      <c r="BT107" s="824"/>
      <c r="BU107" s="824"/>
      <c r="BV107" s="824">
        <v>0</v>
      </c>
      <c r="BW107" s="824"/>
      <c r="BX107" s="824">
        <v>0</v>
      </c>
      <c r="BY107" s="824">
        <v>0</v>
      </c>
      <c r="BZ107" s="824">
        <v>0</v>
      </c>
      <c r="CA107" s="824"/>
      <c r="CB107" s="824"/>
      <c r="CC107" s="824">
        <v>0</v>
      </c>
      <c r="CD107" s="846">
        <v>0</v>
      </c>
      <c r="CE107" s="825">
        <v>0</v>
      </c>
      <c r="CF107" s="846">
        <v>0</v>
      </c>
      <c r="CG107" s="846">
        <v>0</v>
      </c>
      <c r="CH107" s="782"/>
      <c r="CI107" s="782"/>
      <c r="CJ107" s="782"/>
      <c r="CK107" s="782"/>
      <c r="CL107" s="782"/>
      <c r="CM107" s="261"/>
      <c r="CN107" s="1607"/>
      <c r="CO107" s="435" t="s">
        <v>107</v>
      </c>
      <c r="CP107" s="1398">
        <v>0</v>
      </c>
      <c r="CQ107" s="1399">
        <v>0</v>
      </c>
      <c r="CR107" s="1399"/>
      <c r="CS107" s="1399">
        <v>0</v>
      </c>
      <c r="CT107" s="1399"/>
      <c r="CU107" s="1399"/>
      <c r="CV107" s="1399">
        <v>0</v>
      </c>
      <c r="CW107" s="1399">
        <v>0</v>
      </c>
      <c r="CX107" s="1399"/>
      <c r="CY107" s="1399">
        <v>0</v>
      </c>
      <c r="CZ107" s="1399"/>
      <c r="DA107" s="1399">
        <v>0</v>
      </c>
      <c r="DB107" s="1399">
        <v>0</v>
      </c>
      <c r="DC107" s="1399">
        <v>0</v>
      </c>
      <c r="DD107" s="1399">
        <v>0</v>
      </c>
      <c r="DE107" s="1399">
        <v>0</v>
      </c>
      <c r="DF107" s="1399">
        <v>0</v>
      </c>
      <c r="DG107" s="1399"/>
      <c r="DH107" s="1399">
        <v>0</v>
      </c>
      <c r="DI107" s="1399">
        <v>0</v>
      </c>
      <c r="DJ107" s="1399">
        <v>0</v>
      </c>
      <c r="DK107" s="1399">
        <v>0</v>
      </c>
      <c r="DL107" s="1399"/>
      <c r="DM107" s="1399"/>
      <c r="DN107" s="1399"/>
      <c r="DO107" s="1399">
        <v>0</v>
      </c>
      <c r="DP107" s="1399"/>
      <c r="DQ107" s="1399">
        <v>0</v>
      </c>
      <c r="DR107" s="1399">
        <v>0</v>
      </c>
      <c r="DS107" s="1399">
        <v>0</v>
      </c>
      <c r="DT107" s="1399"/>
      <c r="DU107" s="1399"/>
      <c r="DV107" s="1399">
        <v>0</v>
      </c>
      <c r="DW107" s="1399">
        <v>0</v>
      </c>
      <c r="DX107" s="1399">
        <v>0</v>
      </c>
      <c r="DY107" s="1399">
        <v>0</v>
      </c>
      <c r="DZ107" s="1400">
        <v>0</v>
      </c>
    </row>
    <row r="108" spans="1:130" ht="15" customHeight="1" x14ac:dyDescent="0.35">
      <c r="A108" s="420" t="s">
        <v>57</v>
      </c>
      <c r="B108" s="1621" t="s">
        <v>115</v>
      </c>
      <c r="C108" s="1316" t="s">
        <v>106</v>
      </c>
      <c r="D108" s="1334">
        <v>1</v>
      </c>
      <c r="E108" s="1350" t="s">
        <v>84</v>
      </c>
      <c r="F108" s="1331" t="s">
        <v>84</v>
      </c>
      <c r="G108" s="1350" t="s">
        <v>84</v>
      </c>
      <c r="H108" s="1331" t="s">
        <v>84</v>
      </c>
      <c r="I108" s="1331" t="s">
        <v>84</v>
      </c>
      <c r="J108" s="1350" t="s">
        <v>84</v>
      </c>
      <c r="K108" s="1350" t="s">
        <v>84</v>
      </c>
      <c r="L108" s="1331" t="s">
        <v>84</v>
      </c>
      <c r="M108" s="1350" t="s">
        <v>84</v>
      </c>
      <c r="N108" s="1331" t="s">
        <v>84</v>
      </c>
      <c r="O108" s="1350" t="s">
        <v>84</v>
      </c>
      <c r="P108" s="1350" t="s">
        <v>84</v>
      </c>
      <c r="Q108" s="1350" t="s">
        <v>84</v>
      </c>
      <c r="R108" s="1352" t="s">
        <v>84</v>
      </c>
      <c r="S108" s="1001">
        <v>1</v>
      </c>
      <c r="T108" s="1353" t="s">
        <v>84</v>
      </c>
      <c r="U108" s="1331" t="s">
        <v>84</v>
      </c>
      <c r="V108" s="1354" t="s">
        <v>84</v>
      </c>
      <c r="W108" s="430">
        <v>1</v>
      </c>
      <c r="X108" s="1146" t="s">
        <v>84</v>
      </c>
      <c r="Y108" s="1146">
        <v>1</v>
      </c>
      <c r="Z108" s="1142" t="s">
        <v>84</v>
      </c>
      <c r="AA108" s="1142" t="s">
        <v>84</v>
      </c>
      <c r="AB108" s="1142" t="s">
        <v>84</v>
      </c>
      <c r="AC108" s="1146" t="s">
        <v>84</v>
      </c>
      <c r="AD108" s="1142" t="s">
        <v>84</v>
      </c>
      <c r="AE108" s="1146" t="s">
        <v>84</v>
      </c>
      <c r="AF108" s="1148" t="s">
        <v>84</v>
      </c>
      <c r="AG108" s="480" t="s">
        <v>84</v>
      </c>
      <c r="AH108" s="1142" t="s">
        <v>84</v>
      </c>
      <c r="AI108" s="1142" t="s">
        <v>84</v>
      </c>
      <c r="AJ108" s="1157" t="s">
        <v>84</v>
      </c>
      <c r="AK108" s="855">
        <v>1</v>
      </c>
      <c r="AL108" s="480" t="s">
        <v>84</v>
      </c>
      <c r="AM108" s="1151" t="s">
        <v>84</v>
      </c>
      <c r="AN108" s="430" t="s">
        <v>84</v>
      </c>
      <c r="AO108" s="339" t="s">
        <v>84</v>
      </c>
      <c r="AP108" s="339" t="s">
        <v>84</v>
      </c>
      <c r="AQ108" s="339" t="s">
        <v>84</v>
      </c>
      <c r="AR108" s="339" t="s">
        <v>84</v>
      </c>
      <c r="AS108" s="339" t="s">
        <v>84</v>
      </c>
      <c r="AT108" s="288"/>
      <c r="AU108" s="1607" t="s">
        <v>115</v>
      </c>
      <c r="AV108" s="435" t="s">
        <v>106</v>
      </c>
      <c r="AW108" s="823">
        <v>1</v>
      </c>
      <c r="AX108" s="824">
        <v>0</v>
      </c>
      <c r="AY108" s="824"/>
      <c r="AZ108" s="824">
        <v>0</v>
      </c>
      <c r="BA108" s="824"/>
      <c r="BB108" s="824"/>
      <c r="BC108" s="824">
        <v>0</v>
      </c>
      <c r="BD108" s="824">
        <v>0</v>
      </c>
      <c r="BE108" s="824"/>
      <c r="BF108" s="824">
        <v>0</v>
      </c>
      <c r="BG108" s="824"/>
      <c r="BH108" s="824">
        <v>0</v>
      </c>
      <c r="BI108" s="824">
        <v>0</v>
      </c>
      <c r="BJ108" s="824">
        <v>0</v>
      </c>
      <c r="BK108" s="824">
        <v>0</v>
      </c>
      <c r="BL108" s="824">
        <v>1</v>
      </c>
      <c r="BM108" s="994">
        <v>0</v>
      </c>
      <c r="BN108" s="994"/>
      <c r="BO108" s="1302">
        <v>0</v>
      </c>
      <c r="BP108" s="824">
        <v>1</v>
      </c>
      <c r="BQ108" s="824">
        <v>0</v>
      </c>
      <c r="BR108" s="824">
        <v>1</v>
      </c>
      <c r="BS108" s="824"/>
      <c r="BT108" s="824"/>
      <c r="BU108" s="824"/>
      <c r="BV108" s="824">
        <v>0</v>
      </c>
      <c r="BW108" s="824"/>
      <c r="BX108" s="824">
        <v>0</v>
      </c>
      <c r="BY108" s="824">
        <v>0</v>
      </c>
      <c r="BZ108" s="824">
        <v>0</v>
      </c>
      <c r="CA108" s="824"/>
      <c r="CB108" s="824"/>
      <c r="CC108" s="824">
        <v>0</v>
      </c>
      <c r="CD108" s="846">
        <v>1</v>
      </c>
      <c r="CE108" s="825">
        <v>0</v>
      </c>
      <c r="CF108" s="846">
        <v>0</v>
      </c>
      <c r="CG108" s="846">
        <v>0</v>
      </c>
      <c r="CH108" s="339">
        <v>0</v>
      </c>
      <c r="CI108" s="339">
        <v>0</v>
      </c>
      <c r="CJ108" s="339">
        <v>0</v>
      </c>
      <c r="CK108" s="339">
        <v>0</v>
      </c>
      <c r="CL108" s="339">
        <v>0</v>
      </c>
      <c r="CM108" s="261"/>
      <c r="CN108" s="1607" t="s">
        <v>713</v>
      </c>
      <c r="CO108" s="435" t="s">
        <v>106</v>
      </c>
      <c r="CP108" s="1398">
        <v>1</v>
      </c>
      <c r="CQ108" s="1399">
        <v>0</v>
      </c>
      <c r="CR108" s="1399"/>
      <c r="CS108" s="1399">
        <v>0</v>
      </c>
      <c r="CT108" s="1399"/>
      <c r="CU108" s="1399"/>
      <c r="CV108" s="1399">
        <v>0</v>
      </c>
      <c r="CW108" s="1399">
        <v>0</v>
      </c>
      <c r="CX108" s="1399"/>
      <c r="CY108" s="1399">
        <v>0</v>
      </c>
      <c r="CZ108" s="1399"/>
      <c r="DA108" s="1399">
        <v>0</v>
      </c>
      <c r="DB108" s="1399">
        <v>0</v>
      </c>
      <c r="DC108" s="1399">
        <v>0</v>
      </c>
      <c r="DD108" s="1399">
        <v>0</v>
      </c>
      <c r="DE108" s="1399">
        <v>1</v>
      </c>
      <c r="DF108" s="1399">
        <v>0</v>
      </c>
      <c r="DG108" s="1399"/>
      <c r="DH108" s="1399">
        <v>0</v>
      </c>
      <c r="DI108" s="1399">
        <v>1</v>
      </c>
      <c r="DJ108" s="1399">
        <v>0</v>
      </c>
      <c r="DK108" s="1399">
        <v>1</v>
      </c>
      <c r="DL108" s="1399"/>
      <c r="DM108" s="1399"/>
      <c r="DN108" s="1399"/>
      <c r="DO108" s="1399">
        <v>0</v>
      </c>
      <c r="DP108" s="1399"/>
      <c r="DQ108" s="1399">
        <v>0</v>
      </c>
      <c r="DR108" s="1399">
        <v>0</v>
      </c>
      <c r="DS108" s="1399">
        <v>0</v>
      </c>
      <c r="DT108" s="1399"/>
      <c r="DU108" s="1399"/>
      <c r="DV108" s="1399">
        <v>0</v>
      </c>
      <c r="DW108" s="1399">
        <v>1</v>
      </c>
      <c r="DX108" s="1399">
        <v>0</v>
      </c>
      <c r="DY108" s="1399">
        <v>0</v>
      </c>
      <c r="DZ108" s="1400">
        <v>0</v>
      </c>
    </row>
    <row r="109" spans="1:130" ht="15" customHeight="1" x14ac:dyDescent="0.35">
      <c r="A109" s="419" t="s">
        <v>58</v>
      </c>
      <c r="B109" s="1620"/>
      <c r="C109" s="1316" t="s">
        <v>107</v>
      </c>
      <c r="D109" s="1335">
        <v>0</v>
      </c>
      <c r="E109" s="1351">
        <v>0</v>
      </c>
      <c r="F109" s="1331" t="s">
        <v>84</v>
      </c>
      <c r="G109" s="1351">
        <v>0</v>
      </c>
      <c r="H109" s="1331" t="s">
        <v>84</v>
      </c>
      <c r="I109" s="1331" t="s">
        <v>84</v>
      </c>
      <c r="J109" s="1351">
        <v>0</v>
      </c>
      <c r="K109" s="1351">
        <v>0</v>
      </c>
      <c r="L109" s="1331" t="s">
        <v>84</v>
      </c>
      <c r="M109" s="1351">
        <v>0</v>
      </c>
      <c r="N109" s="1331" t="s">
        <v>84</v>
      </c>
      <c r="O109" s="1351">
        <v>0</v>
      </c>
      <c r="P109" s="1351">
        <v>0</v>
      </c>
      <c r="Q109" s="1351">
        <v>0</v>
      </c>
      <c r="R109" s="1355">
        <v>0</v>
      </c>
      <c r="S109" s="1000">
        <v>0</v>
      </c>
      <c r="T109" s="1356">
        <v>0</v>
      </c>
      <c r="U109" s="1331" t="s">
        <v>84</v>
      </c>
      <c r="V109" s="1357">
        <v>0</v>
      </c>
      <c r="W109" s="1319">
        <v>0</v>
      </c>
      <c r="X109" s="1147">
        <v>0</v>
      </c>
      <c r="Y109" s="1147">
        <v>0</v>
      </c>
      <c r="Z109" s="1142" t="s">
        <v>84</v>
      </c>
      <c r="AA109" s="1142" t="s">
        <v>84</v>
      </c>
      <c r="AB109" s="1142" t="s">
        <v>84</v>
      </c>
      <c r="AC109" s="1147">
        <v>0</v>
      </c>
      <c r="AD109" s="1142" t="s">
        <v>84</v>
      </c>
      <c r="AE109" s="1147">
        <v>0</v>
      </c>
      <c r="AF109" s="1149">
        <v>0</v>
      </c>
      <c r="AG109" s="865">
        <v>0</v>
      </c>
      <c r="AH109" s="1142" t="s">
        <v>84</v>
      </c>
      <c r="AI109" s="1142" t="s">
        <v>84</v>
      </c>
      <c r="AJ109" s="1150">
        <v>0</v>
      </c>
      <c r="AK109" s="853">
        <v>0</v>
      </c>
      <c r="AL109" s="480">
        <v>0</v>
      </c>
      <c r="AM109" s="1151">
        <v>0</v>
      </c>
      <c r="AN109" s="430">
        <v>0</v>
      </c>
      <c r="AO109" s="339" t="s">
        <v>84</v>
      </c>
      <c r="AP109" s="339" t="s">
        <v>84</v>
      </c>
      <c r="AQ109" s="339" t="s">
        <v>84</v>
      </c>
      <c r="AR109" s="339" t="s">
        <v>84</v>
      </c>
      <c r="AS109" s="339" t="s">
        <v>84</v>
      </c>
      <c r="AT109" s="288"/>
      <c r="AU109" s="1607"/>
      <c r="AV109" s="435" t="s">
        <v>107</v>
      </c>
      <c r="AW109" s="823">
        <v>0</v>
      </c>
      <c r="AX109" s="824">
        <v>0</v>
      </c>
      <c r="AY109" s="824"/>
      <c r="AZ109" s="824">
        <v>0</v>
      </c>
      <c r="BA109" s="824"/>
      <c r="BB109" s="824"/>
      <c r="BC109" s="824">
        <v>0</v>
      </c>
      <c r="BD109" s="824">
        <v>0</v>
      </c>
      <c r="BE109" s="824"/>
      <c r="BF109" s="824">
        <v>0</v>
      </c>
      <c r="BG109" s="824"/>
      <c r="BH109" s="824">
        <v>0</v>
      </c>
      <c r="BI109" s="824">
        <v>0</v>
      </c>
      <c r="BJ109" s="824">
        <v>0</v>
      </c>
      <c r="BK109" s="824">
        <v>0</v>
      </c>
      <c r="BL109" s="824">
        <v>0</v>
      </c>
      <c r="BM109" s="994">
        <v>0</v>
      </c>
      <c r="BN109" s="994"/>
      <c r="BO109" s="1302">
        <v>0</v>
      </c>
      <c r="BP109" s="824">
        <v>0</v>
      </c>
      <c r="BQ109" s="824">
        <v>0</v>
      </c>
      <c r="BR109" s="824">
        <v>0</v>
      </c>
      <c r="BS109" s="824"/>
      <c r="BT109" s="824"/>
      <c r="BU109" s="824"/>
      <c r="BV109" s="824">
        <v>0</v>
      </c>
      <c r="BW109" s="824"/>
      <c r="BX109" s="824">
        <v>0</v>
      </c>
      <c r="BY109" s="824">
        <v>0</v>
      </c>
      <c r="BZ109" s="824">
        <v>0</v>
      </c>
      <c r="CA109" s="824"/>
      <c r="CB109" s="824"/>
      <c r="CC109" s="824">
        <v>0</v>
      </c>
      <c r="CD109" s="846">
        <v>0</v>
      </c>
      <c r="CE109" s="825">
        <v>0</v>
      </c>
      <c r="CF109" s="846">
        <v>0</v>
      </c>
      <c r="CG109" s="846">
        <v>0</v>
      </c>
      <c r="CH109" s="339">
        <v>0</v>
      </c>
      <c r="CI109" s="339">
        <v>0</v>
      </c>
      <c r="CJ109" s="339">
        <v>0</v>
      </c>
      <c r="CK109" s="339">
        <v>0</v>
      </c>
      <c r="CL109" s="339">
        <v>0</v>
      </c>
      <c r="CM109" s="261"/>
      <c r="CN109" s="1607"/>
      <c r="CO109" s="435" t="s">
        <v>107</v>
      </c>
      <c r="CP109" s="1398">
        <v>0</v>
      </c>
      <c r="CQ109" s="1399">
        <v>0</v>
      </c>
      <c r="CR109" s="1399"/>
      <c r="CS109" s="1399">
        <v>0</v>
      </c>
      <c r="CT109" s="1399"/>
      <c r="CU109" s="1399"/>
      <c r="CV109" s="1399">
        <v>0</v>
      </c>
      <c r="CW109" s="1399">
        <v>0</v>
      </c>
      <c r="CX109" s="1399"/>
      <c r="CY109" s="1399">
        <v>0</v>
      </c>
      <c r="CZ109" s="1399"/>
      <c r="DA109" s="1399">
        <v>0</v>
      </c>
      <c r="DB109" s="1399">
        <v>0</v>
      </c>
      <c r="DC109" s="1399">
        <v>0</v>
      </c>
      <c r="DD109" s="1399">
        <v>0</v>
      </c>
      <c r="DE109" s="1399">
        <v>0</v>
      </c>
      <c r="DF109" s="1399">
        <v>0</v>
      </c>
      <c r="DG109" s="1399"/>
      <c r="DH109" s="1399">
        <v>0</v>
      </c>
      <c r="DI109" s="1399">
        <v>0</v>
      </c>
      <c r="DJ109" s="1399">
        <v>0</v>
      </c>
      <c r="DK109" s="1399">
        <v>0</v>
      </c>
      <c r="DL109" s="1399"/>
      <c r="DM109" s="1399"/>
      <c r="DN109" s="1399"/>
      <c r="DO109" s="1399">
        <v>0</v>
      </c>
      <c r="DP109" s="1399"/>
      <c r="DQ109" s="1399">
        <v>0</v>
      </c>
      <c r="DR109" s="1399">
        <v>0</v>
      </c>
      <c r="DS109" s="1399">
        <v>0</v>
      </c>
      <c r="DT109" s="1399"/>
      <c r="DU109" s="1399"/>
      <c r="DV109" s="1399">
        <v>0</v>
      </c>
      <c r="DW109" s="1399">
        <v>0</v>
      </c>
      <c r="DX109" s="1399">
        <v>0</v>
      </c>
      <c r="DY109" s="1399">
        <v>0</v>
      </c>
      <c r="DZ109" s="1400">
        <v>0</v>
      </c>
    </row>
    <row r="110" spans="1:130" ht="15" customHeight="1" x14ac:dyDescent="0.35">
      <c r="A110" s="420" t="s">
        <v>59</v>
      </c>
      <c r="B110" s="1621" t="s">
        <v>699</v>
      </c>
      <c r="C110" s="1316" t="s">
        <v>106</v>
      </c>
      <c r="D110" s="1336">
        <v>1</v>
      </c>
      <c r="E110" s="440" t="s">
        <v>84</v>
      </c>
      <c r="F110" s="1331" t="s">
        <v>84</v>
      </c>
      <c r="G110" s="1358" t="s">
        <v>84</v>
      </c>
      <c r="H110" s="1331" t="s">
        <v>84</v>
      </c>
      <c r="I110" s="1331" t="s">
        <v>84</v>
      </c>
      <c r="J110" s="1358" t="s">
        <v>84</v>
      </c>
      <c r="K110" s="1358" t="s">
        <v>84</v>
      </c>
      <c r="L110" s="1331" t="s">
        <v>84</v>
      </c>
      <c r="M110" s="1358" t="s">
        <v>84</v>
      </c>
      <c r="N110" s="1331" t="s">
        <v>84</v>
      </c>
      <c r="O110" s="1358" t="s">
        <v>84</v>
      </c>
      <c r="P110" s="1358" t="s">
        <v>84</v>
      </c>
      <c r="Q110" s="1358" t="s">
        <v>84</v>
      </c>
      <c r="R110" s="1359" t="s">
        <v>84</v>
      </c>
      <c r="S110" s="1002">
        <v>1</v>
      </c>
      <c r="T110" s="1360" t="s">
        <v>84</v>
      </c>
      <c r="U110" s="1331" t="s">
        <v>84</v>
      </c>
      <c r="V110" s="1361" t="s">
        <v>84</v>
      </c>
      <c r="W110" s="440">
        <v>1</v>
      </c>
      <c r="X110" s="1152" t="s">
        <v>84</v>
      </c>
      <c r="Y110" s="1152">
        <v>1</v>
      </c>
      <c r="Z110" s="1142" t="s">
        <v>84</v>
      </c>
      <c r="AA110" s="1142" t="s">
        <v>84</v>
      </c>
      <c r="AB110" s="1142" t="s">
        <v>84</v>
      </c>
      <c r="AC110" s="1152" t="s">
        <v>84</v>
      </c>
      <c r="AD110" s="1142" t="s">
        <v>84</v>
      </c>
      <c r="AE110" s="1152" t="s">
        <v>84</v>
      </c>
      <c r="AF110" s="1153" t="s">
        <v>84</v>
      </c>
      <c r="AG110" s="479" t="s">
        <v>84</v>
      </c>
      <c r="AH110" s="1142" t="s">
        <v>84</v>
      </c>
      <c r="AI110" s="1142" t="s">
        <v>84</v>
      </c>
      <c r="AJ110" s="1154" t="s">
        <v>84</v>
      </c>
      <c r="AK110" s="854">
        <v>1</v>
      </c>
      <c r="AL110" s="479" t="s">
        <v>84</v>
      </c>
      <c r="AM110" s="1145" t="s">
        <v>84</v>
      </c>
      <c r="AN110" s="440" t="s">
        <v>84</v>
      </c>
      <c r="AO110" s="519" t="s">
        <v>84</v>
      </c>
      <c r="AP110" s="519" t="s">
        <v>84</v>
      </c>
      <c r="AQ110" s="519" t="s">
        <v>84</v>
      </c>
      <c r="AR110" s="519" t="s">
        <v>84</v>
      </c>
      <c r="AS110" s="519" t="s">
        <v>84</v>
      </c>
      <c r="AT110" s="288"/>
      <c r="AU110" s="1607" t="s">
        <v>265</v>
      </c>
      <c r="AV110" s="435" t="s">
        <v>106</v>
      </c>
      <c r="AW110" s="823">
        <v>1</v>
      </c>
      <c r="AX110" s="824">
        <v>0</v>
      </c>
      <c r="AY110" s="824"/>
      <c r="AZ110" s="824">
        <v>0</v>
      </c>
      <c r="BA110" s="824"/>
      <c r="BB110" s="824"/>
      <c r="BC110" s="824">
        <v>0</v>
      </c>
      <c r="BD110" s="824">
        <v>0</v>
      </c>
      <c r="BE110" s="824"/>
      <c r="BF110" s="824">
        <v>0</v>
      </c>
      <c r="BG110" s="824"/>
      <c r="BH110" s="824">
        <v>0</v>
      </c>
      <c r="BI110" s="824">
        <v>0</v>
      </c>
      <c r="BJ110" s="824">
        <v>0</v>
      </c>
      <c r="BK110" s="824">
        <v>0</v>
      </c>
      <c r="BL110" s="824">
        <v>1</v>
      </c>
      <c r="BM110" s="994">
        <v>0</v>
      </c>
      <c r="BN110" s="994"/>
      <c r="BO110" s="1302">
        <v>0</v>
      </c>
      <c r="BP110" s="824">
        <v>1</v>
      </c>
      <c r="BQ110" s="824">
        <v>0</v>
      </c>
      <c r="BR110" s="824">
        <v>1</v>
      </c>
      <c r="BS110" s="824"/>
      <c r="BT110" s="824"/>
      <c r="BU110" s="824"/>
      <c r="BV110" s="824">
        <v>0</v>
      </c>
      <c r="BW110" s="824"/>
      <c r="BX110" s="824">
        <v>0</v>
      </c>
      <c r="BY110" s="824">
        <v>0</v>
      </c>
      <c r="BZ110" s="824">
        <v>0</v>
      </c>
      <c r="CA110" s="824"/>
      <c r="CB110" s="824"/>
      <c r="CC110" s="824">
        <v>0</v>
      </c>
      <c r="CD110" s="846">
        <v>1</v>
      </c>
      <c r="CE110" s="825">
        <v>0</v>
      </c>
      <c r="CF110" s="846">
        <v>0</v>
      </c>
      <c r="CG110" s="846">
        <v>0</v>
      </c>
      <c r="CH110" s="519">
        <v>0</v>
      </c>
      <c r="CI110" s="519">
        <v>0</v>
      </c>
      <c r="CJ110" s="519">
        <v>0</v>
      </c>
      <c r="CK110" s="519">
        <v>0</v>
      </c>
      <c r="CL110" s="519">
        <v>0</v>
      </c>
      <c r="CM110" s="261"/>
      <c r="CN110" s="1607" t="s">
        <v>699</v>
      </c>
      <c r="CO110" s="435" t="s">
        <v>106</v>
      </c>
      <c r="CP110" s="1398">
        <v>1</v>
      </c>
      <c r="CQ110" s="1399">
        <v>0</v>
      </c>
      <c r="CR110" s="1399"/>
      <c r="CS110" s="1399">
        <v>0</v>
      </c>
      <c r="CT110" s="1399"/>
      <c r="CU110" s="1399"/>
      <c r="CV110" s="1399">
        <v>0</v>
      </c>
      <c r="CW110" s="1399">
        <v>0</v>
      </c>
      <c r="CX110" s="1399"/>
      <c r="CY110" s="1399">
        <v>0</v>
      </c>
      <c r="CZ110" s="1399"/>
      <c r="DA110" s="1399">
        <v>0</v>
      </c>
      <c r="DB110" s="1399">
        <v>0</v>
      </c>
      <c r="DC110" s="1399">
        <v>0</v>
      </c>
      <c r="DD110" s="1399">
        <v>0</v>
      </c>
      <c r="DE110" s="1399">
        <v>1</v>
      </c>
      <c r="DF110" s="1399">
        <v>0</v>
      </c>
      <c r="DG110" s="1399"/>
      <c r="DH110" s="1399">
        <v>0</v>
      </c>
      <c r="DI110" s="1399">
        <v>1</v>
      </c>
      <c r="DJ110" s="1399">
        <v>0</v>
      </c>
      <c r="DK110" s="1399">
        <v>1</v>
      </c>
      <c r="DL110" s="1399"/>
      <c r="DM110" s="1399"/>
      <c r="DN110" s="1399"/>
      <c r="DO110" s="1399">
        <v>0</v>
      </c>
      <c r="DP110" s="1399"/>
      <c r="DQ110" s="1399">
        <v>0</v>
      </c>
      <c r="DR110" s="1399">
        <v>0</v>
      </c>
      <c r="DS110" s="1399">
        <v>0</v>
      </c>
      <c r="DT110" s="1399"/>
      <c r="DU110" s="1399"/>
      <c r="DV110" s="1399">
        <v>0</v>
      </c>
      <c r="DW110" s="1399">
        <v>1</v>
      </c>
      <c r="DX110" s="1399">
        <v>0</v>
      </c>
      <c r="DY110" s="1399">
        <v>0</v>
      </c>
      <c r="DZ110" s="1400">
        <v>0</v>
      </c>
    </row>
    <row r="111" spans="1:130" ht="15" customHeight="1" x14ac:dyDescent="0.35">
      <c r="A111" s="428" t="s">
        <v>60</v>
      </c>
      <c r="B111" s="1620"/>
      <c r="C111" s="1316" t="s">
        <v>107</v>
      </c>
      <c r="D111" s="1329">
        <v>0</v>
      </c>
      <c r="E111" s="1330">
        <v>0</v>
      </c>
      <c r="F111" s="1331" t="s">
        <v>84</v>
      </c>
      <c r="G111" s="1330">
        <v>0</v>
      </c>
      <c r="H111" s="1331" t="s">
        <v>84</v>
      </c>
      <c r="I111" s="1331" t="s">
        <v>84</v>
      </c>
      <c r="J111" s="1330">
        <v>0</v>
      </c>
      <c r="K111" s="1330">
        <v>0</v>
      </c>
      <c r="L111" s="1331" t="s">
        <v>84</v>
      </c>
      <c r="M111" s="1330">
        <v>0</v>
      </c>
      <c r="N111" s="1331" t="s">
        <v>84</v>
      </c>
      <c r="O111" s="1330">
        <v>0</v>
      </c>
      <c r="P111" s="1330">
        <v>0</v>
      </c>
      <c r="Q111" s="1330">
        <v>0</v>
      </c>
      <c r="R111" s="1332">
        <v>0</v>
      </c>
      <c r="S111" s="999">
        <v>0</v>
      </c>
      <c r="T111" s="1333">
        <v>0</v>
      </c>
      <c r="U111" s="1331" t="s">
        <v>84</v>
      </c>
      <c r="V111" s="1349">
        <v>0</v>
      </c>
      <c r="W111" s="1318">
        <v>0</v>
      </c>
      <c r="X111" s="1141">
        <v>0</v>
      </c>
      <c r="Y111" s="1141">
        <v>0</v>
      </c>
      <c r="Z111" s="1142" t="s">
        <v>84</v>
      </c>
      <c r="AA111" s="1142" t="s">
        <v>84</v>
      </c>
      <c r="AB111" s="1142" t="s">
        <v>84</v>
      </c>
      <c r="AC111" s="1141">
        <v>0</v>
      </c>
      <c r="AD111" s="1142" t="s">
        <v>84</v>
      </c>
      <c r="AE111" s="1141">
        <v>0</v>
      </c>
      <c r="AF111" s="1143">
        <v>0</v>
      </c>
      <c r="AG111" s="864">
        <v>0</v>
      </c>
      <c r="AH111" s="1142" t="s">
        <v>84</v>
      </c>
      <c r="AI111" s="1142" t="s">
        <v>84</v>
      </c>
      <c r="AJ111" s="1144">
        <v>0</v>
      </c>
      <c r="AK111" s="852">
        <v>0</v>
      </c>
      <c r="AL111" s="479">
        <v>0</v>
      </c>
      <c r="AM111" s="1145">
        <v>0</v>
      </c>
      <c r="AN111" s="440">
        <v>0</v>
      </c>
      <c r="AO111" s="519" t="s">
        <v>84</v>
      </c>
      <c r="AP111" s="519" t="s">
        <v>84</v>
      </c>
      <c r="AQ111" s="519" t="s">
        <v>84</v>
      </c>
      <c r="AR111" s="519" t="s">
        <v>84</v>
      </c>
      <c r="AS111" s="519" t="s">
        <v>84</v>
      </c>
      <c r="AT111" s="288"/>
      <c r="AU111" s="1607"/>
      <c r="AV111" s="435" t="s">
        <v>107</v>
      </c>
      <c r="AW111" s="823">
        <v>0</v>
      </c>
      <c r="AX111" s="824">
        <v>0</v>
      </c>
      <c r="AY111" s="824"/>
      <c r="AZ111" s="824">
        <v>0</v>
      </c>
      <c r="BA111" s="824"/>
      <c r="BB111" s="824"/>
      <c r="BC111" s="824">
        <v>0</v>
      </c>
      <c r="BD111" s="824">
        <v>0</v>
      </c>
      <c r="BE111" s="824"/>
      <c r="BF111" s="824">
        <v>0</v>
      </c>
      <c r="BG111" s="824"/>
      <c r="BH111" s="824">
        <v>0</v>
      </c>
      <c r="BI111" s="824">
        <v>0</v>
      </c>
      <c r="BJ111" s="824">
        <v>0</v>
      </c>
      <c r="BK111" s="824">
        <v>0</v>
      </c>
      <c r="BL111" s="824">
        <v>0</v>
      </c>
      <c r="BM111" s="994">
        <v>0</v>
      </c>
      <c r="BN111" s="994"/>
      <c r="BO111" s="1302">
        <v>0</v>
      </c>
      <c r="BP111" s="824">
        <v>0</v>
      </c>
      <c r="BQ111" s="824">
        <v>0</v>
      </c>
      <c r="BR111" s="824">
        <v>0</v>
      </c>
      <c r="BS111" s="824"/>
      <c r="BT111" s="824"/>
      <c r="BU111" s="824"/>
      <c r="BV111" s="824">
        <v>0</v>
      </c>
      <c r="BW111" s="824"/>
      <c r="BX111" s="824">
        <v>0</v>
      </c>
      <c r="BY111" s="824">
        <v>0</v>
      </c>
      <c r="BZ111" s="824">
        <v>0</v>
      </c>
      <c r="CA111" s="824"/>
      <c r="CB111" s="824"/>
      <c r="CC111" s="824">
        <v>0</v>
      </c>
      <c r="CD111" s="846">
        <v>0</v>
      </c>
      <c r="CE111" s="825">
        <v>0</v>
      </c>
      <c r="CF111" s="846">
        <v>0</v>
      </c>
      <c r="CG111" s="846">
        <v>0</v>
      </c>
      <c r="CH111" s="519">
        <v>0</v>
      </c>
      <c r="CI111" s="519">
        <v>0</v>
      </c>
      <c r="CJ111" s="519">
        <v>0</v>
      </c>
      <c r="CK111" s="519">
        <v>0</v>
      </c>
      <c r="CL111" s="519">
        <v>0</v>
      </c>
      <c r="CM111" s="261"/>
      <c r="CN111" s="1607"/>
      <c r="CO111" s="435" t="s">
        <v>107</v>
      </c>
      <c r="CP111" s="1398">
        <v>0</v>
      </c>
      <c r="CQ111" s="1399">
        <v>0</v>
      </c>
      <c r="CR111" s="1399"/>
      <c r="CS111" s="1399">
        <v>0</v>
      </c>
      <c r="CT111" s="1399"/>
      <c r="CU111" s="1399"/>
      <c r="CV111" s="1399">
        <v>0</v>
      </c>
      <c r="CW111" s="1399">
        <v>0</v>
      </c>
      <c r="CX111" s="1399"/>
      <c r="CY111" s="1399">
        <v>0</v>
      </c>
      <c r="CZ111" s="1399"/>
      <c r="DA111" s="1399">
        <v>0</v>
      </c>
      <c r="DB111" s="1399">
        <v>0</v>
      </c>
      <c r="DC111" s="1399">
        <v>0</v>
      </c>
      <c r="DD111" s="1399">
        <v>0</v>
      </c>
      <c r="DE111" s="1399">
        <v>0</v>
      </c>
      <c r="DF111" s="1399">
        <v>0</v>
      </c>
      <c r="DG111" s="1399"/>
      <c r="DH111" s="1399">
        <v>0</v>
      </c>
      <c r="DI111" s="1399">
        <v>0</v>
      </c>
      <c r="DJ111" s="1399">
        <v>0</v>
      </c>
      <c r="DK111" s="1399">
        <v>0</v>
      </c>
      <c r="DL111" s="1399"/>
      <c r="DM111" s="1399"/>
      <c r="DN111" s="1399"/>
      <c r="DO111" s="1399">
        <v>0</v>
      </c>
      <c r="DP111" s="1399"/>
      <c r="DQ111" s="1399">
        <v>0</v>
      </c>
      <c r="DR111" s="1399">
        <v>0</v>
      </c>
      <c r="DS111" s="1399">
        <v>0</v>
      </c>
      <c r="DT111" s="1399"/>
      <c r="DU111" s="1399"/>
      <c r="DV111" s="1399">
        <v>0</v>
      </c>
      <c r="DW111" s="1399">
        <v>0</v>
      </c>
      <c r="DX111" s="1399">
        <v>0</v>
      </c>
      <c r="DY111" s="1399">
        <v>0</v>
      </c>
      <c r="DZ111" s="1400">
        <v>0</v>
      </c>
    </row>
    <row r="112" spans="1:130" ht="15" customHeight="1" x14ac:dyDescent="0.35">
      <c r="B112" s="1621" t="s">
        <v>700</v>
      </c>
      <c r="C112" s="1316" t="s">
        <v>106</v>
      </c>
      <c r="D112" s="1334">
        <v>1</v>
      </c>
      <c r="E112" s="1350" t="s">
        <v>84</v>
      </c>
      <c r="F112" s="1331" t="s">
        <v>84</v>
      </c>
      <c r="G112" s="1350" t="s">
        <v>84</v>
      </c>
      <c r="H112" s="1331" t="s">
        <v>84</v>
      </c>
      <c r="I112" s="1331" t="s">
        <v>84</v>
      </c>
      <c r="J112" s="1350" t="s">
        <v>84</v>
      </c>
      <c r="K112" s="1350" t="s">
        <v>84</v>
      </c>
      <c r="L112" s="1331" t="s">
        <v>84</v>
      </c>
      <c r="M112" s="1350" t="s">
        <v>84</v>
      </c>
      <c r="N112" s="1331" t="s">
        <v>84</v>
      </c>
      <c r="O112" s="1350" t="s">
        <v>84</v>
      </c>
      <c r="P112" s="1350" t="s">
        <v>84</v>
      </c>
      <c r="Q112" s="1350" t="s">
        <v>84</v>
      </c>
      <c r="R112" s="1352" t="s">
        <v>84</v>
      </c>
      <c r="S112" s="1001">
        <v>1</v>
      </c>
      <c r="T112" s="1353" t="s">
        <v>84</v>
      </c>
      <c r="U112" s="1331" t="s">
        <v>84</v>
      </c>
      <c r="V112" s="1354" t="s">
        <v>84</v>
      </c>
      <c r="W112" s="430">
        <v>1</v>
      </c>
      <c r="X112" s="1146" t="s">
        <v>84</v>
      </c>
      <c r="Y112" s="1146">
        <v>1</v>
      </c>
      <c r="Z112" s="1142" t="s">
        <v>84</v>
      </c>
      <c r="AA112" s="1142" t="s">
        <v>84</v>
      </c>
      <c r="AB112" s="1142" t="s">
        <v>84</v>
      </c>
      <c r="AC112" s="1146" t="s">
        <v>84</v>
      </c>
      <c r="AD112" s="1142" t="s">
        <v>84</v>
      </c>
      <c r="AE112" s="1146" t="s">
        <v>84</v>
      </c>
      <c r="AF112" s="1148" t="s">
        <v>84</v>
      </c>
      <c r="AG112" s="480" t="s">
        <v>84</v>
      </c>
      <c r="AH112" s="1142" t="s">
        <v>84</v>
      </c>
      <c r="AI112" s="1142" t="s">
        <v>84</v>
      </c>
      <c r="AJ112" s="1157" t="s">
        <v>84</v>
      </c>
      <c r="AK112" s="855">
        <v>1</v>
      </c>
      <c r="AL112" s="480" t="s">
        <v>84</v>
      </c>
      <c r="AM112" s="1151" t="s">
        <v>84</v>
      </c>
      <c r="AN112" s="430" t="s">
        <v>84</v>
      </c>
      <c r="AO112" s="339" t="s">
        <v>84</v>
      </c>
      <c r="AP112" s="339" t="s">
        <v>84</v>
      </c>
      <c r="AQ112" s="339" t="s">
        <v>84</v>
      </c>
      <c r="AR112" s="339" t="s">
        <v>84</v>
      </c>
      <c r="AS112" s="339" t="s">
        <v>84</v>
      </c>
      <c r="AT112" s="288"/>
      <c r="AU112" s="1607" t="s">
        <v>116</v>
      </c>
      <c r="AV112" s="435" t="s">
        <v>106</v>
      </c>
      <c r="AW112" s="823">
        <v>1</v>
      </c>
      <c r="AX112" s="824">
        <v>0</v>
      </c>
      <c r="AY112" s="824"/>
      <c r="AZ112" s="824">
        <v>0</v>
      </c>
      <c r="BA112" s="824"/>
      <c r="BB112" s="824"/>
      <c r="BC112" s="824">
        <v>0</v>
      </c>
      <c r="BD112" s="824">
        <v>0</v>
      </c>
      <c r="BE112" s="824"/>
      <c r="BF112" s="824">
        <v>0</v>
      </c>
      <c r="BG112" s="824"/>
      <c r="BH112" s="824">
        <v>0</v>
      </c>
      <c r="BI112" s="824">
        <v>0</v>
      </c>
      <c r="BJ112" s="824">
        <v>0</v>
      </c>
      <c r="BK112" s="824">
        <v>0</v>
      </c>
      <c r="BL112" s="824">
        <v>1</v>
      </c>
      <c r="BM112" s="994">
        <v>0</v>
      </c>
      <c r="BN112" s="994"/>
      <c r="BO112" s="1302">
        <v>0</v>
      </c>
      <c r="BP112" s="824">
        <v>1</v>
      </c>
      <c r="BQ112" s="824">
        <v>0</v>
      </c>
      <c r="BR112" s="824">
        <v>1</v>
      </c>
      <c r="BS112" s="824"/>
      <c r="BT112" s="824"/>
      <c r="BU112" s="824"/>
      <c r="BV112" s="824">
        <v>0</v>
      </c>
      <c r="BW112" s="824"/>
      <c r="BX112" s="824">
        <v>0</v>
      </c>
      <c r="BY112" s="824">
        <v>0</v>
      </c>
      <c r="BZ112" s="824">
        <v>0</v>
      </c>
      <c r="CA112" s="824"/>
      <c r="CB112" s="824"/>
      <c r="CC112" s="824">
        <v>0</v>
      </c>
      <c r="CD112" s="846">
        <v>1</v>
      </c>
      <c r="CE112" s="825">
        <v>0</v>
      </c>
      <c r="CF112" s="846">
        <v>0</v>
      </c>
      <c r="CG112" s="846">
        <v>0</v>
      </c>
      <c r="CH112" s="339">
        <v>0</v>
      </c>
      <c r="CI112" s="339">
        <v>0</v>
      </c>
      <c r="CJ112" s="339">
        <v>0</v>
      </c>
      <c r="CK112" s="339">
        <v>0</v>
      </c>
      <c r="CL112" s="339">
        <v>0</v>
      </c>
      <c r="CM112" s="261"/>
      <c r="CN112" s="1607" t="s">
        <v>700</v>
      </c>
      <c r="CO112" s="435" t="s">
        <v>106</v>
      </c>
      <c r="CP112" s="1398">
        <v>1</v>
      </c>
      <c r="CQ112" s="1399">
        <v>0</v>
      </c>
      <c r="CR112" s="1399"/>
      <c r="CS112" s="1399">
        <v>0</v>
      </c>
      <c r="CT112" s="1399"/>
      <c r="CU112" s="1399"/>
      <c r="CV112" s="1399">
        <v>0</v>
      </c>
      <c r="CW112" s="1399">
        <v>0</v>
      </c>
      <c r="CX112" s="1399"/>
      <c r="CY112" s="1399">
        <v>0</v>
      </c>
      <c r="CZ112" s="1399"/>
      <c r="DA112" s="1399">
        <v>0</v>
      </c>
      <c r="DB112" s="1399">
        <v>0</v>
      </c>
      <c r="DC112" s="1399">
        <v>0</v>
      </c>
      <c r="DD112" s="1399">
        <v>0</v>
      </c>
      <c r="DE112" s="1399">
        <v>1</v>
      </c>
      <c r="DF112" s="1399">
        <v>0</v>
      </c>
      <c r="DG112" s="1399"/>
      <c r="DH112" s="1399">
        <v>0</v>
      </c>
      <c r="DI112" s="1399">
        <v>1</v>
      </c>
      <c r="DJ112" s="1399">
        <v>0</v>
      </c>
      <c r="DK112" s="1399">
        <v>1</v>
      </c>
      <c r="DL112" s="1399"/>
      <c r="DM112" s="1399"/>
      <c r="DN112" s="1399"/>
      <c r="DO112" s="1399">
        <v>0</v>
      </c>
      <c r="DP112" s="1399"/>
      <c r="DQ112" s="1399">
        <v>0</v>
      </c>
      <c r="DR112" s="1399">
        <v>0</v>
      </c>
      <c r="DS112" s="1399">
        <v>0</v>
      </c>
      <c r="DT112" s="1399"/>
      <c r="DU112" s="1399"/>
      <c r="DV112" s="1399">
        <v>0</v>
      </c>
      <c r="DW112" s="1399">
        <v>1</v>
      </c>
      <c r="DX112" s="1399">
        <v>0</v>
      </c>
      <c r="DY112" s="1399">
        <v>0</v>
      </c>
      <c r="DZ112" s="1400">
        <v>0</v>
      </c>
    </row>
    <row r="113" spans="2:130" ht="15" customHeight="1" x14ac:dyDescent="0.35">
      <c r="B113" s="1620"/>
      <c r="C113" s="1316" t="s">
        <v>107</v>
      </c>
      <c r="D113" s="1335">
        <v>0</v>
      </c>
      <c r="E113" s="1351">
        <v>0</v>
      </c>
      <c r="F113" s="1331" t="s">
        <v>84</v>
      </c>
      <c r="G113" s="1351">
        <v>0</v>
      </c>
      <c r="H113" s="1331" t="s">
        <v>84</v>
      </c>
      <c r="I113" s="1331" t="s">
        <v>84</v>
      </c>
      <c r="J113" s="1351">
        <v>0</v>
      </c>
      <c r="K113" s="1351">
        <v>0</v>
      </c>
      <c r="L113" s="1331" t="s">
        <v>84</v>
      </c>
      <c r="M113" s="1351">
        <v>0</v>
      </c>
      <c r="N113" s="1331" t="s">
        <v>84</v>
      </c>
      <c r="O113" s="1351">
        <v>0</v>
      </c>
      <c r="P113" s="1351">
        <v>0</v>
      </c>
      <c r="Q113" s="1351">
        <v>0</v>
      </c>
      <c r="R113" s="1355">
        <v>0</v>
      </c>
      <c r="S113" s="1000">
        <v>0</v>
      </c>
      <c r="T113" s="1356">
        <v>0</v>
      </c>
      <c r="U113" s="1331" t="s">
        <v>84</v>
      </c>
      <c r="V113" s="1357">
        <v>0</v>
      </c>
      <c r="W113" s="1319">
        <v>0</v>
      </c>
      <c r="X113" s="1147">
        <v>0</v>
      </c>
      <c r="Y113" s="1147">
        <v>0</v>
      </c>
      <c r="Z113" s="1142" t="s">
        <v>84</v>
      </c>
      <c r="AA113" s="1142" t="s">
        <v>84</v>
      </c>
      <c r="AB113" s="1142" t="s">
        <v>84</v>
      </c>
      <c r="AC113" s="1147">
        <v>0</v>
      </c>
      <c r="AD113" s="1142" t="s">
        <v>84</v>
      </c>
      <c r="AE113" s="1147">
        <v>0</v>
      </c>
      <c r="AF113" s="1149">
        <v>0</v>
      </c>
      <c r="AG113" s="865">
        <v>0</v>
      </c>
      <c r="AH113" s="1142" t="s">
        <v>84</v>
      </c>
      <c r="AI113" s="1142" t="s">
        <v>84</v>
      </c>
      <c r="AJ113" s="1150">
        <v>0</v>
      </c>
      <c r="AK113" s="853">
        <v>0</v>
      </c>
      <c r="AL113" s="480">
        <v>0</v>
      </c>
      <c r="AM113" s="1151">
        <v>0</v>
      </c>
      <c r="AN113" s="430">
        <v>0</v>
      </c>
      <c r="AO113" s="339" t="s">
        <v>84</v>
      </c>
      <c r="AP113" s="339" t="s">
        <v>84</v>
      </c>
      <c r="AQ113" s="339" t="s">
        <v>84</v>
      </c>
      <c r="AR113" s="339" t="s">
        <v>84</v>
      </c>
      <c r="AS113" s="339" t="s">
        <v>84</v>
      </c>
      <c r="AT113" s="288"/>
      <c r="AU113" s="1607"/>
      <c r="AV113" s="435" t="s">
        <v>107</v>
      </c>
      <c r="AW113" s="823">
        <v>0</v>
      </c>
      <c r="AX113" s="824">
        <v>0</v>
      </c>
      <c r="AY113" s="824"/>
      <c r="AZ113" s="824">
        <v>0</v>
      </c>
      <c r="BA113" s="824"/>
      <c r="BB113" s="824"/>
      <c r="BC113" s="824">
        <v>0</v>
      </c>
      <c r="BD113" s="824">
        <v>0</v>
      </c>
      <c r="BE113" s="824"/>
      <c r="BF113" s="824">
        <v>0</v>
      </c>
      <c r="BG113" s="824"/>
      <c r="BH113" s="824">
        <v>0</v>
      </c>
      <c r="BI113" s="824">
        <v>0</v>
      </c>
      <c r="BJ113" s="824">
        <v>0</v>
      </c>
      <c r="BK113" s="824">
        <v>0</v>
      </c>
      <c r="BL113" s="824">
        <v>0</v>
      </c>
      <c r="BM113" s="994">
        <v>0</v>
      </c>
      <c r="BN113" s="994"/>
      <c r="BO113" s="1302">
        <v>0</v>
      </c>
      <c r="BP113" s="824">
        <v>0</v>
      </c>
      <c r="BQ113" s="824">
        <v>0</v>
      </c>
      <c r="BR113" s="824">
        <v>0</v>
      </c>
      <c r="BS113" s="824"/>
      <c r="BT113" s="824"/>
      <c r="BU113" s="824"/>
      <c r="BV113" s="824">
        <v>0</v>
      </c>
      <c r="BW113" s="824"/>
      <c r="BX113" s="824">
        <v>0</v>
      </c>
      <c r="BY113" s="824">
        <v>0</v>
      </c>
      <c r="BZ113" s="824">
        <v>0</v>
      </c>
      <c r="CA113" s="824"/>
      <c r="CB113" s="824"/>
      <c r="CC113" s="824">
        <v>0</v>
      </c>
      <c r="CD113" s="846">
        <v>0</v>
      </c>
      <c r="CE113" s="825">
        <v>0</v>
      </c>
      <c r="CF113" s="846">
        <v>0</v>
      </c>
      <c r="CG113" s="846">
        <v>0</v>
      </c>
      <c r="CH113" s="339">
        <v>0</v>
      </c>
      <c r="CI113" s="339">
        <v>0</v>
      </c>
      <c r="CJ113" s="339">
        <v>0</v>
      </c>
      <c r="CK113" s="339">
        <v>0</v>
      </c>
      <c r="CL113" s="339">
        <v>0</v>
      </c>
      <c r="CM113" s="261"/>
      <c r="CN113" s="1607"/>
      <c r="CO113" s="435" t="s">
        <v>107</v>
      </c>
      <c r="CP113" s="1398">
        <v>0</v>
      </c>
      <c r="CQ113" s="1399">
        <v>0</v>
      </c>
      <c r="CR113" s="1399"/>
      <c r="CS113" s="1399">
        <v>0</v>
      </c>
      <c r="CT113" s="1399"/>
      <c r="CU113" s="1399"/>
      <c r="CV113" s="1399">
        <v>0</v>
      </c>
      <c r="CW113" s="1399">
        <v>0</v>
      </c>
      <c r="CX113" s="1399"/>
      <c r="CY113" s="1399">
        <v>0</v>
      </c>
      <c r="CZ113" s="1399"/>
      <c r="DA113" s="1399">
        <v>0</v>
      </c>
      <c r="DB113" s="1399">
        <v>0</v>
      </c>
      <c r="DC113" s="1399">
        <v>0</v>
      </c>
      <c r="DD113" s="1399">
        <v>0</v>
      </c>
      <c r="DE113" s="1399">
        <v>0</v>
      </c>
      <c r="DF113" s="1399">
        <v>0</v>
      </c>
      <c r="DG113" s="1399"/>
      <c r="DH113" s="1399">
        <v>0</v>
      </c>
      <c r="DI113" s="1399">
        <v>0</v>
      </c>
      <c r="DJ113" s="1399">
        <v>0</v>
      </c>
      <c r="DK113" s="1399">
        <v>0</v>
      </c>
      <c r="DL113" s="1399"/>
      <c r="DM113" s="1399"/>
      <c r="DN113" s="1399"/>
      <c r="DO113" s="1399">
        <v>0</v>
      </c>
      <c r="DP113" s="1399"/>
      <c r="DQ113" s="1399">
        <v>0</v>
      </c>
      <c r="DR113" s="1399">
        <v>0</v>
      </c>
      <c r="DS113" s="1399">
        <v>0</v>
      </c>
      <c r="DT113" s="1399"/>
      <c r="DU113" s="1399"/>
      <c r="DV113" s="1399">
        <v>0</v>
      </c>
      <c r="DW113" s="1399">
        <v>0</v>
      </c>
      <c r="DX113" s="1399">
        <v>0</v>
      </c>
      <c r="DY113" s="1399">
        <v>0</v>
      </c>
      <c r="DZ113" s="1400">
        <v>0</v>
      </c>
    </row>
    <row r="114" spans="2:130" ht="15" customHeight="1" x14ac:dyDescent="0.35">
      <c r="B114" s="1621" t="s">
        <v>117</v>
      </c>
      <c r="C114" s="1316" t="s">
        <v>106</v>
      </c>
      <c r="D114" s="1336">
        <v>1</v>
      </c>
      <c r="E114" s="440">
        <v>1</v>
      </c>
      <c r="F114" s="1331" t="s">
        <v>84</v>
      </c>
      <c r="G114" s="1358">
        <v>1</v>
      </c>
      <c r="H114" s="1331" t="s">
        <v>84</v>
      </c>
      <c r="I114" s="1331" t="s">
        <v>84</v>
      </c>
      <c r="J114" s="1358">
        <v>1</v>
      </c>
      <c r="K114" s="1358">
        <v>1</v>
      </c>
      <c r="L114" s="1331" t="s">
        <v>84</v>
      </c>
      <c r="M114" s="1358">
        <v>1</v>
      </c>
      <c r="N114" s="1331" t="s">
        <v>84</v>
      </c>
      <c r="O114" s="1358">
        <v>1</v>
      </c>
      <c r="P114" s="1358">
        <v>1</v>
      </c>
      <c r="Q114" s="1358">
        <v>1</v>
      </c>
      <c r="R114" s="1359">
        <v>1</v>
      </c>
      <c r="S114" s="1002">
        <v>1</v>
      </c>
      <c r="T114" s="1360">
        <v>1</v>
      </c>
      <c r="U114" s="1331" t="s">
        <v>84</v>
      </c>
      <c r="V114" s="1361">
        <v>1</v>
      </c>
      <c r="W114" s="440">
        <v>1</v>
      </c>
      <c r="X114" s="1152">
        <v>1</v>
      </c>
      <c r="Y114" s="1152">
        <v>1</v>
      </c>
      <c r="Z114" s="1142" t="s">
        <v>84</v>
      </c>
      <c r="AA114" s="1142" t="s">
        <v>84</v>
      </c>
      <c r="AB114" s="1142" t="s">
        <v>84</v>
      </c>
      <c r="AC114" s="1152">
        <v>1</v>
      </c>
      <c r="AD114" s="1142" t="s">
        <v>84</v>
      </c>
      <c r="AE114" s="1152">
        <v>1</v>
      </c>
      <c r="AF114" s="1153">
        <v>1</v>
      </c>
      <c r="AG114" s="479">
        <v>1</v>
      </c>
      <c r="AH114" s="1142" t="s">
        <v>84</v>
      </c>
      <c r="AI114" s="1142" t="s">
        <v>84</v>
      </c>
      <c r="AJ114" s="1154">
        <v>1</v>
      </c>
      <c r="AK114" s="854">
        <v>1</v>
      </c>
      <c r="AL114" s="479">
        <v>1</v>
      </c>
      <c r="AM114" s="1145">
        <v>1</v>
      </c>
      <c r="AN114" s="440">
        <v>1</v>
      </c>
      <c r="AO114" s="519" t="s">
        <v>84</v>
      </c>
      <c r="AP114" s="519" t="s">
        <v>84</v>
      </c>
      <c r="AQ114" s="519" t="s">
        <v>84</v>
      </c>
      <c r="AR114" s="519" t="s">
        <v>84</v>
      </c>
      <c r="AS114" s="519" t="s">
        <v>84</v>
      </c>
      <c r="AT114" s="288"/>
      <c r="AU114" s="1607" t="s">
        <v>117</v>
      </c>
      <c r="AV114" s="435" t="s">
        <v>106</v>
      </c>
      <c r="AW114" s="823">
        <v>1</v>
      </c>
      <c r="AX114" s="824">
        <v>1</v>
      </c>
      <c r="AY114" s="824"/>
      <c r="AZ114" s="824">
        <v>1</v>
      </c>
      <c r="BA114" s="824"/>
      <c r="BB114" s="824"/>
      <c r="BC114" s="824">
        <v>1</v>
      </c>
      <c r="BD114" s="824">
        <v>1</v>
      </c>
      <c r="BE114" s="824"/>
      <c r="BF114" s="824">
        <v>1</v>
      </c>
      <c r="BG114" s="824"/>
      <c r="BH114" s="824">
        <v>1</v>
      </c>
      <c r="BI114" s="824">
        <v>1</v>
      </c>
      <c r="BJ114" s="824">
        <v>1</v>
      </c>
      <c r="BK114" s="824">
        <v>1</v>
      </c>
      <c r="BL114" s="824">
        <v>1</v>
      </c>
      <c r="BM114" s="994">
        <v>1</v>
      </c>
      <c r="BN114" s="994"/>
      <c r="BO114" s="1302">
        <v>1</v>
      </c>
      <c r="BP114" s="824">
        <v>1</v>
      </c>
      <c r="BQ114" s="824">
        <v>1</v>
      </c>
      <c r="BR114" s="824">
        <v>1</v>
      </c>
      <c r="BS114" s="824"/>
      <c r="BT114" s="824"/>
      <c r="BU114" s="824"/>
      <c r="BV114" s="824">
        <v>1</v>
      </c>
      <c r="BW114" s="824"/>
      <c r="BX114" s="824">
        <v>1</v>
      </c>
      <c r="BY114" s="824">
        <v>1</v>
      </c>
      <c r="BZ114" s="824">
        <v>1</v>
      </c>
      <c r="CA114" s="824"/>
      <c r="CB114" s="824"/>
      <c r="CC114" s="824">
        <v>1</v>
      </c>
      <c r="CD114" s="846">
        <v>1</v>
      </c>
      <c r="CE114" s="825">
        <v>1</v>
      </c>
      <c r="CF114" s="846">
        <v>1</v>
      </c>
      <c r="CG114" s="846">
        <v>1</v>
      </c>
      <c r="CH114" s="517">
        <v>0</v>
      </c>
      <c r="CI114" s="517">
        <v>0</v>
      </c>
      <c r="CJ114" s="517">
        <v>0</v>
      </c>
      <c r="CK114" s="517">
        <v>0</v>
      </c>
      <c r="CL114" s="517">
        <v>0</v>
      </c>
      <c r="CM114" s="261"/>
      <c r="CN114" s="1607" t="s">
        <v>117</v>
      </c>
      <c r="CO114" s="435" t="s">
        <v>106</v>
      </c>
      <c r="CP114" s="1398">
        <v>1</v>
      </c>
      <c r="CQ114" s="1399">
        <v>1</v>
      </c>
      <c r="CR114" s="1399"/>
      <c r="CS114" s="1399">
        <v>1</v>
      </c>
      <c r="CT114" s="1399"/>
      <c r="CU114" s="1399"/>
      <c r="CV114" s="1399">
        <v>1</v>
      </c>
      <c r="CW114" s="1399">
        <v>1</v>
      </c>
      <c r="CX114" s="1399"/>
      <c r="CY114" s="1399">
        <v>1</v>
      </c>
      <c r="CZ114" s="1399"/>
      <c r="DA114" s="1399">
        <v>1</v>
      </c>
      <c r="DB114" s="1399">
        <v>1</v>
      </c>
      <c r="DC114" s="1399">
        <v>1</v>
      </c>
      <c r="DD114" s="1399">
        <v>1</v>
      </c>
      <c r="DE114" s="1399">
        <v>1</v>
      </c>
      <c r="DF114" s="1399">
        <v>1</v>
      </c>
      <c r="DG114" s="1399"/>
      <c r="DH114" s="1399">
        <v>1</v>
      </c>
      <c r="DI114" s="1399">
        <v>1</v>
      </c>
      <c r="DJ114" s="1399">
        <v>1</v>
      </c>
      <c r="DK114" s="1399">
        <v>1</v>
      </c>
      <c r="DL114" s="1399"/>
      <c r="DM114" s="1399"/>
      <c r="DN114" s="1399"/>
      <c r="DO114" s="1399">
        <v>1</v>
      </c>
      <c r="DP114" s="1399"/>
      <c r="DQ114" s="1399">
        <v>1</v>
      </c>
      <c r="DR114" s="1399">
        <v>1</v>
      </c>
      <c r="DS114" s="1399">
        <v>1</v>
      </c>
      <c r="DT114" s="1399"/>
      <c r="DU114" s="1399"/>
      <c r="DV114" s="1399">
        <v>1</v>
      </c>
      <c r="DW114" s="1399">
        <v>1</v>
      </c>
      <c r="DX114" s="1399">
        <v>1</v>
      </c>
      <c r="DY114" s="1399">
        <v>1</v>
      </c>
      <c r="DZ114" s="1400">
        <v>1</v>
      </c>
    </row>
    <row r="115" spans="2:130" ht="15" customHeight="1" x14ac:dyDescent="0.35">
      <c r="B115" s="1620"/>
      <c r="C115" s="1316" t="s">
        <v>107</v>
      </c>
      <c r="D115" s="1329">
        <v>0</v>
      </c>
      <c r="E115" s="1330">
        <v>0</v>
      </c>
      <c r="F115" s="1331" t="s">
        <v>84</v>
      </c>
      <c r="G115" s="1330">
        <v>0</v>
      </c>
      <c r="H115" s="1331" t="s">
        <v>84</v>
      </c>
      <c r="I115" s="1331" t="s">
        <v>84</v>
      </c>
      <c r="J115" s="1330">
        <v>0</v>
      </c>
      <c r="K115" s="1330">
        <v>0</v>
      </c>
      <c r="L115" s="1331" t="s">
        <v>84</v>
      </c>
      <c r="M115" s="1330">
        <v>0</v>
      </c>
      <c r="N115" s="1331" t="s">
        <v>84</v>
      </c>
      <c r="O115" s="1330">
        <v>0</v>
      </c>
      <c r="P115" s="1330">
        <v>0</v>
      </c>
      <c r="Q115" s="1330">
        <v>0</v>
      </c>
      <c r="R115" s="1332">
        <v>0</v>
      </c>
      <c r="S115" s="999">
        <v>0</v>
      </c>
      <c r="T115" s="1333">
        <v>0</v>
      </c>
      <c r="U115" s="1331" t="s">
        <v>84</v>
      </c>
      <c r="V115" s="1349">
        <v>0</v>
      </c>
      <c r="W115" s="1318">
        <v>0</v>
      </c>
      <c r="X115" s="1141">
        <v>0</v>
      </c>
      <c r="Y115" s="1141">
        <v>0</v>
      </c>
      <c r="Z115" s="1142" t="s">
        <v>84</v>
      </c>
      <c r="AA115" s="1142" t="s">
        <v>84</v>
      </c>
      <c r="AB115" s="1142" t="s">
        <v>84</v>
      </c>
      <c r="AC115" s="1141">
        <v>0</v>
      </c>
      <c r="AD115" s="1142" t="s">
        <v>84</v>
      </c>
      <c r="AE115" s="1141">
        <v>0</v>
      </c>
      <c r="AF115" s="1143">
        <v>0</v>
      </c>
      <c r="AG115" s="864">
        <v>0</v>
      </c>
      <c r="AH115" s="1142" t="s">
        <v>84</v>
      </c>
      <c r="AI115" s="1142" t="s">
        <v>84</v>
      </c>
      <c r="AJ115" s="1144">
        <v>0</v>
      </c>
      <c r="AK115" s="852">
        <v>0</v>
      </c>
      <c r="AL115" s="479">
        <v>0</v>
      </c>
      <c r="AM115" s="1145">
        <v>0</v>
      </c>
      <c r="AN115" s="440">
        <v>0</v>
      </c>
      <c r="AO115" s="519" t="s">
        <v>84</v>
      </c>
      <c r="AP115" s="519" t="s">
        <v>84</v>
      </c>
      <c r="AQ115" s="519" t="s">
        <v>84</v>
      </c>
      <c r="AR115" s="519" t="s">
        <v>84</v>
      </c>
      <c r="AS115" s="519" t="s">
        <v>84</v>
      </c>
      <c r="AT115" s="288"/>
      <c r="AU115" s="1607"/>
      <c r="AV115" s="435" t="s">
        <v>107</v>
      </c>
      <c r="AW115" s="823">
        <v>0</v>
      </c>
      <c r="AX115" s="824">
        <v>0</v>
      </c>
      <c r="AY115" s="824"/>
      <c r="AZ115" s="824">
        <v>0</v>
      </c>
      <c r="BA115" s="824"/>
      <c r="BB115" s="824"/>
      <c r="BC115" s="824">
        <v>0</v>
      </c>
      <c r="BD115" s="824">
        <v>0</v>
      </c>
      <c r="BE115" s="824"/>
      <c r="BF115" s="824">
        <v>0</v>
      </c>
      <c r="BG115" s="824"/>
      <c r="BH115" s="824">
        <v>0</v>
      </c>
      <c r="BI115" s="824">
        <v>0</v>
      </c>
      <c r="BJ115" s="824">
        <v>0</v>
      </c>
      <c r="BK115" s="824">
        <v>0</v>
      </c>
      <c r="BL115" s="824">
        <v>0</v>
      </c>
      <c r="BM115" s="994">
        <v>0</v>
      </c>
      <c r="BN115" s="994"/>
      <c r="BO115" s="1302">
        <v>0</v>
      </c>
      <c r="BP115" s="824">
        <v>0</v>
      </c>
      <c r="BQ115" s="824">
        <v>0</v>
      </c>
      <c r="BR115" s="824">
        <v>0</v>
      </c>
      <c r="BS115" s="824"/>
      <c r="BT115" s="824"/>
      <c r="BU115" s="824"/>
      <c r="BV115" s="824">
        <v>0</v>
      </c>
      <c r="BW115" s="824"/>
      <c r="BX115" s="824">
        <v>0</v>
      </c>
      <c r="BY115" s="824">
        <v>0</v>
      </c>
      <c r="BZ115" s="824">
        <v>0</v>
      </c>
      <c r="CA115" s="824"/>
      <c r="CB115" s="824"/>
      <c r="CC115" s="824">
        <v>0</v>
      </c>
      <c r="CD115" s="846">
        <v>0</v>
      </c>
      <c r="CE115" s="825">
        <v>0</v>
      </c>
      <c r="CF115" s="846">
        <v>0</v>
      </c>
      <c r="CG115" s="846">
        <v>0</v>
      </c>
      <c r="CH115" s="517">
        <v>0</v>
      </c>
      <c r="CI115" s="517">
        <v>0</v>
      </c>
      <c r="CJ115" s="517">
        <v>0</v>
      </c>
      <c r="CK115" s="517">
        <v>0</v>
      </c>
      <c r="CL115" s="517">
        <v>0</v>
      </c>
      <c r="CM115" s="261"/>
      <c r="CN115" s="1607"/>
      <c r="CO115" s="435" t="s">
        <v>107</v>
      </c>
      <c r="CP115" s="1398">
        <v>0</v>
      </c>
      <c r="CQ115" s="1399">
        <v>0</v>
      </c>
      <c r="CR115" s="1399"/>
      <c r="CS115" s="1399">
        <v>0</v>
      </c>
      <c r="CT115" s="1399"/>
      <c r="CU115" s="1399"/>
      <c r="CV115" s="1399">
        <v>0</v>
      </c>
      <c r="CW115" s="1399">
        <v>0</v>
      </c>
      <c r="CX115" s="1399"/>
      <c r="CY115" s="1399">
        <v>0</v>
      </c>
      <c r="CZ115" s="1399"/>
      <c r="DA115" s="1399">
        <v>0</v>
      </c>
      <c r="DB115" s="1399">
        <v>0</v>
      </c>
      <c r="DC115" s="1399">
        <v>0</v>
      </c>
      <c r="DD115" s="1399">
        <v>0</v>
      </c>
      <c r="DE115" s="1399">
        <v>0</v>
      </c>
      <c r="DF115" s="1399">
        <v>0</v>
      </c>
      <c r="DG115" s="1399"/>
      <c r="DH115" s="1399">
        <v>0</v>
      </c>
      <c r="DI115" s="1399">
        <v>0</v>
      </c>
      <c r="DJ115" s="1399">
        <v>0</v>
      </c>
      <c r="DK115" s="1399">
        <v>0</v>
      </c>
      <c r="DL115" s="1399"/>
      <c r="DM115" s="1399"/>
      <c r="DN115" s="1399"/>
      <c r="DO115" s="1399">
        <v>0</v>
      </c>
      <c r="DP115" s="1399"/>
      <c r="DQ115" s="1399">
        <v>0</v>
      </c>
      <c r="DR115" s="1399">
        <v>0</v>
      </c>
      <c r="DS115" s="1399">
        <v>0</v>
      </c>
      <c r="DT115" s="1399"/>
      <c r="DU115" s="1399"/>
      <c r="DV115" s="1399">
        <v>0</v>
      </c>
      <c r="DW115" s="1399">
        <v>0</v>
      </c>
      <c r="DX115" s="1399">
        <v>0</v>
      </c>
      <c r="DY115" s="1399">
        <v>0</v>
      </c>
      <c r="DZ115" s="1400">
        <v>0</v>
      </c>
    </row>
    <row r="116" spans="2:130" ht="15" customHeight="1" x14ac:dyDescent="0.35">
      <c r="B116" s="1620" t="s">
        <v>118</v>
      </c>
      <c r="C116" s="1316" t="s">
        <v>106</v>
      </c>
      <c r="D116" s="1334">
        <v>1</v>
      </c>
      <c r="E116" s="1350">
        <v>1</v>
      </c>
      <c r="F116" s="1331" t="s">
        <v>84</v>
      </c>
      <c r="G116" s="1350">
        <v>1</v>
      </c>
      <c r="H116" s="1331" t="s">
        <v>84</v>
      </c>
      <c r="I116" s="1331" t="s">
        <v>84</v>
      </c>
      <c r="J116" s="1350">
        <v>1</v>
      </c>
      <c r="K116" s="1351">
        <v>1</v>
      </c>
      <c r="L116" s="1331" t="s">
        <v>84</v>
      </c>
      <c r="M116" s="1350">
        <v>1</v>
      </c>
      <c r="N116" s="1331" t="s">
        <v>84</v>
      </c>
      <c r="O116" s="1350">
        <v>1</v>
      </c>
      <c r="P116" s="1350">
        <v>1</v>
      </c>
      <c r="Q116" s="1350">
        <v>1</v>
      </c>
      <c r="R116" s="1352">
        <v>1</v>
      </c>
      <c r="S116" s="1001">
        <v>1</v>
      </c>
      <c r="T116" s="1353">
        <v>1</v>
      </c>
      <c r="U116" s="1331" t="s">
        <v>84</v>
      </c>
      <c r="V116" s="1354">
        <v>1</v>
      </c>
      <c r="W116" s="430">
        <v>1</v>
      </c>
      <c r="X116" s="1147">
        <v>1</v>
      </c>
      <c r="Y116" s="1146">
        <v>1</v>
      </c>
      <c r="Z116" s="1142" t="s">
        <v>84</v>
      </c>
      <c r="AA116" s="1142" t="s">
        <v>84</v>
      </c>
      <c r="AB116" s="1142" t="s">
        <v>84</v>
      </c>
      <c r="AC116" s="1146">
        <v>1</v>
      </c>
      <c r="AD116" s="1142" t="s">
        <v>84</v>
      </c>
      <c r="AE116" s="1146">
        <v>1</v>
      </c>
      <c r="AF116" s="1149">
        <v>1</v>
      </c>
      <c r="AG116" s="480">
        <v>1</v>
      </c>
      <c r="AH116" s="1142" t="s">
        <v>84</v>
      </c>
      <c r="AI116" s="1142" t="s">
        <v>84</v>
      </c>
      <c r="AJ116" s="1150">
        <v>1</v>
      </c>
      <c r="AK116" s="853">
        <v>1</v>
      </c>
      <c r="AL116" s="480">
        <v>1</v>
      </c>
      <c r="AM116" s="1151">
        <v>1</v>
      </c>
      <c r="AN116" s="430">
        <v>1</v>
      </c>
      <c r="AO116" s="339" t="s">
        <v>84</v>
      </c>
      <c r="AP116" s="339" t="s">
        <v>84</v>
      </c>
      <c r="AQ116" s="339" t="s">
        <v>84</v>
      </c>
      <c r="AR116" s="339" t="s">
        <v>84</v>
      </c>
      <c r="AS116" s="339" t="s">
        <v>84</v>
      </c>
      <c r="AT116" s="288"/>
      <c r="AU116" s="1607" t="s">
        <v>118</v>
      </c>
      <c r="AV116" s="435" t="s">
        <v>106</v>
      </c>
      <c r="AW116" s="823">
        <v>1</v>
      </c>
      <c r="AX116" s="824">
        <v>1</v>
      </c>
      <c r="AY116" s="824"/>
      <c r="AZ116" s="824">
        <v>1</v>
      </c>
      <c r="BA116" s="824"/>
      <c r="BB116" s="824"/>
      <c r="BC116" s="824">
        <v>1</v>
      </c>
      <c r="BD116" s="824">
        <v>1</v>
      </c>
      <c r="BE116" s="824"/>
      <c r="BF116" s="824">
        <v>1</v>
      </c>
      <c r="BG116" s="824"/>
      <c r="BH116" s="824">
        <v>1</v>
      </c>
      <c r="BI116" s="824">
        <v>1</v>
      </c>
      <c r="BJ116" s="824">
        <v>1</v>
      </c>
      <c r="BK116" s="824">
        <v>1</v>
      </c>
      <c r="BL116" s="824">
        <v>1</v>
      </c>
      <c r="BM116" s="994">
        <v>1</v>
      </c>
      <c r="BN116" s="994"/>
      <c r="BO116" s="1302">
        <v>1</v>
      </c>
      <c r="BP116" s="824">
        <v>1</v>
      </c>
      <c r="BQ116" s="824">
        <v>1</v>
      </c>
      <c r="BR116" s="824">
        <v>1</v>
      </c>
      <c r="BS116" s="824"/>
      <c r="BT116" s="824"/>
      <c r="BU116" s="824"/>
      <c r="BV116" s="824">
        <v>1</v>
      </c>
      <c r="BW116" s="824"/>
      <c r="BX116" s="824">
        <v>1</v>
      </c>
      <c r="BY116" s="824">
        <v>1</v>
      </c>
      <c r="BZ116" s="824">
        <v>1</v>
      </c>
      <c r="CA116" s="824"/>
      <c r="CB116" s="824"/>
      <c r="CC116" s="824">
        <v>1</v>
      </c>
      <c r="CD116" s="846">
        <v>1</v>
      </c>
      <c r="CE116" s="825">
        <v>1</v>
      </c>
      <c r="CF116" s="846">
        <v>1</v>
      </c>
      <c r="CG116" s="846">
        <v>1</v>
      </c>
      <c r="CH116" s="338">
        <v>0</v>
      </c>
      <c r="CI116" s="338">
        <v>0</v>
      </c>
      <c r="CJ116" s="338">
        <v>0</v>
      </c>
      <c r="CK116" s="338">
        <v>0</v>
      </c>
      <c r="CL116" s="338">
        <v>0</v>
      </c>
      <c r="CM116" s="261"/>
      <c r="CN116" s="1607" t="s">
        <v>118</v>
      </c>
      <c r="CO116" s="435" t="s">
        <v>106</v>
      </c>
      <c r="CP116" s="1398">
        <v>1</v>
      </c>
      <c r="CQ116" s="1399">
        <v>1</v>
      </c>
      <c r="CR116" s="1399"/>
      <c r="CS116" s="1399">
        <v>1</v>
      </c>
      <c r="CT116" s="1399"/>
      <c r="CU116" s="1399"/>
      <c r="CV116" s="1399">
        <v>1</v>
      </c>
      <c r="CW116" s="1399">
        <v>1</v>
      </c>
      <c r="CX116" s="1399"/>
      <c r="CY116" s="1399">
        <v>1</v>
      </c>
      <c r="CZ116" s="1399"/>
      <c r="DA116" s="1399">
        <v>1</v>
      </c>
      <c r="DB116" s="1399">
        <v>1</v>
      </c>
      <c r="DC116" s="1399">
        <v>1</v>
      </c>
      <c r="DD116" s="1399">
        <v>1</v>
      </c>
      <c r="DE116" s="1399">
        <v>1</v>
      </c>
      <c r="DF116" s="1399">
        <v>1</v>
      </c>
      <c r="DG116" s="1399"/>
      <c r="DH116" s="1399">
        <v>1</v>
      </c>
      <c r="DI116" s="1399">
        <v>1</v>
      </c>
      <c r="DJ116" s="1399">
        <v>1</v>
      </c>
      <c r="DK116" s="1399">
        <v>1</v>
      </c>
      <c r="DL116" s="1399"/>
      <c r="DM116" s="1399"/>
      <c r="DN116" s="1399"/>
      <c r="DO116" s="1399">
        <v>1</v>
      </c>
      <c r="DP116" s="1399"/>
      <c r="DQ116" s="1399">
        <v>1</v>
      </c>
      <c r="DR116" s="1399">
        <v>1</v>
      </c>
      <c r="DS116" s="1399">
        <v>1</v>
      </c>
      <c r="DT116" s="1399"/>
      <c r="DU116" s="1399"/>
      <c r="DV116" s="1399">
        <v>1</v>
      </c>
      <c r="DW116" s="1399">
        <v>1</v>
      </c>
      <c r="DX116" s="1399">
        <v>1</v>
      </c>
      <c r="DY116" s="1399">
        <v>1</v>
      </c>
      <c r="DZ116" s="1400">
        <v>1</v>
      </c>
    </row>
    <row r="117" spans="2:130" ht="15" customHeight="1" x14ac:dyDescent="0.35">
      <c r="B117" s="1620"/>
      <c r="C117" s="1316" t="s">
        <v>107</v>
      </c>
      <c r="D117" s="1335">
        <v>0</v>
      </c>
      <c r="E117" s="1351">
        <v>0</v>
      </c>
      <c r="F117" s="1331" t="s">
        <v>84</v>
      </c>
      <c r="G117" s="1351">
        <v>0</v>
      </c>
      <c r="H117" s="1331" t="s">
        <v>84</v>
      </c>
      <c r="I117" s="1331" t="s">
        <v>84</v>
      </c>
      <c r="J117" s="1351">
        <v>0</v>
      </c>
      <c r="K117" s="1351">
        <v>0</v>
      </c>
      <c r="L117" s="1331" t="s">
        <v>84</v>
      </c>
      <c r="M117" s="1351">
        <v>0</v>
      </c>
      <c r="N117" s="1331" t="s">
        <v>84</v>
      </c>
      <c r="O117" s="1351">
        <v>0</v>
      </c>
      <c r="P117" s="1351">
        <v>0</v>
      </c>
      <c r="Q117" s="1351">
        <v>0</v>
      </c>
      <c r="R117" s="1355">
        <v>0</v>
      </c>
      <c r="S117" s="1000">
        <v>0</v>
      </c>
      <c r="T117" s="1356">
        <v>0</v>
      </c>
      <c r="U117" s="1331" t="s">
        <v>84</v>
      </c>
      <c r="V117" s="1357">
        <v>0</v>
      </c>
      <c r="W117" s="1319">
        <v>0</v>
      </c>
      <c r="X117" s="1147">
        <v>0</v>
      </c>
      <c r="Y117" s="1147">
        <v>0</v>
      </c>
      <c r="Z117" s="1142" t="s">
        <v>84</v>
      </c>
      <c r="AA117" s="1142" t="s">
        <v>84</v>
      </c>
      <c r="AB117" s="1142" t="s">
        <v>84</v>
      </c>
      <c r="AC117" s="1147">
        <v>0</v>
      </c>
      <c r="AD117" s="1142" t="s">
        <v>84</v>
      </c>
      <c r="AE117" s="1147">
        <v>0</v>
      </c>
      <c r="AF117" s="1149">
        <v>0</v>
      </c>
      <c r="AG117" s="865">
        <v>0</v>
      </c>
      <c r="AH117" s="1142" t="s">
        <v>84</v>
      </c>
      <c r="AI117" s="1142" t="s">
        <v>84</v>
      </c>
      <c r="AJ117" s="1150">
        <v>0</v>
      </c>
      <c r="AK117" s="853">
        <v>0</v>
      </c>
      <c r="AL117" s="480">
        <v>0</v>
      </c>
      <c r="AM117" s="1151">
        <v>0</v>
      </c>
      <c r="AN117" s="430">
        <v>0</v>
      </c>
      <c r="AO117" s="339" t="s">
        <v>84</v>
      </c>
      <c r="AP117" s="339" t="s">
        <v>84</v>
      </c>
      <c r="AQ117" s="339" t="s">
        <v>84</v>
      </c>
      <c r="AR117" s="339" t="s">
        <v>84</v>
      </c>
      <c r="AS117" s="339" t="s">
        <v>84</v>
      </c>
      <c r="AT117" s="288"/>
      <c r="AU117" s="1607"/>
      <c r="AV117" s="435" t="s">
        <v>107</v>
      </c>
      <c r="AW117" s="823">
        <v>0</v>
      </c>
      <c r="AX117" s="824">
        <v>0</v>
      </c>
      <c r="AY117" s="824"/>
      <c r="AZ117" s="824">
        <v>0</v>
      </c>
      <c r="BA117" s="824"/>
      <c r="BB117" s="824"/>
      <c r="BC117" s="824">
        <v>0</v>
      </c>
      <c r="BD117" s="824">
        <v>0</v>
      </c>
      <c r="BE117" s="824"/>
      <c r="BF117" s="824">
        <v>0</v>
      </c>
      <c r="BG117" s="824"/>
      <c r="BH117" s="824">
        <v>0</v>
      </c>
      <c r="BI117" s="824">
        <v>0</v>
      </c>
      <c r="BJ117" s="824">
        <v>0</v>
      </c>
      <c r="BK117" s="824">
        <v>0</v>
      </c>
      <c r="BL117" s="824">
        <v>0</v>
      </c>
      <c r="BM117" s="994">
        <v>0</v>
      </c>
      <c r="BN117" s="994"/>
      <c r="BO117" s="1302">
        <v>0</v>
      </c>
      <c r="BP117" s="824">
        <v>0</v>
      </c>
      <c r="BQ117" s="824">
        <v>0</v>
      </c>
      <c r="BR117" s="824">
        <v>0</v>
      </c>
      <c r="BS117" s="824"/>
      <c r="BT117" s="824"/>
      <c r="BU117" s="824"/>
      <c r="BV117" s="824">
        <v>0</v>
      </c>
      <c r="BW117" s="824"/>
      <c r="BX117" s="824">
        <v>0</v>
      </c>
      <c r="BY117" s="824">
        <v>0</v>
      </c>
      <c r="BZ117" s="824">
        <v>0</v>
      </c>
      <c r="CA117" s="824"/>
      <c r="CB117" s="824"/>
      <c r="CC117" s="824">
        <v>0</v>
      </c>
      <c r="CD117" s="846">
        <v>0</v>
      </c>
      <c r="CE117" s="825">
        <v>0</v>
      </c>
      <c r="CF117" s="846">
        <v>0</v>
      </c>
      <c r="CG117" s="846">
        <v>0</v>
      </c>
      <c r="CH117" s="338">
        <v>0</v>
      </c>
      <c r="CI117" s="338">
        <v>0</v>
      </c>
      <c r="CJ117" s="338">
        <v>0</v>
      </c>
      <c r="CK117" s="338">
        <v>0</v>
      </c>
      <c r="CL117" s="338">
        <v>0</v>
      </c>
      <c r="CM117" s="261"/>
      <c r="CN117" s="1607"/>
      <c r="CO117" s="435" t="s">
        <v>107</v>
      </c>
      <c r="CP117" s="1398">
        <v>0</v>
      </c>
      <c r="CQ117" s="1399">
        <v>0</v>
      </c>
      <c r="CR117" s="1399"/>
      <c r="CS117" s="1399">
        <v>0</v>
      </c>
      <c r="CT117" s="1399"/>
      <c r="CU117" s="1399"/>
      <c r="CV117" s="1399">
        <v>0</v>
      </c>
      <c r="CW117" s="1399">
        <v>0</v>
      </c>
      <c r="CX117" s="1399"/>
      <c r="CY117" s="1399">
        <v>0</v>
      </c>
      <c r="CZ117" s="1399"/>
      <c r="DA117" s="1399">
        <v>0</v>
      </c>
      <c r="DB117" s="1399">
        <v>0</v>
      </c>
      <c r="DC117" s="1399">
        <v>0</v>
      </c>
      <c r="DD117" s="1399">
        <v>0</v>
      </c>
      <c r="DE117" s="1399">
        <v>0</v>
      </c>
      <c r="DF117" s="1399">
        <v>0</v>
      </c>
      <c r="DG117" s="1399"/>
      <c r="DH117" s="1399">
        <v>0</v>
      </c>
      <c r="DI117" s="1399">
        <v>0</v>
      </c>
      <c r="DJ117" s="1399">
        <v>0</v>
      </c>
      <c r="DK117" s="1399">
        <v>0</v>
      </c>
      <c r="DL117" s="1399"/>
      <c r="DM117" s="1399"/>
      <c r="DN117" s="1399"/>
      <c r="DO117" s="1399">
        <v>0</v>
      </c>
      <c r="DP117" s="1399"/>
      <c r="DQ117" s="1399">
        <v>0</v>
      </c>
      <c r="DR117" s="1399">
        <v>0</v>
      </c>
      <c r="DS117" s="1399">
        <v>0</v>
      </c>
      <c r="DT117" s="1399"/>
      <c r="DU117" s="1399"/>
      <c r="DV117" s="1399">
        <v>0</v>
      </c>
      <c r="DW117" s="1399">
        <v>0</v>
      </c>
      <c r="DX117" s="1399">
        <v>0</v>
      </c>
      <c r="DY117" s="1399">
        <v>0</v>
      </c>
      <c r="DZ117" s="1400">
        <v>0</v>
      </c>
    </row>
    <row r="118" spans="2:130" ht="15" customHeight="1" x14ac:dyDescent="0.35">
      <c r="B118" s="1621" t="s">
        <v>119</v>
      </c>
      <c r="C118" s="1316" t="s">
        <v>106</v>
      </c>
      <c r="D118" s="1336">
        <v>1</v>
      </c>
      <c r="E118" s="440">
        <v>1</v>
      </c>
      <c r="F118" s="1331" t="s">
        <v>84</v>
      </c>
      <c r="G118" s="1358">
        <v>1</v>
      </c>
      <c r="H118" s="1331" t="s">
        <v>84</v>
      </c>
      <c r="I118" s="1331" t="s">
        <v>84</v>
      </c>
      <c r="J118" s="1358">
        <v>1</v>
      </c>
      <c r="K118" s="1358">
        <v>1</v>
      </c>
      <c r="L118" s="1331" t="s">
        <v>84</v>
      </c>
      <c r="M118" s="1358">
        <v>1</v>
      </c>
      <c r="N118" s="1331" t="s">
        <v>84</v>
      </c>
      <c r="O118" s="1358">
        <v>1</v>
      </c>
      <c r="P118" s="1358">
        <v>1</v>
      </c>
      <c r="Q118" s="1358">
        <v>1</v>
      </c>
      <c r="R118" s="1359">
        <v>1</v>
      </c>
      <c r="S118" s="1002">
        <v>1</v>
      </c>
      <c r="T118" s="1360">
        <v>1</v>
      </c>
      <c r="U118" s="1331" t="s">
        <v>84</v>
      </c>
      <c r="V118" s="1361">
        <v>1</v>
      </c>
      <c r="W118" s="440">
        <v>1</v>
      </c>
      <c r="X118" s="1152">
        <v>1</v>
      </c>
      <c r="Y118" s="1152">
        <v>1</v>
      </c>
      <c r="Z118" s="1142" t="s">
        <v>84</v>
      </c>
      <c r="AA118" s="1142" t="s">
        <v>84</v>
      </c>
      <c r="AB118" s="1142" t="s">
        <v>84</v>
      </c>
      <c r="AC118" s="1152">
        <v>1</v>
      </c>
      <c r="AD118" s="1142" t="s">
        <v>84</v>
      </c>
      <c r="AE118" s="1152">
        <v>1</v>
      </c>
      <c r="AF118" s="1153">
        <v>1</v>
      </c>
      <c r="AG118" s="479">
        <v>1</v>
      </c>
      <c r="AH118" s="1142" t="s">
        <v>84</v>
      </c>
      <c r="AI118" s="1142" t="s">
        <v>84</v>
      </c>
      <c r="AJ118" s="1154">
        <v>1</v>
      </c>
      <c r="AK118" s="854">
        <v>1</v>
      </c>
      <c r="AL118" s="479">
        <v>1</v>
      </c>
      <c r="AM118" s="1145">
        <v>1</v>
      </c>
      <c r="AN118" s="440">
        <v>1</v>
      </c>
      <c r="AO118" s="519" t="s">
        <v>84</v>
      </c>
      <c r="AP118" s="519" t="s">
        <v>84</v>
      </c>
      <c r="AQ118" s="519" t="s">
        <v>84</v>
      </c>
      <c r="AR118" s="519" t="s">
        <v>84</v>
      </c>
      <c r="AS118" s="519" t="s">
        <v>84</v>
      </c>
      <c r="AT118" s="288"/>
      <c r="AU118" s="1607" t="s">
        <v>119</v>
      </c>
      <c r="AV118" s="435" t="s">
        <v>106</v>
      </c>
      <c r="AW118" s="823">
        <v>1</v>
      </c>
      <c r="AX118" s="824">
        <v>1</v>
      </c>
      <c r="AY118" s="824"/>
      <c r="AZ118" s="824">
        <v>1</v>
      </c>
      <c r="BA118" s="824"/>
      <c r="BB118" s="824"/>
      <c r="BC118" s="824">
        <v>1</v>
      </c>
      <c r="BD118" s="824">
        <v>1</v>
      </c>
      <c r="BE118" s="824"/>
      <c r="BF118" s="824">
        <v>1</v>
      </c>
      <c r="BG118" s="824"/>
      <c r="BH118" s="824">
        <v>1</v>
      </c>
      <c r="BI118" s="824">
        <v>1</v>
      </c>
      <c r="BJ118" s="824">
        <v>1</v>
      </c>
      <c r="BK118" s="824">
        <v>1</v>
      </c>
      <c r="BL118" s="824">
        <v>1</v>
      </c>
      <c r="BM118" s="994">
        <v>1</v>
      </c>
      <c r="BN118" s="994"/>
      <c r="BO118" s="1302">
        <v>1</v>
      </c>
      <c r="BP118" s="824">
        <v>1</v>
      </c>
      <c r="BQ118" s="824">
        <v>1</v>
      </c>
      <c r="BR118" s="824">
        <v>1</v>
      </c>
      <c r="BS118" s="824"/>
      <c r="BT118" s="824"/>
      <c r="BU118" s="824"/>
      <c r="BV118" s="824">
        <v>1</v>
      </c>
      <c r="BW118" s="824"/>
      <c r="BX118" s="824">
        <v>1</v>
      </c>
      <c r="BY118" s="824">
        <v>1</v>
      </c>
      <c r="BZ118" s="824">
        <v>1</v>
      </c>
      <c r="CA118" s="824"/>
      <c r="CB118" s="824"/>
      <c r="CC118" s="824">
        <v>1</v>
      </c>
      <c r="CD118" s="846">
        <v>1</v>
      </c>
      <c r="CE118" s="825">
        <v>1</v>
      </c>
      <c r="CF118" s="846">
        <v>1</v>
      </c>
      <c r="CG118" s="846">
        <v>1</v>
      </c>
      <c r="CH118" s="517">
        <v>0</v>
      </c>
      <c r="CI118" s="517">
        <v>0</v>
      </c>
      <c r="CJ118" s="517">
        <v>0</v>
      </c>
      <c r="CK118" s="517">
        <v>0</v>
      </c>
      <c r="CL118" s="517">
        <v>0</v>
      </c>
      <c r="CM118" s="261"/>
      <c r="CN118" s="1607" t="s">
        <v>119</v>
      </c>
      <c r="CO118" s="435" t="s">
        <v>106</v>
      </c>
      <c r="CP118" s="1398">
        <v>1</v>
      </c>
      <c r="CQ118" s="1399">
        <v>1</v>
      </c>
      <c r="CR118" s="1399"/>
      <c r="CS118" s="1399">
        <v>1</v>
      </c>
      <c r="CT118" s="1399"/>
      <c r="CU118" s="1399"/>
      <c r="CV118" s="1399">
        <v>1</v>
      </c>
      <c r="CW118" s="1399">
        <v>1</v>
      </c>
      <c r="CX118" s="1399"/>
      <c r="CY118" s="1399">
        <v>1</v>
      </c>
      <c r="CZ118" s="1399"/>
      <c r="DA118" s="1399">
        <v>1</v>
      </c>
      <c r="DB118" s="1399">
        <v>1</v>
      </c>
      <c r="DC118" s="1399">
        <v>1</v>
      </c>
      <c r="DD118" s="1399">
        <v>1</v>
      </c>
      <c r="DE118" s="1399">
        <v>1</v>
      </c>
      <c r="DF118" s="1399">
        <v>1</v>
      </c>
      <c r="DG118" s="1399"/>
      <c r="DH118" s="1399">
        <v>1</v>
      </c>
      <c r="DI118" s="1399">
        <v>1</v>
      </c>
      <c r="DJ118" s="1399">
        <v>1</v>
      </c>
      <c r="DK118" s="1399">
        <v>1</v>
      </c>
      <c r="DL118" s="1399"/>
      <c r="DM118" s="1399"/>
      <c r="DN118" s="1399"/>
      <c r="DO118" s="1399">
        <v>1</v>
      </c>
      <c r="DP118" s="1399"/>
      <c r="DQ118" s="1399">
        <v>1</v>
      </c>
      <c r="DR118" s="1399">
        <v>1</v>
      </c>
      <c r="DS118" s="1399">
        <v>1</v>
      </c>
      <c r="DT118" s="1399"/>
      <c r="DU118" s="1399"/>
      <c r="DV118" s="1399">
        <v>1</v>
      </c>
      <c r="DW118" s="1399">
        <v>1</v>
      </c>
      <c r="DX118" s="1399">
        <v>1</v>
      </c>
      <c r="DY118" s="1399">
        <v>1</v>
      </c>
      <c r="DZ118" s="1400">
        <v>1</v>
      </c>
    </row>
    <row r="119" spans="2:130" ht="15" customHeight="1" x14ac:dyDescent="0.35">
      <c r="B119" s="1620"/>
      <c r="C119" s="1316" t="s">
        <v>107</v>
      </c>
      <c r="D119" s="1329">
        <v>0</v>
      </c>
      <c r="E119" s="1330">
        <v>0</v>
      </c>
      <c r="F119" s="1331" t="s">
        <v>84</v>
      </c>
      <c r="G119" s="1330">
        <v>0</v>
      </c>
      <c r="H119" s="1331" t="s">
        <v>84</v>
      </c>
      <c r="I119" s="1331" t="s">
        <v>84</v>
      </c>
      <c r="J119" s="1330">
        <v>0</v>
      </c>
      <c r="K119" s="1330">
        <v>0</v>
      </c>
      <c r="L119" s="1331" t="s">
        <v>84</v>
      </c>
      <c r="M119" s="1330">
        <v>0</v>
      </c>
      <c r="N119" s="1331" t="s">
        <v>84</v>
      </c>
      <c r="O119" s="1330">
        <v>0</v>
      </c>
      <c r="P119" s="1330">
        <v>0</v>
      </c>
      <c r="Q119" s="1330">
        <v>0</v>
      </c>
      <c r="R119" s="1332">
        <v>0</v>
      </c>
      <c r="S119" s="999">
        <v>0</v>
      </c>
      <c r="T119" s="1333">
        <v>0</v>
      </c>
      <c r="U119" s="1331" t="s">
        <v>84</v>
      </c>
      <c r="V119" s="1349">
        <v>0</v>
      </c>
      <c r="W119" s="1318">
        <v>0</v>
      </c>
      <c r="X119" s="1141">
        <v>0</v>
      </c>
      <c r="Y119" s="1141">
        <v>0</v>
      </c>
      <c r="Z119" s="1142" t="s">
        <v>84</v>
      </c>
      <c r="AA119" s="1142" t="s">
        <v>84</v>
      </c>
      <c r="AB119" s="1142" t="s">
        <v>84</v>
      </c>
      <c r="AC119" s="1141">
        <v>0</v>
      </c>
      <c r="AD119" s="1142" t="s">
        <v>84</v>
      </c>
      <c r="AE119" s="1141">
        <v>0</v>
      </c>
      <c r="AF119" s="1143">
        <v>0</v>
      </c>
      <c r="AG119" s="864">
        <v>0</v>
      </c>
      <c r="AH119" s="1142" t="s">
        <v>84</v>
      </c>
      <c r="AI119" s="1142" t="s">
        <v>84</v>
      </c>
      <c r="AJ119" s="1144">
        <v>0</v>
      </c>
      <c r="AK119" s="852">
        <v>0</v>
      </c>
      <c r="AL119" s="479">
        <v>0</v>
      </c>
      <c r="AM119" s="1145">
        <v>0</v>
      </c>
      <c r="AN119" s="440">
        <v>0</v>
      </c>
      <c r="AO119" s="519" t="s">
        <v>84</v>
      </c>
      <c r="AP119" s="519" t="s">
        <v>84</v>
      </c>
      <c r="AQ119" s="519" t="s">
        <v>84</v>
      </c>
      <c r="AR119" s="519" t="s">
        <v>84</v>
      </c>
      <c r="AS119" s="519" t="s">
        <v>84</v>
      </c>
      <c r="AT119" s="288"/>
      <c r="AU119" s="1607"/>
      <c r="AV119" s="435" t="s">
        <v>107</v>
      </c>
      <c r="AW119" s="823">
        <v>0</v>
      </c>
      <c r="AX119" s="824">
        <v>0</v>
      </c>
      <c r="AY119" s="824"/>
      <c r="AZ119" s="824">
        <v>0</v>
      </c>
      <c r="BA119" s="824"/>
      <c r="BB119" s="824"/>
      <c r="BC119" s="824">
        <v>0</v>
      </c>
      <c r="BD119" s="824">
        <v>0</v>
      </c>
      <c r="BE119" s="824"/>
      <c r="BF119" s="824">
        <v>0</v>
      </c>
      <c r="BG119" s="824"/>
      <c r="BH119" s="824">
        <v>0</v>
      </c>
      <c r="BI119" s="824">
        <v>0</v>
      </c>
      <c r="BJ119" s="824">
        <v>0</v>
      </c>
      <c r="BK119" s="824">
        <v>0</v>
      </c>
      <c r="BL119" s="824">
        <v>0</v>
      </c>
      <c r="BM119" s="994">
        <v>0</v>
      </c>
      <c r="BN119" s="994"/>
      <c r="BO119" s="1302">
        <v>0</v>
      </c>
      <c r="BP119" s="824">
        <v>0</v>
      </c>
      <c r="BQ119" s="824">
        <v>0</v>
      </c>
      <c r="BR119" s="824">
        <v>0</v>
      </c>
      <c r="BS119" s="824"/>
      <c r="BT119" s="824"/>
      <c r="BU119" s="824"/>
      <c r="BV119" s="824">
        <v>0</v>
      </c>
      <c r="BW119" s="824"/>
      <c r="BX119" s="824">
        <v>0</v>
      </c>
      <c r="BY119" s="824">
        <v>0</v>
      </c>
      <c r="BZ119" s="824">
        <v>0</v>
      </c>
      <c r="CA119" s="824"/>
      <c r="CB119" s="824"/>
      <c r="CC119" s="824">
        <v>0</v>
      </c>
      <c r="CD119" s="846">
        <v>0</v>
      </c>
      <c r="CE119" s="825">
        <v>0</v>
      </c>
      <c r="CF119" s="846">
        <v>0</v>
      </c>
      <c r="CG119" s="846">
        <v>0</v>
      </c>
      <c r="CH119" s="517">
        <v>0</v>
      </c>
      <c r="CI119" s="517">
        <v>0</v>
      </c>
      <c r="CJ119" s="517">
        <v>0</v>
      </c>
      <c r="CK119" s="517">
        <v>0</v>
      </c>
      <c r="CL119" s="517">
        <v>0</v>
      </c>
      <c r="CM119" s="261"/>
      <c r="CN119" s="1607"/>
      <c r="CO119" s="435" t="s">
        <v>107</v>
      </c>
      <c r="CP119" s="1398">
        <v>0</v>
      </c>
      <c r="CQ119" s="1399">
        <v>0</v>
      </c>
      <c r="CR119" s="1399"/>
      <c r="CS119" s="1399">
        <v>0</v>
      </c>
      <c r="CT119" s="1399"/>
      <c r="CU119" s="1399"/>
      <c r="CV119" s="1399">
        <v>0</v>
      </c>
      <c r="CW119" s="1399">
        <v>0</v>
      </c>
      <c r="CX119" s="1399"/>
      <c r="CY119" s="1399">
        <v>0</v>
      </c>
      <c r="CZ119" s="1399"/>
      <c r="DA119" s="1399">
        <v>0</v>
      </c>
      <c r="DB119" s="1399">
        <v>0</v>
      </c>
      <c r="DC119" s="1399">
        <v>0</v>
      </c>
      <c r="DD119" s="1399">
        <v>0</v>
      </c>
      <c r="DE119" s="1399">
        <v>0</v>
      </c>
      <c r="DF119" s="1399">
        <v>0</v>
      </c>
      <c r="DG119" s="1399"/>
      <c r="DH119" s="1399">
        <v>0</v>
      </c>
      <c r="DI119" s="1399">
        <v>0</v>
      </c>
      <c r="DJ119" s="1399">
        <v>0</v>
      </c>
      <c r="DK119" s="1399">
        <v>0</v>
      </c>
      <c r="DL119" s="1399"/>
      <c r="DM119" s="1399"/>
      <c r="DN119" s="1399"/>
      <c r="DO119" s="1399">
        <v>0</v>
      </c>
      <c r="DP119" s="1399"/>
      <c r="DQ119" s="1399">
        <v>0</v>
      </c>
      <c r="DR119" s="1399">
        <v>0</v>
      </c>
      <c r="DS119" s="1399">
        <v>0</v>
      </c>
      <c r="DT119" s="1399"/>
      <c r="DU119" s="1399"/>
      <c r="DV119" s="1399">
        <v>0</v>
      </c>
      <c r="DW119" s="1399">
        <v>0</v>
      </c>
      <c r="DX119" s="1399">
        <v>0</v>
      </c>
      <c r="DY119" s="1399">
        <v>0</v>
      </c>
      <c r="DZ119" s="1400">
        <v>0</v>
      </c>
    </row>
    <row r="120" spans="2:130" ht="15" customHeight="1" x14ac:dyDescent="0.35">
      <c r="B120" s="1621" t="s">
        <v>702</v>
      </c>
      <c r="C120" s="1316" t="s">
        <v>106</v>
      </c>
      <c r="D120" s="1334">
        <v>1</v>
      </c>
      <c r="E120" s="1350">
        <v>1</v>
      </c>
      <c r="F120" s="1331" t="s">
        <v>84</v>
      </c>
      <c r="G120" s="1350">
        <v>1</v>
      </c>
      <c r="H120" s="1331" t="s">
        <v>84</v>
      </c>
      <c r="I120" s="1331" t="s">
        <v>84</v>
      </c>
      <c r="J120" s="1350">
        <v>1</v>
      </c>
      <c r="K120" s="1351">
        <v>1</v>
      </c>
      <c r="L120" s="1331" t="s">
        <v>84</v>
      </c>
      <c r="M120" s="1350">
        <v>1</v>
      </c>
      <c r="N120" s="1331" t="s">
        <v>84</v>
      </c>
      <c r="O120" s="1350">
        <v>1</v>
      </c>
      <c r="P120" s="1350">
        <v>1</v>
      </c>
      <c r="Q120" s="1350">
        <v>1</v>
      </c>
      <c r="R120" s="1352">
        <v>1</v>
      </c>
      <c r="S120" s="1001">
        <v>1</v>
      </c>
      <c r="T120" s="1353">
        <v>1</v>
      </c>
      <c r="U120" s="1331" t="s">
        <v>84</v>
      </c>
      <c r="V120" s="1354">
        <v>1</v>
      </c>
      <c r="W120" s="430">
        <v>0</v>
      </c>
      <c r="X120" s="1146">
        <v>1</v>
      </c>
      <c r="Y120" s="1146">
        <v>1</v>
      </c>
      <c r="Z120" s="1142" t="s">
        <v>84</v>
      </c>
      <c r="AA120" s="1142" t="s">
        <v>84</v>
      </c>
      <c r="AB120" s="1142" t="s">
        <v>84</v>
      </c>
      <c r="AC120" s="1146">
        <v>1</v>
      </c>
      <c r="AD120" s="1142" t="s">
        <v>84</v>
      </c>
      <c r="AE120" s="1146">
        <v>1</v>
      </c>
      <c r="AF120" s="1149">
        <v>1</v>
      </c>
      <c r="AG120" s="480">
        <v>1</v>
      </c>
      <c r="AH120" s="1142" t="s">
        <v>84</v>
      </c>
      <c r="AI120" s="1142" t="s">
        <v>84</v>
      </c>
      <c r="AJ120" s="1150">
        <v>1</v>
      </c>
      <c r="AK120" s="855">
        <v>1</v>
      </c>
      <c r="AL120" s="480">
        <v>1</v>
      </c>
      <c r="AM120" s="1151">
        <v>1</v>
      </c>
      <c r="AN120" s="430">
        <v>1</v>
      </c>
      <c r="AO120" s="339" t="s">
        <v>84</v>
      </c>
      <c r="AP120" s="339" t="s">
        <v>84</v>
      </c>
      <c r="AQ120" s="339" t="s">
        <v>84</v>
      </c>
      <c r="AR120" s="339" t="s">
        <v>84</v>
      </c>
      <c r="AS120" s="339" t="s">
        <v>84</v>
      </c>
      <c r="AT120" s="288"/>
      <c r="AU120" s="1621" t="s">
        <v>702</v>
      </c>
      <c r="AV120" s="435"/>
      <c r="AW120" s="823">
        <v>1</v>
      </c>
      <c r="AX120" s="824">
        <v>1</v>
      </c>
      <c r="AY120" s="824"/>
      <c r="AZ120" s="824">
        <v>1</v>
      </c>
      <c r="BA120" s="824"/>
      <c r="BB120" s="824"/>
      <c r="BC120" s="824">
        <v>1</v>
      </c>
      <c r="BD120" s="824">
        <v>1</v>
      </c>
      <c r="BE120" s="824"/>
      <c r="BF120" s="824">
        <v>1</v>
      </c>
      <c r="BG120" s="824"/>
      <c r="BH120" s="824">
        <v>1</v>
      </c>
      <c r="BI120" s="824">
        <v>1</v>
      </c>
      <c r="BJ120" s="824">
        <v>1</v>
      </c>
      <c r="BK120" s="824">
        <v>1</v>
      </c>
      <c r="BL120" s="824">
        <v>1</v>
      </c>
      <c r="BM120" s="994">
        <v>1</v>
      </c>
      <c r="BN120" s="994"/>
      <c r="BO120" s="1302">
        <v>1</v>
      </c>
      <c r="BP120" s="824">
        <v>0</v>
      </c>
      <c r="BQ120" s="824">
        <v>1</v>
      </c>
      <c r="BR120" s="824">
        <v>1</v>
      </c>
      <c r="BS120" s="824"/>
      <c r="BT120" s="824"/>
      <c r="BU120" s="824"/>
      <c r="BV120" s="824">
        <v>1</v>
      </c>
      <c r="BW120" s="824"/>
      <c r="BX120" s="824">
        <v>1</v>
      </c>
      <c r="BY120" s="824">
        <v>1</v>
      </c>
      <c r="BZ120" s="824">
        <v>1</v>
      </c>
      <c r="CA120" s="824"/>
      <c r="CB120" s="824"/>
      <c r="CC120" s="824">
        <v>1</v>
      </c>
      <c r="CD120" s="846">
        <v>1</v>
      </c>
      <c r="CE120" s="825">
        <v>1</v>
      </c>
      <c r="CF120" s="846">
        <v>1</v>
      </c>
      <c r="CG120" s="846">
        <v>1</v>
      </c>
      <c r="CH120" s="783"/>
      <c r="CI120" s="783"/>
      <c r="CJ120" s="783"/>
      <c r="CK120" s="783"/>
      <c r="CL120" s="783"/>
      <c r="CM120" s="261"/>
      <c r="CN120" s="1607" t="s">
        <v>702</v>
      </c>
      <c r="CO120" s="435" t="s">
        <v>106</v>
      </c>
      <c r="CP120" s="1398">
        <v>1</v>
      </c>
      <c r="CQ120" s="1399">
        <v>1</v>
      </c>
      <c r="CR120" s="1399"/>
      <c r="CS120" s="1399">
        <v>1</v>
      </c>
      <c r="CT120" s="1399"/>
      <c r="CU120" s="1399"/>
      <c r="CV120" s="1399">
        <v>1</v>
      </c>
      <c r="CW120" s="1399">
        <v>1</v>
      </c>
      <c r="CX120" s="1399"/>
      <c r="CY120" s="1399">
        <v>1</v>
      </c>
      <c r="CZ120" s="1399"/>
      <c r="DA120" s="1399">
        <v>1</v>
      </c>
      <c r="DB120" s="1399">
        <v>1</v>
      </c>
      <c r="DC120" s="1399">
        <v>1</v>
      </c>
      <c r="DD120" s="1399">
        <v>1</v>
      </c>
      <c r="DE120" s="1399">
        <v>1</v>
      </c>
      <c r="DF120" s="1399">
        <v>1</v>
      </c>
      <c r="DG120" s="1399"/>
      <c r="DH120" s="1399">
        <v>1</v>
      </c>
      <c r="DI120" s="1399">
        <v>0</v>
      </c>
      <c r="DJ120" s="1399">
        <v>1</v>
      </c>
      <c r="DK120" s="1399">
        <v>1</v>
      </c>
      <c r="DL120" s="1399"/>
      <c r="DM120" s="1399"/>
      <c r="DN120" s="1399"/>
      <c r="DO120" s="1399">
        <v>1</v>
      </c>
      <c r="DP120" s="1399"/>
      <c r="DQ120" s="1399">
        <v>1</v>
      </c>
      <c r="DR120" s="1399">
        <v>1</v>
      </c>
      <c r="DS120" s="1399">
        <v>1</v>
      </c>
      <c r="DT120" s="1399"/>
      <c r="DU120" s="1399"/>
      <c r="DV120" s="1399">
        <v>1</v>
      </c>
      <c r="DW120" s="1399">
        <v>1</v>
      </c>
      <c r="DX120" s="1399">
        <v>1</v>
      </c>
      <c r="DY120" s="1399">
        <v>1</v>
      </c>
      <c r="DZ120" s="1400">
        <v>1</v>
      </c>
    </row>
    <row r="121" spans="2:130" ht="15" customHeight="1" x14ac:dyDescent="0.35">
      <c r="B121" s="1620"/>
      <c r="C121" s="1316" t="s">
        <v>107</v>
      </c>
      <c r="D121" s="1335">
        <v>0</v>
      </c>
      <c r="E121" s="1351">
        <v>0</v>
      </c>
      <c r="F121" s="1331" t="s">
        <v>84</v>
      </c>
      <c r="G121" s="1351">
        <v>0</v>
      </c>
      <c r="H121" s="1331" t="s">
        <v>84</v>
      </c>
      <c r="I121" s="1331" t="s">
        <v>84</v>
      </c>
      <c r="J121" s="1351">
        <v>0</v>
      </c>
      <c r="K121" s="1351">
        <v>0</v>
      </c>
      <c r="L121" s="1331" t="s">
        <v>84</v>
      </c>
      <c r="M121" s="1351">
        <v>0</v>
      </c>
      <c r="N121" s="1331" t="s">
        <v>84</v>
      </c>
      <c r="O121" s="1351">
        <v>0</v>
      </c>
      <c r="P121" s="1351">
        <v>0</v>
      </c>
      <c r="Q121" s="1351">
        <v>0</v>
      </c>
      <c r="R121" s="1355">
        <v>0</v>
      </c>
      <c r="S121" s="1000">
        <v>0</v>
      </c>
      <c r="T121" s="1356">
        <v>0</v>
      </c>
      <c r="U121" s="1331" t="s">
        <v>84</v>
      </c>
      <c r="V121" s="1357">
        <v>0</v>
      </c>
      <c r="W121" s="1319">
        <v>1</v>
      </c>
      <c r="X121" s="1147">
        <v>0</v>
      </c>
      <c r="Y121" s="1147">
        <v>0</v>
      </c>
      <c r="Z121" s="1142" t="s">
        <v>84</v>
      </c>
      <c r="AA121" s="1142" t="s">
        <v>84</v>
      </c>
      <c r="AB121" s="1142" t="s">
        <v>84</v>
      </c>
      <c r="AC121" s="1147">
        <v>0</v>
      </c>
      <c r="AD121" s="1142" t="s">
        <v>84</v>
      </c>
      <c r="AE121" s="1147">
        <v>0</v>
      </c>
      <c r="AF121" s="1149">
        <v>0</v>
      </c>
      <c r="AG121" s="865">
        <v>0</v>
      </c>
      <c r="AH121" s="1142" t="s">
        <v>84</v>
      </c>
      <c r="AI121" s="1142" t="s">
        <v>84</v>
      </c>
      <c r="AJ121" s="1150">
        <v>0</v>
      </c>
      <c r="AK121" s="853">
        <v>0</v>
      </c>
      <c r="AL121" s="480">
        <v>0</v>
      </c>
      <c r="AM121" s="1151">
        <v>0</v>
      </c>
      <c r="AN121" s="430">
        <v>0</v>
      </c>
      <c r="AO121" s="339" t="s">
        <v>84</v>
      </c>
      <c r="AP121" s="339" t="s">
        <v>84</v>
      </c>
      <c r="AQ121" s="339" t="s">
        <v>84</v>
      </c>
      <c r="AR121" s="339" t="s">
        <v>84</v>
      </c>
      <c r="AS121" s="339" t="s">
        <v>84</v>
      </c>
      <c r="AT121" s="288"/>
      <c r="AU121" s="1620"/>
      <c r="AV121" s="435"/>
      <c r="AW121" s="823">
        <v>0</v>
      </c>
      <c r="AX121" s="824">
        <v>0</v>
      </c>
      <c r="AY121" s="824"/>
      <c r="AZ121" s="824">
        <v>0</v>
      </c>
      <c r="BA121" s="824"/>
      <c r="BB121" s="824"/>
      <c r="BC121" s="824">
        <v>0</v>
      </c>
      <c r="BD121" s="824">
        <v>0</v>
      </c>
      <c r="BE121" s="824"/>
      <c r="BF121" s="824">
        <v>0</v>
      </c>
      <c r="BG121" s="824"/>
      <c r="BH121" s="824">
        <v>0</v>
      </c>
      <c r="BI121" s="824">
        <v>0</v>
      </c>
      <c r="BJ121" s="824">
        <v>0</v>
      </c>
      <c r="BK121" s="824">
        <v>0</v>
      </c>
      <c r="BL121" s="824">
        <v>0</v>
      </c>
      <c r="BM121" s="994">
        <v>0</v>
      </c>
      <c r="BN121" s="994"/>
      <c r="BO121" s="1302">
        <v>0</v>
      </c>
      <c r="BP121" s="824">
        <v>1</v>
      </c>
      <c r="BQ121" s="824">
        <v>0</v>
      </c>
      <c r="BR121" s="824">
        <v>0</v>
      </c>
      <c r="BS121" s="824"/>
      <c r="BT121" s="824"/>
      <c r="BU121" s="824"/>
      <c r="BV121" s="824">
        <v>0</v>
      </c>
      <c r="BW121" s="824"/>
      <c r="BX121" s="824">
        <v>0</v>
      </c>
      <c r="BY121" s="824">
        <v>0</v>
      </c>
      <c r="BZ121" s="824">
        <v>0</v>
      </c>
      <c r="CA121" s="824"/>
      <c r="CB121" s="824"/>
      <c r="CC121" s="824">
        <v>0</v>
      </c>
      <c r="CD121" s="846">
        <v>0</v>
      </c>
      <c r="CE121" s="825">
        <v>0</v>
      </c>
      <c r="CF121" s="846">
        <v>0</v>
      </c>
      <c r="CG121" s="846">
        <v>0</v>
      </c>
      <c r="CH121" s="783"/>
      <c r="CI121" s="783"/>
      <c r="CJ121" s="783"/>
      <c r="CK121" s="783"/>
      <c r="CL121" s="783"/>
      <c r="CM121" s="261"/>
      <c r="CN121" s="1607"/>
      <c r="CO121" s="435" t="s">
        <v>107</v>
      </c>
      <c r="CP121" s="1398">
        <v>0</v>
      </c>
      <c r="CQ121" s="1399">
        <v>0</v>
      </c>
      <c r="CR121" s="1399"/>
      <c r="CS121" s="1399">
        <v>0</v>
      </c>
      <c r="CT121" s="1399"/>
      <c r="CU121" s="1399"/>
      <c r="CV121" s="1399">
        <v>0</v>
      </c>
      <c r="CW121" s="1399">
        <v>0</v>
      </c>
      <c r="CX121" s="1399"/>
      <c r="CY121" s="1399">
        <v>0</v>
      </c>
      <c r="CZ121" s="1399"/>
      <c r="DA121" s="1399">
        <v>0</v>
      </c>
      <c r="DB121" s="1399">
        <v>0</v>
      </c>
      <c r="DC121" s="1399">
        <v>0</v>
      </c>
      <c r="DD121" s="1399">
        <v>0</v>
      </c>
      <c r="DE121" s="1399">
        <v>0</v>
      </c>
      <c r="DF121" s="1399">
        <v>0</v>
      </c>
      <c r="DG121" s="1399"/>
      <c r="DH121" s="1399">
        <v>0</v>
      </c>
      <c r="DI121" s="1399">
        <v>1</v>
      </c>
      <c r="DJ121" s="1399">
        <v>0</v>
      </c>
      <c r="DK121" s="1399">
        <v>0</v>
      </c>
      <c r="DL121" s="1399"/>
      <c r="DM121" s="1399"/>
      <c r="DN121" s="1399"/>
      <c r="DO121" s="1399">
        <v>0</v>
      </c>
      <c r="DP121" s="1399"/>
      <c r="DQ121" s="1399">
        <v>0</v>
      </c>
      <c r="DR121" s="1399">
        <v>0</v>
      </c>
      <c r="DS121" s="1399">
        <v>0</v>
      </c>
      <c r="DT121" s="1399"/>
      <c r="DU121" s="1399"/>
      <c r="DV121" s="1399">
        <v>0</v>
      </c>
      <c r="DW121" s="1399">
        <v>0</v>
      </c>
      <c r="DX121" s="1399">
        <v>0</v>
      </c>
      <c r="DY121" s="1399">
        <v>0</v>
      </c>
      <c r="DZ121" s="1400">
        <v>0</v>
      </c>
    </row>
    <row r="122" spans="2:130" ht="15" customHeight="1" x14ac:dyDescent="0.35">
      <c r="B122" s="1620" t="s">
        <v>120</v>
      </c>
      <c r="C122" s="1316" t="s">
        <v>106</v>
      </c>
      <c r="D122" s="1336">
        <v>1</v>
      </c>
      <c r="E122" s="440">
        <v>1</v>
      </c>
      <c r="F122" s="1331" t="s">
        <v>84</v>
      </c>
      <c r="G122" s="1358">
        <v>1</v>
      </c>
      <c r="H122" s="1331" t="s">
        <v>84</v>
      </c>
      <c r="I122" s="1331" t="s">
        <v>84</v>
      </c>
      <c r="J122" s="1358">
        <v>1</v>
      </c>
      <c r="K122" s="1358">
        <v>1</v>
      </c>
      <c r="L122" s="1331" t="s">
        <v>84</v>
      </c>
      <c r="M122" s="1358">
        <v>1</v>
      </c>
      <c r="N122" s="1331" t="s">
        <v>84</v>
      </c>
      <c r="O122" s="1358">
        <v>1</v>
      </c>
      <c r="P122" s="1358">
        <v>1</v>
      </c>
      <c r="Q122" s="1358">
        <v>1</v>
      </c>
      <c r="R122" s="1359">
        <v>1</v>
      </c>
      <c r="S122" s="1002">
        <v>1</v>
      </c>
      <c r="T122" s="1360">
        <v>1</v>
      </c>
      <c r="U122" s="1331" t="s">
        <v>84</v>
      </c>
      <c r="V122" s="1361">
        <v>1</v>
      </c>
      <c r="W122" s="440">
        <v>1</v>
      </c>
      <c r="X122" s="1152">
        <v>1</v>
      </c>
      <c r="Y122" s="1152">
        <v>1</v>
      </c>
      <c r="Z122" s="1142" t="s">
        <v>84</v>
      </c>
      <c r="AA122" s="1142" t="s">
        <v>84</v>
      </c>
      <c r="AB122" s="1142" t="s">
        <v>84</v>
      </c>
      <c r="AC122" s="1152">
        <v>1</v>
      </c>
      <c r="AD122" s="1142" t="s">
        <v>84</v>
      </c>
      <c r="AE122" s="1152">
        <v>1</v>
      </c>
      <c r="AF122" s="1153">
        <v>1</v>
      </c>
      <c r="AG122" s="479">
        <v>1</v>
      </c>
      <c r="AH122" s="1142" t="s">
        <v>84</v>
      </c>
      <c r="AI122" s="1142" t="s">
        <v>84</v>
      </c>
      <c r="AJ122" s="1154">
        <v>1</v>
      </c>
      <c r="AK122" s="854">
        <v>1</v>
      </c>
      <c r="AL122" s="479">
        <v>1</v>
      </c>
      <c r="AM122" s="1145">
        <v>1</v>
      </c>
      <c r="AN122" s="440">
        <v>1</v>
      </c>
      <c r="AO122" s="519" t="s">
        <v>84</v>
      </c>
      <c r="AP122" s="519" t="s">
        <v>84</v>
      </c>
      <c r="AQ122" s="519" t="s">
        <v>84</v>
      </c>
      <c r="AR122" s="519" t="s">
        <v>84</v>
      </c>
      <c r="AS122" s="519" t="s">
        <v>84</v>
      </c>
      <c r="AT122" s="288"/>
      <c r="AU122" s="1607" t="s">
        <v>120</v>
      </c>
      <c r="AV122" s="435" t="s">
        <v>106</v>
      </c>
      <c r="AW122" s="823">
        <v>1</v>
      </c>
      <c r="AX122" s="824">
        <v>1</v>
      </c>
      <c r="AY122" s="824"/>
      <c r="AZ122" s="824">
        <v>1</v>
      </c>
      <c r="BA122" s="824"/>
      <c r="BB122" s="824"/>
      <c r="BC122" s="824">
        <v>1</v>
      </c>
      <c r="BD122" s="824">
        <v>1</v>
      </c>
      <c r="BE122" s="824"/>
      <c r="BF122" s="824">
        <v>1</v>
      </c>
      <c r="BG122" s="824"/>
      <c r="BH122" s="824">
        <v>1</v>
      </c>
      <c r="BI122" s="824">
        <v>1</v>
      </c>
      <c r="BJ122" s="824">
        <v>1</v>
      </c>
      <c r="BK122" s="824">
        <v>1</v>
      </c>
      <c r="BL122" s="824">
        <v>1</v>
      </c>
      <c r="BM122" s="994">
        <v>1</v>
      </c>
      <c r="BN122" s="994"/>
      <c r="BO122" s="1302">
        <v>1</v>
      </c>
      <c r="BP122" s="824">
        <v>1</v>
      </c>
      <c r="BQ122" s="824">
        <v>1</v>
      </c>
      <c r="BR122" s="824">
        <v>1</v>
      </c>
      <c r="BS122" s="824"/>
      <c r="BT122" s="824"/>
      <c r="BU122" s="824"/>
      <c r="BV122" s="824">
        <v>1</v>
      </c>
      <c r="BW122" s="824"/>
      <c r="BX122" s="824">
        <v>1</v>
      </c>
      <c r="BY122" s="824">
        <v>1</v>
      </c>
      <c r="BZ122" s="824">
        <v>1</v>
      </c>
      <c r="CA122" s="824"/>
      <c r="CB122" s="824"/>
      <c r="CC122" s="824">
        <v>1</v>
      </c>
      <c r="CD122" s="846">
        <v>1</v>
      </c>
      <c r="CE122" s="825">
        <v>1</v>
      </c>
      <c r="CF122" s="846">
        <v>1</v>
      </c>
      <c r="CG122" s="846">
        <v>1</v>
      </c>
      <c r="CH122" s="338">
        <v>0</v>
      </c>
      <c r="CI122" s="338">
        <v>0</v>
      </c>
      <c r="CJ122" s="338">
        <v>0</v>
      </c>
      <c r="CK122" s="338">
        <v>0</v>
      </c>
      <c r="CL122" s="338">
        <v>0</v>
      </c>
      <c r="CM122" s="261"/>
      <c r="CN122" s="1607" t="s">
        <v>120</v>
      </c>
      <c r="CO122" s="435" t="s">
        <v>106</v>
      </c>
      <c r="CP122" s="1398">
        <v>1</v>
      </c>
      <c r="CQ122" s="1399">
        <v>1</v>
      </c>
      <c r="CR122" s="1399"/>
      <c r="CS122" s="1399">
        <v>1</v>
      </c>
      <c r="CT122" s="1399"/>
      <c r="CU122" s="1399"/>
      <c r="CV122" s="1399">
        <v>1</v>
      </c>
      <c r="CW122" s="1399">
        <v>1</v>
      </c>
      <c r="CX122" s="1399"/>
      <c r="CY122" s="1399">
        <v>1</v>
      </c>
      <c r="CZ122" s="1399"/>
      <c r="DA122" s="1399">
        <v>1</v>
      </c>
      <c r="DB122" s="1399">
        <v>1</v>
      </c>
      <c r="DC122" s="1399">
        <v>1</v>
      </c>
      <c r="DD122" s="1399">
        <v>1</v>
      </c>
      <c r="DE122" s="1399">
        <v>1</v>
      </c>
      <c r="DF122" s="1399">
        <v>1</v>
      </c>
      <c r="DG122" s="1399"/>
      <c r="DH122" s="1399">
        <v>1</v>
      </c>
      <c r="DI122" s="1399">
        <v>1</v>
      </c>
      <c r="DJ122" s="1399">
        <v>1</v>
      </c>
      <c r="DK122" s="1399">
        <v>1</v>
      </c>
      <c r="DL122" s="1399"/>
      <c r="DM122" s="1399"/>
      <c r="DN122" s="1399"/>
      <c r="DO122" s="1399">
        <v>1</v>
      </c>
      <c r="DP122" s="1399"/>
      <c r="DQ122" s="1399">
        <v>1</v>
      </c>
      <c r="DR122" s="1399">
        <v>1</v>
      </c>
      <c r="DS122" s="1399">
        <v>1</v>
      </c>
      <c r="DT122" s="1399"/>
      <c r="DU122" s="1399"/>
      <c r="DV122" s="1399">
        <v>1</v>
      </c>
      <c r="DW122" s="1399">
        <v>1</v>
      </c>
      <c r="DX122" s="1399">
        <v>1</v>
      </c>
      <c r="DY122" s="1399">
        <v>1</v>
      </c>
      <c r="DZ122" s="1400">
        <v>1</v>
      </c>
    </row>
    <row r="123" spans="2:130" ht="15" customHeight="1" x14ac:dyDescent="0.35">
      <c r="B123" s="1620"/>
      <c r="C123" s="1316" t="s">
        <v>107</v>
      </c>
      <c r="D123" s="1329">
        <v>0</v>
      </c>
      <c r="E123" s="1330">
        <v>0</v>
      </c>
      <c r="F123" s="1331" t="s">
        <v>84</v>
      </c>
      <c r="G123" s="1330">
        <v>0</v>
      </c>
      <c r="H123" s="1331" t="s">
        <v>84</v>
      </c>
      <c r="I123" s="1331" t="s">
        <v>84</v>
      </c>
      <c r="J123" s="1330">
        <v>0</v>
      </c>
      <c r="K123" s="1330">
        <v>0</v>
      </c>
      <c r="L123" s="1331" t="s">
        <v>84</v>
      </c>
      <c r="M123" s="1330">
        <v>0</v>
      </c>
      <c r="N123" s="1331" t="s">
        <v>84</v>
      </c>
      <c r="O123" s="1330">
        <v>0</v>
      </c>
      <c r="P123" s="1330">
        <v>0</v>
      </c>
      <c r="Q123" s="1330">
        <v>0</v>
      </c>
      <c r="R123" s="1332">
        <v>0</v>
      </c>
      <c r="S123" s="999">
        <v>0</v>
      </c>
      <c r="T123" s="1333">
        <v>0</v>
      </c>
      <c r="U123" s="1331" t="s">
        <v>84</v>
      </c>
      <c r="V123" s="1349">
        <v>0</v>
      </c>
      <c r="W123" s="1318">
        <v>0</v>
      </c>
      <c r="X123" s="1141">
        <v>0</v>
      </c>
      <c r="Y123" s="1141">
        <v>0</v>
      </c>
      <c r="Z123" s="1142" t="s">
        <v>84</v>
      </c>
      <c r="AA123" s="1142" t="s">
        <v>84</v>
      </c>
      <c r="AB123" s="1142" t="s">
        <v>84</v>
      </c>
      <c r="AC123" s="1141">
        <v>0</v>
      </c>
      <c r="AD123" s="1142" t="s">
        <v>84</v>
      </c>
      <c r="AE123" s="1141">
        <v>0</v>
      </c>
      <c r="AF123" s="1143">
        <v>0</v>
      </c>
      <c r="AG123" s="864">
        <v>0</v>
      </c>
      <c r="AH123" s="1142" t="s">
        <v>84</v>
      </c>
      <c r="AI123" s="1142" t="s">
        <v>84</v>
      </c>
      <c r="AJ123" s="1144">
        <v>0</v>
      </c>
      <c r="AK123" s="852">
        <v>0</v>
      </c>
      <c r="AL123" s="479">
        <v>0</v>
      </c>
      <c r="AM123" s="1145">
        <v>0</v>
      </c>
      <c r="AN123" s="440">
        <v>0</v>
      </c>
      <c r="AO123" s="519" t="s">
        <v>84</v>
      </c>
      <c r="AP123" s="519" t="s">
        <v>84</v>
      </c>
      <c r="AQ123" s="519" t="s">
        <v>84</v>
      </c>
      <c r="AR123" s="519" t="s">
        <v>84</v>
      </c>
      <c r="AS123" s="519" t="s">
        <v>84</v>
      </c>
      <c r="AT123" s="288"/>
      <c r="AU123" s="1607"/>
      <c r="AV123" s="435" t="s">
        <v>107</v>
      </c>
      <c r="AW123" s="823">
        <v>0</v>
      </c>
      <c r="AX123" s="824">
        <v>0</v>
      </c>
      <c r="AY123" s="824"/>
      <c r="AZ123" s="824">
        <v>0</v>
      </c>
      <c r="BA123" s="824"/>
      <c r="BB123" s="824"/>
      <c r="BC123" s="824">
        <v>0</v>
      </c>
      <c r="BD123" s="824">
        <v>0</v>
      </c>
      <c r="BE123" s="824"/>
      <c r="BF123" s="824">
        <v>0</v>
      </c>
      <c r="BG123" s="824"/>
      <c r="BH123" s="824">
        <v>0</v>
      </c>
      <c r="BI123" s="824">
        <v>0</v>
      </c>
      <c r="BJ123" s="824">
        <v>0</v>
      </c>
      <c r="BK123" s="824">
        <v>0</v>
      </c>
      <c r="BL123" s="824">
        <v>0</v>
      </c>
      <c r="BM123" s="994">
        <v>0</v>
      </c>
      <c r="BN123" s="994"/>
      <c r="BO123" s="1302">
        <v>0</v>
      </c>
      <c r="BP123" s="824">
        <v>0</v>
      </c>
      <c r="BQ123" s="824">
        <v>0</v>
      </c>
      <c r="BR123" s="824">
        <v>0</v>
      </c>
      <c r="BS123" s="824"/>
      <c r="BT123" s="824"/>
      <c r="BU123" s="824"/>
      <c r="BV123" s="824">
        <v>0</v>
      </c>
      <c r="BW123" s="824"/>
      <c r="BX123" s="824">
        <v>0</v>
      </c>
      <c r="BY123" s="824">
        <v>0</v>
      </c>
      <c r="BZ123" s="824">
        <v>0</v>
      </c>
      <c r="CA123" s="824"/>
      <c r="CB123" s="824"/>
      <c r="CC123" s="824">
        <v>0</v>
      </c>
      <c r="CD123" s="846">
        <v>0</v>
      </c>
      <c r="CE123" s="825">
        <v>0</v>
      </c>
      <c r="CF123" s="846">
        <v>0</v>
      </c>
      <c r="CG123" s="846">
        <v>0</v>
      </c>
      <c r="CH123" s="338">
        <v>0</v>
      </c>
      <c r="CI123" s="338">
        <v>0</v>
      </c>
      <c r="CJ123" s="338">
        <v>0</v>
      </c>
      <c r="CK123" s="338">
        <v>0</v>
      </c>
      <c r="CL123" s="338">
        <v>0</v>
      </c>
      <c r="CM123" s="261"/>
      <c r="CN123" s="1607"/>
      <c r="CO123" s="435" t="s">
        <v>107</v>
      </c>
      <c r="CP123" s="1398">
        <v>0</v>
      </c>
      <c r="CQ123" s="1399">
        <v>0</v>
      </c>
      <c r="CR123" s="1399"/>
      <c r="CS123" s="1399">
        <v>0</v>
      </c>
      <c r="CT123" s="1399"/>
      <c r="CU123" s="1399"/>
      <c r="CV123" s="1399">
        <v>0</v>
      </c>
      <c r="CW123" s="1399">
        <v>0</v>
      </c>
      <c r="CX123" s="1399"/>
      <c r="CY123" s="1399">
        <v>0</v>
      </c>
      <c r="CZ123" s="1399"/>
      <c r="DA123" s="1399">
        <v>0</v>
      </c>
      <c r="DB123" s="1399">
        <v>0</v>
      </c>
      <c r="DC123" s="1399">
        <v>0</v>
      </c>
      <c r="DD123" s="1399">
        <v>0</v>
      </c>
      <c r="DE123" s="1399">
        <v>0</v>
      </c>
      <c r="DF123" s="1399">
        <v>0</v>
      </c>
      <c r="DG123" s="1399"/>
      <c r="DH123" s="1399">
        <v>0</v>
      </c>
      <c r="DI123" s="1399">
        <v>0</v>
      </c>
      <c r="DJ123" s="1399">
        <v>0</v>
      </c>
      <c r="DK123" s="1399">
        <v>0</v>
      </c>
      <c r="DL123" s="1399"/>
      <c r="DM123" s="1399"/>
      <c r="DN123" s="1399"/>
      <c r="DO123" s="1399">
        <v>0</v>
      </c>
      <c r="DP123" s="1399"/>
      <c r="DQ123" s="1399">
        <v>0</v>
      </c>
      <c r="DR123" s="1399">
        <v>0</v>
      </c>
      <c r="DS123" s="1399">
        <v>0</v>
      </c>
      <c r="DT123" s="1399"/>
      <c r="DU123" s="1399"/>
      <c r="DV123" s="1399">
        <v>0</v>
      </c>
      <c r="DW123" s="1399">
        <v>0</v>
      </c>
      <c r="DX123" s="1399">
        <v>0</v>
      </c>
      <c r="DY123" s="1399">
        <v>0</v>
      </c>
      <c r="DZ123" s="1400">
        <v>0</v>
      </c>
    </row>
    <row r="124" spans="2:130" ht="15.75" customHeight="1" x14ac:dyDescent="0.35">
      <c r="B124" s="1620" t="s">
        <v>121</v>
      </c>
      <c r="C124" s="1316" t="s">
        <v>106</v>
      </c>
      <c r="D124" s="1334">
        <v>1</v>
      </c>
      <c r="E124" s="1350">
        <v>1</v>
      </c>
      <c r="F124" s="1331" t="s">
        <v>84</v>
      </c>
      <c r="G124" s="1350">
        <v>1</v>
      </c>
      <c r="H124" s="1331" t="s">
        <v>84</v>
      </c>
      <c r="I124" s="1331" t="s">
        <v>84</v>
      </c>
      <c r="J124" s="1350">
        <v>1</v>
      </c>
      <c r="K124" s="1351">
        <v>1</v>
      </c>
      <c r="L124" s="1331" t="s">
        <v>84</v>
      </c>
      <c r="M124" s="1350">
        <v>1</v>
      </c>
      <c r="N124" s="1331" t="s">
        <v>84</v>
      </c>
      <c r="O124" s="1350">
        <v>1</v>
      </c>
      <c r="P124" s="1350">
        <v>1</v>
      </c>
      <c r="Q124" s="1350">
        <v>1</v>
      </c>
      <c r="R124" s="1352">
        <v>1</v>
      </c>
      <c r="S124" s="1001">
        <v>1</v>
      </c>
      <c r="T124" s="1353">
        <v>1</v>
      </c>
      <c r="U124" s="1331" t="s">
        <v>84</v>
      </c>
      <c r="V124" s="1354">
        <v>1</v>
      </c>
      <c r="W124" s="430">
        <v>1</v>
      </c>
      <c r="X124" s="1147">
        <v>1</v>
      </c>
      <c r="Y124" s="1146">
        <v>1</v>
      </c>
      <c r="Z124" s="1142" t="s">
        <v>84</v>
      </c>
      <c r="AA124" s="1142" t="s">
        <v>84</v>
      </c>
      <c r="AB124" s="1142" t="s">
        <v>84</v>
      </c>
      <c r="AC124" s="1146">
        <v>1</v>
      </c>
      <c r="AD124" s="1142" t="s">
        <v>84</v>
      </c>
      <c r="AE124" s="1146">
        <v>1</v>
      </c>
      <c r="AF124" s="1149">
        <v>1</v>
      </c>
      <c r="AG124" s="480">
        <v>1</v>
      </c>
      <c r="AH124" s="1142" t="s">
        <v>84</v>
      </c>
      <c r="AI124" s="1142" t="s">
        <v>84</v>
      </c>
      <c r="AJ124" s="1150">
        <v>1</v>
      </c>
      <c r="AK124" s="853">
        <v>1</v>
      </c>
      <c r="AL124" s="480">
        <v>1</v>
      </c>
      <c r="AM124" s="1151">
        <v>1</v>
      </c>
      <c r="AN124" s="430">
        <v>1</v>
      </c>
      <c r="AO124" s="339" t="s">
        <v>84</v>
      </c>
      <c r="AP124" s="339" t="s">
        <v>84</v>
      </c>
      <c r="AQ124" s="339" t="s">
        <v>84</v>
      </c>
      <c r="AR124" s="339" t="s">
        <v>84</v>
      </c>
      <c r="AS124" s="339" t="s">
        <v>84</v>
      </c>
      <c r="AT124" s="288"/>
      <c r="AU124" s="1607" t="s">
        <v>121</v>
      </c>
      <c r="AV124" s="435" t="s">
        <v>106</v>
      </c>
      <c r="AW124" s="823">
        <v>1</v>
      </c>
      <c r="AX124" s="824">
        <v>1</v>
      </c>
      <c r="AY124" s="824"/>
      <c r="AZ124" s="824">
        <v>1</v>
      </c>
      <c r="BA124" s="824"/>
      <c r="BB124" s="824"/>
      <c r="BC124" s="824">
        <v>1</v>
      </c>
      <c r="BD124" s="824">
        <v>1</v>
      </c>
      <c r="BE124" s="824"/>
      <c r="BF124" s="824">
        <v>1</v>
      </c>
      <c r="BG124" s="824"/>
      <c r="BH124" s="824">
        <v>1</v>
      </c>
      <c r="BI124" s="824">
        <v>1</v>
      </c>
      <c r="BJ124" s="824">
        <v>1</v>
      </c>
      <c r="BK124" s="824">
        <v>1</v>
      </c>
      <c r="BL124" s="824">
        <v>1</v>
      </c>
      <c r="BM124" s="994">
        <v>1</v>
      </c>
      <c r="BN124" s="994"/>
      <c r="BO124" s="1302">
        <v>1</v>
      </c>
      <c r="BP124" s="824">
        <v>1</v>
      </c>
      <c r="BQ124" s="824">
        <v>1</v>
      </c>
      <c r="BR124" s="824">
        <v>1</v>
      </c>
      <c r="BS124" s="824"/>
      <c r="BT124" s="824"/>
      <c r="BU124" s="824"/>
      <c r="BV124" s="824">
        <v>1</v>
      </c>
      <c r="BW124" s="824"/>
      <c r="BX124" s="824">
        <v>1</v>
      </c>
      <c r="BY124" s="824">
        <v>1</v>
      </c>
      <c r="BZ124" s="824">
        <v>1</v>
      </c>
      <c r="CA124" s="824"/>
      <c r="CB124" s="824"/>
      <c r="CC124" s="824">
        <v>1</v>
      </c>
      <c r="CD124" s="846">
        <v>1</v>
      </c>
      <c r="CE124" s="825">
        <v>1</v>
      </c>
      <c r="CF124" s="846">
        <v>1</v>
      </c>
      <c r="CG124" s="846">
        <v>1</v>
      </c>
      <c r="CH124" s="517">
        <v>0</v>
      </c>
      <c r="CI124" s="517">
        <v>0</v>
      </c>
      <c r="CJ124" s="517">
        <v>0</v>
      </c>
      <c r="CK124" s="517">
        <v>0</v>
      </c>
      <c r="CL124" s="517">
        <v>0</v>
      </c>
      <c r="CM124" s="261"/>
      <c r="CN124" s="1607" t="s">
        <v>121</v>
      </c>
      <c r="CO124" s="435" t="s">
        <v>106</v>
      </c>
      <c r="CP124" s="1398">
        <v>1</v>
      </c>
      <c r="CQ124" s="1399">
        <v>1</v>
      </c>
      <c r="CR124" s="1399"/>
      <c r="CS124" s="1399">
        <v>1</v>
      </c>
      <c r="CT124" s="1399"/>
      <c r="CU124" s="1399"/>
      <c r="CV124" s="1399">
        <v>1</v>
      </c>
      <c r="CW124" s="1399">
        <v>1</v>
      </c>
      <c r="CX124" s="1399"/>
      <c r="CY124" s="1399">
        <v>1</v>
      </c>
      <c r="CZ124" s="1399"/>
      <c r="DA124" s="1399">
        <v>1</v>
      </c>
      <c r="DB124" s="1399">
        <v>1</v>
      </c>
      <c r="DC124" s="1399">
        <v>1</v>
      </c>
      <c r="DD124" s="1399">
        <v>1</v>
      </c>
      <c r="DE124" s="1399">
        <v>1</v>
      </c>
      <c r="DF124" s="1399">
        <v>1</v>
      </c>
      <c r="DG124" s="1399"/>
      <c r="DH124" s="1399">
        <v>1</v>
      </c>
      <c r="DI124" s="1399">
        <v>1</v>
      </c>
      <c r="DJ124" s="1399">
        <v>1</v>
      </c>
      <c r="DK124" s="1399">
        <v>1</v>
      </c>
      <c r="DL124" s="1399"/>
      <c r="DM124" s="1399"/>
      <c r="DN124" s="1399"/>
      <c r="DO124" s="1399">
        <v>1</v>
      </c>
      <c r="DP124" s="1399"/>
      <c r="DQ124" s="1399">
        <v>1</v>
      </c>
      <c r="DR124" s="1399">
        <v>1</v>
      </c>
      <c r="DS124" s="1399">
        <v>1</v>
      </c>
      <c r="DT124" s="1399"/>
      <c r="DU124" s="1399"/>
      <c r="DV124" s="1399">
        <v>1</v>
      </c>
      <c r="DW124" s="1399">
        <v>1</v>
      </c>
      <c r="DX124" s="1399">
        <v>1</v>
      </c>
      <c r="DY124" s="1399">
        <v>1</v>
      </c>
      <c r="DZ124" s="1400">
        <v>1</v>
      </c>
    </row>
    <row r="125" spans="2:130" ht="15.75" customHeight="1" x14ac:dyDescent="0.35">
      <c r="B125" s="1620"/>
      <c r="C125" s="1316" t="s">
        <v>107</v>
      </c>
      <c r="D125" s="1335">
        <v>0</v>
      </c>
      <c r="E125" s="1351">
        <v>0</v>
      </c>
      <c r="F125" s="1331" t="s">
        <v>84</v>
      </c>
      <c r="G125" s="1351">
        <v>0</v>
      </c>
      <c r="H125" s="1331" t="s">
        <v>84</v>
      </c>
      <c r="I125" s="1331" t="s">
        <v>84</v>
      </c>
      <c r="J125" s="1351">
        <v>0</v>
      </c>
      <c r="K125" s="1351">
        <v>0</v>
      </c>
      <c r="L125" s="1331" t="s">
        <v>84</v>
      </c>
      <c r="M125" s="1351">
        <v>0</v>
      </c>
      <c r="N125" s="1331" t="s">
        <v>84</v>
      </c>
      <c r="O125" s="1351">
        <v>0</v>
      </c>
      <c r="P125" s="1351">
        <v>0</v>
      </c>
      <c r="Q125" s="1351">
        <v>0</v>
      </c>
      <c r="R125" s="1355">
        <v>0</v>
      </c>
      <c r="S125" s="1000">
        <v>0</v>
      </c>
      <c r="T125" s="1356">
        <v>0</v>
      </c>
      <c r="U125" s="1331" t="s">
        <v>84</v>
      </c>
      <c r="V125" s="1357">
        <v>0</v>
      </c>
      <c r="W125" s="1319">
        <v>0</v>
      </c>
      <c r="X125" s="1147">
        <v>0</v>
      </c>
      <c r="Y125" s="1147">
        <v>0</v>
      </c>
      <c r="Z125" s="1142" t="s">
        <v>84</v>
      </c>
      <c r="AA125" s="1142" t="s">
        <v>84</v>
      </c>
      <c r="AB125" s="1142" t="s">
        <v>84</v>
      </c>
      <c r="AC125" s="1147">
        <v>0</v>
      </c>
      <c r="AD125" s="1142" t="s">
        <v>84</v>
      </c>
      <c r="AE125" s="1147">
        <v>0</v>
      </c>
      <c r="AF125" s="1149">
        <v>0</v>
      </c>
      <c r="AG125" s="865">
        <v>0</v>
      </c>
      <c r="AH125" s="1142" t="s">
        <v>84</v>
      </c>
      <c r="AI125" s="1142" t="s">
        <v>84</v>
      </c>
      <c r="AJ125" s="1150">
        <v>0</v>
      </c>
      <c r="AK125" s="853">
        <v>0</v>
      </c>
      <c r="AL125" s="480">
        <v>0</v>
      </c>
      <c r="AM125" s="1151">
        <v>0</v>
      </c>
      <c r="AN125" s="430">
        <v>0</v>
      </c>
      <c r="AO125" s="339" t="s">
        <v>84</v>
      </c>
      <c r="AP125" s="339" t="s">
        <v>84</v>
      </c>
      <c r="AQ125" s="339" t="s">
        <v>84</v>
      </c>
      <c r="AR125" s="339" t="s">
        <v>84</v>
      </c>
      <c r="AS125" s="339" t="s">
        <v>84</v>
      </c>
      <c r="AT125" s="288"/>
      <c r="AU125" s="1607"/>
      <c r="AV125" s="435" t="s">
        <v>107</v>
      </c>
      <c r="AW125" s="823">
        <v>0</v>
      </c>
      <c r="AX125" s="824">
        <v>0</v>
      </c>
      <c r="AY125" s="824"/>
      <c r="AZ125" s="824">
        <v>0</v>
      </c>
      <c r="BA125" s="824"/>
      <c r="BB125" s="824"/>
      <c r="BC125" s="824">
        <v>0</v>
      </c>
      <c r="BD125" s="824">
        <v>0</v>
      </c>
      <c r="BE125" s="824"/>
      <c r="BF125" s="824">
        <v>0</v>
      </c>
      <c r="BG125" s="824"/>
      <c r="BH125" s="824">
        <v>0</v>
      </c>
      <c r="BI125" s="824">
        <v>0</v>
      </c>
      <c r="BJ125" s="824">
        <v>0</v>
      </c>
      <c r="BK125" s="824">
        <v>0</v>
      </c>
      <c r="BL125" s="824">
        <v>0</v>
      </c>
      <c r="BM125" s="994">
        <v>0</v>
      </c>
      <c r="BN125" s="994"/>
      <c r="BO125" s="1302">
        <v>0</v>
      </c>
      <c r="BP125" s="824">
        <v>0</v>
      </c>
      <c r="BQ125" s="824">
        <v>0</v>
      </c>
      <c r="BR125" s="824">
        <v>0</v>
      </c>
      <c r="BS125" s="824"/>
      <c r="BT125" s="824"/>
      <c r="BU125" s="824"/>
      <c r="BV125" s="824">
        <v>0</v>
      </c>
      <c r="BW125" s="824"/>
      <c r="BX125" s="824">
        <v>0</v>
      </c>
      <c r="BY125" s="824">
        <v>0</v>
      </c>
      <c r="BZ125" s="824">
        <v>0</v>
      </c>
      <c r="CA125" s="824"/>
      <c r="CB125" s="824"/>
      <c r="CC125" s="824">
        <v>0</v>
      </c>
      <c r="CD125" s="846">
        <v>0</v>
      </c>
      <c r="CE125" s="825">
        <v>0</v>
      </c>
      <c r="CF125" s="846">
        <v>0</v>
      </c>
      <c r="CG125" s="846">
        <v>0</v>
      </c>
      <c r="CH125" s="517">
        <v>0</v>
      </c>
      <c r="CI125" s="517">
        <v>0</v>
      </c>
      <c r="CJ125" s="517">
        <v>0</v>
      </c>
      <c r="CK125" s="517">
        <v>0</v>
      </c>
      <c r="CL125" s="517">
        <v>0</v>
      </c>
      <c r="CM125" s="261"/>
      <c r="CN125" s="1607"/>
      <c r="CO125" s="435" t="s">
        <v>107</v>
      </c>
      <c r="CP125" s="1398">
        <v>0</v>
      </c>
      <c r="CQ125" s="1399">
        <v>0</v>
      </c>
      <c r="CR125" s="1399"/>
      <c r="CS125" s="1399">
        <v>0</v>
      </c>
      <c r="CT125" s="1399"/>
      <c r="CU125" s="1399"/>
      <c r="CV125" s="1399">
        <v>0</v>
      </c>
      <c r="CW125" s="1399">
        <v>0</v>
      </c>
      <c r="CX125" s="1399"/>
      <c r="CY125" s="1399">
        <v>0</v>
      </c>
      <c r="CZ125" s="1399"/>
      <c r="DA125" s="1399">
        <v>0</v>
      </c>
      <c r="DB125" s="1399">
        <v>0</v>
      </c>
      <c r="DC125" s="1399">
        <v>0</v>
      </c>
      <c r="DD125" s="1399">
        <v>0</v>
      </c>
      <c r="DE125" s="1399">
        <v>0</v>
      </c>
      <c r="DF125" s="1399">
        <v>0</v>
      </c>
      <c r="DG125" s="1399"/>
      <c r="DH125" s="1399">
        <v>0</v>
      </c>
      <c r="DI125" s="1399">
        <v>0</v>
      </c>
      <c r="DJ125" s="1399">
        <v>0</v>
      </c>
      <c r="DK125" s="1399">
        <v>0</v>
      </c>
      <c r="DL125" s="1399"/>
      <c r="DM125" s="1399"/>
      <c r="DN125" s="1399"/>
      <c r="DO125" s="1399">
        <v>0</v>
      </c>
      <c r="DP125" s="1399"/>
      <c r="DQ125" s="1399">
        <v>0</v>
      </c>
      <c r="DR125" s="1399">
        <v>0</v>
      </c>
      <c r="DS125" s="1399">
        <v>0</v>
      </c>
      <c r="DT125" s="1399"/>
      <c r="DU125" s="1399"/>
      <c r="DV125" s="1399">
        <v>0</v>
      </c>
      <c r="DW125" s="1399">
        <v>0</v>
      </c>
      <c r="DX125" s="1399">
        <v>0</v>
      </c>
      <c r="DY125" s="1399">
        <v>0</v>
      </c>
      <c r="DZ125" s="1400">
        <v>0</v>
      </c>
    </row>
    <row r="126" spans="2:130" ht="15.75" customHeight="1" x14ac:dyDescent="0.35">
      <c r="B126" s="1621" t="s">
        <v>322</v>
      </c>
      <c r="C126" s="1316" t="s">
        <v>106</v>
      </c>
      <c r="D126" s="1336" t="s">
        <v>84</v>
      </c>
      <c r="E126" s="440" t="s">
        <v>84</v>
      </c>
      <c r="F126" s="1331" t="s">
        <v>84</v>
      </c>
      <c r="G126" s="1358" t="s">
        <v>84</v>
      </c>
      <c r="H126" s="1331" t="s">
        <v>84</v>
      </c>
      <c r="I126" s="1331" t="s">
        <v>84</v>
      </c>
      <c r="J126" s="1358" t="s">
        <v>84</v>
      </c>
      <c r="K126" s="1358" t="s">
        <v>84</v>
      </c>
      <c r="L126" s="1331" t="s">
        <v>84</v>
      </c>
      <c r="M126" s="1358" t="s">
        <v>84</v>
      </c>
      <c r="N126" s="1331" t="s">
        <v>84</v>
      </c>
      <c r="O126" s="1358" t="s">
        <v>84</v>
      </c>
      <c r="P126" s="1358" t="s">
        <v>84</v>
      </c>
      <c r="Q126" s="1358" t="s">
        <v>84</v>
      </c>
      <c r="R126" s="1359" t="s">
        <v>84</v>
      </c>
      <c r="S126" s="1002" t="s">
        <v>84</v>
      </c>
      <c r="T126" s="1360" t="s">
        <v>84</v>
      </c>
      <c r="U126" s="1331" t="s">
        <v>84</v>
      </c>
      <c r="V126" s="1361" t="s">
        <v>84</v>
      </c>
      <c r="W126" s="440" t="s">
        <v>84</v>
      </c>
      <c r="X126" s="1152" t="s">
        <v>84</v>
      </c>
      <c r="Y126" s="1152" t="s">
        <v>84</v>
      </c>
      <c r="Z126" s="1142" t="s">
        <v>84</v>
      </c>
      <c r="AA126" s="1142" t="s">
        <v>84</v>
      </c>
      <c r="AB126" s="1142" t="s">
        <v>84</v>
      </c>
      <c r="AC126" s="1152" t="s">
        <v>84</v>
      </c>
      <c r="AD126" s="1142" t="s">
        <v>84</v>
      </c>
      <c r="AE126" s="1152" t="s">
        <v>84</v>
      </c>
      <c r="AF126" s="1153" t="s">
        <v>84</v>
      </c>
      <c r="AG126" s="479" t="s">
        <v>84</v>
      </c>
      <c r="AH126" s="1142" t="s">
        <v>84</v>
      </c>
      <c r="AI126" s="1142" t="s">
        <v>84</v>
      </c>
      <c r="AJ126" s="1154" t="s">
        <v>84</v>
      </c>
      <c r="AK126" s="854" t="s">
        <v>84</v>
      </c>
      <c r="AL126" s="479" t="s">
        <v>84</v>
      </c>
      <c r="AM126" s="1145" t="s">
        <v>84</v>
      </c>
      <c r="AN126" s="440" t="s">
        <v>84</v>
      </c>
      <c r="AO126" s="519" t="s">
        <v>84</v>
      </c>
      <c r="AP126" s="519" t="s">
        <v>84</v>
      </c>
      <c r="AQ126" s="519" t="s">
        <v>84</v>
      </c>
      <c r="AR126" s="519" t="s">
        <v>84</v>
      </c>
      <c r="AS126" s="519" t="s">
        <v>84</v>
      </c>
      <c r="AT126" s="261"/>
      <c r="AU126" s="1607" t="s">
        <v>322</v>
      </c>
      <c r="AV126" s="435" t="s">
        <v>106</v>
      </c>
      <c r="AW126" s="823">
        <v>0</v>
      </c>
      <c r="AX126" s="824">
        <v>0</v>
      </c>
      <c r="AY126" s="824"/>
      <c r="AZ126" s="824">
        <v>0</v>
      </c>
      <c r="BA126" s="824"/>
      <c r="BB126" s="824"/>
      <c r="BC126" s="824">
        <v>0</v>
      </c>
      <c r="BD126" s="824">
        <v>0</v>
      </c>
      <c r="BE126" s="824"/>
      <c r="BF126" s="824">
        <v>0</v>
      </c>
      <c r="BG126" s="824"/>
      <c r="BH126" s="824">
        <v>0</v>
      </c>
      <c r="BI126" s="824">
        <v>0</v>
      </c>
      <c r="BJ126" s="824">
        <v>0</v>
      </c>
      <c r="BK126" s="824">
        <v>0</v>
      </c>
      <c r="BL126" s="824">
        <v>0</v>
      </c>
      <c r="BM126" s="994">
        <v>0</v>
      </c>
      <c r="BN126" s="994"/>
      <c r="BO126" s="1302">
        <v>0</v>
      </c>
      <c r="BP126" s="824">
        <v>0</v>
      </c>
      <c r="BQ126" s="824">
        <v>0</v>
      </c>
      <c r="BR126" s="824">
        <v>0</v>
      </c>
      <c r="BS126" s="824"/>
      <c r="BT126" s="824"/>
      <c r="BU126" s="824"/>
      <c r="BV126" s="824">
        <v>0</v>
      </c>
      <c r="BW126" s="824"/>
      <c r="BX126" s="824">
        <v>0</v>
      </c>
      <c r="BY126" s="824">
        <v>0</v>
      </c>
      <c r="BZ126" s="824">
        <v>0</v>
      </c>
      <c r="CA126" s="824"/>
      <c r="CB126" s="824"/>
      <c r="CC126" s="824">
        <v>0</v>
      </c>
      <c r="CD126" s="846">
        <v>0</v>
      </c>
      <c r="CE126" s="825">
        <v>0</v>
      </c>
      <c r="CF126" s="846">
        <v>1</v>
      </c>
      <c r="CG126" s="846">
        <v>0</v>
      </c>
      <c r="CH126" s="339">
        <v>0</v>
      </c>
      <c r="CI126" s="339">
        <v>0</v>
      </c>
      <c r="CJ126" s="339">
        <v>0</v>
      </c>
      <c r="CK126" s="339">
        <v>0</v>
      </c>
      <c r="CL126" s="339">
        <v>0</v>
      </c>
      <c r="CN126" s="1607" t="s">
        <v>322</v>
      </c>
      <c r="CO126" s="435" t="s">
        <v>106</v>
      </c>
      <c r="CP126" s="1398">
        <v>0</v>
      </c>
      <c r="CQ126" s="1399">
        <v>0</v>
      </c>
      <c r="CR126" s="1399"/>
      <c r="CS126" s="1399">
        <v>0</v>
      </c>
      <c r="CT126" s="1399"/>
      <c r="CU126" s="1399"/>
      <c r="CV126" s="1399">
        <v>0</v>
      </c>
      <c r="CW126" s="1399">
        <v>0</v>
      </c>
      <c r="CX126" s="1399"/>
      <c r="CY126" s="1399">
        <v>0</v>
      </c>
      <c r="CZ126" s="1399"/>
      <c r="DA126" s="1399">
        <v>0</v>
      </c>
      <c r="DB126" s="1399">
        <v>0</v>
      </c>
      <c r="DC126" s="1399">
        <v>0</v>
      </c>
      <c r="DD126" s="1399">
        <v>0</v>
      </c>
      <c r="DE126" s="1399">
        <v>0</v>
      </c>
      <c r="DF126" s="1399">
        <v>0</v>
      </c>
      <c r="DG126" s="1399"/>
      <c r="DH126" s="1399">
        <v>0</v>
      </c>
      <c r="DI126" s="1399">
        <v>0</v>
      </c>
      <c r="DJ126" s="1399">
        <v>0</v>
      </c>
      <c r="DK126" s="1399">
        <v>0</v>
      </c>
      <c r="DL126" s="1399"/>
      <c r="DM126" s="1399"/>
      <c r="DN126" s="1399"/>
      <c r="DO126" s="1399">
        <v>0</v>
      </c>
      <c r="DP126" s="1399"/>
      <c r="DQ126" s="1399">
        <v>0</v>
      </c>
      <c r="DR126" s="1399">
        <v>0</v>
      </c>
      <c r="DS126" s="1399">
        <v>0</v>
      </c>
      <c r="DT126" s="1399"/>
      <c r="DU126" s="1399"/>
      <c r="DV126" s="1399">
        <v>0</v>
      </c>
      <c r="DW126" s="1399">
        <v>0</v>
      </c>
      <c r="DX126" s="1399">
        <v>0</v>
      </c>
      <c r="DY126" s="1399">
        <v>1</v>
      </c>
      <c r="DZ126" s="1400">
        <v>0</v>
      </c>
    </row>
    <row r="127" spans="2:130" ht="15.75" customHeight="1" thickBot="1" x14ac:dyDescent="0.4">
      <c r="B127" s="1648"/>
      <c r="C127" s="1346" t="s">
        <v>107</v>
      </c>
      <c r="D127" s="1347">
        <v>0</v>
      </c>
      <c r="E127" s="914">
        <v>0</v>
      </c>
      <c r="F127" s="444" t="s">
        <v>84</v>
      </c>
      <c r="G127" s="914">
        <v>0</v>
      </c>
      <c r="H127" s="444" t="s">
        <v>84</v>
      </c>
      <c r="I127" s="444" t="s">
        <v>84</v>
      </c>
      <c r="J127" s="914">
        <v>0</v>
      </c>
      <c r="K127" s="914">
        <v>0</v>
      </c>
      <c r="L127" s="444" t="s">
        <v>84</v>
      </c>
      <c r="M127" s="914">
        <v>0</v>
      </c>
      <c r="N127" s="444" t="s">
        <v>84</v>
      </c>
      <c r="O127" s="914">
        <v>0</v>
      </c>
      <c r="P127" s="914">
        <v>0</v>
      </c>
      <c r="Q127" s="914">
        <v>0</v>
      </c>
      <c r="R127" s="915">
        <v>0</v>
      </c>
      <c r="S127" s="1003">
        <v>0</v>
      </c>
      <c r="T127" s="918">
        <v>0</v>
      </c>
      <c r="U127" s="444" t="s">
        <v>84</v>
      </c>
      <c r="V127" s="1366">
        <v>0</v>
      </c>
      <c r="W127" s="1321">
        <v>0</v>
      </c>
      <c r="X127" s="914">
        <v>0</v>
      </c>
      <c r="Y127" s="914">
        <v>0</v>
      </c>
      <c r="Z127" s="444" t="s">
        <v>84</v>
      </c>
      <c r="AA127" s="444" t="s">
        <v>84</v>
      </c>
      <c r="AB127" s="444" t="s">
        <v>84</v>
      </c>
      <c r="AC127" s="914">
        <v>0</v>
      </c>
      <c r="AD127" s="444" t="s">
        <v>84</v>
      </c>
      <c r="AE127" s="914">
        <v>0</v>
      </c>
      <c r="AF127" s="915">
        <v>0</v>
      </c>
      <c r="AG127" s="916">
        <v>0</v>
      </c>
      <c r="AH127" s="444" t="s">
        <v>84</v>
      </c>
      <c r="AI127" s="444" t="s">
        <v>84</v>
      </c>
      <c r="AJ127" s="917">
        <v>0</v>
      </c>
      <c r="AK127" s="918">
        <v>0</v>
      </c>
      <c r="AL127" s="919">
        <v>0</v>
      </c>
      <c r="AM127" s="924">
        <v>0</v>
      </c>
      <c r="AN127" s="1156">
        <v>0</v>
      </c>
      <c r="AO127" s="920" t="s">
        <v>84</v>
      </c>
      <c r="AP127" s="920" t="s">
        <v>84</v>
      </c>
      <c r="AQ127" s="920" t="s">
        <v>84</v>
      </c>
      <c r="AR127" s="920" t="s">
        <v>84</v>
      </c>
      <c r="AS127" s="920" t="s">
        <v>84</v>
      </c>
      <c r="AU127" s="1649"/>
      <c r="AV127" s="436" t="s">
        <v>107</v>
      </c>
      <c r="AW127" s="823">
        <v>0</v>
      </c>
      <c r="AX127" s="824">
        <v>0</v>
      </c>
      <c r="AY127" s="824"/>
      <c r="AZ127" s="824">
        <v>0</v>
      </c>
      <c r="BA127" s="824"/>
      <c r="BB127" s="824"/>
      <c r="BC127" s="824">
        <v>0</v>
      </c>
      <c r="BD127" s="824">
        <v>0</v>
      </c>
      <c r="BE127" s="824"/>
      <c r="BF127" s="824">
        <v>0</v>
      </c>
      <c r="BG127" s="824"/>
      <c r="BH127" s="824">
        <v>0</v>
      </c>
      <c r="BI127" s="824">
        <v>0</v>
      </c>
      <c r="BJ127" s="824">
        <v>0</v>
      </c>
      <c r="BK127" s="824">
        <v>0</v>
      </c>
      <c r="BL127" s="824">
        <v>0</v>
      </c>
      <c r="BM127" s="994">
        <v>0</v>
      </c>
      <c r="BN127" s="994"/>
      <c r="BO127" s="1302">
        <v>0</v>
      </c>
      <c r="BP127" s="824">
        <v>0</v>
      </c>
      <c r="BQ127" s="824">
        <v>0</v>
      </c>
      <c r="BR127" s="824">
        <v>0</v>
      </c>
      <c r="BS127" s="824"/>
      <c r="BT127" s="824"/>
      <c r="BU127" s="824"/>
      <c r="BV127" s="824">
        <v>0</v>
      </c>
      <c r="BW127" s="824"/>
      <c r="BX127" s="824">
        <v>0</v>
      </c>
      <c r="BY127" s="824">
        <v>0</v>
      </c>
      <c r="BZ127" s="824">
        <v>0</v>
      </c>
      <c r="CA127" s="824"/>
      <c r="CB127" s="824"/>
      <c r="CC127" s="824">
        <v>0</v>
      </c>
      <c r="CD127" s="846">
        <v>0</v>
      </c>
      <c r="CE127" s="825">
        <v>0</v>
      </c>
      <c r="CF127" s="846">
        <v>0</v>
      </c>
      <c r="CG127" s="846">
        <v>0</v>
      </c>
      <c r="CH127" s="431">
        <v>0</v>
      </c>
      <c r="CI127" s="431">
        <v>0</v>
      </c>
      <c r="CJ127" s="431">
        <v>0</v>
      </c>
      <c r="CK127" s="431">
        <v>0</v>
      </c>
      <c r="CL127" s="431">
        <v>0</v>
      </c>
      <c r="CN127" s="1649"/>
      <c r="CO127" s="436" t="s">
        <v>107</v>
      </c>
      <c r="CP127" s="1401">
        <v>0</v>
      </c>
      <c r="CQ127" s="1402">
        <v>0</v>
      </c>
      <c r="CR127" s="1402"/>
      <c r="CS127" s="1402">
        <v>0</v>
      </c>
      <c r="CT127" s="1402"/>
      <c r="CU127" s="1402"/>
      <c r="CV127" s="1402">
        <v>0</v>
      </c>
      <c r="CW127" s="1402">
        <v>0</v>
      </c>
      <c r="CX127" s="1402"/>
      <c r="CY127" s="1402">
        <v>0</v>
      </c>
      <c r="CZ127" s="1402"/>
      <c r="DA127" s="1402">
        <v>0</v>
      </c>
      <c r="DB127" s="1402">
        <v>0</v>
      </c>
      <c r="DC127" s="1402">
        <v>0</v>
      </c>
      <c r="DD127" s="1402">
        <v>0</v>
      </c>
      <c r="DE127" s="1402">
        <v>0</v>
      </c>
      <c r="DF127" s="1402">
        <v>0</v>
      </c>
      <c r="DG127" s="1402"/>
      <c r="DH127" s="1402">
        <v>0</v>
      </c>
      <c r="DI127" s="1402">
        <v>0</v>
      </c>
      <c r="DJ127" s="1402">
        <v>0</v>
      </c>
      <c r="DK127" s="1402">
        <v>0</v>
      </c>
      <c r="DL127" s="1402"/>
      <c r="DM127" s="1402"/>
      <c r="DN127" s="1402"/>
      <c r="DO127" s="1402">
        <v>0</v>
      </c>
      <c r="DP127" s="1402"/>
      <c r="DQ127" s="1402">
        <v>0</v>
      </c>
      <c r="DR127" s="1402">
        <v>0</v>
      </c>
      <c r="DS127" s="1402">
        <v>0</v>
      </c>
      <c r="DT127" s="1402"/>
      <c r="DU127" s="1402"/>
      <c r="DV127" s="1402">
        <v>0</v>
      </c>
      <c r="DW127" s="1402">
        <v>0</v>
      </c>
      <c r="DX127" s="1402">
        <v>0</v>
      </c>
      <c r="DY127" s="1402">
        <v>0</v>
      </c>
      <c r="DZ127" s="1403">
        <v>0</v>
      </c>
    </row>
    <row r="129" spans="31:90" x14ac:dyDescent="0.35">
      <c r="AE129" s="241">
        <f>+COUNTIF(AE4:AE127,"100%")</f>
        <v>38</v>
      </c>
      <c r="AJ129" s="241">
        <f>+COUNTIF(AJ4:AN127,"n/a")</f>
        <v>75</v>
      </c>
      <c r="CL129" s="1049"/>
    </row>
    <row r="130" spans="31:90" x14ac:dyDescent="0.35">
      <c r="AE130" s="241">
        <f>+COUNTIF(AE4:AE127,"n/a")</f>
        <v>16</v>
      </c>
      <c r="CL130" s="1077" t="s">
        <v>798</v>
      </c>
    </row>
    <row r="131" spans="31:90" x14ac:dyDescent="0.35">
      <c r="AE131" s="241">
        <f>+COUNTIF(AE4:AE127,"0%")</f>
        <v>52</v>
      </c>
    </row>
    <row r="132" spans="31:90" x14ac:dyDescent="0.35">
      <c r="AE132" s="241">
        <f>+COUNTIF(AE4:AE127,"50%")</f>
        <v>18</v>
      </c>
    </row>
  </sheetData>
  <mergeCells count="196">
    <mergeCell ref="CN56:CN57"/>
    <mergeCell ref="CN58:CN59"/>
    <mergeCell ref="CN60:CN61"/>
    <mergeCell ref="CN120:CN121"/>
    <mergeCell ref="CN122:CN123"/>
    <mergeCell ref="CN124:CN125"/>
    <mergeCell ref="CN126:CN127"/>
    <mergeCell ref="CN102:CN103"/>
    <mergeCell ref="CN104:CN105"/>
    <mergeCell ref="CN106:CN107"/>
    <mergeCell ref="CN108:CN109"/>
    <mergeCell ref="CN110:CN111"/>
    <mergeCell ref="CN112:CN113"/>
    <mergeCell ref="CN114:CN115"/>
    <mergeCell ref="CN116:CN117"/>
    <mergeCell ref="CN118:CN119"/>
    <mergeCell ref="AU56:AU57"/>
    <mergeCell ref="AU54:AU55"/>
    <mergeCell ref="AU90:AU91"/>
    <mergeCell ref="AU82:AU83"/>
    <mergeCell ref="AU88:AU89"/>
    <mergeCell ref="AU64:AU65"/>
    <mergeCell ref="AU66:AU67"/>
    <mergeCell ref="AU70:AU71"/>
    <mergeCell ref="AU72:AU73"/>
    <mergeCell ref="AU74:AU75"/>
    <mergeCell ref="AU68:AU69"/>
    <mergeCell ref="AU60:AU61"/>
    <mergeCell ref="AU62:AU63"/>
    <mergeCell ref="AU58:AU59"/>
    <mergeCell ref="B122:B123"/>
    <mergeCell ref="CM44:CM45"/>
    <mergeCell ref="AU32:AU33"/>
    <mergeCell ref="AU36:AU37"/>
    <mergeCell ref="AU34:AU35"/>
    <mergeCell ref="B118:B119"/>
    <mergeCell ref="B102:B103"/>
    <mergeCell ref="B104:B105"/>
    <mergeCell ref="B100:B101"/>
    <mergeCell ref="AU76:AU77"/>
    <mergeCell ref="AU78:AU79"/>
    <mergeCell ref="AU80:AU81"/>
    <mergeCell ref="AU116:AU117"/>
    <mergeCell ref="AU84:AU85"/>
    <mergeCell ref="AU86:AU87"/>
    <mergeCell ref="AU92:AU93"/>
    <mergeCell ref="B114:B115"/>
    <mergeCell ref="B108:B109"/>
    <mergeCell ref="B110:B111"/>
    <mergeCell ref="B116:B117"/>
    <mergeCell ref="B76:B77"/>
    <mergeCell ref="B94:B95"/>
    <mergeCell ref="B70:B71"/>
    <mergeCell ref="B36:B37"/>
    <mergeCell ref="B54:B55"/>
    <mergeCell ref="B44:B45"/>
    <mergeCell ref="B126:B127"/>
    <mergeCell ref="AU108:AU109"/>
    <mergeCell ref="AU100:AU101"/>
    <mergeCell ref="AU102:AU103"/>
    <mergeCell ref="AU126:AU127"/>
    <mergeCell ref="AU122:AU123"/>
    <mergeCell ref="AU124:AU125"/>
    <mergeCell ref="AU114:AU115"/>
    <mergeCell ref="AU94:AU95"/>
    <mergeCell ref="AU96:AU97"/>
    <mergeCell ref="AU98:AU99"/>
    <mergeCell ref="AU110:AU111"/>
    <mergeCell ref="AU112:AU113"/>
    <mergeCell ref="AU106:AU107"/>
    <mergeCell ref="AU120:AU121"/>
    <mergeCell ref="AU104:AU105"/>
    <mergeCell ref="B124:B125"/>
    <mergeCell ref="B120:B121"/>
    <mergeCell ref="B98:B99"/>
    <mergeCell ref="B112:B113"/>
    <mergeCell ref="B106:B107"/>
    <mergeCell ref="AU118:AU119"/>
    <mergeCell ref="B68:B69"/>
    <mergeCell ref="B96:B97"/>
    <mergeCell ref="B72:B73"/>
    <mergeCell ref="B56:B57"/>
    <mergeCell ref="B58:B59"/>
    <mergeCell ref="B60:B61"/>
    <mergeCell ref="B62:B63"/>
    <mergeCell ref="B64:B65"/>
    <mergeCell ref="B66:B67"/>
    <mergeCell ref="B86:B87"/>
    <mergeCell ref="B92:B93"/>
    <mergeCell ref="B84:B85"/>
    <mergeCell ref="B82:B83"/>
    <mergeCell ref="B80:B81"/>
    <mergeCell ref="B88:B89"/>
    <mergeCell ref="B90:B91"/>
    <mergeCell ref="B74:B75"/>
    <mergeCell ref="B78:B79"/>
    <mergeCell ref="AO1:AS1"/>
    <mergeCell ref="W1:AG1"/>
    <mergeCell ref="B24:B25"/>
    <mergeCell ref="B28:B29"/>
    <mergeCell ref="B1:C3"/>
    <mergeCell ref="B18:B19"/>
    <mergeCell ref="B22:B23"/>
    <mergeCell ref="B20:B21"/>
    <mergeCell ref="B26:B27"/>
    <mergeCell ref="AH1:AL1"/>
    <mergeCell ref="D1:R1"/>
    <mergeCell ref="B14:B15"/>
    <mergeCell ref="BP1:BZ1"/>
    <mergeCell ref="CH1:CL1"/>
    <mergeCell ref="AU20:AU21"/>
    <mergeCell ref="AU22:AU23"/>
    <mergeCell ref="AW1:BN1"/>
    <mergeCell ref="AU26:AU27"/>
    <mergeCell ref="AU28:AU29"/>
    <mergeCell ref="AU30:AU31"/>
    <mergeCell ref="AU12:AU13"/>
    <mergeCell ref="AU16:AU17"/>
    <mergeCell ref="AU1:AV3"/>
    <mergeCell ref="AU18:AU19"/>
    <mergeCell ref="AU24:AU25"/>
    <mergeCell ref="AU14:AU15"/>
    <mergeCell ref="CA1:CC1"/>
    <mergeCell ref="AU10:AU11"/>
    <mergeCell ref="B46:B47"/>
    <mergeCell ref="AU4:AU5"/>
    <mergeCell ref="B4:B5"/>
    <mergeCell ref="B6:B7"/>
    <mergeCell ref="B8:B9"/>
    <mergeCell ref="B10:B11"/>
    <mergeCell ref="B48:B49"/>
    <mergeCell ref="B50:B51"/>
    <mergeCell ref="B52:B53"/>
    <mergeCell ref="AU52:AU53"/>
    <mergeCell ref="B40:B41"/>
    <mergeCell ref="B42:B43"/>
    <mergeCell ref="AU40:AU41"/>
    <mergeCell ref="AU42:AU43"/>
    <mergeCell ref="AU44:AU45"/>
    <mergeCell ref="B12:B13"/>
    <mergeCell ref="B16:B17"/>
    <mergeCell ref="AU6:AU7"/>
    <mergeCell ref="AU8:AU9"/>
    <mergeCell ref="B30:B31"/>
    <mergeCell ref="B34:B35"/>
    <mergeCell ref="B32:B33"/>
    <mergeCell ref="B38:B39"/>
    <mergeCell ref="CN1:CO3"/>
    <mergeCell ref="CP1:DH1"/>
    <mergeCell ref="DI1:DS1"/>
    <mergeCell ref="DV1:DX1"/>
    <mergeCell ref="CN4:CN5"/>
    <mergeCell ref="CN6:CN7"/>
    <mergeCell ref="CN8:CN9"/>
    <mergeCell ref="CN10:CN11"/>
    <mergeCell ref="CN12:CN13"/>
    <mergeCell ref="CN14:CN15"/>
    <mergeCell ref="CN16:CN17"/>
    <mergeCell ref="CN18:CN19"/>
    <mergeCell ref="CN20:CN21"/>
    <mergeCell ref="CN22:CN23"/>
    <mergeCell ref="CN62:CN63"/>
    <mergeCell ref="CN64:CN65"/>
    <mergeCell ref="CN66:CN67"/>
    <mergeCell ref="CN68:CN69"/>
    <mergeCell ref="CN24:CN25"/>
    <mergeCell ref="CN26:CN27"/>
    <mergeCell ref="CN28:CN29"/>
    <mergeCell ref="CN30:CN31"/>
    <mergeCell ref="CN32:CN33"/>
    <mergeCell ref="CN34:CN35"/>
    <mergeCell ref="CN36:CN37"/>
    <mergeCell ref="CN38:CN39"/>
    <mergeCell ref="CN40:CN41"/>
    <mergeCell ref="CN42:CN43"/>
    <mergeCell ref="CN46:CN47"/>
    <mergeCell ref="CN48:CN49"/>
    <mergeCell ref="CN50:CN51"/>
    <mergeCell ref="CN52:CN53"/>
    <mergeCell ref="CN54:CN55"/>
    <mergeCell ref="CN88:CN89"/>
    <mergeCell ref="CN90:CN91"/>
    <mergeCell ref="CN92:CN93"/>
    <mergeCell ref="CN94:CN95"/>
    <mergeCell ref="CN96:CN97"/>
    <mergeCell ref="CN98:CN99"/>
    <mergeCell ref="CN100:CN101"/>
    <mergeCell ref="CN70:CN71"/>
    <mergeCell ref="CN72:CN73"/>
    <mergeCell ref="CN74:CN75"/>
    <mergeCell ref="CN76:CN77"/>
    <mergeCell ref="CN78:CN79"/>
    <mergeCell ref="CN80:CN81"/>
    <mergeCell ref="CN82:CN83"/>
    <mergeCell ref="CN84:CN85"/>
    <mergeCell ref="CN86:CN87"/>
  </mergeCells>
  <conditionalFormatting sqref="D4:U4 D40:E40 G40:U40 W40:AN40 W4:AN4">
    <cfRule type="cellIs" dxfId="126" priority="112" operator="between">
      <formula>0.1</formula>
      <formula>0</formula>
    </cfRule>
  </conditionalFormatting>
  <conditionalFormatting sqref="D6:U6 F8 F10 F12 F14 F16 F18 F20 F22 F24 F26 F28 F30 F32 F34 F36 F38 F40 F42 F44 F46 F48 F50 F52 F54 F56 F58 F60 F62 F64 F66 F68 F70 F72 F74 F76 F78 F80 F82 F84 F86 F88 F90 F92 F94 F96 F98 F100 F102 F104 F106 F108 F110 F112 F114 F116 F118 F120 F122 F124 F126 W6:AN6">
    <cfRule type="cellIs" dxfId="125" priority="119" operator="between">
      <formula>0.1</formula>
      <formula>0</formula>
    </cfRule>
  </conditionalFormatting>
  <conditionalFormatting sqref="D8:E8 G8:U8 W8:AN8">
    <cfRule type="cellIs" dxfId="124" priority="118" operator="between">
      <formula>0.1</formula>
      <formula>0</formula>
    </cfRule>
  </conditionalFormatting>
  <conditionalFormatting sqref="D10:E10 G10:U10 AH10:AN10 W10:AF10">
    <cfRule type="cellIs" dxfId="123" priority="117" operator="between">
      <formula>0.1</formula>
      <formula>0</formula>
    </cfRule>
  </conditionalFormatting>
  <conditionalFormatting sqref="D12:E12 G12:U12 W12:AN12">
    <cfRule type="cellIs" dxfId="122" priority="116" operator="between">
      <formula>0.1</formula>
      <formula>0</formula>
    </cfRule>
  </conditionalFormatting>
  <conditionalFormatting sqref="D14:E14 G14:U14 W14:AN14">
    <cfRule type="cellIs" dxfId="121" priority="107" operator="between">
      <formula>0.1</formula>
      <formula>0</formula>
    </cfRule>
  </conditionalFormatting>
  <conditionalFormatting sqref="D16:E16 G16:U16 W16:AN16">
    <cfRule type="cellIs" dxfId="120" priority="106" operator="between">
      <formula>0.1</formula>
      <formula>0</formula>
    </cfRule>
  </conditionalFormatting>
  <conditionalFormatting sqref="D18:E18 G18:U18 W18:AN18">
    <cfRule type="cellIs" dxfId="119" priority="105" operator="between">
      <formula>0.1</formula>
      <formula>0</formula>
    </cfRule>
  </conditionalFormatting>
  <conditionalFormatting sqref="D20:E20 G20:U20 W20:AN20">
    <cfRule type="cellIs" dxfId="118" priority="104" operator="between">
      <formula>0.1</formula>
      <formula>0</formula>
    </cfRule>
  </conditionalFormatting>
  <conditionalFormatting sqref="D22:E22 G22:U22 W22:AN22">
    <cfRule type="cellIs" dxfId="117" priority="111" operator="between">
      <formula>0.1</formula>
      <formula>0</formula>
    </cfRule>
  </conditionalFormatting>
  <conditionalFormatting sqref="D24:E24 G24:U24 W24:AN24">
    <cfRule type="cellIs" dxfId="116" priority="110" operator="between">
      <formula>0.1</formula>
      <formula>0</formula>
    </cfRule>
  </conditionalFormatting>
  <conditionalFormatting sqref="D26:E26 G26:U26 W26:AN26">
    <cfRule type="cellIs" dxfId="115" priority="109" operator="between">
      <formula>0.1</formula>
      <formula>0</formula>
    </cfRule>
  </conditionalFormatting>
  <conditionalFormatting sqref="D28:E28 G28:U28 W28:AN28">
    <cfRule type="cellIs" dxfId="114" priority="108" operator="between">
      <formula>0.1</formula>
      <formula>0</formula>
    </cfRule>
  </conditionalFormatting>
  <conditionalFormatting sqref="D30:E30 G30:U30 W30:AN30">
    <cfRule type="cellIs" dxfId="113" priority="126" operator="between">
      <formula>0.1</formula>
      <formula>0</formula>
    </cfRule>
  </conditionalFormatting>
  <conditionalFormatting sqref="D32:E32 G32:U32 W32:AN32">
    <cfRule type="cellIs" dxfId="112" priority="125" operator="between">
      <formula>0.1</formula>
      <formula>0</formula>
    </cfRule>
  </conditionalFormatting>
  <conditionalFormatting sqref="D34:E34 G34:U34 W34:AN34">
    <cfRule type="cellIs" dxfId="111" priority="124" operator="between">
      <formula>0.1</formula>
      <formula>0</formula>
    </cfRule>
  </conditionalFormatting>
  <conditionalFormatting sqref="D36:E36 G36:U36 W36:AN36">
    <cfRule type="cellIs" dxfId="110" priority="123" operator="between">
      <formula>0.1</formula>
      <formula>0</formula>
    </cfRule>
  </conditionalFormatting>
  <conditionalFormatting sqref="D38:E38 G38:U38 W38:AN38">
    <cfRule type="cellIs" dxfId="109" priority="122" operator="between">
      <formula>0.1</formula>
      <formula>0</formula>
    </cfRule>
  </conditionalFormatting>
  <conditionalFormatting sqref="D42:E42 G42:U42 W42:AN42">
    <cfRule type="cellIs" dxfId="108" priority="120" operator="between">
      <formula>0.1</formula>
      <formula>0</formula>
    </cfRule>
  </conditionalFormatting>
  <conditionalFormatting sqref="D46:E46 G46:U46 W46:AN46">
    <cfRule type="cellIs" dxfId="107" priority="96" operator="between">
      <formula>0.1</formula>
      <formula>0</formula>
    </cfRule>
  </conditionalFormatting>
  <conditionalFormatting sqref="D48:E48 G48:U48 W48:AN48">
    <cfRule type="cellIs" dxfId="106" priority="95" operator="between">
      <formula>0.1</formula>
      <formula>0</formula>
    </cfRule>
  </conditionalFormatting>
  <conditionalFormatting sqref="D50:E50 G50:U50 W50:AN50">
    <cfRule type="cellIs" dxfId="105" priority="94" operator="between">
      <formula>0.1</formula>
      <formula>0</formula>
    </cfRule>
  </conditionalFormatting>
  <conditionalFormatting sqref="D52:E52 G52:U52 W52:AN52">
    <cfRule type="cellIs" dxfId="104" priority="103" operator="between">
      <formula>0.1</formula>
      <formula>0</formula>
    </cfRule>
  </conditionalFormatting>
  <conditionalFormatting sqref="D54:E54 G54:U54 W54:AN54">
    <cfRule type="cellIs" dxfId="103" priority="102" operator="between">
      <formula>0.1</formula>
      <formula>0</formula>
    </cfRule>
  </conditionalFormatting>
  <conditionalFormatting sqref="D56:E56 G56:U56 W56:AN56">
    <cfRule type="cellIs" dxfId="102" priority="101" operator="between">
      <formula>0.1</formula>
      <formula>0</formula>
    </cfRule>
  </conditionalFormatting>
  <conditionalFormatting sqref="D58:E58 G58:U58 W58:AN58">
    <cfRule type="cellIs" dxfId="101" priority="100" operator="between">
      <formula>0.1</formula>
      <formula>0</formula>
    </cfRule>
  </conditionalFormatting>
  <conditionalFormatting sqref="D60:E60 G60:U60 W60:AN60">
    <cfRule type="cellIs" dxfId="100" priority="99" operator="between">
      <formula>0.1</formula>
      <formula>0</formula>
    </cfRule>
  </conditionalFormatting>
  <conditionalFormatting sqref="D62:E62 G62:U62 W62:AN62">
    <cfRule type="cellIs" dxfId="99" priority="98" operator="between">
      <formula>0.1</formula>
      <formula>0</formula>
    </cfRule>
  </conditionalFormatting>
  <conditionalFormatting sqref="D64:E64 G64:U64 W64:AN64">
    <cfRule type="cellIs" dxfId="98" priority="97" operator="between">
      <formula>0.1</formula>
      <formula>0</formula>
    </cfRule>
  </conditionalFormatting>
  <conditionalFormatting sqref="D66:E66 G66:U66 W66:AN66">
    <cfRule type="cellIs" dxfId="97" priority="86" operator="between">
      <formula>0.1</formula>
      <formula>0</formula>
    </cfRule>
  </conditionalFormatting>
  <conditionalFormatting sqref="D68:E68 G68:U68 W68:AN68">
    <cfRule type="cellIs" dxfId="96" priority="85" operator="between">
      <formula>0.1</formula>
      <formula>0</formula>
    </cfRule>
  </conditionalFormatting>
  <conditionalFormatting sqref="D70:E70 G70:U70 W70:AN70">
    <cfRule type="cellIs" dxfId="95" priority="84" operator="between">
      <formula>0.1</formula>
      <formula>0</formula>
    </cfRule>
  </conditionalFormatting>
  <conditionalFormatting sqref="D72:E72 G72:U72 W72:AN72">
    <cfRule type="cellIs" dxfId="94" priority="93" operator="between">
      <formula>0.1</formula>
      <formula>0</formula>
    </cfRule>
  </conditionalFormatting>
  <conditionalFormatting sqref="D74:E74 G74:U74 W74:AN74">
    <cfRule type="cellIs" dxfId="93" priority="92" operator="between">
      <formula>0.1</formula>
      <formula>0</formula>
    </cfRule>
  </conditionalFormatting>
  <conditionalFormatting sqref="D76:E76 G76:U76 W76:AN76">
    <cfRule type="cellIs" dxfId="92" priority="91" operator="between">
      <formula>0.1</formula>
      <formula>0</formula>
    </cfRule>
  </conditionalFormatting>
  <conditionalFormatting sqref="D78:E78 G78:U78 W78:AN78">
    <cfRule type="cellIs" dxfId="91" priority="90" operator="between">
      <formula>0.1</formula>
      <formula>0</formula>
    </cfRule>
  </conditionalFormatting>
  <conditionalFormatting sqref="D80:E80 G80:U80 W80:AN80">
    <cfRule type="cellIs" dxfId="90" priority="89" operator="between">
      <formula>0.1</formula>
      <formula>0</formula>
    </cfRule>
  </conditionalFormatting>
  <conditionalFormatting sqref="D82:E82 G82:U82 W82:AN82">
    <cfRule type="cellIs" dxfId="89" priority="88" operator="between">
      <formula>0.1</formula>
      <formula>0</formula>
    </cfRule>
  </conditionalFormatting>
  <conditionalFormatting sqref="D84:E84 G84:U84 W84:AN84">
    <cfRule type="cellIs" dxfId="88" priority="87" operator="between">
      <formula>0.1</formula>
      <formula>0</formula>
    </cfRule>
  </conditionalFormatting>
  <conditionalFormatting sqref="D86:E86 G86:U86 W86:AN86">
    <cfRule type="cellIs" dxfId="87" priority="76" operator="between">
      <formula>0.1</formula>
      <formula>0</formula>
    </cfRule>
  </conditionalFormatting>
  <conditionalFormatting sqref="D88:E88 G88:U88 W88:AN88">
    <cfRule type="cellIs" dxfId="86" priority="75" operator="between">
      <formula>0.1</formula>
      <formula>0</formula>
    </cfRule>
  </conditionalFormatting>
  <conditionalFormatting sqref="D90:E90 G90:U90 W90:AN90">
    <cfRule type="cellIs" dxfId="85" priority="74" operator="between">
      <formula>0.1</formula>
      <formula>0</formula>
    </cfRule>
  </conditionalFormatting>
  <conditionalFormatting sqref="D92:E92 G92:U92 W92:AN92">
    <cfRule type="cellIs" dxfId="84" priority="83" operator="between">
      <formula>0.1</formula>
      <formula>0</formula>
    </cfRule>
  </conditionalFormatting>
  <conditionalFormatting sqref="D94:E94 G94:U94 W94:AN94">
    <cfRule type="cellIs" dxfId="83" priority="82" operator="between">
      <formula>0.1</formula>
      <formula>0</formula>
    </cfRule>
  </conditionalFormatting>
  <conditionalFormatting sqref="D96:E96 G96:U96 W96:AN96">
    <cfRule type="cellIs" dxfId="82" priority="81" operator="between">
      <formula>0.1</formula>
      <formula>0</formula>
    </cfRule>
  </conditionalFormatting>
  <conditionalFormatting sqref="D98:E98 G98:U98 W98:AN98">
    <cfRule type="cellIs" dxfId="81" priority="80" operator="between">
      <formula>0.1</formula>
      <formula>0</formula>
    </cfRule>
  </conditionalFormatting>
  <conditionalFormatting sqref="D100:E100 G100:U100 W100:AN100">
    <cfRule type="cellIs" dxfId="80" priority="79" operator="between">
      <formula>0.1</formula>
      <formula>0</formula>
    </cfRule>
  </conditionalFormatting>
  <conditionalFormatting sqref="D102:E102 G102:U102 W102:AN102">
    <cfRule type="cellIs" dxfId="79" priority="78" operator="between">
      <formula>0.1</formula>
      <formula>0</formula>
    </cfRule>
  </conditionalFormatting>
  <conditionalFormatting sqref="D104:E104 G104:U104 W104:AN104">
    <cfRule type="cellIs" dxfId="78" priority="77" operator="between">
      <formula>0.1</formula>
      <formula>0</formula>
    </cfRule>
  </conditionalFormatting>
  <conditionalFormatting sqref="D106:E106 G106:U106 W106:AN106">
    <cfRule type="cellIs" dxfId="77" priority="66" operator="between">
      <formula>0.1</formula>
      <formula>0</formula>
    </cfRule>
  </conditionalFormatting>
  <conditionalFormatting sqref="D108:E108 AM108:AN108 G108:U108 W108:AK108">
    <cfRule type="cellIs" dxfId="76" priority="65" operator="between">
      <formula>0.1</formula>
      <formula>0</formula>
    </cfRule>
  </conditionalFormatting>
  <conditionalFormatting sqref="D110:E110 G110:U110 W110:AN110">
    <cfRule type="cellIs" dxfId="75" priority="64" operator="between">
      <formula>0.1</formula>
      <formula>0</formula>
    </cfRule>
  </conditionalFormatting>
  <conditionalFormatting sqref="D112:E112 G112:U112 W112:AN112">
    <cfRule type="cellIs" dxfId="74" priority="73" operator="between">
      <formula>0.1</formula>
      <formula>0</formula>
    </cfRule>
  </conditionalFormatting>
  <conditionalFormatting sqref="D114:E114 G114:U114 W114:AN114">
    <cfRule type="cellIs" dxfId="73" priority="72" operator="between">
      <formula>0.1</formula>
      <formula>0</formula>
    </cfRule>
  </conditionalFormatting>
  <conditionalFormatting sqref="D116:E116 G116:U116 W116:AN116">
    <cfRule type="cellIs" dxfId="72" priority="71" operator="between">
      <formula>0.1</formula>
      <formula>0</formula>
    </cfRule>
  </conditionalFormatting>
  <conditionalFormatting sqref="D118:E118 G118:U118 W118:AN118">
    <cfRule type="cellIs" dxfId="71" priority="70" operator="between">
      <formula>0.1</formula>
      <formula>0</formula>
    </cfRule>
  </conditionalFormatting>
  <conditionalFormatting sqref="D120:E120 G120:U120 W120:AN120">
    <cfRule type="cellIs" dxfId="70" priority="69" operator="between">
      <formula>0.1</formula>
      <formula>0</formula>
    </cfRule>
  </conditionalFormatting>
  <conditionalFormatting sqref="D122:E122 G122:U122 W122:AN122">
    <cfRule type="cellIs" dxfId="69" priority="68" operator="between">
      <formula>0.1</formula>
      <formula>0</formula>
    </cfRule>
  </conditionalFormatting>
  <conditionalFormatting sqref="D124:E124 G124:U124 W124:AN124">
    <cfRule type="cellIs" dxfId="68" priority="67" operator="between">
      <formula>0.1</formula>
      <formula>0</formula>
    </cfRule>
  </conditionalFormatting>
  <conditionalFormatting sqref="D126:E126 G126:U126 W126:AN126">
    <cfRule type="cellIs" dxfId="67" priority="63" operator="between">
      <formula>0.1</formula>
      <formula>0</formula>
    </cfRule>
  </conditionalFormatting>
  <conditionalFormatting sqref="AL108">
    <cfRule type="cellIs" dxfId="66" priority="62" operator="between">
      <formula>0.1</formula>
      <formula>0</formula>
    </cfRule>
  </conditionalFormatting>
  <conditionalFormatting sqref="AG10">
    <cfRule type="cellIs" dxfId="65" priority="61" operator="between">
      <formula>0.1</formula>
      <formula>0</formula>
    </cfRule>
  </conditionalFormatting>
  <conditionalFormatting sqref="V4 V40">
    <cfRule type="cellIs" dxfId="64" priority="50" operator="between">
      <formula>0.1</formula>
      <formula>0</formula>
    </cfRule>
  </conditionalFormatting>
  <conditionalFormatting sqref="V6">
    <cfRule type="cellIs" dxfId="63" priority="54" operator="between">
      <formula>0.1</formula>
      <formula>0</formula>
    </cfRule>
  </conditionalFormatting>
  <conditionalFormatting sqref="V8">
    <cfRule type="cellIs" dxfId="62" priority="53" operator="between">
      <formula>0.1</formula>
      <formula>0</formula>
    </cfRule>
  </conditionalFormatting>
  <conditionalFormatting sqref="V10">
    <cfRule type="cellIs" dxfId="61" priority="52" operator="between">
      <formula>0.1</formula>
      <formula>0</formula>
    </cfRule>
  </conditionalFormatting>
  <conditionalFormatting sqref="V12">
    <cfRule type="cellIs" dxfId="60" priority="51" operator="between">
      <formula>0.1</formula>
      <formula>0</formula>
    </cfRule>
  </conditionalFormatting>
  <conditionalFormatting sqref="V14">
    <cfRule type="cellIs" dxfId="59" priority="45" operator="between">
      <formula>0.1</formula>
      <formula>0</formula>
    </cfRule>
  </conditionalFormatting>
  <conditionalFormatting sqref="V16">
    <cfRule type="cellIs" dxfId="58" priority="44" operator="between">
      <formula>0.1</formula>
      <formula>0</formula>
    </cfRule>
  </conditionalFormatting>
  <conditionalFormatting sqref="V18">
    <cfRule type="cellIs" dxfId="57" priority="43" operator="between">
      <formula>0.1</formula>
      <formula>0</formula>
    </cfRule>
  </conditionalFormatting>
  <conditionalFormatting sqref="V20">
    <cfRule type="cellIs" dxfId="56" priority="42" operator="between">
      <formula>0.1</formula>
      <formula>0</formula>
    </cfRule>
  </conditionalFormatting>
  <conditionalFormatting sqref="V22">
    <cfRule type="cellIs" dxfId="55" priority="49" operator="between">
      <formula>0.1</formula>
      <formula>0</formula>
    </cfRule>
  </conditionalFormatting>
  <conditionalFormatting sqref="V24">
    <cfRule type="cellIs" dxfId="54" priority="48" operator="between">
      <formula>0.1</formula>
      <formula>0</formula>
    </cfRule>
  </conditionalFormatting>
  <conditionalFormatting sqref="V26">
    <cfRule type="cellIs" dxfId="53" priority="47" operator="between">
      <formula>0.1</formula>
      <formula>0</formula>
    </cfRule>
  </conditionalFormatting>
  <conditionalFormatting sqref="V28">
    <cfRule type="cellIs" dxfId="52" priority="46" operator="between">
      <formula>0.1</formula>
      <formula>0</formula>
    </cfRule>
  </conditionalFormatting>
  <conditionalFormatting sqref="V30">
    <cfRule type="cellIs" dxfId="51" priority="60" operator="between">
      <formula>0.1</formula>
      <formula>0</formula>
    </cfRule>
  </conditionalFormatting>
  <conditionalFormatting sqref="V32">
    <cfRule type="cellIs" dxfId="50" priority="59" operator="between">
      <formula>0.1</formula>
      <formula>0</formula>
    </cfRule>
  </conditionalFormatting>
  <conditionalFormatting sqref="V34">
    <cfRule type="cellIs" dxfId="49" priority="58" operator="between">
      <formula>0.1</formula>
      <formula>0</formula>
    </cfRule>
  </conditionalFormatting>
  <conditionalFormatting sqref="V36">
    <cfRule type="cellIs" dxfId="48" priority="57" operator="between">
      <formula>0.1</formula>
      <formula>0</formula>
    </cfRule>
  </conditionalFormatting>
  <conditionalFormatting sqref="V38">
    <cfRule type="cellIs" dxfId="47" priority="56" operator="between">
      <formula>0.1</formula>
      <formula>0</formula>
    </cfRule>
  </conditionalFormatting>
  <conditionalFormatting sqref="V42">
    <cfRule type="cellIs" dxfId="46" priority="55" operator="between">
      <formula>0.1</formula>
      <formula>0</formula>
    </cfRule>
  </conditionalFormatting>
  <conditionalFormatting sqref="V46">
    <cfRule type="cellIs" dxfId="45" priority="34" operator="between">
      <formula>0.1</formula>
      <formula>0</formula>
    </cfRule>
  </conditionalFormatting>
  <conditionalFormatting sqref="V48">
    <cfRule type="cellIs" dxfId="44" priority="33" operator="between">
      <formula>0.1</formula>
      <formula>0</formula>
    </cfRule>
  </conditionalFormatting>
  <conditionalFormatting sqref="V50">
    <cfRule type="cellIs" dxfId="43" priority="32" operator="between">
      <formula>0.1</formula>
      <formula>0</formula>
    </cfRule>
  </conditionalFormatting>
  <conditionalFormatting sqref="V52">
    <cfRule type="cellIs" dxfId="42" priority="41" operator="between">
      <formula>0.1</formula>
      <formula>0</formula>
    </cfRule>
  </conditionalFormatting>
  <conditionalFormatting sqref="V54">
    <cfRule type="cellIs" dxfId="41" priority="40" operator="between">
      <formula>0.1</formula>
      <formula>0</formula>
    </cfRule>
  </conditionalFormatting>
  <conditionalFormatting sqref="V56">
    <cfRule type="cellIs" dxfId="40" priority="39" operator="between">
      <formula>0.1</formula>
      <formula>0</formula>
    </cfRule>
  </conditionalFormatting>
  <conditionalFormatting sqref="V58">
    <cfRule type="cellIs" dxfId="39" priority="38" operator="between">
      <formula>0.1</formula>
      <formula>0</formula>
    </cfRule>
  </conditionalFormatting>
  <conditionalFormatting sqref="V60">
    <cfRule type="cellIs" dxfId="38" priority="37" operator="between">
      <formula>0.1</formula>
      <formula>0</formula>
    </cfRule>
  </conditionalFormatting>
  <conditionalFormatting sqref="V62">
    <cfRule type="cellIs" dxfId="37" priority="36" operator="between">
      <formula>0.1</formula>
      <formula>0</formula>
    </cfRule>
  </conditionalFormatting>
  <conditionalFormatting sqref="V64">
    <cfRule type="cellIs" dxfId="36" priority="35" operator="between">
      <formula>0.1</formula>
      <formula>0</formula>
    </cfRule>
  </conditionalFormatting>
  <conditionalFormatting sqref="V66">
    <cfRule type="cellIs" dxfId="35" priority="24" operator="between">
      <formula>0.1</formula>
      <formula>0</formula>
    </cfRule>
  </conditionalFormatting>
  <conditionalFormatting sqref="V68">
    <cfRule type="cellIs" dxfId="34" priority="23" operator="between">
      <formula>0.1</formula>
      <formula>0</formula>
    </cfRule>
  </conditionalFormatting>
  <conditionalFormatting sqref="V70">
    <cfRule type="cellIs" dxfId="33" priority="22" operator="between">
      <formula>0.1</formula>
      <formula>0</formula>
    </cfRule>
  </conditionalFormatting>
  <conditionalFormatting sqref="V72">
    <cfRule type="cellIs" dxfId="32" priority="31" operator="between">
      <formula>0.1</formula>
      <formula>0</formula>
    </cfRule>
  </conditionalFormatting>
  <conditionalFormatting sqref="V74">
    <cfRule type="cellIs" dxfId="31" priority="30" operator="between">
      <formula>0.1</formula>
      <formula>0</formula>
    </cfRule>
  </conditionalFormatting>
  <conditionalFormatting sqref="V76">
    <cfRule type="cellIs" dxfId="30" priority="29" operator="between">
      <formula>0.1</formula>
      <formula>0</formula>
    </cfRule>
  </conditionalFormatting>
  <conditionalFormatting sqref="V78">
    <cfRule type="cellIs" dxfId="29" priority="28" operator="between">
      <formula>0.1</formula>
      <formula>0</formula>
    </cfRule>
  </conditionalFormatting>
  <conditionalFormatting sqref="V80">
    <cfRule type="cellIs" dxfId="28" priority="27" operator="between">
      <formula>0.1</formula>
      <formula>0</formula>
    </cfRule>
  </conditionalFormatting>
  <conditionalFormatting sqref="V82">
    <cfRule type="cellIs" dxfId="27" priority="26" operator="between">
      <formula>0.1</formula>
      <formula>0</formula>
    </cfRule>
  </conditionalFormatting>
  <conditionalFormatting sqref="V84">
    <cfRule type="cellIs" dxfId="26" priority="25" operator="between">
      <formula>0.1</formula>
      <formula>0</formula>
    </cfRule>
  </conditionalFormatting>
  <conditionalFormatting sqref="V86">
    <cfRule type="cellIs" dxfId="25" priority="14" operator="between">
      <formula>0.1</formula>
      <formula>0</formula>
    </cfRule>
  </conditionalFormatting>
  <conditionalFormatting sqref="V88">
    <cfRule type="cellIs" dxfId="24" priority="13" operator="between">
      <formula>0.1</formula>
      <formula>0</formula>
    </cfRule>
  </conditionalFormatting>
  <conditionalFormatting sqref="V90">
    <cfRule type="cellIs" dxfId="23" priority="12" operator="between">
      <formula>0.1</formula>
      <formula>0</formula>
    </cfRule>
  </conditionalFormatting>
  <conditionalFormatting sqref="V92">
    <cfRule type="cellIs" dxfId="22" priority="21" operator="between">
      <formula>0.1</formula>
      <formula>0</formula>
    </cfRule>
  </conditionalFormatting>
  <conditionalFormatting sqref="V94">
    <cfRule type="cellIs" dxfId="21" priority="20" operator="between">
      <formula>0.1</formula>
      <formula>0</formula>
    </cfRule>
  </conditionalFormatting>
  <conditionalFormatting sqref="V96">
    <cfRule type="cellIs" dxfId="20" priority="19" operator="between">
      <formula>0.1</formula>
      <formula>0</formula>
    </cfRule>
  </conditionalFormatting>
  <conditionalFormatting sqref="V98">
    <cfRule type="cellIs" dxfId="19" priority="18" operator="between">
      <formula>0.1</formula>
      <formula>0</formula>
    </cfRule>
  </conditionalFormatting>
  <conditionalFormatting sqref="V100">
    <cfRule type="cellIs" dxfId="18" priority="17" operator="between">
      <formula>0.1</formula>
      <formula>0</formula>
    </cfRule>
  </conditionalFormatting>
  <conditionalFormatting sqref="V102">
    <cfRule type="cellIs" dxfId="17" priority="16" operator="between">
      <formula>0.1</formula>
      <formula>0</formula>
    </cfRule>
  </conditionalFormatting>
  <conditionalFormatting sqref="V104">
    <cfRule type="cellIs" dxfId="16" priority="15" operator="between">
      <formula>0.1</formula>
      <formula>0</formula>
    </cfRule>
  </conditionalFormatting>
  <conditionalFormatting sqref="V106">
    <cfRule type="cellIs" dxfId="15" priority="4" operator="between">
      <formula>0.1</formula>
      <formula>0</formula>
    </cfRule>
  </conditionalFormatting>
  <conditionalFormatting sqref="V108">
    <cfRule type="cellIs" dxfId="14" priority="3" operator="between">
      <formula>0.1</formula>
      <formula>0</formula>
    </cfRule>
  </conditionalFormatting>
  <conditionalFormatting sqref="V110">
    <cfRule type="cellIs" dxfId="13" priority="2" operator="between">
      <formula>0.1</formula>
      <formula>0</formula>
    </cfRule>
  </conditionalFormatting>
  <conditionalFormatting sqref="V112">
    <cfRule type="cellIs" dxfId="12" priority="11" operator="between">
      <formula>0.1</formula>
      <formula>0</formula>
    </cfRule>
  </conditionalFormatting>
  <conditionalFormatting sqref="V114">
    <cfRule type="cellIs" dxfId="11" priority="10" operator="between">
      <formula>0.1</formula>
      <formula>0</formula>
    </cfRule>
  </conditionalFormatting>
  <conditionalFormatting sqref="V116">
    <cfRule type="cellIs" dxfId="10" priority="9" operator="between">
      <formula>0.1</formula>
      <formula>0</formula>
    </cfRule>
  </conditionalFormatting>
  <conditionalFormatting sqref="V118">
    <cfRule type="cellIs" dxfId="9" priority="8" operator="between">
      <formula>0.1</formula>
      <formula>0</formula>
    </cfRule>
  </conditionalFormatting>
  <conditionalFormatting sqref="V120">
    <cfRule type="cellIs" dxfId="8" priority="7" operator="between">
      <formula>0.1</formula>
      <formula>0</formula>
    </cfRule>
  </conditionalFormatting>
  <conditionalFormatting sqref="V122">
    <cfRule type="cellIs" dxfId="7" priority="6" operator="between">
      <formula>0.1</formula>
      <formula>0</formula>
    </cfRule>
  </conditionalFormatting>
  <conditionalFormatting sqref="V124">
    <cfRule type="cellIs" dxfId="6" priority="5" operator="between">
      <formula>0.1</formula>
      <formula>0</formula>
    </cfRule>
  </conditionalFormatting>
  <conditionalFormatting sqref="V126">
    <cfRule type="cellIs" dxfId="5" priority="1" operator="between">
      <formula>0.1</formula>
      <formula>0</formula>
    </cfRule>
  </conditionalFormatting>
  <pageMargins left="0.7" right="0.7" top="0.75" bottom="0.75" header="0.3" footer="0.3"/>
  <pageSetup paperSize="9" orientation="portrait" verticalDpi="0"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B1:AL65"/>
  <sheetViews>
    <sheetView zoomScaleNormal="100" workbookViewId="0">
      <selection activeCell="H20" sqref="H20"/>
    </sheetView>
  </sheetViews>
  <sheetFormatPr baseColWidth="10" defaultColWidth="11.453125" defaultRowHeight="12.5" x14ac:dyDescent="0.25"/>
  <cols>
    <col min="1" max="1" width="11.453125" style="257"/>
    <col min="2" max="2" width="52.54296875" style="257" customWidth="1"/>
    <col min="3" max="28" width="11.453125" style="257" customWidth="1"/>
    <col min="29" max="16384" width="11.453125" style="257"/>
  </cols>
  <sheetData>
    <row r="1" spans="2:38" ht="13" thickBot="1" x14ac:dyDescent="0.3"/>
    <row r="2" spans="2:38" ht="12.75" customHeight="1" thickTop="1" x14ac:dyDescent="0.25">
      <c r="B2" s="1654"/>
      <c r="C2" s="1657" t="s">
        <v>103</v>
      </c>
      <c r="D2" s="1658"/>
      <c r="E2" s="1658"/>
      <c r="F2" s="1658"/>
      <c r="G2" s="1658"/>
      <c r="H2" s="1658"/>
      <c r="I2" s="1658"/>
      <c r="J2" s="1658"/>
      <c r="K2" s="1658"/>
      <c r="L2" s="1658"/>
      <c r="M2" s="1658"/>
      <c r="N2" s="1658"/>
      <c r="O2" s="1658"/>
      <c r="P2" s="1658"/>
      <c r="Q2" s="1658"/>
      <c r="R2" s="1658"/>
      <c r="S2" s="1658"/>
      <c r="T2" s="1658"/>
      <c r="U2" s="1658"/>
      <c r="V2" s="1658"/>
      <c r="W2" s="1658" t="s">
        <v>104</v>
      </c>
      <c r="X2" s="1658"/>
      <c r="Y2" s="1658"/>
      <c r="Z2" s="1658"/>
      <c r="AA2" s="1658"/>
      <c r="AB2" s="1658"/>
      <c r="AC2" s="1658"/>
      <c r="AD2" s="1658"/>
      <c r="AE2" s="1658"/>
      <c r="AF2" s="1658"/>
      <c r="AG2" s="1658" t="s">
        <v>105</v>
      </c>
      <c r="AH2" s="1658"/>
      <c r="AI2" s="1658"/>
      <c r="AJ2" s="1658"/>
      <c r="AK2" s="1658"/>
      <c r="AL2" s="1659"/>
    </row>
    <row r="3" spans="2:38" ht="12.75" customHeight="1" x14ac:dyDescent="0.25">
      <c r="B3" s="1655"/>
      <c r="C3" s="1653" t="s">
        <v>123</v>
      </c>
      <c r="D3" s="1652"/>
      <c r="E3" s="1652" t="s">
        <v>124</v>
      </c>
      <c r="F3" s="1652"/>
      <c r="G3" s="1652" t="s">
        <v>3</v>
      </c>
      <c r="H3" s="1652"/>
      <c r="I3" s="1652" t="s">
        <v>101</v>
      </c>
      <c r="J3" s="1652"/>
      <c r="K3" s="1652" t="s">
        <v>90</v>
      </c>
      <c r="L3" s="1652"/>
      <c r="M3" s="1652" t="s">
        <v>6</v>
      </c>
      <c r="N3" s="1652"/>
      <c r="O3" s="1652" t="s">
        <v>91</v>
      </c>
      <c r="P3" s="1652"/>
      <c r="Q3" s="1652" t="s">
        <v>258</v>
      </c>
      <c r="R3" s="1652"/>
      <c r="S3" s="1652" t="s">
        <v>304</v>
      </c>
      <c r="T3" s="1652"/>
      <c r="U3" s="1652" t="s">
        <v>319</v>
      </c>
      <c r="V3" s="1652"/>
      <c r="W3" s="1652" t="s">
        <v>0</v>
      </c>
      <c r="X3" s="1652"/>
      <c r="Y3" s="1652" t="s">
        <v>127</v>
      </c>
      <c r="Z3" s="1652"/>
      <c r="AA3" s="1652" t="s">
        <v>1</v>
      </c>
      <c r="AB3" s="1652"/>
      <c r="AC3" s="1652" t="s">
        <v>177</v>
      </c>
      <c r="AD3" s="1652"/>
      <c r="AE3" s="1652" t="s">
        <v>330</v>
      </c>
      <c r="AF3" s="1652"/>
      <c r="AG3" s="1652" t="s">
        <v>130</v>
      </c>
      <c r="AH3" s="1652"/>
      <c r="AI3" s="1652" t="s">
        <v>317</v>
      </c>
      <c r="AJ3" s="1652"/>
      <c r="AK3" s="1652" t="s">
        <v>329</v>
      </c>
      <c r="AL3" s="1660"/>
    </row>
    <row r="4" spans="2:38" x14ac:dyDescent="0.25">
      <c r="B4" s="1655"/>
      <c r="C4" s="1653" t="s">
        <v>269</v>
      </c>
      <c r="D4" s="1652"/>
      <c r="E4" s="1652" t="s">
        <v>269</v>
      </c>
      <c r="F4" s="1652"/>
      <c r="G4" s="1652" t="s">
        <v>269</v>
      </c>
      <c r="H4" s="1652"/>
      <c r="I4" s="1652" t="s">
        <v>269</v>
      </c>
      <c r="J4" s="1652"/>
      <c r="K4" s="1652" t="s">
        <v>269</v>
      </c>
      <c r="L4" s="1652"/>
      <c r="M4" s="1652" t="s">
        <v>269</v>
      </c>
      <c r="N4" s="1652"/>
      <c r="O4" s="1652" t="s">
        <v>269</v>
      </c>
      <c r="P4" s="1652"/>
      <c r="Q4" s="1652" t="s">
        <v>269</v>
      </c>
      <c r="R4" s="1652"/>
      <c r="S4" s="1652" t="s">
        <v>269</v>
      </c>
      <c r="T4" s="1652"/>
      <c r="U4" s="1652" t="s">
        <v>269</v>
      </c>
      <c r="V4" s="1652"/>
      <c r="W4" s="1652" t="s">
        <v>269</v>
      </c>
      <c r="X4" s="1652"/>
      <c r="Y4" s="1652" t="s">
        <v>269</v>
      </c>
      <c r="Z4" s="1652"/>
      <c r="AA4" s="1652" t="s">
        <v>269</v>
      </c>
      <c r="AB4" s="1652"/>
      <c r="AC4" s="1652" t="s">
        <v>269</v>
      </c>
      <c r="AD4" s="1652"/>
      <c r="AE4" s="1652" t="s">
        <v>269</v>
      </c>
      <c r="AF4" s="1652"/>
      <c r="AG4" s="1652" t="s">
        <v>269</v>
      </c>
      <c r="AH4" s="1652"/>
      <c r="AI4" s="1652" t="s">
        <v>269</v>
      </c>
      <c r="AJ4" s="1652"/>
      <c r="AK4" s="1652" t="s">
        <v>269</v>
      </c>
      <c r="AL4" s="1660"/>
    </row>
    <row r="5" spans="2:38" x14ac:dyDescent="0.25">
      <c r="B5" s="1655"/>
      <c r="C5" s="698" t="s">
        <v>234</v>
      </c>
      <c r="D5" s="699" t="s">
        <v>85</v>
      </c>
      <c r="E5" s="699" t="s">
        <v>234</v>
      </c>
      <c r="F5" s="699" t="s">
        <v>85</v>
      </c>
      <c r="G5" s="699" t="s">
        <v>234</v>
      </c>
      <c r="H5" s="699" t="s">
        <v>85</v>
      </c>
      <c r="I5" s="699" t="s">
        <v>234</v>
      </c>
      <c r="J5" s="699" t="s">
        <v>85</v>
      </c>
      <c r="K5" s="699" t="s">
        <v>234</v>
      </c>
      <c r="L5" s="699" t="s">
        <v>85</v>
      </c>
      <c r="M5" s="699" t="s">
        <v>234</v>
      </c>
      <c r="N5" s="699" t="s">
        <v>85</v>
      </c>
      <c r="O5" s="699" t="s">
        <v>234</v>
      </c>
      <c r="P5" s="699" t="s">
        <v>85</v>
      </c>
      <c r="Q5" s="699" t="s">
        <v>234</v>
      </c>
      <c r="R5" s="699" t="s">
        <v>85</v>
      </c>
      <c r="S5" s="699" t="s">
        <v>234</v>
      </c>
      <c r="T5" s="699" t="s">
        <v>85</v>
      </c>
      <c r="U5" s="699" t="s">
        <v>234</v>
      </c>
      <c r="V5" s="699" t="s">
        <v>85</v>
      </c>
      <c r="W5" s="699" t="s">
        <v>234</v>
      </c>
      <c r="X5" s="699" t="s">
        <v>85</v>
      </c>
      <c r="Y5" s="699" t="s">
        <v>234</v>
      </c>
      <c r="Z5" s="699" t="s">
        <v>85</v>
      </c>
      <c r="AA5" s="699" t="s">
        <v>234</v>
      </c>
      <c r="AB5" s="699" t="s">
        <v>85</v>
      </c>
      <c r="AC5" s="699" t="s">
        <v>234</v>
      </c>
      <c r="AD5" s="699" t="s">
        <v>85</v>
      </c>
      <c r="AE5" s="699" t="s">
        <v>234</v>
      </c>
      <c r="AF5" s="699" t="s">
        <v>85</v>
      </c>
      <c r="AG5" s="699" t="s">
        <v>234</v>
      </c>
      <c r="AH5" s="699" t="s">
        <v>85</v>
      </c>
      <c r="AI5" s="699" t="s">
        <v>234</v>
      </c>
      <c r="AJ5" s="699" t="s">
        <v>85</v>
      </c>
      <c r="AK5" s="699" t="s">
        <v>234</v>
      </c>
      <c r="AL5" s="700" t="s">
        <v>85</v>
      </c>
    </row>
    <row r="6" spans="2:38" customFormat="1" ht="13" thickBot="1" x14ac:dyDescent="0.3">
      <c r="B6" s="1656"/>
      <c r="C6" s="701" t="s">
        <v>318</v>
      </c>
      <c r="D6" s="702" t="s">
        <v>318</v>
      </c>
      <c r="E6" s="702" t="s">
        <v>318</v>
      </c>
      <c r="F6" s="702" t="s">
        <v>318</v>
      </c>
      <c r="G6" s="702" t="s">
        <v>318</v>
      </c>
      <c r="H6" s="702" t="s">
        <v>318</v>
      </c>
      <c r="I6" s="702" t="s">
        <v>318</v>
      </c>
      <c r="J6" s="702" t="s">
        <v>318</v>
      </c>
      <c r="K6" s="702" t="s">
        <v>318</v>
      </c>
      <c r="L6" s="702" t="s">
        <v>318</v>
      </c>
      <c r="M6" s="702" t="s">
        <v>318</v>
      </c>
      <c r="N6" s="702" t="s">
        <v>318</v>
      </c>
      <c r="O6" s="702" t="s">
        <v>318</v>
      </c>
      <c r="P6" s="702" t="s">
        <v>318</v>
      </c>
      <c r="Q6" s="702" t="s">
        <v>318</v>
      </c>
      <c r="R6" s="702" t="s">
        <v>318</v>
      </c>
      <c r="S6" s="702" t="s">
        <v>318</v>
      </c>
      <c r="T6" s="702" t="s">
        <v>318</v>
      </c>
      <c r="U6" s="702" t="s">
        <v>318</v>
      </c>
      <c r="V6" s="702" t="s">
        <v>318</v>
      </c>
      <c r="W6" s="702" t="s">
        <v>318</v>
      </c>
      <c r="X6" s="702" t="s">
        <v>318</v>
      </c>
      <c r="Y6" s="702" t="s">
        <v>318</v>
      </c>
      <c r="Z6" s="702" t="s">
        <v>318</v>
      </c>
      <c r="AA6" s="702" t="s">
        <v>318</v>
      </c>
      <c r="AB6" s="702" t="s">
        <v>318</v>
      </c>
      <c r="AC6" s="702" t="s">
        <v>318</v>
      </c>
      <c r="AD6" s="702" t="s">
        <v>318</v>
      </c>
      <c r="AE6" s="702" t="s">
        <v>318</v>
      </c>
      <c r="AF6" s="702" t="s">
        <v>318</v>
      </c>
      <c r="AG6" s="702" t="s">
        <v>318</v>
      </c>
      <c r="AH6" s="702" t="s">
        <v>318</v>
      </c>
      <c r="AI6" s="702" t="s">
        <v>318</v>
      </c>
      <c r="AJ6" s="702" t="s">
        <v>318</v>
      </c>
      <c r="AK6" s="702" t="s">
        <v>318</v>
      </c>
      <c r="AL6" s="703" t="s">
        <v>318</v>
      </c>
    </row>
    <row r="7" spans="2:38" ht="13" thickTop="1" x14ac:dyDescent="0.25">
      <c r="B7" s="675" t="s">
        <v>272</v>
      </c>
      <c r="C7" s="676" t="s">
        <v>381</v>
      </c>
      <c r="D7" s="677" t="s">
        <v>382</v>
      </c>
      <c r="E7" s="677" t="s">
        <v>383</v>
      </c>
      <c r="F7" s="677" t="s">
        <v>384</v>
      </c>
      <c r="G7" s="677" t="s">
        <v>381</v>
      </c>
      <c r="H7" s="677" t="s">
        <v>385</v>
      </c>
      <c r="I7" s="677" t="s">
        <v>386</v>
      </c>
      <c r="J7" s="677" t="s">
        <v>383</v>
      </c>
      <c r="K7" s="677" t="s">
        <v>381</v>
      </c>
      <c r="L7" s="677" t="s">
        <v>383</v>
      </c>
      <c r="M7" s="677" t="s">
        <v>385</v>
      </c>
      <c r="N7" s="677" t="s">
        <v>381</v>
      </c>
      <c r="O7" s="677" t="s">
        <v>387</v>
      </c>
      <c r="P7" s="677" t="s">
        <v>386</v>
      </c>
      <c r="Q7" s="677" t="s">
        <v>387</v>
      </c>
      <c r="R7" s="677" t="s">
        <v>381</v>
      </c>
      <c r="S7" s="677" t="s">
        <v>384</v>
      </c>
      <c r="T7" s="677" t="s">
        <v>386</v>
      </c>
      <c r="U7" s="677" t="s">
        <v>383</v>
      </c>
      <c r="V7" s="678" t="s">
        <v>381</v>
      </c>
      <c r="W7" s="676" t="s">
        <v>382</v>
      </c>
      <c r="X7" s="677" t="s">
        <v>383</v>
      </c>
      <c r="Y7" s="677" t="s">
        <v>401</v>
      </c>
      <c r="Z7" s="677" t="s">
        <v>387</v>
      </c>
      <c r="AA7" s="677" t="s">
        <v>384</v>
      </c>
      <c r="AB7" s="677" t="s">
        <v>385</v>
      </c>
      <c r="AC7" s="677" t="s">
        <v>401</v>
      </c>
      <c r="AD7" s="677" t="s">
        <v>382</v>
      </c>
      <c r="AE7" s="677" t="s">
        <v>383</v>
      </c>
      <c r="AF7" s="678" t="s">
        <v>385</v>
      </c>
      <c r="AG7" s="679" t="s">
        <v>412</v>
      </c>
      <c r="AH7" s="677" t="s">
        <v>384</v>
      </c>
      <c r="AI7" s="677" t="s">
        <v>413</v>
      </c>
      <c r="AJ7" s="677" t="s">
        <v>385</v>
      </c>
      <c r="AK7" s="677" t="s">
        <v>383</v>
      </c>
      <c r="AL7" s="678" t="s">
        <v>385</v>
      </c>
    </row>
    <row r="8" spans="2:38" x14ac:dyDescent="0.25">
      <c r="B8" s="680" t="s">
        <v>276</v>
      </c>
      <c r="C8" s="681" t="s">
        <v>273</v>
      </c>
      <c r="D8" s="682" t="s">
        <v>273</v>
      </c>
      <c r="E8" s="682" t="s">
        <v>273</v>
      </c>
      <c r="F8" s="682" t="s">
        <v>273</v>
      </c>
      <c r="G8" s="682" t="s">
        <v>274</v>
      </c>
      <c r="H8" s="682" t="s">
        <v>274</v>
      </c>
      <c r="I8" s="682" t="s">
        <v>275</v>
      </c>
      <c r="J8" s="682" t="s">
        <v>273</v>
      </c>
      <c r="K8" s="682" t="s">
        <v>273</v>
      </c>
      <c r="L8" s="682" t="s">
        <v>273</v>
      </c>
      <c r="M8" s="682" t="s">
        <v>273</v>
      </c>
      <c r="N8" s="682" t="s">
        <v>274</v>
      </c>
      <c r="O8" s="682" t="s">
        <v>273</v>
      </c>
      <c r="P8" s="682" t="s">
        <v>273</v>
      </c>
      <c r="Q8" s="682" t="s">
        <v>275</v>
      </c>
      <c r="R8" s="682" t="s">
        <v>273</v>
      </c>
      <c r="S8" s="682" t="s">
        <v>275</v>
      </c>
      <c r="T8" s="682" t="s">
        <v>273</v>
      </c>
      <c r="U8" s="682" t="s">
        <v>275</v>
      </c>
      <c r="V8" s="683" t="s">
        <v>274</v>
      </c>
      <c r="W8" s="684" t="s">
        <v>273</v>
      </c>
      <c r="X8" s="682" t="s">
        <v>273</v>
      </c>
      <c r="Y8" s="682" t="s">
        <v>273</v>
      </c>
      <c r="Z8" s="682" t="s">
        <v>274</v>
      </c>
      <c r="AA8" s="682" t="s">
        <v>273</v>
      </c>
      <c r="AB8" s="682" t="s">
        <v>273</v>
      </c>
      <c r="AC8" s="682" t="s">
        <v>275</v>
      </c>
      <c r="AD8" s="682" t="s">
        <v>273</v>
      </c>
      <c r="AE8" s="682" t="s">
        <v>273</v>
      </c>
      <c r="AF8" s="683" t="s">
        <v>274</v>
      </c>
      <c r="AG8" s="685" t="s">
        <v>273</v>
      </c>
      <c r="AH8" s="682" t="s">
        <v>275</v>
      </c>
      <c r="AI8" s="682" t="s">
        <v>273</v>
      </c>
      <c r="AJ8" s="682" t="s">
        <v>274</v>
      </c>
      <c r="AK8" s="682" t="s">
        <v>273</v>
      </c>
      <c r="AL8" s="683" t="s">
        <v>275</v>
      </c>
    </row>
    <row r="9" spans="2:38" ht="13" thickBot="1" x14ac:dyDescent="0.3">
      <c r="B9" s="686" t="s">
        <v>247</v>
      </c>
      <c r="C9" s="687" t="s">
        <v>388</v>
      </c>
      <c r="D9" s="688" t="s">
        <v>389</v>
      </c>
      <c r="E9" s="688" t="s">
        <v>377</v>
      </c>
      <c r="F9" s="688" t="s">
        <v>390</v>
      </c>
      <c r="G9" s="688" t="s">
        <v>391</v>
      </c>
      <c r="H9" s="688" t="s">
        <v>392</v>
      </c>
      <c r="I9" s="688" t="s">
        <v>391</v>
      </c>
      <c r="J9" s="688" t="s">
        <v>376</v>
      </c>
      <c r="K9" s="688" t="s">
        <v>393</v>
      </c>
      <c r="L9" s="688" t="s">
        <v>394</v>
      </c>
      <c r="M9" s="688" t="s">
        <v>395</v>
      </c>
      <c r="N9" s="688" t="s">
        <v>394</v>
      </c>
      <c r="O9" s="688" t="s">
        <v>378</v>
      </c>
      <c r="P9" s="688" t="s">
        <v>396</v>
      </c>
      <c r="Q9" s="688" t="s">
        <v>378</v>
      </c>
      <c r="R9" s="688" t="s">
        <v>397</v>
      </c>
      <c r="S9" s="688" t="s">
        <v>377</v>
      </c>
      <c r="T9" s="688" t="s">
        <v>398</v>
      </c>
      <c r="U9" s="688" t="s">
        <v>399</v>
      </c>
      <c r="V9" s="689" t="s">
        <v>400</v>
      </c>
      <c r="W9" s="687" t="s">
        <v>402</v>
      </c>
      <c r="X9" s="688" t="s">
        <v>403</v>
      </c>
      <c r="Y9" s="688" t="s">
        <v>404</v>
      </c>
      <c r="Z9" s="688" t="s">
        <v>405</v>
      </c>
      <c r="AA9" s="688" t="s">
        <v>406</v>
      </c>
      <c r="AB9" s="688" t="s">
        <v>407</v>
      </c>
      <c r="AC9" s="688" t="s">
        <v>408</v>
      </c>
      <c r="AD9" s="688" t="s">
        <v>409</v>
      </c>
      <c r="AE9" s="688" t="s">
        <v>410</v>
      </c>
      <c r="AF9" s="689" t="s">
        <v>411</v>
      </c>
      <c r="AG9" s="690" t="s">
        <v>414</v>
      </c>
      <c r="AH9" s="688" t="s">
        <v>375</v>
      </c>
      <c r="AI9" s="688" t="s">
        <v>388</v>
      </c>
      <c r="AJ9" s="688" t="s">
        <v>415</v>
      </c>
      <c r="AK9" s="688" t="s">
        <v>416</v>
      </c>
      <c r="AL9" s="689" t="s">
        <v>417</v>
      </c>
    </row>
    <row r="10" spans="2:38" x14ac:dyDescent="0.25">
      <c r="B10" s="691" t="s">
        <v>190</v>
      </c>
      <c r="C10" s="684" t="s">
        <v>191</v>
      </c>
      <c r="D10" s="682" t="s">
        <v>191</v>
      </c>
      <c r="E10" s="682" t="s">
        <v>191</v>
      </c>
      <c r="F10" s="682" t="s">
        <v>191</v>
      </c>
      <c r="G10" s="682" t="s">
        <v>191</v>
      </c>
      <c r="H10" s="682" t="s">
        <v>418</v>
      </c>
      <c r="I10" s="682" t="s">
        <v>191</v>
      </c>
      <c r="J10" s="682" t="s">
        <v>419</v>
      </c>
      <c r="K10" s="682" t="s">
        <v>191</v>
      </c>
      <c r="L10" s="682" t="s">
        <v>191</v>
      </c>
      <c r="M10" s="682" t="s">
        <v>420</v>
      </c>
      <c r="N10" s="682" t="s">
        <v>191</v>
      </c>
      <c r="O10" s="682" t="s">
        <v>421</v>
      </c>
      <c r="P10" s="682" t="s">
        <v>191</v>
      </c>
      <c r="Q10" s="682" t="s">
        <v>191</v>
      </c>
      <c r="R10" s="682" t="s">
        <v>191</v>
      </c>
      <c r="S10" s="682" t="s">
        <v>191</v>
      </c>
      <c r="T10" s="682" t="s">
        <v>191</v>
      </c>
      <c r="U10" s="682" t="s">
        <v>191</v>
      </c>
      <c r="V10" s="683" t="s">
        <v>191</v>
      </c>
      <c r="W10" s="684" t="s">
        <v>537</v>
      </c>
      <c r="X10" s="682" t="s">
        <v>538</v>
      </c>
      <c r="Y10" s="682" t="s">
        <v>539</v>
      </c>
      <c r="Z10" s="682" t="s">
        <v>191</v>
      </c>
      <c r="AA10" s="682" t="s">
        <v>540</v>
      </c>
      <c r="AB10" s="682" t="s">
        <v>541</v>
      </c>
      <c r="AC10" s="682" t="s">
        <v>191</v>
      </c>
      <c r="AD10" s="682" t="s">
        <v>191</v>
      </c>
      <c r="AE10" s="682" t="s">
        <v>191</v>
      </c>
      <c r="AF10" s="683" t="s">
        <v>191</v>
      </c>
      <c r="AG10" s="685" t="s">
        <v>542</v>
      </c>
      <c r="AH10" s="682" t="s">
        <v>191</v>
      </c>
      <c r="AI10" s="682" t="s">
        <v>191</v>
      </c>
      <c r="AJ10" s="682" t="s">
        <v>543</v>
      </c>
      <c r="AK10" s="682" t="s">
        <v>191</v>
      </c>
      <c r="AL10" s="692" t="s">
        <v>544</v>
      </c>
    </row>
    <row r="11" spans="2:38" x14ac:dyDescent="0.25">
      <c r="B11" s="691" t="s">
        <v>255</v>
      </c>
      <c r="C11" s="684" t="s">
        <v>191</v>
      </c>
      <c r="D11" s="682" t="s">
        <v>191</v>
      </c>
      <c r="E11" s="682" t="s">
        <v>422</v>
      </c>
      <c r="F11" s="682" t="s">
        <v>191</v>
      </c>
      <c r="G11" s="682" t="s">
        <v>191</v>
      </c>
      <c r="H11" s="682" t="s">
        <v>423</v>
      </c>
      <c r="I11" s="682" t="s">
        <v>191</v>
      </c>
      <c r="J11" s="682" t="s">
        <v>191</v>
      </c>
      <c r="K11" s="682" t="s">
        <v>191</v>
      </c>
      <c r="L11" s="682" t="s">
        <v>191</v>
      </c>
      <c r="M11" s="682" t="s">
        <v>191</v>
      </c>
      <c r="N11" s="682" t="s">
        <v>191</v>
      </c>
      <c r="O11" s="682" t="s">
        <v>191</v>
      </c>
      <c r="P11" s="682" t="s">
        <v>191</v>
      </c>
      <c r="Q11" s="682" t="s">
        <v>191</v>
      </c>
      <c r="R11" s="682" t="s">
        <v>191</v>
      </c>
      <c r="S11" s="682" t="s">
        <v>191</v>
      </c>
      <c r="T11" s="682" t="s">
        <v>191</v>
      </c>
      <c r="U11" s="682" t="s">
        <v>191</v>
      </c>
      <c r="V11" s="683" t="s">
        <v>191</v>
      </c>
      <c r="W11" s="684" t="s">
        <v>191</v>
      </c>
      <c r="X11" s="682" t="s">
        <v>545</v>
      </c>
      <c r="Y11" s="682" t="s">
        <v>546</v>
      </c>
      <c r="Z11" s="682" t="s">
        <v>191</v>
      </c>
      <c r="AA11" s="682" t="s">
        <v>191</v>
      </c>
      <c r="AB11" s="682" t="s">
        <v>191</v>
      </c>
      <c r="AC11" s="682" t="s">
        <v>547</v>
      </c>
      <c r="AD11" s="682" t="s">
        <v>191</v>
      </c>
      <c r="AE11" s="682" t="s">
        <v>191</v>
      </c>
      <c r="AF11" s="683" t="s">
        <v>191</v>
      </c>
      <c r="AG11" s="685" t="s">
        <v>191</v>
      </c>
      <c r="AH11" s="682" t="s">
        <v>191</v>
      </c>
      <c r="AI11" s="682" t="s">
        <v>191</v>
      </c>
      <c r="AJ11" s="682" t="s">
        <v>548</v>
      </c>
      <c r="AK11" s="682" t="s">
        <v>191</v>
      </c>
      <c r="AL11" s="692" t="s">
        <v>549</v>
      </c>
    </row>
    <row r="12" spans="2:38" x14ac:dyDescent="0.25">
      <c r="B12" s="691" t="s">
        <v>192</v>
      </c>
      <c r="C12" s="684" t="s">
        <v>191</v>
      </c>
      <c r="D12" s="682" t="s">
        <v>191</v>
      </c>
      <c r="E12" s="682" t="s">
        <v>191</v>
      </c>
      <c r="F12" s="682" t="s">
        <v>191</v>
      </c>
      <c r="G12" s="682" t="s">
        <v>191</v>
      </c>
      <c r="H12" s="682" t="s">
        <v>424</v>
      </c>
      <c r="I12" s="682" t="s">
        <v>191</v>
      </c>
      <c r="J12" s="682" t="s">
        <v>191</v>
      </c>
      <c r="K12" s="682" t="s">
        <v>191</v>
      </c>
      <c r="L12" s="682" t="s">
        <v>191</v>
      </c>
      <c r="M12" s="682" t="s">
        <v>191</v>
      </c>
      <c r="N12" s="682" t="s">
        <v>191</v>
      </c>
      <c r="O12" s="682" t="s">
        <v>191</v>
      </c>
      <c r="P12" s="682" t="s">
        <v>191</v>
      </c>
      <c r="Q12" s="682" t="s">
        <v>191</v>
      </c>
      <c r="R12" s="682" t="s">
        <v>191</v>
      </c>
      <c r="S12" s="682" t="s">
        <v>191</v>
      </c>
      <c r="T12" s="682" t="s">
        <v>191</v>
      </c>
      <c r="U12" s="682" t="s">
        <v>191</v>
      </c>
      <c r="V12" s="683" t="s">
        <v>191</v>
      </c>
      <c r="W12" s="684" t="s">
        <v>191</v>
      </c>
      <c r="X12" s="682" t="s">
        <v>191</v>
      </c>
      <c r="Y12" s="682" t="s">
        <v>550</v>
      </c>
      <c r="Z12" s="682" t="s">
        <v>191</v>
      </c>
      <c r="AA12" s="682" t="s">
        <v>191</v>
      </c>
      <c r="AB12" s="682" t="s">
        <v>191</v>
      </c>
      <c r="AC12" s="682" t="s">
        <v>191</v>
      </c>
      <c r="AD12" s="682" t="s">
        <v>191</v>
      </c>
      <c r="AE12" s="682" t="s">
        <v>191</v>
      </c>
      <c r="AF12" s="683" t="s">
        <v>191</v>
      </c>
      <c r="AG12" s="685" t="s">
        <v>191</v>
      </c>
      <c r="AH12" s="682" t="s">
        <v>191</v>
      </c>
      <c r="AI12" s="682" t="s">
        <v>551</v>
      </c>
      <c r="AJ12" s="682" t="s">
        <v>552</v>
      </c>
      <c r="AK12" s="682" t="s">
        <v>191</v>
      </c>
      <c r="AL12" s="692" t="s">
        <v>191</v>
      </c>
    </row>
    <row r="13" spans="2:38" ht="13" thickBot="1" x14ac:dyDescent="0.3">
      <c r="B13" s="693" t="s">
        <v>193</v>
      </c>
      <c r="C13" s="687" t="s">
        <v>425</v>
      </c>
      <c r="D13" s="688" t="s">
        <v>191</v>
      </c>
      <c r="E13" s="688" t="s">
        <v>426</v>
      </c>
      <c r="F13" s="688" t="s">
        <v>191</v>
      </c>
      <c r="G13" s="688" t="s">
        <v>191</v>
      </c>
      <c r="H13" s="688" t="s">
        <v>373</v>
      </c>
      <c r="I13" s="688" t="s">
        <v>427</v>
      </c>
      <c r="J13" s="688" t="s">
        <v>191</v>
      </c>
      <c r="K13" s="688" t="s">
        <v>191</v>
      </c>
      <c r="L13" s="688" t="s">
        <v>191</v>
      </c>
      <c r="M13" s="688" t="s">
        <v>191</v>
      </c>
      <c r="N13" s="688" t="s">
        <v>191</v>
      </c>
      <c r="O13" s="688" t="s">
        <v>191</v>
      </c>
      <c r="P13" s="688" t="s">
        <v>428</v>
      </c>
      <c r="Q13" s="688" t="s">
        <v>191</v>
      </c>
      <c r="R13" s="688" t="s">
        <v>191</v>
      </c>
      <c r="S13" s="688" t="s">
        <v>191</v>
      </c>
      <c r="T13" s="688" t="s">
        <v>191</v>
      </c>
      <c r="U13" s="688" t="s">
        <v>191</v>
      </c>
      <c r="V13" s="689" t="s">
        <v>191</v>
      </c>
      <c r="W13" s="687" t="s">
        <v>191</v>
      </c>
      <c r="X13" s="688" t="s">
        <v>191</v>
      </c>
      <c r="Y13" s="688" t="s">
        <v>553</v>
      </c>
      <c r="Z13" s="688" t="s">
        <v>191</v>
      </c>
      <c r="AA13" s="688" t="s">
        <v>191</v>
      </c>
      <c r="AB13" s="688" t="s">
        <v>191</v>
      </c>
      <c r="AC13" s="688" t="s">
        <v>191</v>
      </c>
      <c r="AD13" s="688" t="s">
        <v>191</v>
      </c>
      <c r="AE13" s="688" t="s">
        <v>191</v>
      </c>
      <c r="AF13" s="689" t="s">
        <v>191</v>
      </c>
      <c r="AG13" s="690" t="s">
        <v>191</v>
      </c>
      <c r="AH13" s="688" t="s">
        <v>554</v>
      </c>
      <c r="AI13" s="688" t="s">
        <v>191</v>
      </c>
      <c r="AJ13" s="688" t="s">
        <v>191</v>
      </c>
      <c r="AK13" s="688" t="s">
        <v>191</v>
      </c>
      <c r="AL13" s="694" t="s">
        <v>191</v>
      </c>
    </row>
    <row r="14" spans="2:38" x14ac:dyDescent="0.25">
      <c r="B14" s="691" t="s">
        <v>194</v>
      </c>
      <c r="C14" s="684" t="s">
        <v>191</v>
      </c>
      <c r="D14" s="682" t="s">
        <v>191</v>
      </c>
      <c r="E14" s="682" t="s">
        <v>429</v>
      </c>
      <c r="F14" s="682" t="s">
        <v>191</v>
      </c>
      <c r="G14" s="682" t="s">
        <v>191</v>
      </c>
      <c r="H14" s="682" t="s">
        <v>191</v>
      </c>
      <c r="I14" s="682" t="s">
        <v>191</v>
      </c>
      <c r="J14" s="682" t="s">
        <v>191</v>
      </c>
      <c r="K14" s="682" t="s">
        <v>191</v>
      </c>
      <c r="L14" s="682" t="s">
        <v>191</v>
      </c>
      <c r="M14" s="682" t="s">
        <v>191</v>
      </c>
      <c r="N14" s="682" t="s">
        <v>191</v>
      </c>
      <c r="O14" s="682" t="s">
        <v>191</v>
      </c>
      <c r="P14" s="682" t="s">
        <v>191</v>
      </c>
      <c r="Q14" s="682" t="s">
        <v>191</v>
      </c>
      <c r="R14" s="682" t="s">
        <v>191</v>
      </c>
      <c r="S14" s="682" t="s">
        <v>191</v>
      </c>
      <c r="T14" s="682" t="s">
        <v>191</v>
      </c>
      <c r="U14" s="682" t="s">
        <v>191</v>
      </c>
      <c r="V14" s="683" t="s">
        <v>191</v>
      </c>
      <c r="W14" s="684" t="s">
        <v>191</v>
      </c>
      <c r="X14" s="682" t="s">
        <v>555</v>
      </c>
      <c r="Y14" s="682" t="s">
        <v>191</v>
      </c>
      <c r="Z14" s="682" t="s">
        <v>191</v>
      </c>
      <c r="AA14" s="682" t="s">
        <v>191</v>
      </c>
      <c r="AB14" s="682" t="s">
        <v>191</v>
      </c>
      <c r="AC14" s="682" t="s">
        <v>191</v>
      </c>
      <c r="AD14" s="682" t="s">
        <v>191</v>
      </c>
      <c r="AE14" s="682" t="s">
        <v>191</v>
      </c>
      <c r="AF14" s="683" t="s">
        <v>191</v>
      </c>
      <c r="AG14" s="685" t="s">
        <v>191</v>
      </c>
      <c r="AH14" s="682" t="s">
        <v>191</v>
      </c>
      <c r="AI14" s="682" t="s">
        <v>191</v>
      </c>
      <c r="AJ14" s="682" t="s">
        <v>191</v>
      </c>
      <c r="AK14" s="682" t="s">
        <v>191</v>
      </c>
      <c r="AL14" s="692" t="s">
        <v>191</v>
      </c>
    </row>
    <row r="15" spans="2:38" x14ac:dyDescent="0.25">
      <c r="B15" s="691" t="s">
        <v>195</v>
      </c>
      <c r="C15" s="684" t="s">
        <v>191</v>
      </c>
      <c r="D15" s="682" t="s">
        <v>191</v>
      </c>
      <c r="E15" s="682" t="s">
        <v>191</v>
      </c>
      <c r="F15" s="682" t="s">
        <v>191</v>
      </c>
      <c r="G15" s="682" t="s">
        <v>191</v>
      </c>
      <c r="H15" s="682" t="s">
        <v>191</v>
      </c>
      <c r="I15" s="682" t="s">
        <v>430</v>
      </c>
      <c r="J15" s="682" t="s">
        <v>191</v>
      </c>
      <c r="K15" s="682" t="s">
        <v>191</v>
      </c>
      <c r="L15" s="682" t="s">
        <v>191</v>
      </c>
      <c r="M15" s="682" t="s">
        <v>191</v>
      </c>
      <c r="N15" s="682" t="s">
        <v>191</v>
      </c>
      <c r="O15" s="682" t="s">
        <v>191</v>
      </c>
      <c r="P15" s="682" t="s">
        <v>191</v>
      </c>
      <c r="Q15" s="682" t="s">
        <v>191</v>
      </c>
      <c r="R15" s="682" t="s">
        <v>191</v>
      </c>
      <c r="S15" s="682" t="s">
        <v>191</v>
      </c>
      <c r="T15" s="682" t="s">
        <v>191</v>
      </c>
      <c r="U15" s="682" t="s">
        <v>191</v>
      </c>
      <c r="V15" s="683" t="s">
        <v>191</v>
      </c>
      <c r="W15" s="684" t="s">
        <v>191</v>
      </c>
      <c r="X15" s="682" t="s">
        <v>191</v>
      </c>
      <c r="Y15" s="682" t="s">
        <v>191</v>
      </c>
      <c r="Z15" s="682" t="s">
        <v>191</v>
      </c>
      <c r="AA15" s="682" t="s">
        <v>191</v>
      </c>
      <c r="AB15" s="682" t="s">
        <v>191</v>
      </c>
      <c r="AC15" s="682" t="s">
        <v>191</v>
      </c>
      <c r="AD15" s="682" t="s">
        <v>191</v>
      </c>
      <c r="AE15" s="682" t="s">
        <v>191</v>
      </c>
      <c r="AF15" s="683" t="s">
        <v>191</v>
      </c>
      <c r="AG15" s="685" t="s">
        <v>191</v>
      </c>
      <c r="AH15" s="682" t="s">
        <v>191</v>
      </c>
      <c r="AI15" s="682" t="s">
        <v>191</v>
      </c>
      <c r="AJ15" s="682" t="s">
        <v>191</v>
      </c>
      <c r="AK15" s="682" t="s">
        <v>191</v>
      </c>
      <c r="AL15" s="692" t="s">
        <v>191</v>
      </c>
    </row>
    <row r="16" spans="2:38" x14ac:dyDescent="0.25">
      <c r="B16" s="691" t="s">
        <v>196</v>
      </c>
      <c r="C16" s="684" t="s">
        <v>191</v>
      </c>
      <c r="D16" s="682" t="s">
        <v>191</v>
      </c>
      <c r="E16" s="682" t="s">
        <v>191</v>
      </c>
      <c r="F16" s="682" t="s">
        <v>191</v>
      </c>
      <c r="G16" s="682" t="s">
        <v>191</v>
      </c>
      <c r="H16" s="682" t="s">
        <v>191</v>
      </c>
      <c r="I16" s="682" t="s">
        <v>431</v>
      </c>
      <c r="J16" s="682" t="s">
        <v>191</v>
      </c>
      <c r="K16" s="682" t="s">
        <v>191</v>
      </c>
      <c r="L16" s="682" t="s">
        <v>191</v>
      </c>
      <c r="M16" s="682" t="s">
        <v>191</v>
      </c>
      <c r="N16" s="682" t="s">
        <v>191</v>
      </c>
      <c r="O16" s="682" t="s">
        <v>191</v>
      </c>
      <c r="P16" s="682" t="s">
        <v>191</v>
      </c>
      <c r="Q16" s="682" t="s">
        <v>191</v>
      </c>
      <c r="R16" s="682" t="s">
        <v>191</v>
      </c>
      <c r="S16" s="682" t="s">
        <v>191</v>
      </c>
      <c r="T16" s="682" t="s">
        <v>191</v>
      </c>
      <c r="U16" s="682" t="s">
        <v>191</v>
      </c>
      <c r="V16" s="683" t="s">
        <v>191</v>
      </c>
      <c r="W16" s="684" t="s">
        <v>191</v>
      </c>
      <c r="X16" s="682" t="s">
        <v>556</v>
      </c>
      <c r="Y16" s="682" t="s">
        <v>557</v>
      </c>
      <c r="Z16" s="682" t="s">
        <v>191</v>
      </c>
      <c r="AA16" s="682" t="s">
        <v>558</v>
      </c>
      <c r="AB16" s="682" t="s">
        <v>191</v>
      </c>
      <c r="AC16" s="682" t="s">
        <v>191</v>
      </c>
      <c r="AD16" s="682" t="s">
        <v>191</v>
      </c>
      <c r="AE16" s="682" t="s">
        <v>191</v>
      </c>
      <c r="AF16" s="683" t="s">
        <v>559</v>
      </c>
      <c r="AG16" s="685" t="s">
        <v>191</v>
      </c>
      <c r="AH16" s="682" t="s">
        <v>191</v>
      </c>
      <c r="AI16" s="682" t="s">
        <v>191</v>
      </c>
      <c r="AJ16" s="682" t="s">
        <v>191</v>
      </c>
      <c r="AK16" s="682" t="s">
        <v>191</v>
      </c>
      <c r="AL16" s="692" t="s">
        <v>191</v>
      </c>
    </row>
    <row r="17" spans="2:38" x14ac:dyDescent="0.25">
      <c r="B17" s="691" t="s">
        <v>197</v>
      </c>
      <c r="C17" s="684" t="s">
        <v>432</v>
      </c>
      <c r="D17" s="682" t="s">
        <v>191</v>
      </c>
      <c r="E17" s="682" t="s">
        <v>433</v>
      </c>
      <c r="F17" s="682" t="s">
        <v>434</v>
      </c>
      <c r="G17" s="682" t="s">
        <v>191</v>
      </c>
      <c r="H17" s="682" t="s">
        <v>191</v>
      </c>
      <c r="I17" s="682" t="s">
        <v>435</v>
      </c>
      <c r="J17" s="682" t="s">
        <v>191</v>
      </c>
      <c r="K17" s="682" t="s">
        <v>191</v>
      </c>
      <c r="L17" s="682" t="s">
        <v>191</v>
      </c>
      <c r="M17" s="682" t="s">
        <v>191</v>
      </c>
      <c r="N17" s="682" t="s">
        <v>191</v>
      </c>
      <c r="O17" s="682" t="s">
        <v>191</v>
      </c>
      <c r="P17" s="682" t="s">
        <v>191</v>
      </c>
      <c r="Q17" s="682" t="s">
        <v>191</v>
      </c>
      <c r="R17" s="682" t="s">
        <v>191</v>
      </c>
      <c r="S17" s="682" t="s">
        <v>191</v>
      </c>
      <c r="T17" s="682" t="s">
        <v>191</v>
      </c>
      <c r="U17" s="682" t="s">
        <v>191</v>
      </c>
      <c r="V17" s="683" t="s">
        <v>191</v>
      </c>
      <c r="W17" s="684" t="s">
        <v>560</v>
      </c>
      <c r="X17" s="682" t="s">
        <v>191</v>
      </c>
      <c r="Y17" s="682" t="s">
        <v>561</v>
      </c>
      <c r="Z17" s="682" t="s">
        <v>191</v>
      </c>
      <c r="AA17" s="682" t="s">
        <v>562</v>
      </c>
      <c r="AB17" s="682" t="s">
        <v>191</v>
      </c>
      <c r="AC17" s="682" t="s">
        <v>191</v>
      </c>
      <c r="AD17" s="682" t="s">
        <v>563</v>
      </c>
      <c r="AE17" s="682" t="s">
        <v>564</v>
      </c>
      <c r="AF17" s="683" t="s">
        <v>565</v>
      </c>
      <c r="AG17" s="685" t="s">
        <v>191</v>
      </c>
      <c r="AH17" s="682" t="s">
        <v>566</v>
      </c>
      <c r="AI17" s="682" t="s">
        <v>191</v>
      </c>
      <c r="AJ17" s="682" t="s">
        <v>191</v>
      </c>
      <c r="AK17" s="682" t="s">
        <v>191</v>
      </c>
      <c r="AL17" s="692" t="s">
        <v>567</v>
      </c>
    </row>
    <row r="18" spans="2:38" x14ac:dyDescent="0.25">
      <c r="B18" s="691" t="s">
        <v>312</v>
      </c>
      <c r="C18" s="684" t="s">
        <v>436</v>
      </c>
      <c r="D18" s="682" t="s">
        <v>191</v>
      </c>
      <c r="E18" s="682" t="s">
        <v>437</v>
      </c>
      <c r="F18" s="682" t="s">
        <v>438</v>
      </c>
      <c r="G18" s="682" t="s">
        <v>191</v>
      </c>
      <c r="H18" s="682" t="s">
        <v>191</v>
      </c>
      <c r="I18" s="682" t="s">
        <v>439</v>
      </c>
      <c r="J18" s="682" t="s">
        <v>191</v>
      </c>
      <c r="K18" s="682" t="s">
        <v>440</v>
      </c>
      <c r="L18" s="682" t="s">
        <v>441</v>
      </c>
      <c r="M18" s="682" t="s">
        <v>191</v>
      </c>
      <c r="N18" s="682" t="s">
        <v>191</v>
      </c>
      <c r="O18" s="682" t="s">
        <v>191</v>
      </c>
      <c r="P18" s="682" t="s">
        <v>191</v>
      </c>
      <c r="Q18" s="682" t="s">
        <v>191</v>
      </c>
      <c r="R18" s="682" t="s">
        <v>191</v>
      </c>
      <c r="S18" s="682" t="s">
        <v>191</v>
      </c>
      <c r="T18" s="682" t="s">
        <v>191</v>
      </c>
      <c r="U18" s="682" t="s">
        <v>191</v>
      </c>
      <c r="V18" s="683" t="s">
        <v>191</v>
      </c>
      <c r="W18" s="684" t="s">
        <v>191</v>
      </c>
      <c r="X18" s="682" t="s">
        <v>191</v>
      </c>
      <c r="Y18" s="682" t="s">
        <v>191</v>
      </c>
      <c r="Z18" s="682" t="s">
        <v>191</v>
      </c>
      <c r="AA18" s="682" t="s">
        <v>191</v>
      </c>
      <c r="AB18" s="682" t="s">
        <v>191</v>
      </c>
      <c r="AC18" s="682" t="s">
        <v>191</v>
      </c>
      <c r="AD18" s="682" t="s">
        <v>568</v>
      </c>
      <c r="AE18" s="682" t="s">
        <v>569</v>
      </c>
      <c r="AF18" s="683" t="s">
        <v>570</v>
      </c>
      <c r="AG18" s="685" t="s">
        <v>571</v>
      </c>
      <c r="AH18" s="682" t="s">
        <v>572</v>
      </c>
      <c r="AI18" s="682" t="s">
        <v>191</v>
      </c>
      <c r="AJ18" s="682" t="s">
        <v>573</v>
      </c>
      <c r="AK18" s="682" t="s">
        <v>574</v>
      </c>
      <c r="AL18" s="692" t="s">
        <v>191</v>
      </c>
    </row>
    <row r="19" spans="2:38" x14ac:dyDescent="0.25">
      <c r="B19" s="691" t="s">
        <v>198</v>
      </c>
      <c r="C19" s="684" t="s">
        <v>442</v>
      </c>
      <c r="D19" s="682" t="s">
        <v>191</v>
      </c>
      <c r="E19" s="682" t="s">
        <v>443</v>
      </c>
      <c r="F19" s="682" t="s">
        <v>191</v>
      </c>
      <c r="G19" s="682" t="s">
        <v>191</v>
      </c>
      <c r="H19" s="682" t="s">
        <v>444</v>
      </c>
      <c r="I19" s="682" t="s">
        <v>445</v>
      </c>
      <c r="J19" s="682" t="s">
        <v>191</v>
      </c>
      <c r="K19" s="682" t="s">
        <v>191</v>
      </c>
      <c r="L19" s="682" t="s">
        <v>191</v>
      </c>
      <c r="M19" s="682" t="s">
        <v>191</v>
      </c>
      <c r="N19" s="682" t="s">
        <v>191</v>
      </c>
      <c r="O19" s="682" t="s">
        <v>191</v>
      </c>
      <c r="P19" s="682" t="s">
        <v>191</v>
      </c>
      <c r="Q19" s="682" t="s">
        <v>191</v>
      </c>
      <c r="R19" s="682" t="s">
        <v>191</v>
      </c>
      <c r="S19" s="682" t="s">
        <v>191</v>
      </c>
      <c r="T19" s="682" t="s">
        <v>191</v>
      </c>
      <c r="U19" s="682" t="s">
        <v>191</v>
      </c>
      <c r="V19" s="683" t="s">
        <v>191</v>
      </c>
      <c r="W19" s="684" t="s">
        <v>191</v>
      </c>
      <c r="X19" s="682" t="s">
        <v>575</v>
      </c>
      <c r="Y19" s="682" t="s">
        <v>191</v>
      </c>
      <c r="Z19" s="682" t="s">
        <v>191</v>
      </c>
      <c r="AA19" s="682" t="s">
        <v>191</v>
      </c>
      <c r="AB19" s="682" t="s">
        <v>191</v>
      </c>
      <c r="AC19" s="682" t="s">
        <v>191</v>
      </c>
      <c r="AD19" s="682" t="s">
        <v>191</v>
      </c>
      <c r="AE19" s="682" t="s">
        <v>191</v>
      </c>
      <c r="AF19" s="683" t="s">
        <v>576</v>
      </c>
      <c r="AG19" s="685" t="s">
        <v>191</v>
      </c>
      <c r="AH19" s="682" t="s">
        <v>191</v>
      </c>
      <c r="AI19" s="682" t="s">
        <v>191</v>
      </c>
      <c r="AJ19" s="682" t="s">
        <v>191</v>
      </c>
      <c r="AK19" s="682" t="s">
        <v>191</v>
      </c>
      <c r="AL19" s="692" t="s">
        <v>191</v>
      </c>
    </row>
    <row r="20" spans="2:38" x14ac:dyDescent="0.25">
      <c r="B20" s="691" t="s">
        <v>199</v>
      </c>
      <c r="C20" s="695"/>
      <c r="D20" s="682"/>
      <c r="E20" s="682"/>
      <c r="F20" s="682"/>
      <c r="G20" s="682"/>
      <c r="H20" s="682"/>
      <c r="I20" s="682"/>
      <c r="J20" s="682"/>
      <c r="K20" s="682"/>
      <c r="L20" s="682"/>
      <c r="M20" s="682"/>
      <c r="N20" s="682"/>
      <c r="O20" s="682"/>
      <c r="P20" s="682"/>
      <c r="Q20" s="682"/>
      <c r="R20" s="682"/>
      <c r="S20" s="682"/>
      <c r="T20" s="682"/>
      <c r="U20" s="682"/>
      <c r="V20" s="683"/>
      <c r="W20" s="684"/>
      <c r="X20" s="682"/>
      <c r="Y20" s="682"/>
      <c r="Z20" s="682"/>
      <c r="AA20" s="682"/>
      <c r="AB20" s="682"/>
      <c r="AC20" s="682"/>
      <c r="AD20" s="682"/>
      <c r="AE20" s="682"/>
      <c r="AF20" s="683"/>
      <c r="AG20" s="685"/>
      <c r="AH20" s="682"/>
      <c r="AI20" s="682"/>
      <c r="AJ20" s="682"/>
      <c r="AK20" s="682"/>
      <c r="AL20" s="692"/>
    </row>
    <row r="21" spans="2:38" x14ac:dyDescent="0.25">
      <c r="B21" s="691" t="s">
        <v>200</v>
      </c>
      <c r="C21" s="684" t="s">
        <v>446</v>
      </c>
      <c r="D21" s="682" t="s">
        <v>191</v>
      </c>
      <c r="E21" s="682" t="s">
        <v>447</v>
      </c>
      <c r="F21" s="682" t="s">
        <v>448</v>
      </c>
      <c r="G21" s="682" t="s">
        <v>449</v>
      </c>
      <c r="H21" s="682" t="s">
        <v>191</v>
      </c>
      <c r="I21" s="682" t="s">
        <v>450</v>
      </c>
      <c r="J21" s="682" t="s">
        <v>191</v>
      </c>
      <c r="K21" s="682" t="s">
        <v>380</v>
      </c>
      <c r="L21" s="682" t="s">
        <v>451</v>
      </c>
      <c r="M21" s="682" t="s">
        <v>191</v>
      </c>
      <c r="N21" s="682" t="s">
        <v>452</v>
      </c>
      <c r="O21" s="682" t="s">
        <v>191</v>
      </c>
      <c r="P21" s="682" t="s">
        <v>453</v>
      </c>
      <c r="Q21" s="682" t="s">
        <v>191</v>
      </c>
      <c r="R21" s="682" t="s">
        <v>191</v>
      </c>
      <c r="S21" s="682" t="s">
        <v>454</v>
      </c>
      <c r="T21" s="682" t="s">
        <v>191</v>
      </c>
      <c r="U21" s="682" t="s">
        <v>191</v>
      </c>
      <c r="V21" s="683" t="s">
        <v>191</v>
      </c>
      <c r="W21" s="684" t="s">
        <v>191</v>
      </c>
      <c r="X21" s="682" t="s">
        <v>191</v>
      </c>
      <c r="Y21" s="682" t="s">
        <v>191</v>
      </c>
      <c r="Z21" s="682" t="s">
        <v>191</v>
      </c>
      <c r="AA21" s="682" t="s">
        <v>577</v>
      </c>
      <c r="AB21" s="682" t="s">
        <v>191</v>
      </c>
      <c r="AC21" s="682" t="s">
        <v>578</v>
      </c>
      <c r="AD21" s="682" t="s">
        <v>579</v>
      </c>
      <c r="AE21" s="682" t="s">
        <v>191</v>
      </c>
      <c r="AF21" s="683" t="s">
        <v>580</v>
      </c>
      <c r="AG21" s="685" t="s">
        <v>191</v>
      </c>
      <c r="AH21" s="682" t="s">
        <v>191</v>
      </c>
      <c r="AI21" s="682" t="s">
        <v>191</v>
      </c>
      <c r="AJ21" s="682" t="s">
        <v>191</v>
      </c>
      <c r="AK21" s="682" t="s">
        <v>581</v>
      </c>
      <c r="AL21" s="692" t="s">
        <v>191</v>
      </c>
    </row>
    <row r="22" spans="2:38" x14ac:dyDescent="0.25">
      <c r="B22" s="691" t="s">
        <v>201</v>
      </c>
      <c r="C22" s="695" t="s">
        <v>191</v>
      </c>
      <c r="D22" s="682" t="s">
        <v>191</v>
      </c>
      <c r="E22" s="682" t="s">
        <v>455</v>
      </c>
      <c r="F22" s="682" t="s">
        <v>191</v>
      </c>
      <c r="G22" s="682" t="s">
        <v>191</v>
      </c>
      <c r="H22" s="682" t="s">
        <v>191</v>
      </c>
      <c r="I22" s="682" t="s">
        <v>456</v>
      </c>
      <c r="J22" s="682" t="s">
        <v>191</v>
      </c>
      <c r="K22" s="682" t="s">
        <v>191</v>
      </c>
      <c r="L22" s="682" t="s">
        <v>191</v>
      </c>
      <c r="M22" s="682" t="s">
        <v>191</v>
      </c>
      <c r="N22" s="682" t="s">
        <v>191</v>
      </c>
      <c r="O22" s="682" t="s">
        <v>191</v>
      </c>
      <c r="P22" s="682" t="s">
        <v>191</v>
      </c>
      <c r="Q22" s="682" t="s">
        <v>191</v>
      </c>
      <c r="R22" s="682" t="s">
        <v>191</v>
      </c>
      <c r="S22" s="682" t="s">
        <v>191</v>
      </c>
      <c r="T22" s="682" t="s">
        <v>191</v>
      </c>
      <c r="U22" s="682" t="s">
        <v>191</v>
      </c>
      <c r="V22" s="683" t="s">
        <v>191</v>
      </c>
      <c r="W22" s="684" t="s">
        <v>191</v>
      </c>
      <c r="X22" s="682" t="s">
        <v>582</v>
      </c>
      <c r="Y22" s="682" t="s">
        <v>191</v>
      </c>
      <c r="Z22" s="682" t="s">
        <v>191</v>
      </c>
      <c r="AA22" s="682" t="s">
        <v>191</v>
      </c>
      <c r="AB22" s="682" t="s">
        <v>191</v>
      </c>
      <c r="AC22" s="682" t="s">
        <v>191</v>
      </c>
      <c r="AD22" s="682" t="s">
        <v>191</v>
      </c>
      <c r="AE22" s="682" t="s">
        <v>191</v>
      </c>
      <c r="AF22" s="683" t="s">
        <v>191</v>
      </c>
      <c r="AG22" s="685" t="s">
        <v>191</v>
      </c>
      <c r="AH22" s="682" t="s">
        <v>191</v>
      </c>
      <c r="AI22" s="682" t="s">
        <v>191</v>
      </c>
      <c r="AJ22" s="682" t="s">
        <v>191</v>
      </c>
      <c r="AK22" s="682" t="s">
        <v>191</v>
      </c>
      <c r="AL22" s="692" t="s">
        <v>191</v>
      </c>
    </row>
    <row r="23" spans="2:38" x14ac:dyDescent="0.25">
      <c r="B23" s="691" t="s">
        <v>202</v>
      </c>
      <c r="C23" s="684" t="s">
        <v>379</v>
      </c>
      <c r="D23" s="682" t="s">
        <v>191</v>
      </c>
      <c r="E23" s="682" t="s">
        <v>379</v>
      </c>
      <c r="F23" s="682" t="s">
        <v>379</v>
      </c>
      <c r="G23" s="682" t="s">
        <v>379</v>
      </c>
      <c r="H23" s="682" t="s">
        <v>457</v>
      </c>
      <c r="I23" s="682" t="s">
        <v>458</v>
      </c>
      <c r="J23" s="682" t="s">
        <v>191</v>
      </c>
      <c r="K23" s="682" t="s">
        <v>379</v>
      </c>
      <c r="L23" s="682" t="s">
        <v>379</v>
      </c>
      <c r="M23" s="682" t="s">
        <v>191</v>
      </c>
      <c r="N23" s="682" t="s">
        <v>379</v>
      </c>
      <c r="O23" s="682" t="s">
        <v>191</v>
      </c>
      <c r="P23" s="682" t="s">
        <v>379</v>
      </c>
      <c r="Q23" s="682" t="s">
        <v>191</v>
      </c>
      <c r="R23" s="682" t="s">
        <v>379</v>
      </c>
      <c r="S23" s="682" t="s">
        <v>379</v>
      </c>
      <c r="T23" s="682" t="s">
        <v>191</v>
      </c>
      <c r="U23" s="682" t="s">
        <v>191</v>
      </c>
      <c r="V23" s="683" t="s">
        <v>379</v>
      </c>
      <c r="W23" s="684" t="s">
        <v>583</v>
      </c>
      <c r="X23" s="682" t="s">
        <v>191</v>
      </c>
      <c r="Y23" s="682" t="s">
        <v>584</v>
      </c>
      <c r="Z23" s="682" t="s">
        <v>191</v>
      </c>
      <c r="AA23" s="682" t="s">
        <v>191</v>
      </c>
      <c r="AB23" s="682" t="s">
        <v>583</v>
      </c>
      <c r="AC23" s="682" t="s">
        <v>585</v>
      </c>
      <c r="AD23" s="682" t="s">
        <v>583</v>
      </c>
      <c r="AE23" s="682" t="s">
        <v>583</v>
      </c>
      <c r="AF23" s="683" t="s">
        <v>191</v>
      </c>
      <c r="AG23" s="685" t="s">
        <v>586</v>
      </c>
      <c r="AH23" s="682" t="s">
        <v>191</v>
      </c>
      <c r="AI23" s="682" t="s">
        <v>191</v>
      </c>
      <c r="AJ23" s="682" t="s">
        <v>586</v>
      </c>
      <c r="AK23" s="682" t="s">
        <v>191</v>
      </c>
      <c r="AL23" s="692" t="s">
        <v>586</v>
      </c>
    </row>
    <row r="24" spans="2:38" x14ac:dyDescent="0.25">
      <c r="B24" s="691" t="s">
        <v>358</v>
      </c>
      <c r="C24" s="684" t="s">
        <v>459</v>
      </c>
      <c r="D24" s="682" t="s">
        <v>191</v>
      </c>
      <c r="E24" s="682" t="s">
        <v>460</v>
      </c>
      <c r="F24" s="682" t="s">
        <v>461</v>
      </c>
      <c r="G24" s="682" t="s">
        <v>191</v>
      </c>
      <c r="H24" s="682" t="s">
        <v>191</v>
      </c>
      <c r="I24" s="682" t="s">
        <v>462</v>
      </c>
      <c r="J24" s="682" t="s">
        <v>191</v>
      </c>
      <c r="K24" s="682" t="s">
        <v>463</v>
      </c>
      <c r="L24" s="682" t="s">
        <v>191</v>
      </c>
      <c r="M24" s="682" t="s">
        <v>191</v>
      </c>
      <c r="N24" s="682" t="s">
        <v>191</v>
      </c>
      <c r="O24" s="682" t="s">
        <v>191</v>
      </c>
      <c r="P24" s="682" t="s">
        <v>191</v>
      </c>
      <c r="Q24" s="682" t="s">
        <v>191</v>
      </c>
      <c r="R24" s="682" t="s">
        <v>464</v>
      </c>
      <c r="S24" s="682" t="s">
        <v>191</v>
      </c>
      <c r="T24" s="682" t="s">
        <v>191</v>
      </c>
      <c r="U24" s="682" t="s">
        <v>191</v>
      </c>
      <c r="V24" s="683" t="s">
        <v>191</v>
      </c>
      <c r="W24" s="684" t="s">
        <v>191</v>
      </c>
      <c r="X24" s="682" t="s">
        <v>191</v>
      </c>
      <c r="Y24" s="682" t="s">
        <v>191</v>
      </c>
      <c r="Z24" s="682" t="s">
        <v>191</v>
      </c>
      <c r="AA24" s="682" t="s">
        <v>191</v>
      </c>
      <c r="AB24" s="682" t="s">
        <v>191</v>
      </c>
      <c r="AC24" s="682" t="s">
        <v>191</v>
      </c>
      <c r="AD24" s="682" t="s">
        <v>587</v>
      </c>
      <c r="AE24" s="682" t="s">
        <v>191</v>
      </c>
      <c r="AF24" s="683" t="s">
        <v>588</v>
      </c>
      <c r="AG24" s="685" t="s">
        <v>191</v>
      </c>
      <c r="AH24" s="682" t="s">
        <v>191</v>
      </c>
      <c r="AI24" s="682" t="s">
        <v>191</v>
      </c>
      <c r="AJ24" s="682" t="s">
        <v>191</v>
      </c>
      <c r="AK24" s="682" t="s">
        <v>191</v>
      </c>
      <c r="AL24" s="692" t="s">
        <v>191</v>
      </c>
    </row>
    <row r="25" spans="2:38" ht="13" thickBot="1" x14ac:dyDescent="0.3">
      <c r="B25" s="693" t="s">
        <v>305</v>
      </c>
      <c r="C25" s="687"/>
      <c r="D25" s="688"/>
      <c r="E25" s="688"/>
      <c r="F25" s="688"/>
      <c r="G25" s="688"/>
      <c r="H25" s="688"/>
      <c r="I25" s="688"/>
      <c r="J25" s="688"/>
      <c r="K25" s="688"/>
      <c r="L25" s="688"/>
      <c r="M25" s="688"/>
      <c r="N25" s="688"/>
      <c r="O25" s="688"/>
      <c r="P25" s="688"/>
      <c r="Q25" s="688"/>
      <c r="R25" s="688"/>
      <c r="S25" s="688"/>
      <c r="T25" s="688"/>
      <c r="U25" s="688"/>
      <c r="V25" s="689"/>
      <c r="W25" s="687"/>
      <c r="X25" s="688"/>
      <c r="Y25" s="688"/>
      <c r="Z25" s="688"/>
      <c r="AA25" s="688"/>
      <c r="AB25" s="688"/>
      <c r="AC25" s="688"/>
      <c r="AD25" s="688"/>
      <c r="AE25" s="688"/>
      <c r="AF25" s="689"/>
      <c r="AG25" s="690"/>
      <c r="AH25" s="688"/>
      <c r="AI25" s="688"/>
      <c r="AJ25" s="688"/>
      <c r="AK25" s="688"/>
      <c r="AL25" s="694"/>
    </row>
    <row r="26" spans="2:38" x14ac:dyDescent="0.25">
      <c r="B26" s="691" t="s">
        <v>365</v>
      </c>
      <c r="C26" s="684" t="s">
        <v>367</v>
      </c>
      <c r="D26" s="682" t="s">
        <v>191</v>
      </c>
      <c r="E26" s="682" t="s">
        <v>465</v>
      </c>
      <c r="F26" s="682" t="s">
        <v>191</v>
      </c>
      <c r="G26" s="682" t="s">
        <v>466</v>
      </c>
      <c r="H26" s="682" t="s">
        <v>191</v>
      </c>
      <c r="I26" s="682" t="s">
        <v>467</v>
      </c>
      <c r="J26" s="682" t="s">
        <v>191</v>
      </c>
      <c r="K26" s="682" t="s">
        <v>468</v>
      </c>
      <c r="L26" s="682" t="s">
        <v>191</v>
      </c>
      <c r="M26" s="682" t="s">
        <v>191</v>
      </c>
      <c r="N26" s="682" t="s">
        <v>191</v>
      </c>
      <c r="O26" s="682" t="s">
        <v>191</v>
      </c>
      <c r="P26" s="682" t="s">
        <v>191</v>
      </c>
      <c r="Q26" s="682" t="s">
        <v>191</v>
      </c>
      <c r="R26" s="682" t="s">
        <v>191</v>
      </c>
      <c r="S26" s="682" t="s">
        <v>469</v>
      </c>
      <c r="T26" s="682" t="s">
        <v>191</v>
      </c>
      <c r="U26" s="682" t="s">
        <v>191</v>
      </c>
      <c r="V26" s="683" t="s">
        <v>191</v>
      </c>
      <c r="W26" s="684" t="s">
        <v>191</v>
      </c>
      <c r="X26" s="682" t="s">
        <v>191</v>
      </c>
      <c r="Y26" s="682" t="s">
        <v>589</v>
      </c>
      <c r="Z26" s="682" t="s">
        <v>191</v>
      </c>
      <c r="AA26" s="682" t="s">
        <v>590</v>
      </c>
      <c r="AB26" s="682" t="s">
        <v>191</v>
      </c>
      <c r="AC26" s="682" t="s">
        <v>591</v>
      </c>
      <c r="AD26" s="682" t="s">
        <v>191</v>
      </c>
      <c r="AE26" s="682" t="s">
        <v>592</v>
      </c>
      <c r="AF26" s="683" t="s">
        <v>191</v>
      </c>
      <c r="AG26" s="685" t="s">
        <v>593</v>
      </c>
      <c r="AH26" s="682" t="s">
        <v>191</v>
      </c>
      <c r="AI26" s="682" t="s">
        <v>594</v>
      </c>
      <c r="AJ26" s="682" t="s">
        <v>191</v>
      </c>
      <c r="AK26" s="682" t="s">
        <v>595</v>
      </c>
      <c r="AL26" s="692" t="s">
        <v>191</v>
      </c>
    </row>
    <row r="27" spans="2:38" x14ac:dyDescent="0.25">
      <c r="B27" s="691" t="s">
        <v>203</v>
      </c>
      <c r="C27" s="684"/>
      <c r="D27" s="682"/>
      <c r="E27" s="682"/>
      <c r="F27" s="682"/>
      <c r="G27" s="682"/>
      <c r="H27" s="682"/>
      <c r="I27" s="682"/>
      <c r="J27" s="682"/>
      <c r="K27" s="682"/>
      <c r="L27" s="682"/>
      <c r="M27" s="682"/>
      <c r="N27" s="682"/>
      <c r="O27" s="682"/>
      <c r="P27" s="682"/>
      <c r="Q27" s="682"/>
      <c r="R27" s="682"/>
      <c r="S27" s="682"/>
      <c r="T27" s="682"/>
      <c r="U27" s="682"/>
      <c r="V27" s="683"/>
      <c r="W27" s="684"/>
      <c r="X27" s="682"/>
      <c r="Y27" s="682"/>
      <c r="Z27" s="682"/>
      <c r="AA27" s="682"/>
      <c r="AB27" s="682"/>
      <c r="AC27" s="682"/>
      <c r="AD27" s="682"/>
      <c r="AE27" s="682"/>
      <c r="AF27" s="683"/>
      <c r="AG27" s="685"/>
      <c r="AH27" s="682"/>
      <c r="AI27" s="682"/>
      <c r="AJ27" s="682"/>
      <c r="AK27" s="682"/>
      <c r="AL27" s="692"/>
    </row>
    <row r="28" spans="2:38" ht="13" thickBot="1" x14ac:dyDescent="0.3">
      <c r="B28" s="693" t="s">
        <v>204</v>
      </c>
      <c r="C28" s="687" t="s">
        <v>191</v>
      </c>
      <c r="D28" s="688" t="s">
        <v>191</v>
      </c>
      <c r="E28" s="688" t="s">
        <v>470</v>
      </c>
      <c r="F28" s="688" t="s">
        <v>191</v>
      </c>
      <c r="G28" s="688" t="s">
        <v>191</v>
      </c>
      <c r="H28" s="688" t="s">
        <v>191</v>
      </c>
      <c r="I28" s="688" t="s">
        <v>191</v>
      </c>
      <c r="J28" s="688" t="s">
        <v>191</v>
      </c>
      <c r="K28" s="688" t="s">
        <v>191</v>
      </c>
      <c r="L28" s="688" t="s">
        <v>191</v>
      </c>
      <c r="M28" s="688" t="s">
        <v>191</v>
      </c>
      <c r="N28" s="688" t="s">
        <v>191</v>
      </c>
      <c r="O28" s="688" t="s">
        <v>191</v>
      </c>
      <c r="P28" s="688" t="s">
        <v>191</v>
      </c>
      <c r="Q28" s="688" t="s">
        <v>191</v>
      </c>
      <c r="R28" s="688" t="s">
        <v>191</v>
      </c>
      <c r="S28" s="688" t="s">
        <v>191</v>
      </c>
      <c r="T28" s="688" t="s">
        <v>191</v>
      </c>
      <c r="U28" s="688" t="s">
        <v>191</v>
      </c>
      <c r="V28" s="689" t="s">
        <v>191</v>
      </c>
      <c r="W28" s="687" t="s">
        <v>191</v>
      </c>
      <c r="X28" s="688" t="s">
        <v>191</v>
      </c>
      <c r="Y28" s="688" t="s">
        <v>191</v>
      </c>
      <c r="Z28" s="688" t="s">
        <v>191</v>
      </c>
      <c r="AA28" s="688" t="s">
        <v>191</v>
      </c>
      <c r="AB28" s="688" t="s">
        <v>191</v>
      </c>
      <c r="AC28" s="688" t="s">
        <v>191</v>
      </c>
      <c r="AD28" s="688" t="s">
        <v>191</v>
      </c>
      <c r="AE28" s="688" t="s">
        <v>191</v>
      </c>
      <c r="AF28" s="689" t="s">
        <v>596</v>
      </c>
      <c r="AG28" s="690" t="s">
        <v>191</v>
      </c>
      <c r="AH28" s="688" t="s">
        <v>191</v>
      </c>
      <c r="AI28" s="688" t="s">
        <v>191</v>
      </c>
      <c r="AJ28" s="688" t="s">
        <v>191</v>
      </c>
      <c r="AK28" s="688" t="s">
        <v>191</v>
      </c>
      <c r="AL28" s="694" t="s">
        <v>191</v>
      </c>
    </row>
    <row r="29" spans="2:38" x14ac:dyDescent="0.25">
      <c r="B29" s="691" t="s">
        <v>205</v>
      </c>
      <c r="C29" s="684"/>
      <c r="D29" s="682"/>
      <c r="E29" s="682"/>
      <c r="F29" s="682"/>
      <c r="G29" s="682"/>
      <c r="H29" s="682"/>
      <c r="I29" s="682"/>
      <c r="J29" s="682"/>
      <c r="K29" s="682"/>
      <c r="L29" s="682"/>
      <c r="M29" s="682"/>
      <c r="N29" s="682"/>
      <c r="O29" s="682"/>
      <c r="P29" s="682"/>
      <c r="Q29" s="682"/>
      <c r="R29" s="682"/>
      <c r="S29" s="682"/>
      <c r="T29" s="682"/>
      <c r="U29" s="682"/>
      <c r="V29" s="683"/>
      <c r="W29" s="684"/>
      <c r="X29" s="682"/>
      <c r="Y29" s="682"/>
      <c r="Z29" s="682"/>
      <c r="AA29" s="682"/>
      <c r="AB29" s="682"/>
      <c r="AC29" s="682"/>
      <c r="AD29" s="682"/>
      <c r="AE29" s="682"/>
      <c r="AF29" s="683"/>
      <c r="AG29" s="685"/>
      <c r="AH29" s="682"/>
      <c r="AI29" s="682"/>
      <c r="AJ29" s="682"/>
      <c r="AK29" s="682"/>
      <c r="AL29" s="692"/>
    </row>
    <row r="30" spans="2:38" ht="13" thickBot="1" x14ac:dyDescent="0.3">
      <c r="B30" s="693" t="s">
        <v>206</v>
      </c>
      <c r="C30" s="687" t="s">
        <v>191</v>
      </c>
      <c r="D30" s="688" t="s">
        <v>191</v>
      </c>
      <c r="E30" s="688" t="s">
        <v>191</v>
      </c>
      <c r="F30" s="688" t="s">
        <v>191</v>
      </c>
      <c r="G30" s="688" t="s">
        <v>191</v>
      </c>
      <c r="H30" s="688" t="s">
        <v>191</v>
      </c>
      <c r="I30" s="688" t="s">
        <v>191</v>
      </c>
      <c r="J30" s="688" t="s">
        <v>191</v>
      </c>
      <c r="K30" s="688" t="s">
        <v>191</v>
      </c>
      <c r="L30" s="688" t="s">
        <v>191</v>
      </c>
      <c r="M30" s="688" t="s">
        <v>191</v>
      </c>
      <c r="N30" s="688" t="s">
        <v>191</v>
      </c>
      <c r="O30" s="688" t="s">
        <v>191</v>
      </c>
      <c r="P30" s="688" t="s">
        <v>191</v>
      </c>
      <c r="Q30" s="688" t="s">
        <v>191</v>
      </c>
      <c r="R30" s="688" t="s">
        <v>191</v>
      </c>
      <c r="S30" s="688" t="s">
        <v>191</v>
      </c>
      <c r="T30" s="688" t="s">
        <v>191</v>
      </c>
      <c r="U30" s="688" t="s">
        <v>191</v>
      </c>
      <c r="V30" s="689" t="s">
        <v>191</v>
      </c>
      <c r="W30" s="687" t="s">
        <v>191</v>
      </c>
      <c r="X30" s="688" t="s">
        <v>191</v>
      </c>
      <c r="Y30" s="688" t="s">
        <v>191</v>
      </c>
      <c r="Z30" s="688" t="s">
        <v>191</v>
      </c>
      <c r="AA30" s="688" t="s">
        <v>597</v>
      </c>
      <c r="AB30" s="688" t="s">
        <v>191</v>
      </c>
      <c r="AC30" s="688" t="s">
        <v>191</v>
      </c>
      <c r="AD30" s="688" t="s">
        <v>191</v>
      </c>
      <c r="AE30" s="688" t="s">
        <v>191</v>
      </c>
      <c r="AF30" s="689" t="s">
        <v>191</v>
      </c>
      <c r="AG30" s="690" t="s">
        <v>191</v>
      </c>
      <c r="AH30" s="688" t="s">
        <v>191</v>
      </c>
      <c r="AI30" s="688" t="s">
        <v>191</v>
      </c>
      <c r="AJ30" s="688" t="s">
        <v>191</v>
      </c>
      <c r="AK30" s="688" t="s">
        <v>191</v>
      </c>
      <c r="AL30" s="694" t="s">
        <v>191</v>
      </c>
    </row>
    <row r="31" spans="2:38" x14ac:dyDescent="0.25">
      <c r="B31" s="691" t="s">
        <v>207</v>
      </c>
      <c r="C31" s="684" t="s">
        <v>191</v>
      </c>
      <c r="D31" s="682" t="s">
        <v>191</v>
      </c>
      <c r="E31" s="682" t="s">
        <v>191</v>
      </c>
      <c r="F31" s="682" t="s">
        <v>191</v>
      </c>
      <c r="G31" s="682" t="s">
        <v>191</v>
      </c>
      <c r="H31" s="682" t="s">
        <v>191</v>
      </c>
      <c r="I31" s="682" t="s">
        <v>191</v>
      </c>
      <c r="J31" s="682" t="s">
        <v>191</v>
      </c>
      <c r="K31" s="682" t="s">
        <v>191</v>
      </c>
      <c r="L31" s="682" t="s">
        <v>191</v>
      </c>
      <c r="M31" s="682" t="s">
        <v>191</v>
      </c>
      <c r="N31" s="682" t="s">
        <v>191</v>
      </c>
      <c r="O31" s="682" t="s">
        <v>191</v>
      </c>
      <c r="P31" s="682" t="s">
        <v>191</v>
      </c>
      <c r="Q31" s="682" t="s">
        <v>191</v>
      </c>
      <c r="R31" s="682" t="s">
        <v>191</v>
      </c>
      <c r="S31" s="682" t="s">
        <v>191</v>
      </c>
      <c r="T31" s="682" t="s">
        <v>191</v>
      </c>
      <c r="U31" s="682" t="s">
        <v>191</v>
      </c>
      <c r="V31" s="683" t="s">
        <v>191</v>
      </c>
      <c r="W31" s="684" t="s">
        <v>191</v>
      </c>
      <c r="X31" s="682" t="s">
        <v>598</v>
      </c>
      <c r="Y31" s="682" t="s">
        <v>191</v>
      </c>
      <c r="Z31" s="682" t="s">
        <v>191</v>
      </c>
      <c r="AA31" s="682" t="s">
        <v>191</v>
      </c>
      <c r="AB31" s="682" t="s">
        <v>599</v>
      </c>
      <c r="AC31" s="682" t="s">
        <v>191</v>
      </c>
      <c r="AD31" s="682" t="s">
        <v>600</v>
      </c>
      <c r="AE31" s="682" t="s">
        <v>191</v>
      </c>
      <c r="AF31" s="683" t="s">
        <v>191</v>
      </c>
      <c r="AG31" s="685" t="s">
        <v>191</v>
      </c>
      <c r="AH31" s="682" t="s">
        <v>191</v>
      </c>
      <c r="AI31" s="682" t="s">
        <v>191</v>
      </c>
      <c r="AJ31" s="682" t="s">
        <v>191</v>
      </c>
      <c r="AK31" s="682" t="s">
        <v>191</v>
      </c>
      <c r="AL31" s="692" t="s">
        <v>191</v>
      </c>
    </row>
    <row r="32" spans="2:38" x14ac:dyDescent="0.25">
      <c r="B32" s="691" t="s">
        <v>208</v>
      </c>
      <c r="C32" s="684"/>
      <c r="D32" s="682"/>
      <c r="E32" s="682"/>
      <c r="F32" s="682"/>
      <c r="G32" s="682"/>
      <c r="H32" s="682"/>
      <c r="I32" s="682"/>
      <c r="J32" s="682"/>
      <c r="K32" s="682"/>
      <c r="L32" s="682"/>
      <c r="M32" s="682"/>
      <c r="N32" s="682"/>
      <c r="O32" s="682"/>
      <c r="P32" s="682"/>
      <c r="Q32" s="682"/>
      <c r="R32" s="682"/>
      <c r="S32" s="682"/>
      <c r="T32" s="682"/>
      <c r="U32" s="682"/>
      <c r="V32" s="683"/>
      <c r="W32" s="684"/>
      <c r="X32" s="682"/>
      <c r="Y32" s="682"/>
      <c r="Z32" s="682"/>
      <c r="AA32" s="682"/>
      <c r="AB32" s="682"/>
      <c r="AC32" s="682"/>
      <c r="AD32" s="682"/>
      <c r="AE32" s="682"/>
      <c r="AF32" s="683"/>
      <c r="AG32" s="685"/>
      <c r="AH32" s="682"/>
      <c r="AI32" s="682"/>
      <c r="AJ32" s="682"/>
      <c r="AK32" s="682"/>
      <c r="AL32" s="692"/>
    </row>
    <row r="33" spans="2:38" x14ac:dyDescent="0.25">
      <c r="B33" s="691" t="s">
        <v>209</v>
      </c>
      <c r="C33" s="684"/>
      <c r="D33" s="682"/>
      <c r="E33" s="682"/>
      <c r="F33" s="682"/>
      <c r="G33" s="682"/>
      <c r="H33" s="682"/>
      <c r="I33" s="682"/>
      <c r="J33" s="682"/>
      <c r="K33" s="682"/>
      <c r="L33" s="682"/>
      <c r="M33" s="682"/>
      <c r="N33" s="682"/>
      <c r="O33" s="682"/>
      <c r="P33" s="682"/>
      <c r="Q33" s="682"/>
      <c r="R33" s="682"/>
      <c r="S33" s="682"/>
      <c r="T33" s="682"/>
      <c r="U33" s="682"/>
      <c r="V33" s="683"/>
      <c r="W33" s="684"/>
      <c r="X33" s="682"/>
      <c r="Y33" s="682"/>
      <c r="Z33" s="682"/>
      <c r="AA33" s="682"/>
      <c r="AB33" s="682"/>
      <c r="AC33" s="682"/>
      <c r="AD33" s="682"/>
      <c r="AE33" s="682"/>
      <c r="AF33" s="683"/>
      <c r="AG33" s="685"/>
      <c r="AH33" s="682"/>
      <c r="AI33" s="682"/>
      <c r="AJ33" s="682"/>
      <c r="AK33" s="682"/>
      <c r="AL33" s="692"/>
    </row>
    <row r="34" spans="2:38" x14ac:dyDescent="0.25">
      <c r="B34" s="691" t="s">
        <v>210</v>
      </c>
      <c r="C34" s="684" t="s">
        <v>191</v>
      </c>
      <c r="D34" s="682" t="s">
        <v>191</v>
      </c>
      <c r="E34" s="682" t="s">
        <v>191</v>
      </c>
      <c r="F34" s="682" t="s">
        <v>471</v>
      </c>
      <c r="G34" s="682" t="s">
        <v>191</v>
      </c>
      <c r="H34" s="682" t="s">
        <v>191</v>
      </c>
      <c r="I34" s="682" t="s">
        <v>191</v>
      </c>
      <c r="J34" s="682" t="s">
        <v>191</v>
      </c>
      <c r="K34" s="682" t="s">
        <v>191</v>
      </c>
      <c r="L34" s="682" t="s">
        <v>191</v>
      </c>
      <c r="M34" s="682" t="s">
        <v>191</v>
      </c>
      <c r="N34" s="682" t="s">
        <v>191</v>
      </c>
      <c r="O34" s="682" t="s">
        <v>191</v>
      </c>
      <c r="P34" s="682" t="s">
        <v>191</v>
      </c>
      <c r="Q34" s="682" t="s">
        <v>191</v>
      </c>
      <c r="R34" s="682" t="s">
        <v>191</v>
      </c>
      <c r="S34" s="682" t="s">
        <v>191</v>
      </c>
      <c r="T34" s="682" t="s">
        <v>191</v>
      </c>
      <c r="U34" s="682" t="s">
        <v>191</v>
      </c>
      <c r="V34" s="683" t="s">
        <v>191</v>
      </c>
      <c r="W34" s="684" t="s">
        <v>191</v>
      </c>
      <c r="X34" s="682" t="s">
        <v>191</v>
      </c>
      <c r="Y34" s="682" t="s">
        <v>191</v>
      </c>
      <c r="Z34" s="682" t="s">
        <v>191</v>
      </c>
      <c r="AA34" s="682" t="s">
        <v>191</v>
      </c>
      <c r="AB34" s="682" t="s">
        <v>191</v>
      </c>
      <c r="AC34" s="682" t="s">
        <v>191</v>
      </c>
      <c r="AD34" s="682" t="s">
        <v>601</v>
      </c>
      <c r="AE34" s="682" t="s">
        <v>191</v>
      </c>
      <c r="AF34" s="683" t="s">
        <v>191</v>
      </c>
      <c r="AG34" s="685" t="s">
        <v>191</v>
      </c>
      <c r="AH34" s="682" t="s">
        <v>191</v>
      </c>
      <c r="AI34" s="682" t="s">
        <v>191</v>
      </c>
      <c r="AJ34" s="682" t="s">
        <v>191</v>
      </c>
      <c r="AK34" s="682" t="s">
        <v>191</v>
      </c>
      <c r="AL34" s="692" t="s">
        <v>191</v>
      </c>
    </row>
    <row r="35" spans="2:38" x14ac:dyDescent="0.25">
      <c r="B35" s="691" t="s">
        <v>211</v>
      </c>
      <c r="C35" s="684"/>
      <c r="D35" s="682"/>
      <c r="E35" s="682"/>
      <c r="F35" s="682"/>
      <c r="G35" s="682"/>
      <c r="H35" s="682"/>
      <c r="I35" s="682"/>
      <c r="J35" s="682"/>
      <c r="K35" s="682"/>
      <c r="L35" s="682"/>
      <c r="M35" s="682"/>
      <c r="N35" s="682"/>
      <c r="O35" s="682"/>
      <c r="P35" s="682"/>
      <c r="Q35" s="682"/>
      <c r="R35" s="682"/>
      <c r="S35" s="682"/>
      <c r="T35" s="682"/>
      <c r="U35" s="682"/>
      <c r="V35" s="683"/>
      <c r="W35" s="684"/>
      <c r="X35" s="682"/>
      <c r="Y35" s="682"/>
      <c r="Z35" s="682"/>
      <c r="AA35" s="682"/>
      <c r="AB35" s="682"/>
      <c r="AC35" s="682"/>
      <c r="AD35" s="682"/>
      <c r="AE35" s="682"/>
      <c r="AF35" s="683"/>
      <c r="AG35" s="685"/>
      <c r="AH35" s="682"/>
      <c r="AI35" s="682"/>
      <c r="AJ35" s="682"/>
      <c r="AK35" s="682"/>
      <c r="AL35" s="692"/>
    </row>
    <row r="36" spans="2:38" x14ac:dyDescent="0.25">
      <c r="B36" s="691" t="s">
        <v>212</v>
      </c>
      <c r="C36" s="684" t="s">
        <v>191</v>
      </c>
      <c r="D36" s="682" t="s">
        <v>191</v>
      </c>
      <c r="E36" s="682" t="s">
        <v>191</v>
      </c>
      <c r="F36" s="682" t="s">
        <v>191</v>
      </c>
      <c r="G36" s="682" t="s">
        <v>191</v>
      </c>
      <c r="H36" s="682" t="s">
        <v>191</v>
      </c>
      <c r="I36" s="682" t="s">
        <v>191</v>
      </c>
      <c r="J36" s="682" t="s">
        <v>191</v>
      </c>
      <c r="K36" s="682" t="s">
        <v>191</v>
      </c>
      <c r="L36" s="682" t="s">
        <v>191</v>
      </c>
      <c r="M36" s="682" t="s">
        <v>191</v>
      </c>
      <c r="N36" s="682" t="s">
        <v>191</v>
      </c>
      <c r="O36" s="682" t="s">
        <v>191</v>
      </c>
      <c r="P36" s="682" t="s">
        <v>191</v>
      </c>
      <c r="Q36" s="682" t="s">
        <v>191</v>
      </c>
      <c r="R36" s="682" t="s">
        <v>191</v>
      </c>
      <c r="S36" s="682" t="s">
        <v>191</v>
      </c>
      <c r="T36" s="682" t="s">
        <v>191</v>
      </c>
      <c r="U36" s="682" t="s">
        <v>191</v>
      </c>
      <c r="V36" s="683" t="s">
        <v>191</v>
      </c>
      <c r="W36" s="684" t="s">
        <v>191</v>
      </c>
      <c r="X36" s="682" t="s">
        <v>191</v>
      </c>
      <c r="Y36" s="682" t="s">
        <v>191</v>
      </c>
      <c r="Z36" s="682" t="s">
        <v>191</v>
      </c>
      <c r="AA36" s="682" t="s">
        <v>191</v>
      </c>
      <c r="AB36" s="682" t="s">
        <v>191</v>
      </c>
      <c r="AC36" s="682" t="s">
        <v>191</v>
      </c>
      <c r="AD36" s="682" t="s">
        <v>602</v>
      </c>
      <c r="AE36" s="682" t="s">
        <v>191</v>
      </c>
      <c r="AF36" s="683" t="s">
        <v>191</v>
      </c>
      <c r="AG36" s="685" t="s">
        <v>191</v>
      </c>
      <c r="AH36" s="682" t="s">
        <v>191</v>
      </c>
      <c r="AI36" s="682" t="s">
        <v>191</v>
      </c>
      <c r="AJ36" s="682" t="s">
        <v>191</v>
      </c>
      <c r="AK36" s="682" t="s">
        <v>191</v>
      </c>
      <c r="AL36" s="692" t="s">
        <v>191</v>
      </c>
    </row>
    <row r="37" spans="2:38" ht="13" thickBot="1" x14ac:dyDescent="0.3">
      <c r="B37" s="693" t="s">
        <v>213</v>
      </c>
      <c r="C37" s="687" t="s">
        <v>191</v>
      </c>
      <c r="D37" s="688" t="s">
        <v>191</v>
      </c>
      <c r="E37" s="688" t="s">
        <v>191</v>
      </c>
      <c r="F37" s="688" t="s">
        <v>191</v>
      </c>
      <c r="G37" s="688" t="s">
        <v>191</v>
      </c>
      <c r="H37" s="688" t="s">
        <v>191</v>
      </c>
      <c r="I37" s="688" t="s">
        <v>191</v>
      </c>
      <c r="J37" s="688" t="s">
        <v>191</v>
      </c>
      <c r="K37" s="688" t="s">
        <v>191</v>
      </c>
      <c r="L37" s="688" t="s">
        <v>191</v>
      </c>
      <c r="M37" s="688" t="s">
        <v>191</v>
      </c>
      <c r="N37" s="688" t="s">
        <v>191</v>
      </c>
      <c r="O37" s="688" t="s">
        <v>191</v>
      </c>
      <c r="P37" s="688" t="s">
        <v>191</v>
      </c>
      <c r="Q37" s="688" t="s">
        <v>191</v>
      </c>
      <c r="R37" s="688" t="s">
        <v>191</v>
      </c>
      <c r="S37" s="688" t="s">
        <v>191</v>
      </c>
      <c r="T37" s="688" t="s">
        <v>191</v>
      </c>
      <c r="U37" s="688" t="s">
        <v>191</v>
      </c>
      <c r="V37" s="689" t="s">
        <v>191</v>
      </c>
      <c r="W37" s="687" t="s">
        <v>191</v>
      </c>
      <c r="X37" s="688" t="s">
        <v>191</v>
      </c>
      <c r="Y37" s="688" t="s">
        <v>191</v>
      </c>
      <c r="Z37" s="688" t="s">
        <v>191</v>
      </c>
      <c r="AA37" s="688" t="s">
        <v>191</v>
      </c>
      <c r="AB37" s="688" t="s">
        <v>191</v>
      </c>
      <c r="AC37" s="688" t="s">
        <v>191</v>
      </c>
      <c r="AD37" s="688" t="s">
        <v>603</v>
      </c>
      <c r="AE37" s="688" t="s">
        <v>191</v>
      </c>
      <c r="AF37" s="689" t="s">
        <v>191</v>
      </c>
      <c r="AG37" s="690" t="s">
        <v>191</v>
      </c>
      <c r="AH37" s="688" t="s">
        <v>191</v>
      </c>
      <c r="AI37" s="688" t="s">
        <v>191</v>
      </c>
      <c r="AJ37" s="688" t="s">
        <v>191</v>
      </c>
      <c r="AK37" s="688" t="s">
        <v>191</v>
      </c>
      <c r="AL37" s="694" t="s">
        <v>191</v>
      </c>
    </row>
    <row r="38" spans="2:38" ht="13" thickBot="1" x14ac:dyDescent="0.3">
      <c r="B38" s="693" t="s">
        <v>214</v>
      </c>
      <c r="C38" s="687" t="s">
        <v>191</v>
      </c>
      <c r="D38" s="688" t="s">
        <v>191</v>
      </c>
      <c r="E38" s="688" t="s">
        <v>191</v>
      </c>
      <c r="F38" s="688" t="s">
        <v>472</v>
      </c>
      <c r="G38" s="688" t="s">
        <v>191</v>
      </c>
      <c r="H38" s="688" t="s">
        <v>191</v>
      </c>
      <c r="I38" s="688" t="s">
        <v>191</v>
      </c>
      <c r="J38" s="688" t="s">
        <v>191</v>
      </c>
      <c r="K38" s="688" t="s">
        <v>191</v>
      </c>
      <c r="L38" s="688" t="s">
        <v>191</v>
      </c>
      <c r="M38" s="688" t="s">
        <v>191</v>
      </c>
      <c r="N38" s="688" t="s">
        <v>191</v>
      </c>
      <c r="O38" s="688" t="s">
        <v>191</v>
      </c>
      <c r="P38" s="688" t="s">
        <v>191</v>
      </c>
      <c r="Q38" s="688" t="s">
        <v>191</v>
      </c>
      <c r="R38" s="688" t="s">
        <v>191</v>
      </c>
      <c r="S38" s="688" t="s">
        <v>191</v>
      </c>
      <c r="T38" s="688" t="s">
        <v>191</v>
      </c>
      <c r="U38" s="688" t="s">
        <v>191</v>
      </c>
      <c r="V38" s="689" t="s">
        <v>191</v>
      </c>
      <c r="W38" s="687" t="s">
        <v>191</v>
      </c>
      <c r="X38" s="688" t="s">
        <v>191</v>
      </c>
      <c r="Y38" s="688" t="s">
        <v>191</v>
      </c>
      <c r="Z38" s="688" t="s">
        <v>191</v>
      </c>
      <c r="AA38" s="688" t="s">
        <v>191</v>
      </c>
      <c r="AB38" s="688" t="s">
        <v>191</v>
      </c>
      <c r="AC38" s="688" t="s">
        <v>191</v>
      </c>
      <c r="AD38" s="688" t="s">
        <v>604</v>
      </c>
      <c r="AE38" s="688" t="s">
        <v>191</v>
      </c>
      <c r="AF38" s="689" t="s">
        <v>191</v>
      </c>
      <c r="AG38" s="690" t="s">
        <v>191</v>
      </c>
      <c r="AH38" s="688" t="s">
        <v>191</v>
      </c>
      <c r="AI38" s="688" t="s">
        <v>191</v>
      </c>
      <c r="AJ38" s="688" t="s">
        <v>605</v>
      </c>
      <c r="AK38" s="688" t="s">
        <v>191</v>
      </c>
      <c r="AL38" s="694" t="s">
        <v>606</v>
      </c>
    </row>
    <row r="39" spans="2:38" x14ac:dyDescent="0.25">
      <c r="B39" s="691" t="s">
        <v>215</v>
      </c>
      <c r="C39" s="684" t="s">
        <v>191</v>
      </c>
      <c r="D39" s="682" t="s">
        <v>191</v>
      </c>
      <c r="E39" s="682" t="s">
        <v>191</v>
      </c>
      <c r="F39" s="682" t="s">
        <v>191</v>
      </c>
      <c r="G39" s="682" t="s">
        <v>191</v>
      </c>
      <c r="H39" s="682" t="s">
        <v>191</v>
      </c>
      <c r="I39" s="682" t="s">
        <v>191</v>
      </c>
      <c r="J39" s="682" t="s">
        <v>191</v>
      </c>
      <c r="K39" s="682" t="s">
        <v>191</v>
      </c>
      <c r="L39" s="682" t="s">
        <v>191</v>
      </c>
      <c r="M39" s="682" t="s">
        <v>191</v>
      </c>
      <c r="N39" s="682" t="s">
        <v>191</v>
      </c>
      <c r="O39" s="682" t="s">
        <v>191</v>
      </c>
      <c r="P39" s="682" t="s">
        <v>191</v>
      </c>
      <c r="Q39" s="682" t="s">
        <v>191</v>
      </c>
      <c r="R39" s="682" t="s">
        <v>191</v>
      </c>
      <c r="S39" s="682" t="s">
        <v>191</v>
      </c>
      <c r="T39" s="682" t="s">
        <v>473</v>
      </c>
      <c r="U39" s="682" t="s">
        <v>191</v>
      </c>
      <c r="V39" s="683" t="s">
        <v>191</v>
      </c>
      <c r="W39" s="684" t="s">
        <v>191</v>
      </c>
      <c r="X39" s="682" t="s">
        <v>191</v>
      </c>
      <c r="Y39" s="682" t="s">
        <v>191</v>
      </c>
      <c r="Z39" s="682" t="s">
        <v>191</v>
      </c>
      <c r="AA39" s="682" t="s">
        <v>191</v>
      </c>
      <c r="AB39" s="682" t="s">
        <v>191</v>
      </c>
      <c r="AC39" s="682" t="s">
        <v>191</v>
      </c>
      <c r="AD39" s="682" t="s">
        <v>191</v>
      </c>
      <c r="AE39" s="682" t="s">
        <v>191</v>
      </c>
      <c r="AF39" s="683" t="s">
        <v>607</v>
      </c>
      <c r="AG39" s="685" t="s">
        <v>191</v>
      </c>
      <c r="AH39" s="682" t="s">
        <v>191</v>
      </c>
      <c r="AI39" s="682" t="s">
        <v>191</v>
      </c>
      <c r="AJ39" s="682" t="s">
        <v>191</v>
      </c>
      <c r="AK39" s="682" t="s">
        <v>191</v>
      </c>
      <c r="AL39" s="692" t="s">
        <v>191</v>
      </c>
    </row>
    <row r="40" spans="2:38" ht="13" thickBot="1" x14ac:dyDescent="0.3">
      <c r="B40" s="696" t="s">
        <v>216</v>
      </c>
      <c r="C40" s="687"/>
      <c r="D40" s="688"/>
      <c r="E40" s="688"/>
      <c r="F40" s="688"/>
      <c r="G40" s="688"/>
      <c r="H40" s="688"/>
      <c r="I40" s="688"/>
      <c r="J40" s="688"/>
      <c r="K40" s="688"/>
      <c r="L40" s="688"/>
      <c r="M40" s="688"/>
      <c r="N40" s="688"/>
      <c r="O40" s="688"/>
      <c r="P40" s="688"/>
      <c r="Q40" s="688"/>
      <c r="R40" s="688"/>
      <c r="S40" s="688"/>
      <c r="T40" s="688"/>
      <c r="U40" s="688"/>
      <c r="V40" s="689"/>
      <c r="W40" s="687"/>
      <c r="X40" s="688"/>
      <c r="Y40" s="688"/>
      <c r="Z40" s="688"/>
      <c r="AA40" s="688"/>
      <c r="AB40" s="688"/>
      <c r="AC40" s="688"/>
      <c r="AD40" s="688"/>
      <c r="AE40" s="688"/>
      <c r="AF40" s="689"/>
      <c r="AG40" s="690"/>
      <c r="AH40" s="688"/>
      <c r="AI40" s="688"/>
      <c r="AJ40" s="688"/>
      <c r="AK40" s="688"/>
      <c r="AL40" s="694"/>
    </row>
    <row r="41" spans="2:38" x14ac:dyDescent="0.25">
      <c r="B41" s="691" t="s">
        <v>217</v>
      </c>
      <c r="C41" s="684"/>
      <c r="D41" s="682"/>
      <c r="E41" s="682"/>
      <c r="F41" s="682"/>
      <c r="G41" s="682"/>
      <c r="H41" s="682"/>
      <c r="I41" s="682"/>
      <c r="J41" s="682"/>
      <c r="K41" s="682"/>
      <c r="L41" s="682"/>
      <c r="M41" s="682"/>
      <c r="N41" s="682"/>
      <c r="O41" s="682"/>
      <c r="P41" s="682"/>
      <c r="Q41" s="682"/>
      <c r="R41" s="682"/>
      <c r="S41" s="682"/>
      <c r="T41" s="682"/>
      <c r="U41" s="682"/>
      <c r="V41" s="683"/>
      <c r="W41" s="684"/>
      <c r="X41" s="682"/>
      <c r="Y41" s="682"/>
      <c r="Z41" s="682"/>
      <c r="AA41" s="682"/>
      <c r="AB41" s="682"/>
      <c r="AC41" s="682"/>
      <c r="AD41" s="682"/>
      <c r="AE41" s="682"/>
      <c r="AF41" s="683"/>
      <c r="AG41" s="685"/>
      <c r="AH41" s="682"/>
      <c r="AI41" s="682"/>
      <c r="AJ41" s="682"/>
      <c r="AK41" s="682"/>
      <c r="AL41" s="692"/>
    </row>
    <row r="42" spans="2:38" ht="13" thickBot="1" x14ac:dyDescent="0.3">
      <c r="B42" s="696" t="s">
        <v>218</v>
      </c>
      <c r="C42" s="687"/>
      <c r="D42" s="688"/>
      <c r="E42" s="688"/>
      <c r="F42" s="688"/>
      <c r="G42" s="688"/>
      <c r="H42" s="688"/>
      <c r="I42" s="688"/>
      <c r="J42" s="688"/>
      <c r="K42" s="688"/>
      <c r="L42" s="688"/>
      <c r="M42" s="688"/>
      <c r="N42" s="688"/>
      <c r="O42" s="688"/>
      <c r="P42" s="688"/>
      <c r="Q42" s="688"/>
      <c r="R42" s="688"/>
      <c r="S42" s="688"/>
      <c r="T42" s="688"/>
      <c r="U42" s="688"/>
      <c r="V42" s="689"/>
      <c r="W42" s="687"/>
      <c r="X42" s="688"/>
      <c r="Y42" s="688"/>
      <c r="Z42" s="688"/>
      <c r="AA42" s="688"/>
      <c r="AB42" s="688"/>
      <c r="AC42" s="688"/>
      <c r="AD42" s="688"/>
      <c r="AE42" s="688"/>
      <c r="AF42" s="689"/>
      <c r="AG42" s="690"/>
      <c r="AH42" s="688"/>
      <c r="AI42" s="688"/>
      <c r="AJ42" s="688"/>
      <c r="AK42" s="688"/>
      <c r="AL42" s="694"/>
    </row>
    <row r="43" spans="2:38" x14ac:dyDescent="0.25">
      <c r="B43" s="691" t="s">
        <v>219</v>
      </c>
      <c r="C43" s="684" t="s">
        <v>191</v>
      </c>
      <c r="D43" s="682" t="s">
        <v>191</v>
      </c>
      <c r="E43" s="682" t="s">
        <v>191</v>
      </c>
      <c r="F43" s="682" t="s">
        <v>191</v>
      </c>
      <c r="G43" s="682" t="s">
        <v>191</v>
      </c>
      <c r="H43" s="682" t="s">
        <v>191</v>
      </c>
      <c r="I43" s="682" t="s">
        <v>191</v>
      </c>
      <c r="J43" s="682" t="s">
        <v>191</v>
      </c>
      <c r="K43" s="682" t="s">
        <v>191</v>
      </c>
      <c r="L43" s="682" t="s">
        <v>191</v>
      </c>
      <c r="M43" s="682" t="s">
        <v>191</v>
      </c>
      <c r="N43" s="682" t="s">
        <v>191</v>
      </c>
      <c r="O43" s="682" t="s">
        <v>191</v>
      </c>
      <c r="P43" s="682" t="s">
        <v>191</v>
      </c>
      <c r="Q43" s="682" t="s">
        <v>191</v>
      </c>
      <c r="R43" s="682" t="s">
        <v>191</v>
      </c>
      <c r="S43" s="682" t="s">
        <v>191</v>
      </c>
      <c r="T43" s="682" t="s">
        <v>191</v>
      </c>
      <c r="U43" s="682" t="s">
        <v>191</v>
      </c>
      <c r="V43" s="683" t="s">
        <v>191</v>
      </c>
      <c r="W43" s="684" t="s">
        <v>191</v>
      </c>
      <c r="X43" s="682" t="s">
        <v>191</v>
      </c>
      <c r="Y43" s="682" t="s">
        <v>191</v>
      </c>
      <c r="Z43" s="682" t="s">
        <v>611</v>
      </c>
      <c r="AA43" s="682" t="s">
        <v>612</v>
      </c>
      <c r="AB43" s="682" t="s">
        <v>191</v>
      </c>
      <c r="AC43" s="682" t="s">
        <v>191</v>
      </c>
      <c r="AD43" s="682" t="s">
        <v>191</v>
      </c>
      <c r="AE43" s="682" t="s">
        <v>191</v>
      </c>
      <c r="AF43" s="683" t="s">
        <v>191</v>
      </c>
      <c r="AG43" s="685" t="s">
        <v>191</v>
      </c>
      <c r="AH43" s="682" t="s">
        <v>191</v>
      </c>
      <c r="AI43" s="682" t="s">
        <v>191</v>
      </c>
      <c r="AJ43" s="682" t="s">
        <v>613</v>
      </c>
      <c r="AK43" s="682" t="s">
        <v>191</v>
      </c>
      <c r="AL43" s="692" t="s">
        <v>191</v>
      </c>
    </row>
    <row r="44" spans="2:38" x14ac:dyDescent="0.25">
      <c r="B44" s="691" t="s">
        <v>220</v>
      </c>
      <c r="C44" s="684" t="s">
        <v>191</v>
      </c>
      <c r="D44" s="682" t="s">
        <v>191</v>
      </c>
      <c r="E44" s="682" t="s">
        <v>191</v>
      </c>
      <c r="F44" s="682" t="s">
        <v>191</v>
      </c>
      <c r="G44" s="682" t="s">
        <v>191</v>
      </c>
      <c r="H44" s="682" t="s">
        <v>191</v>
      </c>
      <c r="I44" s="682" t="s">
        <v>191</v>
      </c>
      <c r="J44" s="682" t="s">
        <v>191</v>
      </c>
      <c r="K44" s="682" t="s">
        <v>191</v>
      </c>
      <c r="L44" s="682" t="s">
        <v>191</v>
      </c>
      <c r="M44" s="682" t="s">
        <v>191</v>
      </c>
      <c r="N44" s="682" t="s">
        <v>191</v>
      </c>
      <c r="O44" s="682" t="s">
        <v>191</v>
      </c>
      <c r="P44" s="682" t="s">
        <v>191</v>
      </c>
      <c r="Q44" s="682" t="s">
        <v>191</v>
      </c>
      <c r="R44" s="682" t="s">
        <v>191</v>
      </c>
      <c r="S44" s="682" t="s">
        <v>191</v>
      </c>
      <c r="T44" s="682" t="s">
        <v>191</v>
      </c>
      <c r="U44" s="682" t="s">
        <v>191</v>
      </c>
      <c r="V44" s="683" t="s">
        <v>191</v>
      </c>
      <c r="W44" s="684" t="s">
        <v>191</v>
      </c>
      <c r="X44" s="682" t="s">
        <v>191</v>
      </c>
      <c r="Y44" s="682" t="s">
        <v>191</v>
      </c>
      <c r="Z44" s="682" t="s">
        <v>614</v>
      </c>
      <c r="AA44" s="682" t="s">
        <v>615</v>
      </c>
      <c r="AB44" s="682" t="s">
        <v>191</v>
      </c>
      <c r="AC44" s="682" t="s">
        <v>191</v>
      </c>
      <c r="AD44" s="682" t="s">
        <v>191</v>
      </c>
      <c r="AE44" s="682" t="s">
        <v>191</v>
      </c>
      <c r="AF44" s="683" t="s">
        <v>191</v>
      </c>
      <c r="AG44" s="685" t="s">
        <v>191</v>
      </c>
      <c r="AH44" s="682" t="s">
        <v>191</v>
      </c>
      <c r="AI44" s="682" t="s">
        <v>191</v>
      </c>
      <c r="AJ44" s="682" t="s">
        <v>191</v>
      </c>
      <c r="AK44" s="682" t="s">
        <v>191</v>
      </c>
      <c r="AL44" s="692" t="s">
        <v>191</v>
      </c>
    </row>
    <row r="45" spans="2:38" ht="13" thickBot="1" x14ac:dyDescent="0.3">
      <c r="B45" s="693" t="s">
        <v>221</v>
      </c>
      <c r="C45" s="687" t="s">
        <v>191</v>
      </c>
      <c r="D45" s="688" t="s">
        <v>191</v>
      </c>
      <c r="E45" s="688" t="s">
        <v>191</v>
      </c>
      <c r="F45" s="688" t="s">
        <v>191</v>
      </c>
      <c r="G45" s="688" t="s">
        <v>191</v>
      </c>
      <c r="H45" s="688" t="s">
        <v>474</v>
      </c>
      <c r="I45" s="688" t="s">
        <v>191</v>
      </c>
      <c r="J45" s="688" t="s">
        <v>191</v>
      </c>
      <c r="K45" s="688" t="s">
        <v>191</v>
      </c>
      <c r="L45" s="688" t="s">
        <v>191</v>
      </c>
      <c r="M45" s="688" t="s">
        <v>191</v>
      </c>
      <c r="N45" s="688" t="s">
        <v>191</v>
      </c>
      <c r="O45" s="688" t="s">
        <v>191</v>
      </c>
      <c r="P45" s="688" t="s">
        <v>191</v>
      </c>
      <c r="Q45" s="688" t="s">
        <v>191</v>
      </c>
      <c r="R45" s="688" t="s">
        <v>191</v>
      </c>
      <c r="S45" s="688" t="s">
        <v>191</v>
      </c>
      <c r="T45" s="688" t="s">
        <v>191</v>
      </c>
      <c r="U45" s="688" t="s">
        <v>191</v>
      </c>
      <c r="V45" s="689" t="s">
        <v>191</v>
      </c>
      <c r="W45" s="687" t="s">
        <v>191</v>
      </c>
      <c r="X45" s="688" t="s">
        <v>191</v>
      </c>
      <c r="Y45" s="688" t="s">
        <v>191</v>
      </c>
      <c r="Z45" s="688" t="s">
        <v>191</v>
      </c>
      <c r="AA45" s="688" t="s">
        <v>616</v>
      </c>
      <c r="AB45" s="688" t="s">
        <v>191</v>
      </c>
      <c r="AC45" s="688" t="s">
        <v>191</v>
      </c>
      <c r="AD45" s="688" t="s">
        <v>191</v>
      </c>
      <c r="AE45" s="688" t="s">
        <v>191</v>
      </c>
      <c r="AF45" s="689" t="s">
        <v>191</v>
      </c>
      <c r="AG45" s="690" t="s">
        <v>191</v>
      </c>
      <c r="AH45" s="688" t="s">
        <v>191</v>
      </c>
      <c r="AI45" s="688" t="s">
        <v>191</v>
      </c>
      <c r="AJ45" s="688" t="s">
        <v>191</v>
      </c>
      <c r="AK45" s="688" t="s">
        <v>191</v>
      </c>
      <c r="AL45" s="694" t="s">
        <v>191</v>
      </c>
    </row>
    <row r="46" spans="2:38" x14ac:dyDescent="0.25">
      <c r="B46" s="691" t="s">
        <v>222</v>
      </c>
      <c r="C46" s="684" t="s">
        <v>191</v>
      </c>
      <c r="D46" s="682" t="s">
        <v>191</v>
      </c>
      <c r="E46" s="682" t="s">
        <v>191</v>
      </c>
      <c r="F46" s="682" t="s">
        <v>191</v>
      </c>
      <c r="G46" s="682" t="s">
        <v>191</v>
      </c>
      <c r="H46" s="682" t="s">
        <v>191</v>
      </c>
      <c r="I46" s="682" t="s">
        <v>191</v>
      </c>
      <c r="J46" s="682" t="s">
        <v>191</v>
      </c>
      <c r="K46" s="682" t="s">
        <v>191</v>
      </c>
      <c r="L46" s="682" t="s">
        <v>191</v>
      </c>
      <c r="M46" s="682" t="s">
        <v>191</v>
      </c>
      <c r="N46" s="682" t="s">
        <v>191</v>
      </c>
      <c r="O46" s="682" t="s">
        <v>191</v>
      </c>
      <c r="P46" s="682" t="s">
        <v>191</v>
      </c>
      <c r="Q46" s="682" t="s">
        <v>191</v>
      </c>
      <c r="R46" s="682" t="s">
        <v>191</v>
      </c>
      <c r="S46" s="682" t="s">
        <v>191</v>
      </c>
      <c r="T46" s="682" t="s">
        <v>191</v>
      </c>
      <c r="U46" s="682" t="s">
        <v>191</v>
      </c>
      <c r="V46" s="683" t="s">
        <v>191</v>
      </c>
      <c r="W46" s="684" t="s">
        <v>191</v>
      </c>
      <c r="X46" s="682" t="s">
        <v>191</v>
      </c>
      <c r="Y46" s="682" t="s">
        <v>191</v>
      </c>
      <c r="Z46" s="682" t="s">
        <v>617</v>
      </c>
      <c r="AA46" s="682" t="s">
        <v>191</v>
      </c>
      <c r="AB46" s="682" t="s">
        <v>191</v>
      </c>
      <c r="AC46" s="682" t="s">
        <v>191</v>
      </c>
      <c r="AD46" s="682" t="s">
        <v>191</v>
      </c>
      <c r="AE46" s="682" t="s">
        <v>191</v>
      </c>
      <c r="AF46" s="683" t="s">
        <v>191</v>
      </c>
      <c r="AG46" s="685" t="s">
        <v>191</v>
      </c>
      <c r="AH46" s="682" t="s">
        <v>191</v>
      </c>
      <c r="AI46" s="682" t="s">
        <v>191</v>
      </c>
      <c r="AJ46" s="682" t="s">
        <v>191</v>
      </c>
      <c r="AK46" s="682" t="s">
        <v>191</v>
      </c>
      <c r="AL46" s="692" t="s">
        <v>191</v>
      </c>
    </row>
    <row r="47" spans="2:38" ht="13" thickBot="1" x14ac:dyDescent="0.3">
      <c r="B47" s="693" t="s">
        <v>223</v>
      </c>
      <c r="C47" s="687"/>
      <c r="D47" s="688"/>
      <c r="E47" s="688"/>
      <c r="F47" s="688"/>
      <c r="G47" s="688"/>
      <c r="H47" s="688"/>
      <c r="I47" s="688"/>
      <c r="J47" s="688"/>
      <c r="K47" s="688"/>
      <c r="L47" s="688"/>
      <c r="M47" s="688"/>
      <c r="N47" s="688"/>
      <c r="O47" s="688"/>
      <c r="P47" s="688"/>
      <c r="Q47" s="688"/>
      <c r="R47" s="688"/>
      <c r="S47" s="688"/>
      <c r="T47" s="688"/>
      <c r="U47" s="688"/>
      <c r="V47" s="689"/>
      <c r="W47" s="687"/>
      <c r="X47" s="688"/>
      <c r="Y47" s="688"/>
      <c r="Z47" s="688"/>
      <c r="AA47" s="688"/>
      <c r="AB47" s="688"/>
      <c r="AC47" s="688"/>
      <c r="AD47" s="688"/>
      <c r="AE47" s="688"/>
      <c r="AF47" s="689"/>
      <c r="AG47" s="690"/>
      <c r="AH47" s="688"/>
      <c r="AI47" s="688"/>
      <c r="AJ47" s="688"/>
      <c r="AK47" s="688"/>
      <c r="AL47" s="694"/>
    </row>
    <row r="48" spans="2:38" x14ac:dyDescent="0.25">
      <c r="B48" s="691" t="s">
        <v>224</v>
      </c>
      <c r="C48" s="684" t="s">
        <v>191</v>
      </c>
      <c r="D48" s="682" t="s">
        <v>191</v>
      </c>
      <c r="E48" s="682" t="s">
        <v>191</v>
      </c>
      <c r="F48" s="682" t="s">
        <v>191</v>
      </c>
      <c r="G48" s="682" t="s">
        <v>191</v>
      </c>
      <c r="H48" s="682" t="s">
        <v>191</v>
      </c>
      <c r="I48" s="682" t="s">
        <v>191</v>
      </c>
      <c r="J48" s="682" t="s">
        <v>191</v>
      </c>
      <c r="K48" s="682" t="s">
        <v>191</v>
      </c>
      <c r="L48" s="682" t="s">
        <v>191</v>
      </c>
      <c r="M48" s="682" t="s">
        <v>191</v>
      </c>
      <c r="N48" s="682" t="s">
        <v>191</v>
      </c>
      <c r="O48" s="682" t="s">
        <v>191</v>
      </c>
      <c r="P48" s="682" t="s">
        <v>191</v>
      </c>
      <c r="Q48" s="682" t="s">
        <v>191</v>
      </c>
      <c r="R48" s="682" t="s">
        <v>191</v>
      </c>
      <c r="S48" s="682" t="s">
        <v>191</v>
      </c>
      <c r="T48" s="682" t="s">
        <v>191</v>
      </c>
      <c r="U48" s="682" t="s">
        <v>191</v>
      </c>
      <c r="V48" s="683" t="s">
        <v>191</v>
      </c>
      <c r="W48" s="684" t="s">
        <v>191</v>
      </c>
      <c r="X48" s="682" t="s">
        <v>191</v>
      </c>
      <c r="Y48" s="682" t="s">
        <v>191</v>
      </c>
      <c r="Z48" s="682" t="s">
        <v>191</v>
      </c>
      <c r="AA48" s="682" t="s">
        <v>191</v>
      </c>
      <c r="AB48" s="682" t="s">
        <v>191</v>
      </c>
      <c r="AC48" s="682" t="s">
        <v>191</v>
      </c>
      <c r="AD48" s="682" t="s">
        <v>191</v>
      </c>
      <c r="AE48" s="682" t="s">
        <v>191</v>
      </c>
      <c r="AF48" s="683" t="s">
        <v>191</v>
      </c>
      <c r="AG48" s="685" t="s">
        <v>191</v>
      </c>
      <c r="AH48" s="682" t="s">
        <v>608</v>
      </c>
      <c r="AI48" s="682" t="s">
        <v>191</v>
      </c>
      <c r="AJ48" s="682" t="s">
        <v>191</v>
      </c>
      <c r="AK48" s="682" t="s">
        <v>191</v>
      </c>
      <c r="AL48" s="692" t="s">
        <v>191</v>
      </c>
    </row>
    <row r="49" spans="2:38" x14ac:dyDescent="0.25">
      <c r="B49" s="691" t="s">
        <v>225</v>
      </c>
      <c r="C49" s="684" t="s">
        <v>191</v>
      </c>
      <c r="D49" s="682" t="s">
        <v>191</v>
      </c>
      <c r="E49" s="682" t="s">
        <v>191</v>
      </c>
      <c r="F49" s="682" t="s">
        <v>191</v>
      </c>
      <c r="G49" s="682" t="s">
        <v>191</v>
      </c>
      <c r="H49" s="682" t="s">
        <v>191</v>
      </c>
      <c r="I49" s="682" t="s">
        <v>191</v>
      </c>
      <c r="J49" s="682" t="s">
        <v>191</v>
      </c>
      <c r="K49" s="682" t="s">
        <v>191</v>
      </c>
      <c r="L49" s="682" t="s">
        <v>191</v>
      </c>
      <c r="M49" s="682" t="s">
        <v>191</v>
      </c>
      <c r="N49" s="682" t="s">
        <v>191</v>
      </c>
      <c r="O49" s="682" t="s">
        <v>191</v>
      </c>
      <c r="P49" s="682" t="s">
        <v>191</v>
      </c>
      <c r="Q49" s="682" t="s">
        <v>191</v>
      </c>
      <c r="R49" s="682" t="s">
        <v>191</v>
      </c>
      <c r="S49" s="682" t="s">
        <v>191</v>
      </c>
      <c r="T49" s="682" t="s">
        <v>191</v>
      </c>
      <c r="U49" s="682" t="s">
        <v>191</v>
      </c>
      <c r="V49" s="683" t="s">
        <v>191</v>
      </c>
      <c r="W49" s="684" t="s">
        <v>191</v>
      </c>
      <c r="X49" s="682" t="s">
        <v>191</v>
      </c>
      <c r="Y49" s="682" t="s">
        <v>191</v>
      </c>
      <c r="Z49" s="682" t="s">
        <v>191</v>
      </c>
      <c r="AA49" s="682" t="s">
        <v>191</v>
      </c>
      <c r="AB49" s="682" t="s">
        <v>191</v>
      </c>
      <c r="AC49" s="682" t="s">
        <v>191</v>
      </c>
      <c r="AD49" s="682" t="s">
        <v>191</v>
      </c>
      <c r="AE49" s="682" t="s">
        <v>191</v>
      </c>
      <c r="AF49" s="683" t="s">
        <v>191</v>
      </c>
      <c r="AG49" s="685" t="s">
        <v>191</v>
      </c>
      <c r="AH49" s="682" t="s">
        <v>609</v>
      </c>
      <c r="AI49" s="682" t="s">
        <v>191</v>
      </c>
      <c r="AJ49" s="682" t="s">
        <v>191</v>
      </c>
      <c r="AK49" s="682" t="s">
        <v>191</v>
      </c>
      <c r="AL49" s="692" t="s">
        <v>191</v>
      </c>
    </row>
    <row r="50" spans="2:38" ht="13" thickBot="1" x14ac:dyDescent="0.3">
      <c r="B50" s="693" t="s">
        <v>226</v>
      </c>
      <c r="C50" s="687" t="s">
        <v>191</v>
      </c>
      <c r="D50" s="688" t="s">
        <v>191</v>
      </c>
      <c r="E50" s="688" t="s">
        <v>191</v>
      </c>
      <c r="F50" s="688" t="s">
        <v>191</v>
      </c>
      <c r="G50" s="688" t="s">
        <v>191</v>
      </c>
      <c r="H50" s="688" t="s">
        <v>191</v>
      </c>
      <c r="I50" s="688" t="s">
        <v>191</v>
      </c>
      <c r="J50" s="688" t="s">
        <v>191</v>
      </c>
      <c r="K50" s="688" t="s">
        <v>191</v>
      </c>
      <c r="L50" s="688" t="s">
        <v>191</v>
      </c>
      <c r="M50" s="688" t="s">
        <v>191</v>
      </c>
      <c r="N50" s="688" t="s">
        <v>191</v>
      </c>
      <c r="O50" s="688" t="s">
        <v>191</v>
      </c>
      <c r="P50" s="688" t="s">
        <v>191</v>
      </c>
      <c r="Q50" s="688" t="s">
        <v>191</v>
      </c>
      <c r="R50" s="688" t="s">
        <v>191</v>
      </c>
      <c r="S50" s="688" t="s">
        <v>191</v>
      </c>
      <c r="T50" s="688" t="s">
        <v>191</v>
      </c>
      <c r="U50" s="688" t="s">
        <v>191</v>
      </c>
      <c r="V50" s="689" t="s">
        <v>191</v>
      </c>
      <c r="W50" s="687" t="s">
        <v>191</v>
      </c>
      <c r="X50" s="688" t="s">
        <v>191</v>
      </c>
      <c r="Y50" s="688" t="s">
        <v>191</v>
      </c>
      <c r="Z50" s="688" t="s">
        <v>191</v>
      </c>
      <c r="AA50" s="688" t="s">
        <v>191</v>
      </c>
      <c r="AB50" s="688" t="s">
        <v>191</v>
      </c>
      <c r="AC50" s="688" t="s">
        <v>191</v>
      </c>
      <c r="AD50" s="688" t="s">
        <v>191</v>
      </c>
      <c r="AE50" s="688" t="s">
        <v>191</v>
      </c>
      <c r="AF50" s="689" t="s">
        <v>610</v>
      </c>
      <c r="AG50" s="690" t="s">
        <v>191</v>
      </c>
      <c r="AH50" s="688" t="s">
        <v>191</v>
      </c>
      <c r="AI50" s="688" t="s">
        <v>191</v>
      </c>
      <c r="AJ50" s="688" t="s">
        <v>191</v>
      </c>
      <c r="AK50" s="688" t="s">
        <v>191</v>
      </c>
      <c r="AL50" s="694" t="s">
        <v>191</v>
      </c>
    </row>
    <row r="51" spans="2:38" x14ac:dyDescent="0.25">
      <c r="B51" s="691" t="s">
        <v>227</v>
      </c>
      <c r="C51" s="684"/>
      <c r="D51" s="682"/>
      <c r="E51" s="682"/>
      <c r="F51" s="682"/>
      <c r="G51" s="682"/>
      <c r="H51" s="682"/>
      <c r="I51" s="682"/>
      <c r="J51" s="682"/>
      <c r="K51" s="682"/>
      <c r="L51" s="682"/>
      <c r="M51" s="682"/>
      <c r="N51" s="682"/>
      <c r="O51" s="682"/>
      <c r="P51" s="682"/>
      <c r="Q51" s="682"/>
      <c r="R51" s="682"/>
      <c r="S51" s="682"/>
      <c r="T51" s="682"/>
      <c r="U51" s="682"/>
      <c r="V51" s="683"/>
      <c r="W51" s="684"/>
      <c r="X51" s="682"/>
      <c r="Y51" s="682"/>
      <c r="Z51" s="682"/>
      <c r="AA51" s="682"/>
      <c r="AB51" s="682"/>
      <c r="AC51" s="682"/>
      <c r="AD51" s="682"/>
      <c r="AE51" s="682"/>
      <c r="AF51" s="683"/>
      <c r="AG51" s="685"/>
      <c r="AH51" s="682"/>
      <c r="AI51" s="682"/>
      <c r="AJ51" s="682"/>
      <c r="AK51" s="682"/>
      <c r="AL51" s="692"/>
    </row>
    <row r="52" spans="2:38" ht="13" thickBot="1" x14ac:dyDescent="0.3">
      <c r="B52" s="693" t="s">
        <v>256</v>
      </c>
      <c r="C52" s="687" t="s">
        <v>191</v>
      </c>
      <c r="D52" s="688" t="s">
        <v>191</v>
      </c>
      <c r="E52" s="688" t="s">
        <v>191</v>
      </c>
      <c r="F52" s="688" t="s">
        <v>191</v>
      </c>
      <c r="G52" s="688" t="s">
        <v>191</v>
      </c>
      <c r="H52" s="688" t="s">
        <v>191</v>
      </c>
      <c r="I52" s="688" t="s">
        <v>191</v>
      </c>
      <c r="J52" s="688" t="s">
        <v>191</v>
      </c>
      <c r="K52" s="688" t="s">
        <v>191</v>
      </c>
      <c r="L52" s="688" t="s">
        <v>191</v>
      </c>
      <c r="M52" s="688" t="s">
        <v>191</v>
      </c>
      <c r="N52" s="688" t="s">
        <v>191</v>
      </c>
      <c r="O52" s="688" t="s">
        <v>191</v>
      </c>
      <c r="P52" s="688" t="s">
        <v>191</v>
      </c>
      <c r="Q52" s="688" t="s">
        <v>191</v>
      </c>
      <c r="R52" s="688" t="s">
        <v>191</v>
      </c>
      <c r="S52" s="688" t="s">
        <v>191</v>
      </c>
      <c r="T52" s="688" t="s">
        <v>191</v>
      </c>
      <c r="U52" s="688" t="s">
        <v>191</v>
      </c>
      <c r="V52" s="689" t="s">
        <v>191</v>
      </c>
      <c r="W52" s="687" t="s">
        <v>191</v>
      </c>
      <c r="X52" s="688" t="s">
        <v>191</v>
      </c>
      <c r="Y52" s="688" t="s">
        <v>191</v>
      </c>
      <c r="Z52" s="688" t="s">
        <v>191</v>
      </c>
      <c r="AA52" s="688" t="s">
        <v>191</v>
      </c>
      <c r="AB52" s="688" t="s">
        <v>191</v>
      </c>
      <c r="AC52" s="688" t="s">
        <v>191</v>
      </c>
      <c r="AD52" s="688" t="s">
        <v>191</v>
      </c>
      <c r="AE52" s="688" t="s">
        <v>191</v>
      </c>
      <c r="AF52" s="689" t="s">
        <v>618</v>
      </c>
      <c r="AG52" s="690" t="s">
        <v>191</v>
      </c>
      <c r="AH52" s="688" t="s">
        <v>191</v>
      </c>
      <c r="AI52" s="688" t="s">
        <v>191</v>
      </c>
      <c r="AJ52" s="688" t="s">
        <v>191</v>
      </c>
      <c r="AK52" s="688" t="s">
        <v>191</v>
      </c>
      <c r="AL52" s="694" t="s">
        <v>191</v>
      </c>
    </row>
    <row r="53" spans="2:38" ht="13" thickBot="1" x14ac:dyDescent="0.3">
      <c r="B53" s="705" t="s">
        <v>228</v>
      </c>
      <c r="C53" s="706"/>
      <c r="D53" s="707"/>
      <c r="E53" s="707"/>
      <c r="F53" s="707"/>
      <c r="G53" s="707"/>
      <c r="H53" s="707"/>
      <c r="I53" s="707"/>
      <c r="J53" s="707"/>
      <c r="K53" s="707"/>
      <c r="L53" s="707"/>
      <c r="M53" s="707"/>
      <c r="N53" s="707"/>
      <c r="O53" s="707"/>
      <c r="P53" s="707"/>
      <c r="Q53" s="707"/>
      <c r="R53" s="707"/>
      <c r="S53" s="707"/>
      <c r="T53" s="707"/>
      <c r="U53" s="707"/>
      <c r="V53" s="708"/>
      <c r="W53" s="706"/>
      <c r="X53" s="707"/>
      <c r="Y53" s="707"/>
      <c r="Z53" s="707"/>
      <c r="AA53" s="707"/>
      <c r="AB53" s="707"/>
      <c r="AC53" s="707"/>
      <c r="AD53" s="707"/>
      <c r="AE53" s="707"/>
      <c r="AF53" s="708"/>
      <c r="AG53" s="709"/>
      <c r="AH53" s="707"/>
      <c r="AI53" s="707"/>
      <c r="AJ53" s="707"/>
      <c r="AK53" s="707"/>
      <c r="AL53" s="710"/>
    </row>
    <row r="54" spans="2:38" x14ac:dyDescent="0.25">
      <c r="B54" s="691" t="s">
        <v>229</v>
      </c>
      <c r="C54" s="684"/>
      <c r="D54" s="682"/>
      <c r="E54" s="682"/>
      <c r="F54" s="682"/>
      <c r="G54" s="682"/>
      <c r="H54" s="682"/>
      <c r="I54" s="682"/>
      <c r="J54" s="682"/>
      <c r="K54" s="682"/>
      <c r="L54" s="682"/>
      <c r="M54" s="682"/>
      <c r="N54" s="682"/>
      <c r="O54" s="682"/>
      <c r="P54" s="682"/>
      <c r="Q54" s="682"/>
      <c r="R54" s="682"/>
      <c r="S54" s="682"/>
      <c r="T54" s="682"/>
      <c r="U54" s="682"/>
      <c r="V54" s="683"/>
      <c r="W54" s="684"/>
      <c r="X54" s="682"/>
      <c r="Y54" s="682"/>
      <c r="Z54" s="682"/>
      <c r="AA54" s="682"/>
      <c r="AB54" s="682"/>
      <c r="AC54" s="682"/>
      <c r="AD54" s="682"/>
      <c r="AE54" s="682"/>
      <c r="AF54" s="683"/>
      <c r="AG54" s="685"/>
      <c r="AH54" s="682"/>
      <c r="AI54" s="682"/>
      <c r="AJ54" s="682"/>
      <c r="AK54" s="682"/>
      <c r="AL54" s="692"/>
    </row>
    <row r="55" spans="2:38" x14ac:dyDescent="0.25">
      <c r="B55" s="691" t="s">
        <v>230</v>
      </c>
      <c r="C55" s="684"/>
      <c r="D55" s="682"/>
      <c r="E55" s="682"/>
      <c r="F55" s="682"/>
      <c r="G55" s="682"/>
      <c r="H55" s="682"/>
      <c r="I55" s="682"/>
      <c r="J55" s="682"/>
      <c r="K55" s="682"/>
      <c r="L55" s="682"/>
      <c r="M55" s="682"/>
      <c r="N55" s="682"/>
      <c r="O55" s="682"/>
      <c r="P55" s="682"/>
      <c r="Q55" s="682"/>
      <c r="R55" s="682"/>
      <c r="S55" s="682"/>
      <c r="T55" s="682"/>
      <c r="U55" s="682"/>
      <c r="V55" s="683"/>
      <c r="W55" s="684"/>
      <c r="X55" s="682"/>
      <c r="Y55" s="682"/>
      <c r="Z55" s="682"/>
      <c r="AA55" s="682"/>
      <c r="AB55" s="682"/>
      <c r="AC55" s="682"/>
      <c r="AD55" s="682"/>
      <c r="AE55" s="682"/>
      <c r="AF55" s="683"/>
      <c r="AG55" s="685"/>
      <c r="AH55" s="682"/>
      <c r="AI55" s="682"/>
      <c r="AJ55" s="682"/>
      <c r="AK55" s="682"/>
      <c r="AL55" s="692"/>
    </row>
    <row r="56" spans="2:38" x14ac:dyDescent="0.25">
      <c r="B56" s="691" t="s">
        <v>231</v>
      </c>
      <c r="C56" s="684"/>
      <c r="D56" s="682"/>
      <c r="E56" s="682"/>
      <c r="F56" s="682"/>
      <c r="G56" s="682"/>
      <c r="H56" s="682"/>
      <c r="I56" s="682"/>
      <c r="J56" s="682"/>
      <c r="K56" s="682"/>
      <c r="L56" s="682"/>
      <c r="M56" s="682"/>
      <c r="N56" s="682"/>
      <c r="O56" s="682"/>
      <c r="P56" s="682"/>
      <c r="Q56" s="682"/>
      <c r="R56" s="682"/>
      <c r="S56" s="682"/>
      <c r="T56" s="682"/>
      <c r="U56" s="682"/>
      <c r="V56" s="683"/>
      <c r="W56" s="684"/>
      <c r="X56" s="682"/>
      <c r="Y56" s="682"/>
      <c r="Z56" s="682"/>
      <c r="AA56" s="682"/>
      <c r="AB56" s="682"/>
      <c r="AC56" s="682"/>
      <c r="AD56" s="682"/>
      <c r="AE56" s="682"/>
      <c r="AF56" s="683"/>
      <c r="AG56" s="685"/>
      <c r="AH56" s="682"/>
      <c r="AI56" s="682"/>
      <c r="AJ56" s="682"/>
      <c r="AK56" s="682"/>
      <c r="AL56" s="692"/>
    </row>
    <row r="57" spans="2:38" x14ac:dyDescent="0.25">
      <c r="B57" s="691" t="s">
        <v>232</v>
      </c>
      <c r="C57" s="684"/>
      <c r="D57" s="682"/>
      <c r="E57" s="682"/>
      <c r="F57" s="682"/>
      <c r="G57" s="682"/>
      <c r="H57" s="682"/>
      <c r="I57" s="682"/>
      <c r="J57" s="682"/>
      <c r="K57" s="682"/>
      <c r="L57" s="682"/>
      <c r="M57" s="682"/>
      <c r="N57" s="682"/>
      <c r="O57" s="682"/>
      <c r="P57" s="682"/>
      <c r="Q57" s="682"/>
      <c r="R57" s="682"/>
      <c r="S57" s="682"/>
      <c r="T57" s="682"/>
      <c r="U57" s="682"/>
      <c r="V57" s="683"/>
      <c r="W57" s="684"/>
      <c r="X57" s="682"/>
      <c r="Y57" s="682"/>
      <c r="Z57" s="682"/>
      <c r="AA57" s="682"/>
      <c r="AB57" s="682"/>
      <c r="AC57" s="682"/>
      <c r="AD57" s="682"/>
      <c r="AE57" s="682"/>
      <c r="AF57" s="683"/>
      <c r="AG57" s="685"/>
      <c r="AH57" s="682"/>
      <c r="AI57" s="682"/>
      <c r="AJ57" s="682"/>
      <c r="AK57" s="682"/>
      <c r="AL57" s="692"/>
    </row>
    <row r="58" spans="2:38" x14ac:dyDescent="0.25">
      <c r="B58" s="691" t="s">
        <v>233</v>
      </c>
      <c r="C58" s="684" t="s">
        <v>191</v>
      </c>
      <c r="D58" s="682" t="s">
        <v>191</v>
      </c>
      <c r="E58" s="682" t="s">
        <v>191</v>
      </c>
      <c r="F58" s="682" t="s">
        <v>191</v>
      </c>
      <c r="G58" s="682" t="s">
        <v>191</v>
      </c>
      <c r="H58" s="682" t="s">
        <v>191</v>
      </c>
      <c r="I58" s="682" t="s">
        <v>191</v>
      </c>
      <c r="J58" s="682" t="s">
        <v>191</v>
      </c>
      <c r="K58" s="682" t="s">
        <v>191</v>
      </c>
      <c r="L58" s="682" t="s">
        <v>191</v>
      </c>
      <c r="M58" s="682" t="s">
        <v>191</v>
      </c>
      <c r="N58" s="682" t="s">
        <v>191</v>
      </c>
      <c r="O58" s="682" t="s">
        <v>191</v>
      </c>
      <c r="P58" s="682" t="s">
        <v>475</v>
      </c>
      <c r="Q58" s="682" t="s">
        <v>191</v>
      </c>
      <c r="R58" s="682" t="s">
        <v>191</v>
      </c>
      <c r="S58" s="682" t="s">
        <v>191</v>
      </c>
      <c r="T58" s="682" t="s">
        <v>191</v>
      </c>
      <c r="U58" s="682" t="s">
        <v>191</v>
      </c>
      <c r="V58" s="683" t="s">
        <v>191</v>
      </c>
      <c r="W58" s="684" t="s">
        <v>191</v>
      </c>
      <c r="X58" s="682" t="s">
        <v>191</v>
      </c>
      <c r="Y58" s="682" t="s">
        <v>191</v>
      </c>
      <c r="Z58" s="682" t="s">
        <v>191</v>
      </c>
      <c r="AA58" s="682" t="s">
        <v>191</v>
      </c>
      <c r="AB58" s="682" t="s">
        <v>191</v>
      </c>
      <c r="AC58" s="682" t="s">
        <v>191</v>
      </c>
      <c r="AD58" s="682" t="s">
        <v>191</v>
      </c>
      <c r="AE58" s="682" t="s">
        <v>191</v>
      </c>
      <c r="AF58" s="683" t="s">
        <v>191</v>
      </c>
      <c r="AG58" s="685" t="s">
        <v>191</v>
      </c>
      <c r="AH58" s="682" t="s">
        <v>191</v>
      </c>
      <c r="AI58" s="682" t="s">
        <v>191</v>
      </c>
      <c r="AJ58" s="682" t="s">
        <v>191</v>
      </c>
      <c r="AK58" s="682" t="s">
        <v>191</v>
      </c>
      <c r="AL58" s="692" t="s">
        <v>191</v>
      </c>
    </row>
    <row r="59" spans="2:38" ht="13" thickBot="1" x14ac:dyDescent="0.3">
      <c r="B59" s="696" t="s">
        <v>359</v>
      </c>
      <c r="C59" s="687" t="s">
        <v>191</v>
      </c>
      <c r="D59" s="688" t="s">
        <v>191</v>
      </c>
      <c r="E59" s="688" t="s">
        <v>191</v>
      </c>
      <c r="F59" s="688" t="s">
        <v>191</v>
      </c>
      <c r="G59" s="688" t="s">
        <v>191</v>
      </c>
      <c r="H59" s="688" t="s">
        <v>191</v>
      </c>
      <c r="I59" s="688" t="s">
        <v>191</v>
      </c>
      <c r="J59" s="688" t="s">
        <v>191</v>
      </c>
      <c r="K59" s="688" t="s">
        <v>191</v>
      </c>
      <c r="L59" s="688" t="s">
        <v>191</v>
      </c>
      <c r="M59" s="688" t="s">
        <v>191</v>
      </c>
      <c r="N59" s="688" t="s">
        <v>191</v>
      </c>
      <c r="O59" s="688" t="s">
        <v>191</v>
      </c>
      <c r="P59" s="688" t="s">
        <v>476</v>
      </c>
      <c r="Q59" s="688" t="s">
        <v>191</v>
      </c>
      <c r="R59" s="688" t="s">
        <v>191</v>
      </c>
      <c r="S59" s="688" t="s">
        <v>191</v>
      </c>
      <c r="T59" s="688" t="s">
        <v>191</v>
      </c>
      <c r="U59" s="688" t="s">
        <v>191</v>
      </c>
      <c r="V59" s="689" t="s">
        <v>191</v>
      </c>
      <c r="W59" s="687" t="s">
        <v>191</v>
      </c>
      <c r="X59" s="688" t="s">
        <v>191</v>
      </c>
      <c r="Y59" s="688" t="s">
        <v>191</v>
      </c>
      <c r="Z59" s="688" t="s">
        <v>191</v>
      </c>
      <c r="AA59" s="688" t="s">
        <v>191</v>
      </c>
      <c r="AB59" s="688" t="s">
        <v>191</v>
      </c>
      <c r="AC59" s="688" t="s">
        <v>191</v>
      </c>
      <c r="AD59" s="688" t="s">
        <v>191</v>
      </c>
      <c r="AE59" s="688" t="s">
        <v>191</v>
      </c>
      <c r="AF59" s="689" t="s">
        <v>191</v>
      </c>
      <c r="AG59" s="690" t="s">
        <v>191</v>
      </c>
      <c r="AH59" s="688" t="s">
        <v>191</v>
      </c>
      <c r="AI59" s="688" t="s">
        <v>191</v>
      </c>
      <c r="AJ59" s="688" t="s">
        <v>191</v>
      </c>
      <c r="AK59" s="688" t="s">
        <v>191</v>
      </c>
      <c r="AL59" s="694" t="s">
        <v>191</v>
      </c>
    </row>
    <row r="60" spans="2:38" x14ac:dyDescent="0.25">
      <c r="B60" s="691" t="s">
        <v>729</v>
      </c>
      <c r="C60" s="684" t="s">
        <v>477</v>
      </c>
      <c r="D60" s="682" t="s">
        <v>191</v>
      </c>
      <c r="E60" s="682" t="s">
        <v>191</v>
      </c>
      <c r="F60" s="682" t="s">
        <v>478</v>
      </c>
      <c r="G60" s="682" t="s">
        <v>479</v>
      </c>
      <c r="H60" s="682" t="s">
        <v>480</v>
      </c>
      <c r="I60" s="682" t="s">
        <v>191</v>
      </c>
      <c r="J60" s="682" t="s">
        <v>481</v>
      </c>
      <c r="K60" s="682" t="s">
        <v>191</v>
      </c>
      <c r="L60" s="682" t="s">
        <v>482</v>
      </c>
      <c r="M60" s="682" t="s">
        <v>483</v>
      </c>
      <c r="N60" s="682" t="s">
        <v>484</v>
      </c>
      <c r="O60" s="682" t="s">
        <v>485</v>
      </c>
      <c r="P60" s="682" t="s">
        <v>191</v>
      </c>
      <c r="Q60" s="682" t="s">
        <v>191</v>
      </c>
      <c r="R60" s="682" t="s">
        <v>191</v>
      </c>
      <c r="S60" s="682" t="s">
        <v>486</v>
      </c>
      <c r="T60" s="682" t="s">
        <v>487</v>
      </c>
      <c r="U60" s="682" t="s">
        <v>191</v>
      </c>
      <c r="V60" s="683" t="s">
        <v>191</v>
      </c>
      <c r="W60" s="684" t="s">
        <v>619</v>
      </c>
      <c r="X60" s="682" t="s">
        <v>620</v>
      </c>
      <c r="Y60" s="682" t="s">
        <v>621</v>
      </c>
      <c r="Z60" s="682" t="s">
        <v>191</v>
      </c>
      <c r="AA60" s="682" t="s">
        <v>622</v>
      </c>
      <c r="AB60" s="682" t="s">
        <v>191</v>
      </c>
      <c r="AC60" s="682" t="s">
        <v>191</v>
      </c>
      <c r="AD60" s="682" t="s">
        <v>623</v>
      </c>
      <c r="AE60" s="682" t="s">
        <v>624</v>
      </c>
      <c r="AF60" s="683" t="s">
        <v>625</v>
      </c>
      <c r="AG60" s="685" t="s">
        <v>626</v>
      </c>
      <c r="AH60" s="682" t="s">
        <v>627</v>
      </c>
      <c r="AI60" s="682" t="s">
        <v>628</v>
      </c>
      <c r="AJ60" s="682" t="s">
        <v>629</v>
      </c>
      <c r="AK60" s="682" t="s">
        <v>374</v>
      </c>
      <c r="AL60" s="692" t="s">
        <v>630</v>
      </c>
    </row>
    <row r="61" spans="2:38" x14ac:dyDescent="0.25">
      <c r="B61" s="691" t="s">
        <v>360</v>
      </c>
      <c r="C61" s="684" t="s">
        <v>477</v>
      </c>
      <c r="D61" s="682" t="s">
        <v>191</v>
      </c>
      <c r="E61" s="682" t="s">
        <v>191</v>
      </c>
      <c r="F61" s="682" t="s">
        <v>488</v>
      </c>
      <c r="G61" s="682" t="s">
        <v>489</v>
      </c>
      <c r="H61" s="682" t="s">
        <v>490</v>
      </c>
      <c r="I61" s="682" t="s">
        <v>191</v>
      </c>
      <c r="J61" s="682" t="s">
        <v>491</v>
      </c>
      <c r="K61" s="682" t="s">
        <v>191</v>
      </c>
      <c r="L61" s="682" t="s">
        <v>492</v>
      </c>
      <c r="M61" s="682" t="s">
        <v>490</v>
      </c>
      <c r="N61" s="682" t="s">
        <v>493</v>
      </c>
      <c r="O61" s="682" t="s">
        <v>494</v>
      </c>
      <c r="P61" s="682" t="s">
        <v>191</v>
      </c>
      <c r="Q61" s="682" t="s">
        <v>191</v>
      </c>
      <c r="R61" s="682" t="s">
        <v>191</v>
      </c>
      <c r="S61" s="682" t="s">
        <v>495</v>
      </c>
      <c r="T61" s="682" t="s">
        <v>496</v>
      </c>
      <c r="U61" s="682" t="s">
        <v>191</v>
      </c>
      <c r="V61" s="683" t="s">
        <v>191</v>
      </c>
      <c r="W61" s="684" t="s">
        <v>631</v>
      </c>
      <c r="X61" s="682" t="s">
        <v>632</v>
      </c>
      <c r="Y61" s="682" t="s">
        <v>633</v>
      </c>
      <c r="Z61" s="682" t="s">
        <v>191</v>
      </c>
      <c r="AA61" s="682" t="s">
        <v>634</v>
      </c>
      <c r="AB61" s="682" t="s">
        <v>191</v>
      </c>
      <c r="AC61" s="682" t="s">
        <v>191</v>
      </c>
      <c r="AD61" s="682" t="s">
        <v>191</v>
      </c>
      <c r="AE61" s="682" t="s">
        <v>635</v>
      </c>
      <c r="AF61" s="683" t="s">
        <v>636</v>
      </c>
      <c r="AG61" s="685" t="s">
        <v>637</v>
      </c>
      <c r="AH61" s="682" t="s">
        <v>638</v>
      </c>
      <c r="AI61" s="682" t="s">
        <v>639</v>
      </c>
      <c r="AJ61" s="682" t="s">
        <v>640</v>
      </c>
      <c r="AK61" s="682" t="s">
        <v>640</v>
      </c>
      <c r="AL61" s="692" t="s">
        <v>641</v>
      </c>
    </row>
    <row r="62" spans="2:38" x14ac:dyDescent="0.25">
      <c r="B62" s="691" t="s">
        <v>361</v>
      </c>
      <c r="C62" s="684"/>
      <c r="D62" s="682"/>
      <c r="E62" s="682"/>
      <c r="F62" s="682"/>
      <c r="G62" s="682"/>
      <c r="H62" s="682"/>
      <c r="I62" s="682"/>
      <c r="J62" s="682"/>
      <c r="K62" s="682"/>
      <c r="L62" s="682"/>
      <c r="M62" s="682"/>
      <c r="N62" s="682"/>
      <c r="O62" s="682"/>
      <c r="P62" s="682"/>
      <c r="Q62" s="682"/>
      <c r="R62" s="682"/>
      <c r="S62" s="682"/>
      <c r="T62" s="682"/>
      <c r="U62" s="682"/>
      <c r="V62" s="683"/>
      <c r="W62" s="684"/>
      <c r="X62" s="682"/>
      <c r="Y62" s="682"/>
      <c r="Z62" s="682"/>
      <c r="AA62" s="682"/>
      <c r="AB62" s="682"/>
      <c r="AC62" s="682"/>
      <c r="AD62" s="682"/>
      <c r="AE62" s="682"/>
      <c r="AF62" s="683"/>
      <c r="AG62" s="685"/>
      <c r="AH62" s="682"/>
      <c r="AI62" s="682"/>
      <c r="AJ62" s="682"/>
      <c r="AK62" s="682"/>
      <c r="AL62" s="692"/>
    </row>
    <row r="63" spans="2:38" ht="13" thickBot="1" x14ac:dyDescent="0.3">
      <c r="B63" s="693" t="s">
        <v>730</v>
      </c>
      <c r="C63" s="687"/>
      <c r="D63" s="688"/>
      <c r="E63" s="688"/>
      <c r="F63" s="688"/>
      <c r="G63" s="688"/>
      <c r="H63" s="688"/>
      <c r="I63" s="688"/>
      <c r="J63" s="688"/>
      <c r="K63" s="688"/>
      <c r="L63" s="688"/>
      <c r="M63" s="688"/>
      <c r="N63" s="688"/>
      <c r="O63" s="688"/>
      <c r="P63" s="688"/>
      <c r="Q63" s="688"/>
      <c r="R63" s="688"/>
      <c r="S63" s="688"/>
      <c r="T63" s="688"/>
      <c r="U63" s="688"/>
      <c r="V63" s="689"/>
      <c r="W63" s="687"/>
      <c r="X63" s="688"/>
      <c r="Y63" s="688"/>
      <c r="Z63" s="688"/>
      <c r="AA63" s="688"/>
      <c r="AB63" s="688"/>
      <c r="AC63" s="688"/>
      <c r="AD63" s="688"/>
      <c r="AE63" s="688"/>
      <c r="AF63" s="689"/>
      <c r="AG63" s="690"/>
      <c r="AH63" s="688"/>
      <c r="AI63" s="688"/>
      <c r="AJ63" s="688"/>
      <c r="AK63" s="688"/>
      <c r="AL63" s="694"/>
    </row>
    <row r="64" spans="2:38" x14ac:dyDescent="0.25">
      <c r="B64" s="691" t="s">
        <v>313</v>
      </c>
      <c r="C64" s="695" t="s">
        <v>497</v>
      </c>
      <c r="D64" s="682" t="s">
        <v>498</v>
      </c>
      <c r="E64" s="682" t="s">
        <v>499</v>
      </c>
      <c r="F64" s="682" t="s">
        <v>500</v>
      </c>
      <c r="G64" s="682" t="s">
        <v>501</v>
      </c>
      <c r="H64" s="682" t="s">
        <v>502</v>
      </c>
      <c r="I64" s="682" t="s">
        <v>503</v>
      </c>
      <c r="J64" s="682" t="s">
        <v>504</v>
      </c>
      <c r="K64" s="682" t="s">
        <v>505</v>
      </c>
      <c r="L64" s="682" t="s">
        <v>506</v>
      </c>
      <c r="M64" s="682" t="s">
        <v>507</v>
      </c>
      <c r="N64" s="682" t="s">
        <v>508</v>
      </c>
      <c r="O64" s="682" t="s">
        <v>509</v>
      </c>
      <c r="P64" s="682" t="s">
        <v>510</v>
      </c>
      <c r="Q64" s="682" t="s">
        <v>511</v>
      </c>
      <c r="R64" s="682" t="s">
        <v>512</v>
      </c>
      <c r="S64" s="682" t="s">
        <v>513</v>
      </c>
      <c r="T64" s="682" t="s">
        <v>514</v>
      </c>
      <c r="U64" s="682" t="s">
        <v>515</v>
      </c>
      <c r="V64" s="683" t="s">
        <v>516</v>
      </c>
      <c r="W64" s="684" t="s">
        <v>642</v>
      </c>
      <c r="X64" s="682" t="s">
        <v>643</v>
      </c>
      <c r="Y64" s="682" t="s">
        <v>644</v>
      </c>
      <c r="Z64" s="682" t="s">
        <v>645</v>
      </c>
      <c r="AA64" s="682" t="s">
        <v>646</v>
      </c>
      <c r="AB64" s="682" t="s">
        <v>647</v>
      </c>
      <c r="AC64" s="682" t="s">
        <v>648</v>
      </c>
      <c r="AD64" s="682" t="s">
        <v>649</v>
      </c>
      <c r="AE64" s="682" t="s">
        <v>650</v>
      </c>
      <c r="AF64" s="683" t="s">
        <v>651</v>
      </c>
      <c r="AG64" s="685" t="s">
        <v>652</v>
      </c>
      <c r="AH64" s="682" t="s">
        <v>653</v>
      </c>
      <c r="AI64" s="682" t="s">
        <v>654</v>
      </c>
      <c r="AJ64" s="682" t="s">
        <v>655</v>
      </c>
      <c r="AK64" s="682" t="s">
        <v>656</v>
      </c>
      <c r="AL64" s="692" t="s">
        <v>657</v>
      </c>
    </row>
    <row r="65" spans="2:38" ht="13" thickBot="1" x14ac:dyDescent="0.3">
      <c r="B65" s="691" t="s">
        <v>314</v>
      </c>
      <c r="C65" s="697" t="s">
        <v>517</v>
      </c>
      <c r="D65" s="688" t="s">
        <v>518</v>
      </c>
      <c r="E65" s="688" t="s">
        <v>519</v>
      </c>
      <c r="F65" s="688" t="s">
        <v>520</v>
      </c>
      <c r="G65" s="688" t="s">
        <v>521</v>
      </c>
      <c r="H65" s="688" t="s">
        <v>522</v>
      </c>
      <c r="I65" s="688" t="s">
        <v>523</v>
      </c>
      <c r="J65" s="688" t="s">
        <v>524</v>
      </c>
      <c r="K65" s="688" t="s">
        <v>525</v>
      </c>
      <c r="L65" s="688" t="s">
        <v>526</v>
      </c>
      <c r="M65" s="688" t="s">
        <v>527</v>
      </c>
      <c r="N65" s="688" t="s">
        <v>528</v>
      </c>
      <c r="O65" s="688" t="s">
        <v>529</v>
      </c>
      <c r="P65" s="688" t="s">
        <v>530</v>
      </c>
      <c r="Q65" s="688" t="s">
        <v>531</v>
      </c>
      <c r="R65" s="688" t="s">
        <v>532</v>
      </c>
      <c r="S65" s="688" t="s">
        <v>533</v>
      </c>
      <c r="T65" s="688" t="s">
        <v>534</v>
      </c>
      <c r="U65" s="688" t="s">
        <v>535</v>
      </c>
      <c r="V65" s="689" t="s">
        <v>536</v>
      </c>
      <c r="W65" s="687" t="s">
        <v>658</v>
      </c>
      <c r="X65" s="688" t="s">
        <v>659</v>
      </c>
      <c r="Y65" s="688" t="s">
        <v>660</v>
      </c>
      <c r="Z65" s="688" t="s">
        <v>661</v>
      </c>
      <c r="AA65" s="688" t="s">
        <v>662</v>
      </c>
      <c r="AB65" s="688" t="s">
        <v>663</v>
      </c>
      <c r="AC65" s="688" t="s">
        <v>664</v>
      </c>
      <c r="AD65" s="688" t="s">
        <v>665</v>
      </c>
      <c r="AE65" s="688" t="s">
        <v>666</v>
      </c>
      <c r="AF65" s="689" t="s">
        <v>667</v>
      </c>
      <c r="AG65" s="685" t="s">
        <v>668</v>
      </c>
      <c r="AH65" s="682" t="s">
        <v>669</v>
      </c>
      <c r="AI65" s="682" t="s">
        <v>670</v>
      </c>
      <c r="AJ65" s="682" t="s">
        <v>671</v>
      </c>
      <c r="AK65" s="682" t="s">
        <v>672</v>
      </c>
      <c r="AL65" s="692" t="s">
        <v>673</v>
      </c>
    </row>
  </sheetData>
  <mergeCells count="40">
    <mergeCell ref="B2:B6"/>
    <mergeCell ref="C2:V2"/>
    <mergeCell ref="W2:AF2"/>
    <mergeCell ref="AG2:AL2"/>
    <mergeCell ref="AA3:AB3"/>
    <mergeCell ref="AA4:AB4"/>
    <mergeCell ref="Y4:Z4"/>
    <mergeCell ref="AC4:AD4"/>
    <mergeCell ref="AE4:AF4"/>
    <mergeCell ref="AG4:AH4"/>
    <mergeCell ref="AI4:AJ4"/>
    <mergeCell ref="AK4:AL4"/>
    <mergeCell ref="AI3:AJ3"/>
    <mergeCell ref="AK3:AL3"/>
    <mergeCell ref="C4:D4"/>
    <mergeCell ref="E4:F4"/>
    <mergeCell ref="G4:H4"/>
    <mergeCell ref="I4:J4"/>
    <mergeCell ref="K4:L4"/>
    <mergeCell ref="S3:T3"/>
    <mergeCell ref="U3:V3"/>
    <mergeCell ref="M4:N4"/>
    <mergeCell ref="O4:P4"/>
    <mergeCell ref="M3:N3"/>
    <mergeCell ref="O3:P3"/>
    <mergeCell ref="C3:D3"/>
    <mergeCell ref="E3:F3"/>
    <mergeCell ref="G3:H3"/>
    <mergeCell ref="I3:J3"/>
    <mergeCell ref="K3:L3"/>
    <mergeCell ref="AG3:AH3"/>
    <mergeCell ref="Q4:R4"/>
    <mergeCell ref="S4:T4"/>
    <mergeCell ref="U4:V4"/>
    <mergeCell ref="Q3:R3"/>
    <mergeCell ref="W4:X4"/>
    <mergeCell ref="Y3:Z3"/>
    <mergeCell ref="AC3:AD3"/>
    <mergeCell ref="W3:X3"/>
    <mergeCell ref="AE3:AF3"/>
  </mergeCells>
  <pageMargins left="0.7" right="0.7" top="0.75" bottom="0.75" header="0.3" footer="0.3"/>
  <pageSetup paperSize="9" orientation="portrait" verticalDpi="12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C125"/>
  <sheetViews>
    <sheetView workbookViewId="0">
      <selection activeCell="B4" sqref="B4"/>
    </sheetView>
  </sheetViews>
  <sheetFormatPr baseColWidth="10" defaultRowHeight="12.5" x14ac:dyDescent="0.25"/>
  <cols>
    <col min="1" max="1" width="41" style="1065" customWidth="1"/>
    <col min="2" max="2" width="20.26953125" style="1065" customWidth="1"/>
    <col min="3" max="3" width="11.7265625" bestFit="1" customWidth="1"/>
  </cols>
  <sheetData>
    <row r="1" spans="1:3" ht="13" thickBot="1" x14ac:dyDescent="0.3">
      <c r="A1" s="1064" t="s">
        <v>799</v>
      </c>
      <c r="B1" s="1064" t="s">
        <v>800</v>
      </c>
      <c r="C1" s="3" t="s">
        <v>801</v>
      </c>
    </row>
    <row r="2" spans="1:3" ht="13" customHeight="1" thickTop="1" x14ac:dyDescent="0.25">
      <c r="A2" s="1050" t="s">
        <v>16</v>
      </c>
      <c r="B2" s="1062" t="s">
        <v>16</v>
      </c>
      <c r="C2" s="1063" t="str">
        <f>IF(A2=B2,"Igual","Diferente")</f>
        <v>Igual</v>
      </c>
    </row>
    <row r="3" spans="1:3" x14ac:dyDescent="0.25">
      <c r="A3" s="1051"/>
      <c r="B3" s="1060"/>
      <c r="C3" s="1063" t="str">
        <f t="shared" ref="C3:C66" si="0">IF(A3=B3,"Igual","Diferente")</f>
        <v>Igual</v>
      </c>
    </row>
    <row r="4" spans="1:3" ht="12.65" customHeight="1" x14ac:dyDescent="0.25">
      <c r="A4" s="1051" t="s">
        <v>260</v>
      </c>
      <c r="B4" s="1060" t="s">
        <v>260</v>
      </c>
      <c r="C4" s="1063" t="str">
        <f t="shared" si="0"/>
        <v>Igual</v>
      </c>
    </row>
    <row r="5" spans="1:3" x14ac:dyDescent="0.25">
      <c r="A5" s="1051"/>
      <c r="B5" s="1060"/>
      <c r="C5" s="1063" t="str">
        <f t="shared" si="0"/>
        <v>Igual</v>
      </c>
    </row>
    <row r="6" spans="1:3" ht="12.65" customHeight="1" x14ac:dyDescent="0.25">
      <c r="A6" s="1051" t="s">
        <v>17</v>
      </c>
      <c r="B6" s="1060" t="s">
        <v>17</v>
      </c>
      <c r="C6" s="1063" t="str">
        <f t="shared" si="0"/>
        <v>Igual</v>
      </c>
    </row>
    <row r="7" spans="1:3" x14ac:dyDescent="0.25">
      <c r="A7" s="1051"/>
      <c r="B7" s="1060"/>
      <c r="C7" s="1063" t="str">
        <f t="shared" si="0"/>
        <v>Igual</v>
      </c>
    </row>
    <row r="8" spans="1:3" ht="12.65" customHeight="1" x14ac:dyDescent="0.25">
      <c r="A8" s="1051" t="s">
        <v>18</v>
      </c>
      <c r="B8" s="1060" t="s">
        <v>18</v>
      </c>
      <c r="C8" s="1063" t="str">
        <f t="shared" si="0"/>
        <v>Igual</v>
      </c>
    </row>
    <row r="9" spans="1:3" x14ac:dyDescent="0.25">
      <c r="A9" s="1051"/>
      <c r="B9" s="1060"/>
      <c r="C9" s="1063" t="str">
        <f t="shared" si="0"/>
        <v>Igual</v>
      </c>
    </row>
    <row r="10" spans="1:3" ht="12.65" customHeight="1" x14ac:dyDescent="0.25">
      <c r="A10" s="1051" t="s">
        <v>20</v>
      </c>
      <c r="B10" s="1060" t="s">
        <v>20</v>
      </c>
      <c r="C10" s="1063" t="str">
        <f t="shared" si="0"/>
        <v>Igual</v>
      </c>
    </row>
    <row r="11" spans="1:3" x14ac:dyDescent="0.25">
      <c r="A11" s="1051"/>
      <c r="B11" s="1060"/>
      <c r="C11" s="1063" t="str">
        <f t="shared" si="0"/>
        <v>Igual</v>
      </c>
    </row>
    <row r="12" spans="1:3" ht="12.65" customHeight="1" x14ac:dyDescent="0.25">
      <c r="A12" s="1052" t="s">
        <v>781</v>
      </c>
      <c r="B12" s="1060" t="s">
        <v>785</v>
      </c>
      <c r="C12" s="1063" t="str">
        <f t="shared" si="0"/>
        <v>Diferente</v>
      </c>
    </row>
    <row r="13" spans="1:3" x14ac:dyDescent="0.25">
      <c r="A13" s="1052"/>
      <c r="B13" s="1060"/>
      <c r="C13" s="1063" t="str">
        <f t="shared" si="0"/>
        <v>Igual</v>
      </c>
    </row>
    <row r="14" spans="1:3" ht="12.65" customHeight="1" x14ac:dyDescent="0.25">
      <c r="A14" s="1051" t="s">
        <v>21</v>
      </c>
      <c r="B14" s="1060" t="s">
        <v>21</v>
      </c>
      <c r="C14" s="1063" t="str">
        <f t="shared" si="0"/>
        <v>Igual</v>
      </c>
    </row>
    <row r="15" spans="1:3" x14ac:dyDescent="0.25">
      <c r="A15" s="1051"/>
      <c r="B15" s="1060"/>
      <c r="C15" s="1063" t="str">
        <f t="shared" si="0"/>
        <v>Igual</v>
      </c>
    </row>
    <row r="16" spans="1:3" ht="12.65" customHeight="1" x14ac:dyDescent="0.25">
      <c r="A16" s="1051" t="s">
        <v>22</v>
      </c>
      <c r="B16" s="1060" t="s">
        <v>22</v>
      </c>
      <c r="C16" s="1063" t="str">
        <f t="shared" si="0"/>
        <v>Igual</v>
      </c>
    </row>
    <row r="17" spans="1:3" x14ac:dyDescent="0.25">
      <c r="A17" s="1051"/>
      <c r="B17" s="1060"/>
      <c r="C17" s="1063" t="str">
        <f t="shared" si="0"/>
        <v>Igual</v>
      </c>
    </row>
    <row r="18" spans="1:3" ht="12.65" customHeight="1" x14ac:dyDescent="0.25">
      <c r="A18" s="1053" t="s">
        <v>697</v>
      </c>
      <c r="B18" s="1060" t="s">
        <v>704</v>
      </c>
      <c r="C18" s="1063" t="str">
        <f t="shared" si="0"/>
        <v>Diferente</v>
      </c>
    </row>
    <row r="19" spans="1:3" x14ac:dyDescent="0.25">
      <c r="A19" s="1051"/>
      <c r="B19" s="1060"/>
      <c r="C19" s="1063" t="str">
        <f t="shared" si="0"/>
        <v>Igual</v>
      </c>
    </row>
    <row r="20" spans="1:3" ht="12.65" customHeight="1" x14ac:dyDescent="0.25">
      <c r="A20" s="1051" t="s">
        <v>178</v>
      </c>
      <c r="B20" s="1060" t="s">
        <v>308</v>
      </c>
      <c r="C20" s="1063" t="str">
        <f t="shared" si="0"/>
        <v>Diferente</v>
      </c>
    </row>
    <row r="21" spans="1:3" x14ac:dyDescent="0.25">
      <c r="A21" s="1051"/>
      <c r="B21" s="1060"/>
      <c r="C21" s="1063" t="str">
        <f t="shared" si="0"/>
        <v>Igual</v>
      </c>
    </row>
    <row r="22" spans="1:3" ht="12.65" customHeight="1" x14ac:dyDescent="0.25">
      <c r="A22" s="1054" t="s">
        <v>776</v>
      </c>
      <c r="B22" s="1060" t="s">
        <v>705</v>
      </c>
      <c r="C22" s="1063" t="str">
        <f t="shared" si="0"/>
        <v>Diferente</v>
      </c>
    </row>
    <row r="23" spans="1:3" x14ac:dyDescent="0.25">
      <c r="A23" s="1055"/>
      <c r="B23" s="1060"/>
      <c r="C23" s="1063" t="str">
        <f t="shared" si="0"/>
        <v>Igual</v>
      </c>
    </row>
    <row r="24" spans="1:3" ht="12.65" customHeight="1" x14ac:dyDescent="0.25">
      <c r="A24" s="1051" t="s">
        <v>23</v>
      </c>
      <c r="B24" s="1060" t="s">
        <v>23</v>
      </c>
      <c r="C24" s="1063" t="str">
        <f t="shared" si="0"/>
        <v>Igual</v>
      </c>
    </row>
    <row r="25" spans="1:3" x14ac:dyDescent="0.25">
      <c r="A25" s="1051"/>
      <c r="B25" s="1060"/>
      <c r="C25" s="1063" t="str">
        <f t="shared" si="0"/>
        <v>Igual</v>
      </c>
    </row>
    <row r="26" spans="1:3" ht="12.65" customHeight="1" x14ac:dyDescent="0.25">
      <c r="A26" s="1051" t="s">
        <v>138</v>
      </c>
      <c r="B26" s="1060" t="s">
        <v>138</v>
      </c>
      <c r="C26" s="1063" t="str">
        <f t="shared" si="0"/>
        <v>Igual</v>
      </c>
    </row>
    <row r="27" spans="1:3" x14ac:dyDescent="0.25">
      <c r="A27" s="1051"/>
      <c r="B27" s="1060"/>
      <c r="C27" s="1063" t="str">
        <f t="shared" si="0"/>
        <v>Igual</v>
      </c>
    </row>
    <row r="28" spans="1:3" ht="12.65" customHeight="1" x14ac:dyDescent="0.25">
      <c r="A28" s="1054" t="s">
        <v>777</v>
      </c>
      <c r="B28" s="1060" t="s">
        <v>742</v>
      </c>
      <c r="C28" s="1063" t="str">
        <f t="shared" si="0"/>
        <v>Diferente</v>
      </c>
    </row>
    <row r="29" spans="1:3" x14ac:dyDescent="0.25">
      <c r="A29" s="1055"/>
      <c r="B29" s="1060"/>
      <c r="C29" s="1063" t="str">
        <f t="shared" si="0"/>
        <v>Igual</v>
      </c>
    </row>
    <row r="30" spans="1:3" ht="12.65" customHeight="1" x14ac:dyDescent="0.25">
      <c r="A30" s="1054" t="s">
        <v>741</v>
      </c>
      <c r="B30" s="1060" t="s">
        <v>741</v>
      </c>
      <c r="C30" s="1063" t="str">
        <f t="shared" si="0"/>
        <v>Igual</v>
      </c>
    </row>
    <row r="31" spans="1:3" x14ac:dyDescent="0.25">
      <c r="A31" s="1055"/>
      <c r="B31" s="1060"/>
      <c r="C31" s="1063" t="str">
        <f t="shared" si="0"/>
        <v>Igual</v>
      </c>
    </row>
    <row r="32" spans="1:3" ht="12.65" customHeight="1" x14ac:dyDescent="0.25">
      <c r="A32" s="1052" t="s">
        <v>782</v>
      </c>
      <c r="B32" s="1060" t="s">
        <v>786</v>
      </c>
      <c r="C32" s="1063" t="str">
        <f t="shared" si="0"/>
        <v>Diferente</v>
      </c>
    </row>
    <row r="33" spans="1:3" x14ac:dyDescent="0.25">
      <c r="A33" s="1052"/>
      <c r="B33" s="1060"/>
      <c r="C33" s="1063" t="str">
        <f t="shared" si="0"/>
        <v>Igual</v>
      </c>
    </row>
    <row r="34" spans="1:3" ht="12.65" customHeight="1" x14ac:dyDescent="0.25">
      <c r="A34" s="1051" t="s">
        <v>179</v>
      </c>
      <c r="B34" s="1060" t="s">
        <v>179</v>
      </c>
      <c r="C34" s="1063" t="str">
        <f t="shared" si="0"/>
        <v>Igual</v>
      </c>
    </row>
    <row r="35" spans="1:3" x14ac:dyDescent="0.25">
      <c r="A35" s="1051"/>
      <c r="B35" s="1060"/>
      <c r="C35" s="1063" t="str">
        <f t="shared" si="0"/>
        <v>Igual</v>
      </c>
    </row>
    <row r="36" spans="1:3" ht="12.65" customHeight="1" x14ac:dyDescent="0.25">
      <c r="A36" s="1053" t="s">
        <v>681</v>
      </c>
      <c r="B36" s="1060" t="s">
        <v>681</v>
      </c>
      <c r="C36" s="1063" t="str">
        <f t="shared" si="0"/>
        <v>Igual</v>
      </c>
    </row>
    <row r="37" spans="1:3" x14ac:dyDescent="0.25">
      <c r="A37" s="1051"/>
      <c r="B37" s="1060"/>
      <c r="C37" s="1063" t="str">
        <f t="shared" si="0"/>
        <v>Igual</v>
      </c>
    </row>
    <row r="38" spans="1:3" ht="12.65" customHeight="1" x14ac:dyDescent="0.25">
      <c r="A38" s="1051" t="s">
        <v>180</v>
      </c>
      <c r="B38" s="1060" t="s">
        <v>180</v>
      </c>
      <c r="C38" s="1063" t="str">
        <f t="shared" si="0"/>
        <v>Igual</v>
      </c>
    </row>
    <row r="39" spans="1:3" x14ac:dyDescent="0.25">
      <c r="A39" s="1051"/>
      <c r="B39" s="1060"/>
      <c r="C39" s="1063" t="str">
        <f t="shared" si="0"/>
        <v>Igual</v>
      </c>
    </row>
    <row r="40" spans="1:3" ht="12.65" customHeight="1" x14ac:dyDescent="0.25">
      <c r="A40" s="1051" t="s">
        <v>171</v>
      </c>
      <c r="B40" s="1060" t="s">
        <v>171</v>
      </c>
      <c r="C40" s="1063" t="str">
        <f t="shared" si="0"/>
        <v>Igual</v>
      </c>
    </row>
    <row r="41" spans="1:3" x14ac:dyDescent="0.25">
      <c r="A41" s="1051"/>
      <c r="B41" s="1060"/>
      <c r="C41" s="1063" t="str">
        <f t="shared" si="0"/>
        <v>Igual</v>
      </c>
    </row>
    <row r="42" spans="1:3" ht="12.65" customHeight="1" x14ac:dyDescent="0.25">
      <c r="A42" s="1056" t="s">
        <v>323</v>
      </c>
      <c r="B42" s="1048"/>
      <c r="C42" s="1063" t="str">
        <f t="shared" si="0"/>
        <v>Diferente</v>
      </c>
    </row>
    <row r="43" spans="1:3" x14ac:dyDescent="0.25">
      <c r="A43" s="1057"/>
      <c r="B43" s="1048"/>
      <c r="C43" s="1063" t="str">
        <f t="shared" si="0"/>
        <v>Igual</v>
      </c>
    </row>
    <row r="44" spans="1:3" ht="12.65" customHeight="1" x14ac:dyDescent="0.25">
      <c r="A44" s="1054" t="s">
        <v>683</v>
      </c>
      <c r="B44" s="1060" t="s">
        <v>706</v>
      </c>
      <c r="C44" s="1063" t="str">
        <f t="shared" si="0"/>
        <v>Diferente</v>
      </c>
    </row>
    <row r="45" spans="1:3" x14ac:dyDescent="0.25">
      <c r="A45" s="1055"/>
      <c r="B45" s="1060"/>
      <c r="C45" s="1063" t="str">
        <f t="shared" si="0"/>
        <v>Igual</v>
      </c>
    </row>
    <row r="46" spans="1:3" ht="12.65" customHeight="1" x14ac:dyDescent="0.25">
      <c r="A46" s="1054" t="s">
        <v>684</v>
      </c>
      <c r="B46" s="1060" t="s">
        <v>707</v>
      </c>
      <c r="C46" s="1063" t="str">
        <f t="shared" si="0"/>
        <v>Diferente</v>
      </c>
    </row>
    <row r="47" spans="1:3" x14ac:dyDescent="0.25">
      <c r="A47" s="1055"/>
      <c r="B47" s="1060"/>
      <c r="C47" s="1063" t="str">
        <f t="shared" si="0"/>
        <v>Igual</v>
      </c>
    </row>
    <row r="48" spans="1:3" ht="12.65" customHeight="1" x14ac:dyDescent="0.25">
      <c r="A48" s="1054" t="s">
        <v>685</v>
      </c>
      <c r="B48" s="1060" t="s">
        <v>708</v>
      </c>
      <c r="C48" s="1063" t="str">
        <f t="shared" si="0"/>
        <v>Diferente</v>
      </c>
    </row>
    <row r="49" spans="1:3" x14ac:dyDescent="0.25">
      <c r="A49" s="1055"/>
      <c r="B49" s="1060"/>
      <c r="C49" s="1063" t="str">
        <f t="shared" si="0"/>
        <v>Igual</v>
      </c>
    </row>
    <row r="50" spans="1:3" ht="12.65" customHeight="1" x14ac:dyDescent="0.25">
      <c r="A50" s="1053" t="s">
        <v>363</v>
      </c>
      <c r="B50" s="1060" t="s">
        <v>363</v>
      </c>
      <c r="C50" s="1063" t="str">
        <f t="shared" si="0"/>
        <v>Igual</v>
      </c>
    </row>
    <row r="51" spans="1:3" x14ac:dyDescent="0.25">
      <c r="A51" s="1051"/>
      <c r="B51" s="1060"/>
      <c r="C51" s="1063" t="str">
        <f t="shared" si="0"/>
        <v>Igual</v>
      </c>
    </row>
    <row r="52" spans="1:3" ht="12.65" customHeight="1" x14ac:dyDescent="0.25">
      <c r="A52" s="1051" t="s">
        <v>108</v>
      </c>
      <c r="B52" s="1060" t="s">
        <v>135</v>
      </c>
      <c r="C52" s="1063" t="str">
        <f t="shared" si="0"/>
        <v>Diferente</v>
      </c>
    </row>
    <row r="53" spans="1:3" x14ac:dyDescent="0.25">
      <c r="A53" s="1051"/>
      <c r="B53" s="1060"/>
      <c r="C53" s="1063" t="str">
        <f t="shared" si="0"/>
        <v>Igual</v>
      </c>
    </row>
    <row r="54" spans="1:3" ht="12.65" customHeight="1" x14ac:dyDescent="0.25">
      <c r="A54" s="1053" t="s">
        <v>686</v>
      </c>
      <c r="B54" s="1060" t="s">
        <v>709</v>
      </c>
      <c r="C54" s="1063" t="str">
        <f t="shared" si="0"/>
        <v>Diferente</v>
      </c>
    </row>
    <row r="55" spans="1:3" x14ac:dyDescent="0.25">
      <c r="A55" s="1051"/>
      <c r="B55" s="1060"/>
      <c r="C55" s="1063" t="str">
        <f t="shared" si="0"/>
        <v>Igual</v>
      </c>
    </row>
    <row r="56" spans="1:3" ht="12.65" customHeight="1" x14ac:dyDescent="0.25">
      <c r="A56" s="1051" t="s">
        <v>181</v>
      </c>
      <c r="B56" s="1060" t="s">
        <v>181</v>
      </c>
      <c r="C56" s="1063" t="str">
        <f t="shared" si="0"/>
        <v>Igual</v>
      </c>
    </row>
    <row r="57" spans="1:3" x14ac:dyDescent="0.25">
      <c r="A57" s="1051"/>
      <c r="B57" s="1060"/>
      <c r="C57" s="1063" t="str">
        <f t="shared" si="0"/>
        <v>Igual</v>
      </c>
    </row>
    <row r="58" spans="1:3" ht="12.65" customHeight="1" x14ac:dyDescent="0.25">
      <c r="A58" s="1051" t="s">
        <v>182</v>
      </c>
      <c r="B58" s="1060" t="s">
        <v>182</v>
      </c>
      <c r="C58" s="1063" t="str">
        <f t="shared" si="0"/>
        <v>Igual</v>
      </c>
    </row>
    <row r="59" spans="1:3" x14ac:dyDescent="0.25">
      <c r="A59" s="1051"/>
      <c r="B59" s="1060"/>
      <c r="C59" s="1063" t="str">
        <f t="shared" si="0"/>
        <v>Igual</v>
      </c>
    </row>
    <row r="60" spans="1:3" ht="12.65" customHeight="1" x14ac:dyDescent="0.25">
      <c r="A60" s="1051" t="s">
        <v>262</v>
      </c>
      <c r="B60" s="1060" t="s">
        <v>262</v>
      </c>
      <c r="C60" s="1063" t="str">
        <f t="shared" si="0"/>
        <v>Igual</v>
      </c>
    </row>
    <row r="61" spans="1:3" x14ac:dyDescent="0.25">
      <c r="A61" s="1051"/>
      <c r="B61" s="1060"/>
      <c r="C61" s="1063" t="str">
        <f t="shared" si="0"/>
        <v>Igual</v>
      </c>
    </row>
    <row r="62" spans="1:3" ht="12.65" customHeight="1" x14ac:dyDescent="0.25">
      <c r="A62" s="1053" t="s">
        <v>263</v>
      </c>
      <c r="B62" s="1060" t="s">
        <v>263</v>
      </c>
      <c r="C62" s="1063" t="str">
        <f t="shared" si="0"/>
        <v>Igual</v>
      </c>
    </row>
    <row r="63" spans="1:3" x14ac:dyDescent="0.25">
      <c r="A63" s="1051"/>
      <c r="B63" s="1060"/>
      <c r="C63" s="1063" t="str">
        <f t="shared" si="0"/>
        <v>Igual</v>
      </c>
    </row>
    <row r="64" spans="1:3" ht="12.65" customHeight="1" x14ac:dyDescent="0.25">
      <c r="A64" s="1053" t="s">
        <v>739</v>
      </c>
      <c r="B64" s="1060" t="s">
        <v>744</v>
      </c>
      <c r="C64" s="1063" t="str">
        <f t="shared" si="0"/>
        <v>Diferente</v>
      </c>
    </row>
    <row r="65" spans="1:3" x14ac:dyDescent="0.25">
      <c r="A65" s="1051"/>
      <c r="B65" s="1060"/>
      <c r="C65" s="1063" t="str">
        <f t="shared" si="0"/>
        <v>Igual</v>
      </c>
    </row>
    <row r="66" spans="1:3" ht="12.65" customHeight="1" x14ac:dyDescent="0.25">
      <c r="A66" s="1053" t="s">
        <v>710</v>
      </c>
      <c r="B66" s="1060" t="s">
        <v>710</v>
      </c>
      <c r="C66" s="1063" t="str">
        <f t="shared" si="0"/>
        <v>Igual</v>
      </c>
    </row>
    <row r="67" spans="1:3" x14ac:dyDescent="0.25">
      <c r="A67" s="1051"/>
      <c r="B67" s="1060"/>
      <c r="C67" s="1063" t="str">
        <f t="shared" ref="C67:C124" si="1">IF(A67=B67,"Igual","Diferente")</f>
        <v>Igual</v>
      </c>
    </row>
    <row r="68" spans="1:3" ht="12.65" customHeight="1" x14ac:dyDescent="0.25">
      <c r="A68" s="1051" t="s">
        <v>36</v>
      </c>
      <c r="B68" s="1060" t="s">
        <v>36</v>
      </c>
      <c r="C68" s="1063" t="str">
        <f t="shared" si="1"/>
        <v>Igual</v>
      </c>
    </row>
    <row r="69" spans="1:3" x14ac:dyDescent="0.25">
      <c r="A69" s="1051"/>
      <c r="B69" s="1060"/>
      <c r="C69" s="1063" t="str">
        <f t="shared" si="1"/>
        <v>Igual</v>
      </c>
    </row>
    <row r="70" spans="1:3" ht="12.65" customHeight="1" x14ac:dyDescent="0.25">
      <c r="A70" s="1051" t="s">
        <v>264</v>
      </c>
      <c r="B70" s="1060" t="s">
        <v>264</v>
      </c>
      <c r="C70" s="1063" t="str">
        <f t="shared" si="1"/>
        <v>Igual</v>
      </c>
    </row>
    <row r="71" spans="1:3" x14ac:dyDescent="0.25">
      <c r="A71" s="1051"/>
      <c r="B71" s="1060"/>
      <c r="C71" s="1063" t="str">
        <f t="shared" si="1"/>
        <v>Igual</v>
      </c>
    </row>
    <row r="72" spans="1:3" ht="12.65" customHeight="1" x14ac:dyDescent="0.25">
      <c r="A72" s="1053" t="s">
        <v>687</v>
      </c>
      <c r="B72" s="1060" t="s">
        <v>711</v>
      </c>
      <c r="C72" s="1063" t="str">
        <f t="shared" si="1"/>
        <v>Diferente</v>
      </c>
    </row>
    <row r="73" spans="1:3" x14ac:dyDescent="0.25">
      <c r="A73" s="1051"/>
      <c r="B73" s="1060"/>
      <c r="C73" s="1063" t="str">
        <f t="shared" si="1"/>
        <v>Igual</v>
      </c>
    </row>
    <row r="74" spans="1:3" ht="12.65" customHeight="1" x14ac:dyDescent="0.25">
      <c r="A74" s="1054" t="s">
        <v>688</v>
      </c>
      <c r="B74" s="1060" t="s">
        <v>688</v>
      </c>
      <c r="C74" s="1063" t="str">
        <f t="shared" si="1"/>
        <v>Igual</v>
      </c>
    </row>
    <row r="75" spans="1:3" x14ac:dyDescent="0.25">
      <c r="A75" s="1055"/>
      <c r="B75" s="1060"/>
      <c r="C75" s="1063" t="str">
        <f t="shared" si="1"/>
        <v>Igual</v>
      </c>
    </row>
    <row r="76" spans="1:3" ht="12.65" customHeight="1" x14ac:dyDescent="0.25">
      <c r="A76" s="1054" t="s">
        <v>689</v>
      </c>
      <c r="B76" s="1060" t="s">
        <v>689</v>
      </c>
      <c r="C76" s="1063" t="str">
        <f t="shared" si="1"/>
        <v>Igual</v>
      </c>
    </row>
    <row r="77" spans="1:3" x14ac:dyDescent="0.25">
      <c r="A77" s="1055"/>
      <c r="B77" s="1060"/>
      <c r="C77" s="1063" t="str">
        <f t="shared" si="1"/>
        <v>Igual</v>
      </c>
    </row>
    <row r="78" spans="1:3" ht="12.65" customHeight="1" x14ac:dyDescent="0.25">
      <c r="A78" s="1054" t="s">
        <v>690</v>
      </c>
      <c r="B78" s="1060" t="s">
        <v>690</v>
      </c>
      <c r="C78" s="1063" t="str">
        <f t="shared" si="1"/>
        <v>Igual</v>
      </c>
    </row>
    <row r="79" spans="1:3" x14ac:dyDescent="0.25">
      <c r="A79" s="1055"/>
      <c r="B79" s="1060"/>
      <c r="C79" s="1063" t="str">
        <f t="shared" si="1"/>
        <v>Igual</v>
      </c>
    </row>
    <row r="80" spans="1:3" ht="12.65" customHeight="1" x14ac:dyDescent="0.25">
      <c r="A80" s="1054" t="s">
        <v>691</v>
      </c>
      <c r="B80" s="1060" t="s">
        <v>691</v>
      </c>
      <c r="C80" s="1063" t="str">
        <f t="shared" si="1"/>
        <v>Igual</v>
      </c>
    </row>
    <row r="81" spans="1:3" x14ac:dyDescent="0.25">
      <c r="A81" s="1055"/>
      <c r="B81" s="1060"/>
      <c r="C81" s="1063" t="str">
        <f t="shared" si="1"/>
        <v>Igual</v>
      </c>
    </row>
    <row r="82" spans="1:3" ht="12.65" customHeight="1" x14ac:dyDescent="0.25">
      <c r="A82" s="1051" t="s">
        <v>137</v>
      </c>
      <c r="B82" s="1060" t="s">
        <v>137</v>
      </c>
      <c r="C82" s="1063" t="str">
        <f t="shared" si="1"/>
        <v>Igual</v>
      </c>
    </row>
    <row r="83" spans="1:3" x14ac:dyDescent="0.25">
      <c r="A83" s="1051"/>
      <c r="B83" s="1060"/>
      <c r="C83" s="1063" t="str">
        <f t="shared" si="1"/>
        <v>Igual</v>
      </c>
    </row>
    <row r="84" spans="1:3" ht="12.65" customHeight="1" x14ac:dyDescent="0.25">
      <c r="A84" s="1051" t="s">
        <v>185</v>
      </c>
      <c r="B84" s="1060" t="s">
        <v>185</v>
      </c>
      <c r="C84" s="1063" t="str">
        <f t="shared" si="1"/>
        <v>Igual</v>
      </c>
    </row>
    <row r="85" spans="1:3" x14ac:dyDescent="0.25">
      <c r="A85" s="1051"/>
      <c r="B85" s="1060"/>
      <c r="C85" s="1063" t="str">
        <f t="shared" si="1"/>
        <v>Igual</v>
      </c>
    </row>
    <row r="86" spans="1:3" ht="12.65" customHeight="1" x14ac:dyDescent="0.25">
      <c r="A86" s="1051" t="s">
        <v>186</v>
      </c>
      <c r="B86" s="1060" t="s">
        <v>186</v>
      </c>
      <c r="C86" s="1063" t="str">
        <f t="shared" si="1"/>
        <v>Igual</v>
      </c>
    </row>
    <row r="87" spans="1:3" x14ac:dyDescent="0.25">
      <c r="A87" s="1051"/>
      <c r="B87" s="1060"/>
      <c r="C87" s="1063" t="str">
        <f t="shared" si="1"/>
        <v>Igual</v>
      </c>
    </row>
    <row r="88" spans="1:3" ht="12.65" customHeight="1" x14ac:dyDescent="0.25">
      <c r="A88" s="1051" t="s">
        <v>110</v>
      </c>
      <c r="B88" s="1060" t="s">
        <v>110</v>
      </c>
      <c r="C88" s="1063" t="str">
        <f t="shared" si="1"/>
        <v>Igual</v>
      </c>
    </row>
    <row r="89" spans="1:3" x14ac:dyDescent="0.25">
      <c r="A89" s="1051"/>
      <c r="B89" s="1060"/>
      <c r="C89" s="1063" t="str">
        <f t="shared" si="1"/>
        <v>Igual</v>
      </c>
    </row>
    <row r="90" spans="1:3" ht="12.65" customHeight="1" x14ac:dyDescent="0.25">
      <c r="A90" s="1054" t="s">
        <v>712</v>
      </c>
      <c r="B90" s="1060" t="s">
        <v>712</v>
      </c>
      <c r="C90" s="1063" t="str">
        <f t="shared" si="1"/>
        <v>Igual</v>
      </c>
    </row>
    <row r="91" spans="1:3" x14ac:dyDescent="0.25">
      <c r="A91" s="1055"/>
      <c r="B91" s="1060"/>
      <c r="C91" s="1063" t="str">
        <f t="shared" si="1"/>
        <v>Igual</v>
      </c>
    </row>
    <row r="92" spans="1:3" ht="12.65" customHeight="1" x14ac:dyDescent="0.25">
      <c r="A92" s="1053" t="s">
        <v>698</v>
      </c>
      <c r="B92" s="1060" t="s">
        <v>698</v>
      </c>
      <c r="C92" s="1063" t="str">
        <f t="shared" si="1"/>
        <v>Igual</v>
      </c>
    </row>
    <row r="93" spans="1:3" x14ac:dyDescent="0.25">
      <c r="A93" s="1051"/>
      <c r="B93" s="1060"/>
      <c r="C93" s="1063" t="str">
        <f t="shared" si="1"/>
        <v>Igual</v>
      </c>
    </row>
    <row r="94" spans="1:3" ht="12.65" customHeight="1" x14ac:dyDescent="0.25">
      <c r="A94" s="1051" t="s">
        <v>111</v>
      </c>
      <c r="B94" s="1060" t="s">
        <v>111</v>
      </c>
      <c r="C94" s="1063" t="str">
        <f t="shared" si="1"/>
        <v>Igual</v>
      </c>
    </row>
    <row r="95" spans="1:3" x14ac:dyDescent="0.25">
      <c r="A95" s="1051"/>
      <c r="B95" s="1060"/>
      <c r="C95" s="1063" t="str">
        <f t="shared" si="1"/>
        <v>Igual</v>
      </c>
    </row>
    <row r="96" spans="1:3" ht="12.65" customHeight="1" x14ac:dyDescent="0.25">
      <c r="A96" s="1051" t="s">
        <v>189</v>
      </c>
      <c r="B96" s="1060" t="s">
        <v>189</v>
      </c>
      <c r="C96" s="1063" t="str">
        <f t="shared" si="1"/>
        <v>Igual</v>
      </c>
    </row>
    <row r="97" spans="1:3" x14ac:dyDescent="0.25">
      <c r="A97" s="1051"/>
      <c r="B97" s="1060"/>
      <c r="C97" s="1063" t="str">
        <f t="shared" si="1"/>
        <v>Igual</v>
      </c>
    </row>
    <row r="98" spans="1:3" ht="12.65" customHeight="1" x14ac:dyDescent="0.25">
      <c r="A98" s="1051" t="s">
        <v>112</v>
      </c>
      <c r="B98" s="1060" t="s">
        <v>112</v>
      </c>
      <c r="C98" s="1063" t="str">
        <f t="shared" si="1"/>
        <v>Igual</v>
      </c>
    </row>
    <row r="99" spans="1:3" x14ac:dyDescent="0.25">
      <c r="A99" s="1051"/>
      <c r="B99" s="1060"/>
      <c r="C99" s="1063" t="str">
        <f t="shared" si="1"/>
        <v>Igual</v>
      </c>
    </row>
    <row r="100" spans="1:3" ht="12.65" customHeight="1" x14ac:dyDescent="0.25">
      <c r="A100" s="1051" t="s">
        <v>113</v>
      </c>
      <c r="B100" s="1060" t="s">
        <v>113</v>
      </c>
      <c r="C100" s="1063" t="str">
        <f t="shared" si="1"/>
        <v>Igual</v>
      </c>
    </row>
    <row r="101" spans="1:3" x14ac:dyDescent="0.25">
      <c r="A101" s="1051"/>
      <c r="B101" s="1060"/>
      <c r="C101" s="1063" t="str">
        <f t="shared" si="1"/>
        <v>Igual</v>
      </c>
    </row>
    <row r="102" spans="1:3" ht="12.65" customHeight="1" x14ac:dyDescent="0.25">
      <c r="A102" s="1051" t="s">
        <v>114</v>
      </c>
      <c r="B102" s="1060" t="s">
        <v>114</v>
      </c>
      <c r="C102" s="1063" t="str">
        <f t="shared" si="1"/>
        <v>Igual</v>
      </c>
    </row>
    <row r="103" spans="1:3" x14ac:dyDescent="0.25">
      <c r="A103" s="1051"/>
      <c r="B103" s="1060"/>
      <c r="C103" s="1063" t="str">
        <f t="shared" si="1"/>
        <v>Igual</v>
      </c>
    </row>
    <row r="104" spans="1:3" ht="12.65" customHeight="1" x14ac:dyDescent="0.25">
      <c r="A104" s="1051" t="s">
        <v>701</v>
      </c>
      <c r="B104" s="1060" t="s">
        <v>701</v>
      </c>
      <c r="C104" s="1063" t="str">
        <f t="shared" si="1"/>
        <v>Igual</v>
      </c>
    </row>
    <row r="105" spans="1:3" x14ac:dyDescent="0.25">
      <c r="A105" s="1051"/>
      <c r="B105" s="1060"/>
      <c r="C105" s="1063" t="str">
        <f t="shared" si="1"/>
        <v>Igual</v>
      </c>
    </row>
    <row r="106" spans="1:3" ht="12.65" customHeight="1" x14ac:dyDescent="0.25">
      <c r="A106" s="1053" t="s">
        <v>115</v>
      </c>
      <c r="B106" s="1060" t="s">
        <v>713</v>
      </c>
      <c r="C106" s="1063" t="str">
        <f t="shared" si="1"/>
        <v>Diferente</v>
      </c>
    </row>
    <row r="107" spans="1:3" x14ac:dyDescent="0.25">
      <c r="A107" s="1051"/>
      <c r="B107" s="1060"/>
      <c r="C107" s="1063" t="str">
        <f t="shared" si="1"/>
        <v>Igual</v>
      </c>
    </row>
    <row r="108" spans="1:3" ht="12.65" customHeight="1" x14ac:dyDescent="0.25">
      <c r="A108" s="1053" t="s">
        <v>699</v>
      </c>
      <c r="B108" s="1060" t="s">
        <v>699</v>
      </c>
      <c r="C108" s="1063" t="str">
        <f t="shared" si="1"/>
        <v>Igual</v>
      </c>
    </row>
    <row r="109" spans="1:3" x14ac:dyDescent="0.25">
      <c r="A109" s="1051"/>
      <c r="B109" s="1060"/>
      <c r="C109" s="1063" t="str">
        <f t="shared" si="1"/>
        <v>Igual</v>
      </c>
    </row>
    <row r="110" spans="1:3" ht="12.65" customHeight="1" x14ac:dyDescent="0.25">
      <c r="A110" s="1053" t="s">
        <v>700</v>
      </c>
      <c r="B110" s="1060" t="s">
        <v>700</v>
      </c>
      <c r="C110" s="1063" t="str">
        <f t="shared" si="1"/>
        <v>Igual</v>
      </c>
    </row>
    <row r="111" spans="1:3" x14ac:dyDescent="0.25">
      <c r="A111" s="1051"/>
      <c r="B111" s="1060"/>
      <c r="C111" s="1063" t="str">
        <f t="shared" si="1"/>
        <v>Igual</v>
      </c>
    </row>
    <row r="112" spans="1:3" ht="12.65" customHeight="1" x14ac:dyDescent="0.25">
      <c r="A112" s="1051" t="s">
        <v>117</v>
      </c>
      <c r="B112" s="1060" t="s">
        <v>117</v>
      </c>
      <c r="C112" s="1063" t="str">
        <f t="shared" si="1"/>
        <v>Igual</v>
      </c>
    </row>
    <row r="113" spans="1:3" x14ac:dyDescent="0.25">
      <c r="A113" s="1051"/>
      <c r="B113" s="1060"/>
      <c r="C113" s="1063" t="str">
        <f t="shared" si="1"/>
        <v>Igual</v>
      </c>
    </row>
    <row r="114" spans="1:3" ht="12.65" customHeight="1" x14ac:dyDescent="0.25">
      <c r="A114" s="1051" t="s">
        <v>118</v>
      </c>
      <c r="B114" s="1060" t="s">
        <v>118</v>
      </c>
      <c r="C114" s="1063" t="str">
        <f t="shared" si="1"/>
        <v>Igual</v>
      </c>
    </row>
    <row r="115" spans="1:3" x14ac:dyDescent="0.25">
      <c r="A115" s="1051"/>
      <c r="B115" s="1060"/>
      <c r="C115" s="1063" t="str">
        <f t="shared" si="1"/>
        <v>Igual</v>
      </c>
    </row>
    <row r="116" spans="1:3" ht="12.65" customHeight="1" x14ac:dyDescent="0.25">
      <c r="A116" s="1053" t="s">
        <v>119</v>
      </c>
      <c r="B116" s="1060" t="s">
        <v>119</v>
      </c>
      <c r="C116" s="1063" t="str">
        <f t="shared" si="1"/>
        <v>Igual</v>
      </c>
    </row>
    <row r="117" spans="1:3" x14ac:dyDescent="0.25">
      <c r="A117" s="1051"/>
      <c r="B117" s="1060"/>
      <c r="C117" s="1063" t="str">
        <f t="shared" si="1"/>
        <v>Igual</v>
      </c>
    </row>
    <row r="118" spans="1:3" ht="12.65" customHeight="1" x14ac:dyDescent="0.25">
      <c r="A118" s="1053" t="s">
        <v>702</v>
      </c>
      <c r="B118" s="1060" t="s">
        <v>702</v>
      </c>
      <c r="C118" s="1063" t="str">
        <f t="shared" si="1"/>
        <v>Igual</v>
      </c>
    </row>
    <row r="119" spans="1:3" x14ac:dyDescent="0.25">
      <c r="A119" s="1051"/>
      <c r="B119" s="1060"/>
      <c r="C119" s="1063" t="str">
        <f t="shared" si="1"/>
        <v>Igual</v>
      </c>
    </row>
    <row r="120" spans="1:3" ht="12.65" customHeight="1" x14ac:dyDescent="0.25">
      <c r="A120" s="1051" t="s">
        <v>120</v>
      </c>
      <c r="B120" s="1060" t="s">
        <v>120</v>
      </c>
      <c r="C120" s="1063" t="str">
        <f t="shared" si="1"/>
        <v>Igual</v>
      </c>
    </row>
    <row r="121" spans="1:3" x14ac:dyDescent="0.25">
      <c r="A121" s="1051"/>
      <c r="B121" s="1060"/>
      <c r="C121" s="1063" t="str">
        <f t="shared" si="1"/>
        <v>Igual</v>
      </c>
    </row>
    <row r="122" spans="1:3" ht="12.65" customHeight="1" x14ac:dyDescent="0.25">
      <c r="A122" s="1051" t="s">
        <v>121</v>
      </c>
      <c r="B122" s="1060" t="s">
        <v>121</v>
      </c>
      <c r="C122" s="1063" t="str">
        <f t="shared" si="1"/>
        <v>Igual</v>
      </c>
    </row>
    <row r="123" spans="1:3" x14ac:dyDescent="0.25">
      <c r="A123" s="1051"/>
      <c r="B123" s="1060"/>
      <c r="C123" s="1063" t="str">
        <f t="shared" si="1"/>
        <v>Igual</v>
      </c>
    </row>
    <row r="124" spans="1:3" ht="12.65" customHeight="1" x14ac:dyDescent="0.25">
      <c r="A124" s="1058" t="s">
        <v>322</v>
      </c>
      <c r="B124" s="1060" t="s">
        <v>322</v>
      </c>
      <c r="C124" s="1063" t="str">
        <f t="shared" si="1"/>
        <v>Igual</v>
      </c>
    </row>
    <row r="125" spans="1:3" x14ac:dyDescent="0.25">
      <c r="A125" s="1059"/>
      <c r="B125" s="1061"/>
    </row>
  </sheetData>
  <conditionalFormatting sqref="C2:C124">
    <cfRule type="containsText" dxfId="4" priority="1" operator="containsText" text="Diferente">
      <formula>NOT(ISERROR(SEARCH("Diferente",C2)))</formula>
    </cfRule>
  </conditionalFormatting>
  <pageMargins left="0.7" right="0.7" top="0.75" bottom="0.75" header="0.3" footer="0.3"/>
  <pageSetup orientation="portrait" verticalDpi="12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18</vt:i4>
      </vt:variant>
    </vt:vector>
  </HeadingPairs>
  <TitlesOfParts>
    <vt:vector size="18" baseType="lpstr">
      <vt:lpstr>Carátula</vt:lpstr>
      <vt:lpstr>Dimensiones y Pesos</vt:lpstr>
      <vt:lpstr>Ficha Metodológica</vt:lpstr>
      <vt:lpstr>Reporte General</vt:lpstr>
      <vt:lpstr>Indices Generales</vt:lpstr>
      <vt:lpstr>Santa Cruz</vt:lpstr>
      <vt:lpstr>La Paz</vt:lpstr>
      <vt:lpstr>Cochabamba</vt:lpstr>
      <vt:lpstr>Sucre-Tarija</vt:lpstr>
      <vt:lpstr>Cumplimiento de objetivos</vt:lpstr>
      <vt:lpstr>Datos comparativos</vt:lpstr>
      <vt:lpstr>Tendencia</vt:lpstr>
      <vt:lpstr>Datos comparativos (2)</vt:lpstr>
      <vt:lpstr>Listas</vt:lpstr>
      <vt:lpstr>Evolutivos</vt:lpstr>
      <vt:lpstr>SHEET</vt:lpstr>
      <vt:lpstr>Resp. Abiertas</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2016-06-06T20:45:05Z</dcterms:created>
  <dcterms:modified xsi:type="dcterms:W3CDTF">2026-02-28T00:33:47Z</dcterms:modified>
</cp:coreProperties>
</file>